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0" windowWidth="20490" windowHeight="7635" firstSheet="6" activeTab="11"/>
  </bookViews>
  <sheets>
    <sheet name="KHNS" sheetId="17" r:id="rId1"/>
    <sheet name="BCTH-ok" sheetId="16" r:id="rId2"/>
    <sheet name="SO THU" sheetId="2" r:id="rId3"/>
    <sheet name="SO CHI" sheetId="10" r:id="rId4"/>
    <sheet name="PVCB" sheetId="4" r:id="rId5"/>
    <sheet name="PVCB-USD " sheetId="13" r:id="rId6"/>
    <sheet name="VCB" sheetId="1" r:id="rId7"/>
    <sheet name="VCB-USD" sheetId="12" r:id="rId8"/>
    <sheet name="So Thu Chi ho" sheetId="15" r:id="rId9"/>
    <sheet name="Tam ung" sheetId="11" r:id="rId10"/>
    <sheet name="DSSV nhan HB  " sheetId="7" r:id="rId11"/>
    <sheet name="DS Nha TT" sheetId="3" r:id="rId12"/>
    <sheet name="UTQLV2022" sheetId="9" r:id="rId13"/>
    <sheet name="UTQLV21-TK" sheetId="20" r:id="rId14"/>
  </sheets>
  <externalReferences>
    <externalReference r:id="rId15"/>
    <externalReference r:id="rId16"/>
    <externalReference r:id="rId17"/>
    <externalReference r:id="rId18"/>
  </externalReferences>
  <definedNames>
    <definedName name="_xlnm._FilterDatabase" localSheetId="11" hidden="1">'DS Nha TT'!$A$6:$G$4489</definedName>
    <definedName name="_xlnm._FilterDatabase" localSheetId="10" hidden="1">'DSSV nhan HB  '!$A$6:$F$684</definedName>
    <definedName name="_xlnm._FilterDatabase" localSheetId="4" hidden="1">PVCB!$A$11:$H$432</definedName>
    <definedName name="_xlnm._FilterDatabase" localSheetId="5" hidden="1">'PVCB-USD '!$A$11:$G$31</definedName>
    <definedName name="_xlnm._FilterDatabase" localSheetId="3" hidden="1">'SO CHI'!$A$6:$J$188</definedName>
    <definedName name="_xlnm._FilterDatabase" localSheetId="2" hidden="1">'SO THU'!$A$6:$I$4532</definedName>
    <definedName name="_xlnm._FilterDatabase" localSheetId="8" hidden="1">'So Thu Chi ho'!$A$6:$G$59</definedName>
    <definedName name="_xlnm._FilterDatabase" localSheetId="9" hidden="1">'Tam ung'!$B$6:$I$50</definedName>
    <definedName name="_xlnm._FilterDatabase" localSheetId="6" hidden="1">VCB!$A$11:$G$4414</definedName>
    <definedName name="_xlnm._FilterDatabase" localSheetId="7" hidden="1">'VCB-USD'!$A$11:$G$65</definedName>
    <definedName name="Chuongtrinh">'[1]BIEN SO'!$C$34:$C$44</definedName>
    <definedName name="diadiem">'[1]BIEN SO'!$B$7:$B$9</definedName>
    <definedName name="Hovaten">'[1]BIEN SO'!$B$11:$B$26</definedName>
    <definedName name="Linhvuc">'[1]BIEN SO'!$C$46:$C$61</definedName>
    <definedName name="nguoikyQD">'[1]BIEN SO'!$B$30:$B$32</definedName>
    <definedName name="none">#REF!</definedName>
    <definedName name="_xlnm.Print_Area" localSheetId="1">'BCTH-ok'!$A$1:$E$47</definedName>
    <definedName name="_xlnm.Print_Area" localSheetId="11">'DS Nha TT'!$A$1:$F$4499</definedName>
    <definedName name="_xlnm.Print_Area" localSheetId="10">'DSSV nhan HB  '!$A$1:$F$694</definedName>
    <definedName name="_xlnm.Print_Area" localSheetId="0">KHNS!$A$1:$K$57</definedName>
    <definedName name="_xlnm.Print_Area" localSheetId="4">PVCB!$A$1:$G$454</definedName>
    <definedName name="_xlnm.Print_Area" localSheetId="5">'PVCB-USD '!$A$1:$G$37</definedName>
    <definedName name="_xlnm.Print_Area" localSheetId="3">'SO CHI'!$A$1:$H$197</definedName>
    <definedName name="_xlnm.Print_Area" localSheetId="2">'SO THU'!$A$1:$I$4542</definedName>
    <definedName name="_xlnm.Print_Area" localSheetId="8">'So Thu Chi ho'!$A$1:$G$57</definedName>
    <definedName name="_xlnm.Print_Area" localSheetId="9">'Tam ung'!$A$1:$I$48</definedName>
    <definedName name="_xlnm.Print_Area" localSheetId="12">UTQLV2022!$A$1:$K$83</definedName>
    <definedName name="_xlnm.Print_Area" localSheetId="13">'UTQLV21-TK'!$A$1:$K$116</definedName>
    <definedName name="_xlnm.Print_Area" localSheetId="6">VCB!$A$1:$G$4438</definedName>
    <definedName name="_xlnm.Print_Area" localSheetId="7">'VCB-USD'!$A$1:$G$70</definedName>
    <definedName name="_xlnm.Print_Area">#N/A</definedName>
    <definedName name="_xlnm.Print_Titles" localSheetId="1">'BCTH-ok'!$8:$8</definedName>
    <definedName name="_xlnm.Print_Titles" localSheetId="11">'DS Nha TT'!$6:$7</definedName>
    <definedName name="_xlnm.Print_Titles" localSheetId="10">'DSSV nhan HB  '!$6:$7</definedName>
    <definedName name="_xlnm.Print_Titles" localSheetId="0">KHNS!$5:$6</definedName>
    <definedName name="_xlnm.Print_Titles" localSheetId="4">PVCB!$11:$12</definedName>
    <definedName name="_xlnm.Print_Titles" localSheetId="5">'PVCB-USD '!$11:$12</definedName>
    <definedName name="_xlnm.Print_Titles" localSheetId="3">'SO CHI'!$6:$7</definedName>
    <definedName name="_xlnm.Print_Titles" localSheetId="2">'SO THU'!$6:$8</definedName>
    <definedName name="_xlnm.Print_Titles" localSheetId="8">'So Thu Chi ho'!$7:$8</definedName>
    <definedName name="_xlnm.Print_Titles" localSheetId="9">'Tam ung'!$7:$8</definedName>
    <definedName name="_xlnm.Print_Titles" localSheetId="12">UTQLV2022!$6:$7</definedName>
    <definedName name="_xlnm.Print_Titles" localSheetId="13">'UTQLV21-TK'!$7:$8</definedName>
    <definedName name="_xlnm.Print_Titles" localSheetId="6">VCB!$11:$12</definedName>
    <definedName name="_xlnm.Print_Titles" localSheetId="7">'VCB-USD'!$11:$12</definedName>
    <definedName name="_xlnm.Print_Titles">#N/A</definedName>
  </definedNames>
  <calcPr calcId="145621"/>
</workbook>
</file>

<file path=xl/calcChain.xml><?xml version="1.0" encoding="utf-8"?>
<calcChain xmlns="http://schemas.openxmlformats.org/spreadsheetml/2006/main">
  <c r="E16" i="9" l="1"/>
  <c r="E55" i="9"/>
  <c r="J71" i="9"/>
  <c r="E54" i="9"/>
  <c r="E50" i="9"/>
  <c r="E45" i="9"/>
  <c r="E44" i="9"/>
  <c r="E34" i="9"/>
  <c r="E24" i="9"/>
  <c r="E21" i="9"/>
  <c r="E20" i="9"/>
  <c r="J104" i="20" l="1"/>
  <c r="D102" i="20"/>
  <c r="C102" i="20"/>
  <c r="E100" i="20"/>
  <c r="E98" i="20"/>
  <c r="E90" i="20"/>
  <c r="E89" i="20"/>
  <c r="E88" i="20"/>
  <c r="E87" i="20"/>
  <c r="E83" i="20"/>
  <c r="E82" i="20"/>
  <c r="E81" i="20"/>
  <c r="E80" i="20"/>
  <c r="E79" i="20"/>
  <c r="E78" i="20"/>
  <c r="E76" i="20"/>
  <c r="E74" i="20"/>
  <c r="E72" i="20"/>
  <c r="E68" i="20"/>
  <c r="E65" i="20"/>
  <c r="E61" i="20"/>
  <c r="E59" i="20"/>
  <c r="E57" i="20"/>
  <c r="E55" i="20"/>
  <c r="E51" i="20"/>
  <c r="J50" i="20"/>
  <c r="E50" i="20"/>
  <c r="E36" i="20"/>
  <c r="J35" i="20"/>
  <c r="J102" i="20" s="1"/>
  <c r="J105" i="20" s="1"/>
  <c r="E30" i="20"/>
  <c r="E25" i="20"/>
  <c r="E20" i="20"/>
  <c r="E14" i="20"/>
  <c r="E102" i="20" s="1"/>
  <c r="C105" i="20" s="1"/>
  <c r="C108" i="20" s="1"/>
  <c r="E683" i="7" l="1"/>
  <c r="E347" i="7" l="1"/>
  <c r="G347" i="7" s="1"/>
  <c r="E343" i="7"/>
  <c r="G343" i="7" s="1"/>
  <c r="A180" i="10" l="1"/>
  <c r="A181" i="10" s="1"/>
  <c r="A182" i="10" s="1"/>
  <c r="A183" i="10" s="1"/>
  <c r="A184" i="10" s="1"/>
  <c r="A185" i="10" s="1"/>
  <c r="A186" i="10" s="1"/>
  <c r="A28" i="11"/>
  <c r="A29" i="11"/>
  <c r="A30" i="11"/>
  <c r="A19" i="11"/>
  <c r="A20" i="11" s="1"/>
  <c r="A21" i="11" s="1"/>
  <c r="A22" i="11" s="1"/>
  <c r="A23" i="11" s="1"/>
  <c r="A24" i="11" s="1"/>
  <c r="A25" i="11" s="1"/>
  <c r="A26" i="11" s="1"/>
  <c r="A27" i="11" s="1"/>
  <c r="A12" i="11"/>
  <c r="A13" i="11"/>
  <c r="A14" i="11"/>
  <c r="A15" i="11" s="1"/>
  <c r="A16" i="11" s="1"/>
  <c r="A17" i="11" s="1"/>
  <c r="A18" i="11" s="1"/>
  <c r="F99" i="10" l="1"/>
  <c r="E28" i="15" l="1"/>
  <c r="I131" i="4"/>
  <c r="E58" i="12" l="1"/>
  <c r="F58" i="12"/>
  <c r="E31" i="11" l="1"/>
  <c r="H179" i="10" l="1"/>
  <c r="E38" i="11"/>
  <c r="H188" i="10" s="1"/>
  <c r="E4413" i="1" l="1"/>
  <c r="D4413" i="1"/>
  <c r="D42" i="15"/>
  <c r="H27" i="10"/>
  <c r="H26" i="10"/>
  <c r="G4525" i="2" l="1"/>
  <c r="G4523" i="2"/>
  <c r="G4522" i="2"/>
  <c r="G4513" i="2"/>
  <c r="G4510" i="2"/>
  <c r="G4505" i="2"/>
  <c r="G4501" i="2"/>
  <c r="G4495" i="2"/>
  <c r="G4469" i="2"/>
  <c r="G4455" i="2"/>
  <c r="G4452" i="2"/>
  <c r="G4447" i="2"/>
  <c r="G4446" i="2"/>
  <c r="G4435" i="2"/>
  <c r="F4426" i="2"/>
  <c r="F4427" i="2"/>
  <c r="F4428" i="2"/>
  <c r="F4429" i="2"/>
  <c r="F4430" i="2"/>
  <c r="F4431" i="2"/>
  <c r="F4432" i="2"/>
  <c r="F4433" i="2"/>
  <c r="F4434" i="2"/>
  <c r="F4436" i="2"/>
  <c r="F4437" i="2"/>
  <c r="F4438" i="2"/>
  <c r="F4439" i="2"/>
  <c r="F4440" i="2"/>
  <c r="F4441" i="2"/>
  <c r="F4442" i="2"/>
  <c r="F4443" i="2"/>
  <c r="F4444" i="2"/>
  <c r="F4445" i="2"/>
  <c r="F4448" i="2"/>
  <c r="F4449" i="2"/>
  <c r="F4450" i="2"/>
  <c r="F4451" i="2"/>
  <c r="F4453" i="2"/>
  <c r="F4454" i="2"/>
  <c r="F4456" i="2"/>
  <c r="F4457" i="2"/>
  <c r="F4458" i="2"/>
  <c r="F4459" i="2"/>
  <c r="F4460" i="2"/>
  <c r="F4461" i="2"/>
  <c r="F4462" i="2"/>
  <c r="F4463" i="2"/>
  <c r="F4464" i="2"/>
  <c r="F4465" i="2"/>
  <c r="F4466" i="2"/>
  <c r="F4467" i="2"/>
  <c r="F4468" i="2"/>
  <c r="F4470" i="2"/>
  <c r="F4471" i="2"/>
  <c r="F4472" i="2"/>
  <c r="F4473" i="2"/>
  <c r="F4474" i="2"/>
  <c r="F4475" i="2"/>
  <c r="F4476" i="2"/>
  <c r="F4477" i="2"/>
  <c r="F4478" i="2"/>
  <c r="F4479" i="2"/>
  <c r="F4480" i="2"/>
  <c r="F4481" i="2"/>
  <c r="F4482" i="2"/>
  <c r="F4483" i="2"/>
  <c r="F4484" i="2"/>
  <c r="F4485" i="2"/>
  <c r="F4486" i="2"/>
  <c r="F4487" i="2"/>
  <c r="F4488" i="2"/>
  <c r="F4489" i="2"/>
  <c r="F4490" i="2"/>
  <c r="F4491" i="2"/>
  <c r="F4492" i="2"/>
  <c r="F4493" i="2"/>
  <c r="F4494" i="2"/>
  <c r="F4496" i="2"/>
  <c r="F4497" i="2"/>
  <c r="F4498" i="2"/>
  <c r="F4499" i="2"/>
  <c r="F4500" i="2"/>
  <c r="F4502" i="2"/>
  <c r="F4503" i="2"/>
  <c r="F4504" i="2"/>
  <c r="F4506" i="2"/>
  <c r="F4507" i="2"/>
  <c r="F4508" i="2"/>
  <c r="F4509" i="2"/>
  <c r="F4511" i="2"/>
  <c r="F4512" i="2"/>
  <c r="F4514" i="2"/>
  <c r="F4515" i="2"/>
  <c r="F4516" i="2"/>
  <c r="F4517" i="2"/>
  <c r="F4518" i="2"/>
  <c r="F4519" i="2"/>
  <c r="F4520" i="2"/>
  <c r="F4521" i="2"/>
  <c r="F4524" i="2"/>
  <c r="F4526" i="2"/>
  <c r="F4527" i="2"/>
  <c r="F4528" i="2"/>
  <c r="F4529" i="2"/>
  <c r="F4530" i="2"/>
  <c r="F4425" i="2"/>
  <c r="G4339" i="2"/>
  <c r="F3550" i="2"/>
  <c r="F3551" i="2"/>
  <c r="F3552" i="2"/>
  <c r="F3553" i="2"/>
  <c r="F3554" i="2"/>
  <c r="F3555" i="2"/>
  <c r="F3556" i="2"/>
  <c r="F3557" i="2"/>
  <c r="F3558" i="2"/>
  <c r="F3559" i="2"/>
  <c r="F3560" i="2"/>
  <c r="F3561" i="2"/>
  <c r="F3562" i="2"/>
  <c r="F3563" i="2"/>
  <c r="F3564" i="2"/>
  <c r="F3565" i="2"/>
  <c r="F3566" i="2"/>
  <c r="F3567" i="2"/>
  <c r="F3568" i="2"/>
  <c r="F3569" i="2"/>
  <c r="F3570" i="2"/>
  <c r="F3571" i="2"/>
  <c r="F3572" i="2"/>
  <c r="F3573" i="2"/>
  <c r="F3574" i="2"/>
  <c r="F3575" i="2"/>
  <c r="F3576" i="2"/>
  <c r="F3577" i="2"/>
  <c r="F3578" i="2"/>
  <c r="F3579" i="2"/>
  <c r="F3580" i="2"/>
  <c r="F3581" i="2"/>
  <c r="F3582" i="2"/>
  <c r="F3583" i="2"/>
  <c r="F3584" i="2"/>
  <c r="F3585" i="2"/>
  <c r="F3586" i="2"/>
  <c r="F3587" i="2"/>
  <c r="F3588" i="2"/>
  <c r="F3589" i="2"/>
  <c r="F3590" i="2"/>
  <c r="F3591" i="2"/>
  <c r="F3592" i="2"/>
  <c r="F3593" i="2"/>
  <c r="F3594" i="2"/>
  <c r="F3595" i="2"/>
  <c r="F3596" i="2"/>
  <c r="F3597" i="2"/>
  <c r="F3598" i="2"/>
  <c r="F3599" i="2"/>
  <c r="F3600" i="2"/>
  <c r="F3601" i="2"/>
  <c r="F3602" i="2"/>
  <c r="F3603" i="2"/>
  <c r="F3604" i="2"/>
  <c r="F3605" i="2"/>
  <c r="F3606" i="2"/>
  <c r="F3607" i="2"/>
  <c r="F3608" i="2"/>
  <c r="F3609" i="2"/>
  <c r="F3610" i="2"/>
  <c r="F3611" i="2"/>
  <c r="F3612" i="2"/>
  <c r="F3613" i="2"/>
  <c r="F3614" i="2"/>
  <c r="F3615" i="2"/>
  <c r="F3616" i="2"/>
  <c r="F3617" i="2"/>
  <c r="F3618" i="2"/>
  <c r="F3619" i="2"/>
  <c r="F3620" i="2"/>
  <c r="F3621" i="2"/>
  <c r="F3622" i="2"/>
  <c r="F3623" i="2"/>
  <c r="F3624" i="2"/>
  <c r="F3625" i="2"/>
  <c r="F3626" i="2"/>
  <c r="F3627" i="2"/>
  <c r="F3628" i="2"/>
  <c r="F3629" i="2"/>
  <c r="F3630" i="2"/>
  <c r="F3631" i="2"/>
  <c r="F3632" i="2"/>
  <c r="F3633" i="2"/>
  <c r="F3634" i="2"/>
  <c r="F3635" i="2"/>
  <c r="F3636" i="2"/>
  <c r="F3637" i="2"/>
  <c r="F3638" i="2"/>
  <c r="F3639" i="2"/>
  <c r="F3640" i="2"/>
  <c r="F3641" i="2"/>
  <c r="F3642" i="2"/>
  <c r="F3643" i="2"/>
  <c r="F3644" i="2"/>
  <c r="F3645" i="2"/>
  <c r="F3646" i="2"/>
  <c r="F3647" i="2"/>
  <c r="F3648" i="2"/>
  <c r="F3649" i="2"/>
  <c r="F3650" i="2"/>
  <c r="F3651" i="2"/>
  <c r="F3652" i="2"/>
  <c r="F3653" i="2"/>
  <c r="F3654" i="2"/>
  <c r="F3655" i="2"/>
  <c r="F3656" i="2"/>
  <c r="F3657" i="2"/>
  <c r="F3658" i="2"/>
  <c r="F3659" i="2"/>
  <c r="F3660" i="2"/>
  <c r="F3661" i="2"/>
  <c r="F3662" i="2"/>
  <c r="F3663" i="2"/>
  <c r="F3664" i="2"/>
  <c r="F3665" i="2"/>
  <c r="F3666" i="2"/>
  <c r="F3667" i="2"/>
  <c r="F3668" i="2"/>
  <c r="F3669" i="2"/>
  <c r="F3670" i="2"/>
  <c r="F3671" i="2"/>
  <c r="F3672" i="2"/>
  <c r="F3673" i="2"/>
  <c r="F3674" i="2"/>
  <c r="F3675" i="2"/>
  <c r="F3676" i="2"/>
  <c r="F3677" i="2"/>
  <c r="F3678" i="2"/>
  <c r="F3679" i="2"/>
  <c r="F3680" i="2"/>
  <c r="F3681" i="2"/>
  <c r="F3682" i="2"/>
  <c r="F3683" i="2"/>
  <c r="F3684" i="2"/>
  <c r="F3685" i="2"/>
  <c r="F3686" i="2"/>
  <c r="F3687" i="2"/>
  <c r="F3688" i="2"/>
  <c r="F3689" i="2"/>
  <c r="F3690" i="2"/>
  <c r="F3691" i="2"/>
  <c r="F3692" i="2"/>
  <c r="F3693" i="2"/>
  <c r="F3694" i="2"/>
  <c r="F3695" i="2"/>
  <c r="F3696" i="2"/>
  <c r="F3697" i="2"/>
  <c r="F3698" i="2"/>
  <c r="F3699" i="2"/>
  <c r="F3700" i="2"/>
  <c r="F3701" i="2"/>
  <c r="F3702" i="2"/>
  <c r="F3703" i="2"/>
  <c r="F3704" i="2"/>
  <c r="F3705" i="2"/>
  <c r="F3706" i="2"/>
  <c r="F3707" i="2"/>
  <c r="F3708" i="2"/>
  <c r="F3709" i="2"/>
  <c r="F3710" i="2"/>
  <c r="F3711" i="2"/>
  <c r="F3712" i="2"/>
  <c r="F3713" i="2"/>
  <c r="F3714" i="2"/>
  <c r="F3715" i="2"/>
  <c r="F3716" i="2"/>
  <c r="F3717" i="2"/>
  <c r="F3718" i="2"/>
  <c r="F3719" i="2"/>
  <c r="F3720" i="2"/>
  <c r="F3721" i="2"/>
  <c r="F3722" i="2"/>
  <c r="F3723" i="2"/>
  <c r="F3724" i="2"/>
  <c r="F3725" i="2"/>
  <c r="F3726" i="2"/>
  <c r="F3727" i="2"/>
  <c r="F3728" i="2"/>
  <c r="F3729" i="2"/>
  <c r="F3730" i="2"/>
  <c r="F3731" i="2"/>
  <c r="F3732" i="2"/>
  <c r="F3733" i="2"/>
  <c r="F3734" i="2"/>
  <c r="F3735" i="2"/>
  <c r="F3736" i="2"/>
  <c r="F3737" i="2"/>
  <c r="F3738" i="2"/>
  <c r="F3739" i="2"/>
  <c r="F3740" i="2"/>
  <c r="F3741" i="2"/>
  <c r="F3742" i="2"/>
  <c r="F3743" i="2"/>
  <c r="F3744" i="2"/>
  <c r="F3745" i="2"/>
  <c r="F3746" i="2"/>
  <c r="F3747" i="2"/>
  <c r="F3748" i="2"/>
  <c r="F3749" i="2"/>
  <c r="F3750" i="2"/>
  <c r="F3751" i="2"/>
  <c r="F3752" i="2"/>
  <c r="F3753" i="2"/>
  <c r="F3754" i="2"/>
  <c r="F3755" i="2"/>
  <c r="F3756" i="2"/>
  <c r="F3757" i="2"/>
  <c r="F3758" i="2"/>
  <c r="F3759" i="2"/>
  <c r="F3760" i="2"/>
  <c r="F3761" i="2"/>
  <c r="F3762" i="2"/>
  <c r="F3763" i="2"/>
  <c r="F3764" i="2"/>
  <c r="F3765" i="2"/>
  <c r="F3766" i="2"/>
  <c r="F3767" i="2"/>
  <c r="F3768" i="2"/>
  <c r="F3769" i="2"/>
  <c r="F3770" i="2"/>
  <c r="F3771" i="2"/>
  <c r="F3772" i="2"/>
  <c r="F3773" i="2"/>
  <c r="F3774" i="2"/>
  <c r="F3775" i="2"/>
  <c r="F3776" i="2"/>
  <c r="F3777" i="2"/>
  <c r="F3778" i="2"/>
  <c r="F3779" i="2"/>
  <c r="F3780" i="2"/>
  <c r="F3781" i="2"/>
  <c r="F3782" i="2"/>
  <c r="F3783" i="2"/>
  <c r="F3784" i="2"/>
  <c r="F3785" i="2"/>
  <c r="F3786" i="2"/>
  <c r="F3787" i="2"/>
  <c r="F3788" i="2"/>
  <c r="F3789" i="2"/>
  <c r="F3790" i="2"/>
  <c r="F3791" i="2"/>
  <c r="F3792" i="2"/>
  <c r="F3793" i="2"/>
  <c r="F3794" i="2"/>
  <c r="F3795" i="2"/>
  <c r="F3796" i="2"/>
  <c r="F3797" i="2"/>
  <c r="F3798" i="2"/>
  <c r="F3799" i="2"/>
  <c r="F3800" i="2"/>
  <c r="F3801" i="2"/>
  <c r="F3802" i="2"/>
  <c r="F3803" i="2"/>
  <c r="F3804" i="2"/>
  <c r="F3805" i="2"/>
  <c r="F3806" i="2"/>
  <c r="F3807" i="2"/>
  <c r="F3808" i="2"/>
  <c r="F3809" i="2"/>
  <c r="F3810" i="2"/>
  <c r="F3811" i="2"/>
  <c r="F3812" i="2"/>
  <c r="F3813" i="2"/>
  <c r="F3814" i="2"/>
  <c r="F3815" i="2"/>
  <c r="F3816" i="2"/>
  <c r="F3817" i="2"/>
  <c r="F3818" i="2"/>
  <c r="F3819" i="2"/>
  <c r="F3820" i="2"/>
  <c r="F3821" i="2"/>
  <c r="F3822" i="2"/>
  <c r="F3823" i="2"/>
  <c r="F3824" i="2"/>
  <c r="F3825" i="2"/>
  <c r="F3826" i="2"/>
  <c r="F3827" i="2"/>
  <c r="F3828" i="2"/>
  <c r="F3829" i="2"/>
  <c r="F3830" i="2"/>
  <c r="F3831" i="2"/>
  <c r="F3832" i="2"/>
  <c r="F3833" i="2"/>
  <c r="F3834" i="2"/>
  <c r="F3835" i="2"/>
  <c r="F3836" i="2"/>
  <c r="F3837" i="2"/>
  <c r="F3838" i="2"/>
  <c r="F3839" i="2"/>
  <c r="F3840" i="2"/>
  <c r="F3841" i="2"/>
  <c r="F3842" i="2"/>
  <c r="F3843" i="2"/>
  <c r="F3844" i="2"/>
  <c r="F3845" i="2"/>
  <c r="F3846" i="2"/>
  <c r="F3847" i="2"/>
  <c r="F3848" i="2"/>
  <c r="F3849" i="2"/>
  <c r="F3850" i="2"/>
  <c r="F3851" i="2"/>
  <c r="F3852" i="2"/>
  <c r="F3853" i="2"/>
  <c r="F3854" i="2"/>
  <c r="F3855" i="2"/>
  <c r="F3856" i="2"/>
  <c r="F3857" i="2"/>
  <c r="F3858" i="2"/>
  <c r="F3859" i="2"/>
  <c r="F3860" i="2"/>
  <c r="F3861" i="2"/>
  <c r="F3862" i="2"/>
  <c r="F3863" i="2"/>
  <c r="F3864" i="2"/>
  <c r="F3865" i="2"/>
  <c r="F3866" i="2"/>
  <c r="F3867" i="2"/>
  <c r="F3868" i="2"/>
  <c r="F3869" i="2"/>
  <c r="F3870" i="2"/>
  <c r="F3871" i="2"/>
  <c r="F3872" i="2"/>
  <c r="F3873" i="2"/>
  <c r="F3874" i="2"/>
  <c r="F3875" i="2"/>
  <c r="F3876" i="2"/>
  <c r="F3877" i="2"/>
  <c r="F3878" i="2"/>
  <c r="F3879" i="2"/>
  <c r="F3880" i="2"/>
  <c r="F3881" i="2"/>
  <c r="F3882" i="2"/>
  <c r="F3883" i="2"/>
  <c r="F3884" i="2"/>
  <c r="F3885" i="2"/>
  <c r="F3886" i="2"/>
  <c r="F3887" i="2"/>
  <c r="F3888" i="2"/>
  <c r="F3889" i="2"/>
  <c r="F3890" i="2"/>
  <c r="F3891" i="2"/>
  <c r="F3892" i="2"/>
  <c r="F3893" i="2"/>
  <c r="F3894" i="2"/>
  <c r="F3895" i="2"/>
  <c r="F3896" i="2"/>
  <c r="F3897" i="2"/>
  <c r="F3898" i="2"/>
  <c r="F3899" i="2"/>
  <c r="F3900" i="2"/>
  <c r="F3901" i="2"/>
  <c r="F3902" i="2"/>
  <c r="F3903" i="2"/>
  <c r="F3904" i="2"/>
  <c r="F3905" i="2"/>
  <c r="F3906" i="2"/>
  <c r="F3907" i="2"/>
  <c r="F3908" i="2"/>
  <c r="F3909" i="2"/>
  <c r="F3910" i="2"/>
  <c r="F3911" i="2"/>
  <c r="F3912" i="2"/>
  <c r="F3913" i="2"/>
  <c r="F3914" i="2"/>
  <c r="F3915" i="2"/>
  <c r="F3916" i="2"/>
  <c r="F3917" i="2"/>
  <c r="F3918" i="2"/>
  <c r="F3919" i="2"/>
  <c r="F3920" i="2"/>
  <c r="F3921" i="2"/>
  <c r="F3922" i="2"/>
  <c r="F3923" i="2"/>
  <c r="F3924" i="2"/>
  <c r="F3925" i="2"/>
  <c r="F3926" i="2"/>
  <c r="F3927" i="2"/>
  <c r="F3928" i="2"/>
  <c r="F3929" i="2"/>
  <c r="F3930" i="2"/>
  <c r="F3931" i="2"/>
  <c r="F3932" i="2"/>
  <c r="F3933" i="2"/>
  <c r="F3934" i="2"/>
  <c r="F3935" i="2"/>
  <c r="F3936" i="2"/>
  <c r="F3937" i="2"/>
  <c r="F3938" i="2"/>
  <c r="F3939" i="2"/>
  <c r="F3940" i="2"/>
  <c r="F3941" i="2"/>
  <c r="F3942" i="2"/>
  <c r="F3943" i="2"/>
  <c r="F3944" i="2"/>
  <c r="F3945" i="2"/>
  <c r="F3946" i="2"/>
  <c r="F3947" i="2"/>
  <c r="F3948" i="2"/>
  <c r="F3949" i="2"/>
  <c r="F3950" i="2"/>
  <c r="F3951" i="2"/>
  <c r="F3952" i="2"/>
  <c r="F3953" i="2"/>
  <c r="F3954" i="2"/>
  <c r="F3955" i="2"/>
  <c r="F3956" i="2"/>
  <c r="F3957" i="2"/>
  <c r="F3958" i="2"/>
  <c r="F3959" i="2"/>
  <c r="F3960" i="2"/>
  <c r="F3961" i="2"/>
  <c r="F3962" i="2"/>
  <c r="F3963" i="2"/>
  <c r="F3964" i="2"/>
  <c r="F3965" i="2"/>
  <c r="F3966" i="2"/>
  <c r="F3967" i="2"/>
  <c r="F3968" i="2"/>
  <c r="F3969" i="2"/>
  <c r="F3970" i="2"/>
  <c r="F3971" i="2"/>
  <c r="F3972" i="2"/>
  <c r="F3973" i="2"/>
  <c r="F3974" i="2"/>
  <c r="F3975" i="2"/>
  <c r="F3976" i="2"/>
  <c r="F3977" i="2"/>
  <c r="F3978" i="2"/>
  <c r="F3979" i="2"/>
  <c r="F3980" i="2"/>
  <c r="F3981" i="2"/>
  <c r="F3982" i="2"/>
  <c r="F3983" i="2"/>
  <c r="F3984" i="2"/>
  <c r="F3985" i="2"/>
  <c r="F3986" i="2"/>
  <c r="F3987" i="2"/>
  <c r="F3988" i="2"/>
  <c r="F3989" i="2"/>
  <c r="F3990" i="2"/>
  <c r="F3991" i="2"/>
  <c r="F3992" i="2"/>
  <c r="F3993" i="2"/>
  <c r="F3994" i="2"/>
  <c r="F3995" i="2"/>
  <c r="F3996" i="2"/>
  <c r="F3997" i="2"/>
  <c r="F3998" i="2"/>
  <c r="F3999" i="2"/>
  <c r="F4000" i="2"/>
  <c r="F4001" i="2"/>
  <c r="F4002" i="2"/>
  <c r="F4003" i="2"/>
  <c r="F4004" i="2"/>
  <c r="F4005" i="2"/>
  <c r="F4006" i="2"/>
  <c r="F4007" i="2"/>
  <c r="F4008" i="2"/>
  <c r="F4009" i="2"/>
  <c r="F4010" i="2"/>
  <c r="F4011" i="2"/>
  <c r="F4012" i="2"/>
  <c r="F4013" i="2"/>
  <c r="F4014" i="2"/>
  <c r="F4015" i="2"/>
  <c r="F4016" i="2"/>
  <c r="F4017" i="2"/>
  <c r="F4018" i="2"/>
  <c r="F4019" i="2"/>
  <c r="F4020" i="2"/>
  <c r="F4021" i="2"/>
  <c r="F4022" i="2"/>
  <c r="F4023" i="2"/>
  <c r="F4024" i="2"/>
  <c r="F4025" i="2"/>
  <c r="F4026" i="2"/>
  <c r="F4027" i="2"/>
  <c r="F4028" i="2"/>
  <c r="F4029" i="2"/>
  <c r="F4030" i="2"/>
  <c r="F4031" i="2"/>
  <c r="F4032" i="2"/>
  <c r="F4033" i="2"/>
  <c r="F4034" i="2"/>
  <c r="F4035" i="2"/>
  <c r="F4036" i="2"/>
  <c r="F4037" i="2"/>
  <c r="F4038" i="2"/>
  <c r="F4039" i="2"/>
  <c r="F4040" i="2"/>
  <c r="F4041" i="2"/>
  <c r="F4042" i="2"/>
  <c r="F4043" i="2"/>
  <c r="F4044" i="2"/>
  <c r="F4045" i="2"/>
  <c r="F4046" i="2"/>
  <c r="F4047" i="2"/>
  <c r="F4048" i="2"/>
  <c r="F4049" i="2"/>
  <c r="F4050" i="2"/>
  <c r="F4051" i="2"/>
  <c r="F4052" i="2"/>
  <c r="F4053" i="2"/>
  <c r="F4054" i="2"/>
  <c r="F4055" i="2"/>
  <c r="F4056" i="2"/>
  <c r="F4057" i="2"/>
  <c r="F4058" i="2"/>
  <c r="F4059" i="2"/>
  <c r="F4060" i="2"/>
  <c r="F4061" i="2"/>
  <c r="F4062" i="2"/>
  <c r="F4063" i="2"/>
  <c r="F4064" i="2"/>
  <c r="F4065" i="2"/>
  <c r="F4066" i="2"/>
  <c r="F4067" i="2"/>
  <c r="F4068" i="2"/>
  <c r="F4069" i="2"/>
  <c r="F4070" i="2"/>
  <c r="F4071" i="2"/>
  <c r="F4072" i="2"/>
  <c r="F4073" i="2"/>
  <c r="F4074" i="2"/>
  <c r="F4075" i="2"/>
  <c r="F4076" i="2"/>
  <c r="F4077" i="2"/>
  <c r="F4078" i="2"/>
  <c r="F4079" i="2"/>
  <c r="F4080" i="2"/>
  <c r="F4081" i="2"/>
  <c r="F4082" i="2"/>
  <c r="F4083" i="2"/>
  <c r="F4084" i="2"/>
  <c r="F4085" i="2"/>
  <c r="F4086" i="2"/>
  <c r="F4087" i="2"/>
  <c r="F4088" i="2"/>
  <c r="F4089" i="2"/>
  <c r="F4090" i="2"/>
  <c r="F4091" i="2"/>
  <c r="F4092" i="2"/>
  <c r="F4093" i="2"/>
  <c r="F4094" i="2"/>
  <c r="F4095" i="2"/>
  <c r="F4096" i="2"/>
  <c r="F4097" i="2"/>
  <c r="F4098" i="2"/>
  <c r="F4099" i="2"/>
  <c r="F4100" i="2"/>
  <c r="F4101" i="2"/>
  <c r="F4102" i="2"/>
  <c r="F4103" i="2"/>
  <c r="F4104" i="2"/>
  <c r="F4105" i="2"/>
  <c r="F4106" i="2"/>
  <c r="F4107" i="2"/>
  <c r="F4108" i="2"/>
  <c r="F4109" i="2"/>
  <c r="F4110" i="2"/>
  <c r="F4111" i="2"/>
  <c r="F4112" i="2"/>
  <c r="F4113" i="2"/>
  <c r="F4114" i="2"/>
  <c r="F4115" i="2"/>
  <c r="F4116" i="2"/>
  <c r="F4117" i="2"/>
  <c r="F4118" i="2"/>
  <c r="F4119" i="2"/>
  <c r="F4120" i="2"/>
  <c r="F4121" i="2"/>
  <c r="F4122" i="2"/>
  <c r="F4123" i="2"/>
  <c r="F4124" i="2"/>
  <c r="F4125" i="2"/>
  <c r="F4126" i="2"/>
  <c r="F4127" i="2"/>
  <c r="F4128" i="2"/>
  <c r="F4129" i="2"/>
  <c r="F4130" i="2"/>
  <c r="F4131" i="2"/>
  <c r="F4132" i="2"/>
  <c r="F4133" i="2"/>
  <c r="F4134" i="2"/>
  <c r="F4135" i="2"/>
  <c r="F4136" i="2"/>
  <c r="F4137" i="2"/>
  <c r="F4138" i="2"/>
  <c r="F4139" i="2"/>
  <c r="F4140" i="2"/>
  <c r="F4141" i="2"/>
  <c r="F4142" i="2"/>
  <c r="F4143" i="2"/>
  <c r="F4144" i="2"/>
  <c r="F4145" i="2"/>
  <c r="F4146" i="2"/>
  <c r="F4147" i="2"/>
  <c r="F4148" i="2"/>
  <c r="F4149" i="2"/>
  <c r="F4150" i="2"/>
  <c r="F4151" i="2"/>
  <c r="F4152" i="2"/>
  <c r="F4153" i="2"/>
  <c r="F4154" i="2"/>
  <c r="F4155" i="2"/>
  <c r="F4156" i="2"/>
  <c r="F4157" i="2"/>
  <c r="F4158" i="2"/>
  <c r="F4159" i="2"/>
  <c r="F4160" i="2"/>
  <c r="F4161" i="2"/>
  <c r="F4162" i="2"/>
  <c r="F4163" i="2"/>
  <c r="F4164" i="2"/>
  <c r="F4165" i="2"/>
  <c r="F4166" i="2"/>
  <c r="F4167" i="2"/>
  <c r="F4168" i="2"/>
  <c r="F4169" i="2"/>
  <c r="F4170" i="2"/>
  <c r="F4171" i="2"/>
  <c r="F4172" i="2"/>
  <c r="F4173" i="2"/>
  <c r="F4174" i="2"/>
  <c r="F4175" i="2"/>
  <c r="F4176" i="2"/>
  <c r="F4177" i="2"/>
  <c r="F4178" i="2"/>
  <c r="F4179" i="2"/>
  <c r="F4180" i="2"/>
  <c r="F4181" i="2"/>
  <c r="F4182" i="2"/>
  <c r="F4183" i="2"/>
  <c r="F4184" i="2"/>
  <c r="F4185" i="2"/>
  <c r="F4186" i="2"/>
  <c r="F4187" i="2"/>
  <c r="F4188" i="2"/>
  <c r="F4189" i="2"/>
  <c r="F4190" i="2"/>
  <c r="F4191" i="2"/>
  <c r="F4192" i="2"/>
  <c r="F4193" i="2"/>
  <c r="F4194" i="2"/>
  <c r="F4195" i="2"/>
  <c r="F4196" i="2"/>
  <c r="F4197" i="2"/>
  <c r="F4198" i="2"/>
  <c r="F4199" i="2"/>
  <c r="F4200" i="2"/>
  <c r="F4201" i="2"/>
  <c r="F4202" i="2"/>
  <c r="F4203" i="2"/>
  <c r="F4204" i="2"/>
  <c r="F4205" i="2"/>
  <c r="F4206" i="2"/>
  <c r="F4207" i="2"/>
  <c r="F4208" i="2"/>
  <c r="F4209" i="2"/>
  <c r="F4210" i="2"/>
  <c r="F4211" i="2"/>
  <c r="F4212" i="2"/>
  <c r="F4213" i="2"/>
  <c r="F4214" i="2"/>
  <c r="F4215" i="2"/>
  <c r="F4216" i="2"/>
  <c r="F4217" i="2"/>
  <c r="F4218" i="2"/>
  <c r="F4219" i="2"/>
  <c r="F4220" i="2"/>
  <c r="F4221" i="2"/>
  <c r="F4222" i="2"/>
  <c r="F4223" i="2"/>
  <c r="F4224" i="2"/>
  <c r="F4225" i="2"/>
  <c r="F4226" i="2"/>
  <c r="F4227" i="2"/>
  <c r="F4228" i="2"/>
  <c r="F4229" i="2"/>
  <c r="F4230" i="2"/>
  <c r="F4231" i="2"/>
  <c r="F4232" i="2"/>
  <c r="F4233" i="2"/>
  <c r="F4234" i="2"/>
  <c r="F4235" i="2"/>
  <c r="F4236" i="2"/>
  <c r="F4237" i="2"/>
  <c r="F4238" i="2"/>
  <c r="F4239" i="2"/>
  <c r="F4240" i="2"/>
  <c r="F4241" i="2"/>
  <c r="F4242" i="2"/>
  <c r="F4243" i="2"/>
  <c r="F4244" i="2"/>
  <c r="F4245" i="2"/>
  <c r="F4246" i="2"/>
  <c r="F4247" i="2"/>
  <c r="F4248" i="2"/>
  <c r="F4249" i="2"/>
  <c r="F4250" i="2"/>
  <c r="F4251" i="2"/>
  <c r="F4252" i="2"/>
  <c r="F4253" i="2"/>
  <c r="F4254" i="2"/>
  <c r="F4255" i="2"/>
  <c r="F4256" i="2"/>
  <c r="F4257" i="2"/>
  <c r="F4258" i="2"/>
  <c r="F4259" i="2"/>
  <c r="F4260" i="2"/>
  <c r="F4261" i="2"/>
  <c r="F4262" i="2"/>
  <c r="F4263" i="2"/>
  <c r="F4264" i="2"/>
  <c r="F4265" i="2"/>
  <c r="F4266" i="2"/>
  <c r="F4267" i="2"/>
  <c r="F4268" i="2"/>
  <c r="F4269" i="2"/>
  <c r="F4270" i="2"/>
  <c r="F4271" i="2"/>
  <c r="F4272" i="2"/>
  <c r="F4273" i="2"/>
  <c r="F4274" i="2"/>
  <c r="F4275" i="2"/>
  <c r="F4276" i="2"/>
  <c r="F4277" i="2"/>
  <c r="F4278" i="2"/>
  <c r="F4279" i="2"/>
  <c r="F4280" i="2"/>
  <c r="F4281" i="2"/>
  <c r="F4282" i="2"/>
  <c r="F4283" i="2"/>
  <c r="F4284" i="2"/>
  <c r="F4285" i="2"/>
  <c r="F4286" i="2"/>
  <c r="F4287" i="2"/>
  <c r="F4288" i="2"/>
  <c r="F4289" i="2"/>
  <c r="F4290" i="2"/>
  <c r="F4291" i="2"/>
  <c r="F4292" i="2"/>
  <c r="F4293" i="2"/>
  <c r="F4294" i="2"/>
  <c r="F4295" i="2"/>
  <c r="F4296" i="2"/>
  <c r="F4297" i="2"/>
  <c r="F4298" i="2"/>
  <c r="F4299" i="2"/>
  <c r="F4300" i="2"/>
  <c r="F4301" i="2"/>
  <c r="F4302" i="2"/>
  <c r="F4303" i="2"/>
  <c r="F4304" i="2"/>
  <c r="F4305" i="2"/>
  <c r="F4306" i="2"/>
  <c r="F4307" i="2"/>
  <c r="F4308" i="2"/>
  <c r="F4309" i="2"/>
  <c r="F4310" i="2"/>
  <c r="F4311" i="2"/>
  <c r="F4312" i="2"/>
  <c r="F4313" i="2"/>
  <c r="F4314" i="2"/>
  <c r="F4315" i="2"/>
  <c r="F4316" i="2"/>
  <c r="F4317" i="2"/>
  <c r="F4318" i="2"/>
  <c r="F4319" i="2"/>
  <c r="F4320" i="2"/>
  <c r="F4321" i="2"/>
  <c r="F4322" i="2"/>
  <c r="F4323" i="2"/>
  <c r="F4324" i="2"/>
  <c r="F4325" i="2"/>
  <c r="F4326" i="2"/>
  <c r="F4327" i="2"/>
  <c r="F4328" i="2"/>
  <c r="F4329" i="2"/>
  <c r="F4330" i="2"/>
  <c r="F4331" i="2"/>
  <c r="F4332" i="2"/>
  <c r="F4333" i="2"/>
  <c r="F4334" i="2"/>
  <c r="F4335" i="2"/>
  <c r="F4336" i="2"/>
  <c r="F4337" i="2"/>
  <c r="F4338" i="2"/>
  <c r="F3549" i="2"/>
  <c r="E4532" i="2"/>
  <c r="F4342" i="2"/>
  <c r="F4343" i="2"/>
  <c r="F4344" i="2"/>
  <c r="F4346" i="2"/>
  <c r="F4348" i="2"/>
  <c r="F4349" i="2"/>
  <c r="F4350" i="2"/>
  <c r="F4351" i="2"/>
  <c r="F4353" i="2"/>
  <c r="F4354" i="2"/>
  <c r="F4355" i="2"/>
  <c r="F4356" i="2"/>
  <c r="F4357" i="2"/>
  <c r="F4358" i="2"/>
  <c r="F4360" i="2"/>
  <c r="F4361" i="2"/>
  <c r="F4362" i="2"/>
  <c r="F4363" i="2"/>
  <c r="F4364" i="2"/>
  <c r="F4366" i="2"/>
  <c r="F4367" i="2"/>
  <c r="F4368" i="2"/>
  <c r="F4369" i="2"/>
  <c r="F4370" i="2"/>
  <c r="F4371" i="2"/>
  <c r="F4372" i="2"/>
  <c r="F4373" i="2"/>
  <c r="F4374" i="2"/>
  <c r="F4375" i="2"/>
  <c r="F4377" i="2"/>
  <c r="F4378" i="2"/>
  <c r="F4379" i="2"/>
  <c r="F4381" i="2"/>
  <c r="F4383" i="2"/>
  <c r="F4384" i="2"/>
  <c r="F4385" i="2"/>
  <c r="F4386" i="2"/>
  <c r="F4387" i="2"/>
  <c r="F4391" i="2"/>
  <c r="F4392" i="2"/>
  <c r="F4393" i="2"/>
  <c r="F4394" i="2"/>
  <c r="F4395" i="2"/>
  <c r="F4397" i="2"/>
  <c r="F4398" i="2"/>
  <c r="F4399" i="2"/>
  <c r="F4400" i="2"/>
  <c r="F4401" i="2"/>
  <c r="F4402" i="2"/>
  <c r="G3535" i="2"/>
  <c r="F3440" i="2"/>
  <c r="F3441" i="2"/>
  <c r="F3442" i="2"/>
  <c r="F3443" i="2"/>
  <c r="F3444" i="2"/>
  <c r="F3445" i="2"/>
  <c r="F3446" i="2"/>
  <c r="F3447" i="2"/>
  <c r="F3448" i="2"/>
  <c r="F3449" i="2"/>
  <c r="F3450" i="2"/>
  <c r="F3451" i="2"/>
  <c r="F3452" i="2"/>
  <c r="F3453" i="2"/>
  <c r="F3454" i="2"/>
  <c r="F3455" i="2"/>
  <c r="F3456" i="2"/>
  <c r="F3457" i="2"/>
  <c r="F3458" i="2"/>
  <c r="F3459" i="2"/>
  <c r="F3460" i="2"/>
  <c r="F3461" i="2"/>
  <c r="F3462" i="2"/>
  <c r="F3463" i="2"/>
  <c r="F3464" i="2"/>
  <c r="F3465" i="2"/>
  <c r="F3466" i="2"/>
  <c r="F3467" i="2"/>
  <c r="F3468" i="2"/>
  <c r="F3469" i="2"/>
  <c r="F3470" i="2"/>
  <c r="F3471" i="2"/>
  <c r="F3472" i="2"/>
  <c r="F3473" i="2"/>
  <c r="F3474" i="2"/>
  <c r="F3475" i="2"/>
  <c r="F3476" i="2"/>
  <c r="F3477" i="2"/>
  <c r="F3478" i="2"/>
  <c r="F3479" i="2"/>
  <c r="F3480" i="2"/>
  <c r="F3481" i="2"/>
  <c r="F3482" i="2"/>
  <c r="F3483" i="2"/>
  <c r="F3484" i="2"/>
  <c r="F3485" i="2"/>
  <c r="F3486" i="2"/>
  <c r="F3487" i="2"/>
  <c r="F3488" i="2"/>
  <c r="F3489" i="2"/>
  <c r="F3490" i="2"/>
  <c r="F3491" i="2"/>
  <c r="F3492" i="2"/>
  <c r="F3493" i="2"/>
  <c r="F3494" i="2"/>
  <c r="F3495" i="2"/>
  <c r="F3496" i="2"/>
  <c r="F3497" i="2"/>
  <c r="F3498" i="2"/>
  <c r="F3499" i="2"/>
  <c r="F3500" i="2"/>
  <c r="F3501" i="2"/>
  <c r="F3502" i="2"/>
  <c r="F3503" i="2"/>
  <c r="F3504" i="2"/>
  <c r="F3505" i="2"/>
  <c r="F3506" i="2"/>
  <c r="F3507" i="2"/>
  <c r="F3508" i="2"/>
  <c r="F3509" i="2"/>
  <c r="F3510" i="2"/>
  <c r="F3511" i="2"/>
  <c r="F3512" i="2"/>
  <c r="F3513" i="2"/>
  <c r="F3514" i="2"/>
  <c r="F3515" i="2"/>
  <c r="F3516" i="2"/>
  <c r="F3517" i="2"/>
  <c r="F3518" i="2"/>
  <c r="F3519" i="2"/>
  <c r="F3520" i="2"/>
  <c r="F3521" i="2"/>
  <c r="F3522" i="2"/>
  <c r="F3523" i="2"/>
  <c r="F3524" i="2"/>
  <c r="F3525" i="2"/>
  <c r="F3526" i="2"/>
  <c r="F3527" i="2"/>
  <c r="F3528" i="2"/>
  <c r="F3529" i="2"/>
  <c r="F3530" i="2"/>
  <c r="F3531" i="2"/>
  <c r="F3532" i="2"/>
  <c r="F3533" i="2"/>
  <c r="F3534" i="2"/>
  <c r="F3536" i="2"/>
  <c r="F3537" i="2"/>
  <c r="F3538" i="2"/>
  <c r="F3539" i="2"/>
  <c r="F3540" i="2"/>
  <c r="F3541" i="2"/>
  <c r="F3542" i="2"/>
  <c r="F3543" i="2"/>
  <c r="F3544" i="2"/>
  <c r="F3545" i="2"/>
  <c r="F3546" i="2"/>
  <c r="F3547" i="2"/>
  <c r="F3548" i="2"/>
  <c r="F3439" i="2"/>
  <c r="G3417" i="2"/>
  <c r="F3072" i="2"/>
  <c r="F3073" i="2"/>
  <c r="F3074" i="2"/>
  <c r="F3075" i="2"/>
  <c r="F3076" i="2"/>
  <c r="F3077" i="2"/>
  <c r="F3078" i="2"/>
  <c r="F3079" i="2"/>
  <c r="F3080" i="2"/>
  <c r="F3081" i="2"/>
  <c r="F3082" i="2"/>
  <c r="F3083" i="2"/>
  <c r="F3084" i="2"/>
  <c r="F3085" i="2"/>
  <c r="F3086" i="2"/>
  <c r="F3087" i="2"/>
  <c r="F3088" i="2"/>
  <c r="F3089" i="2"/>
  <c r="F3090" i="2"/>
  <c r="F3091" i="2"/>
  <c r="F3092" i="2"/>
  <c r="F3093" i="2"/>
  <c r="F3094" i="2"/>
  <c r="F3095" i="2"/>
  <c r="F3096" i="2"/>
  <c r="F3097" i="2"/>
  <c r="F3098" i="2"/>
  <c r="F3099" i="2"/>
  <c r="F3100" i="2"/>
  <c r="F3101" i="2"/>
  <c r="F3102" i="2"/>
  <c r="F3103" i="2"/>
  <c r="F3104" i="2"/>
  <c r="F3105" i="2"/>
  <c r="F3106" i="2"/>
  <c r="F3107" i="2"/>
  <c r="F3108" i="2"/>
  <c r="F3109" i="2"/>
  <c r="F3110" i="2"/>
  <c r="F3111" i="2"/>
  <c r="F3112" i="2"/>
  <c r="F3113" i="2"/>
  <c r="F3114" i="2"/>
  <c r="F3115" i="2"/>
  <c r="F3116" i="2"/>
  <c r="F3117" i="2"/>
  <c r="F3118" i="2"/>
  <c r="F3119" i="2"/>
  <c r="F3120" i="2"/>
  <c r="F3121" i="2"/>
  <c r="F3122" i="2"/>
  <c r="F3123" i="2"/>
  <c r="F3124" i="2"/>
  <c r="F3125" i="2"/>
  <c r="F3126" i="2"/>
  <c r="F3127" i="2"/>
  <c r="F3128" i="2"/>
  <c r="F3129" i="2"/>
  <c r="F3130" i="2"/>
  <c r="F3131" i="2"/>
  <c r="F3132" i="2"/>
  <c r="F3133" i="2"/>
  <c r="F3134" i="2"/>
  <c r="F3135" i="2"/>
  <c r="F3136" i="2"/>
  <c r="F3137" i="2"/>
  <c r="F3138" i="2"/>
  <c r="F3139" i="2"/>
  <c r="F3140" i="2"/>
  <c r="F3141" i="2"/>
  <c r="F3142" i="2"/>
  <c r="F3143" i="2"/>
  <c r="F3144" i="2"/>
  <c r="F3145" i="2"/>
  <c r="F3146" i="2"/>
  <c r="F3147" i="2"/>
  <c r="F3148" i="2"/>
  <c r="F3149" i="2"/>
  <c r="F3150" i="2"/>
  <c r="F3151" i="2"/>
  <c r="F3152" i="2"/>
  <c r="F3153" i="2"/>
  <c r="F3154" i="2"/>
  <c r="F3155" i="2"/>
  <c r="F3156" i="2"/>
  <c r="F3157" i="2"/>
  <c r="F3158" i="2"/>
  <c r="F3159" i="2"/>
  <c r="F3160" i="2"/>
  <c r="F3161" i="2"/>
  <c r="F3162" i="2"/>
  <c r="F3163" i="2"/>
  <c r="F3164" i="2"/>
  <c r="F3165" i="2"/>
  <c r="F3166" i="2"/>
  <c r="F3167" i="2"/>
  <c r="F3168" i="2"/>
  <c r="F3169" i="2"/>
  <c r="F3170" i="2"/>
  <c r="F3171" i="2"/>
  <c r="F3172" i="2"/>
  <c r="F3173" i="2"/>
  <c r="F3174" i="2"/>
  <c r="F3175" i="2"/>
  <c r="F3176" i="2"/>
  <c r="F3177" i="2"/>
  <c r="F3178" i="2"/>
  <c r="F3179" i="2"/>
  <c r="F3180" i="2"/>
  <c r="F3181" i="2"/>
  <c r="F3182" i="2"/>
  <c r="F3183" i="2"/>
  <c r="F3184" i="2"/>
  <c r="F3185" i="2"/>
  <c r="F3186" i="2"/>
  <c r="F3187" i="2"/>
  <c r="F3188" i="2"/>
  <c r="F3189" i="2"/>
  <c r="F3190" i="2"/>
  <c r="F3191" i="2"/>
  <c r="F3192" i="2"/>
  <c r="F3193" i="2"/>
  <c r="F3194" i="2"/>
  <c r="F3195" i="2"/>
  <c r="F3196" i="2"/>
  <c r="F3197" i="2"/>
  <c r="F3198" i="2"/>
  <c r="F3199" i="2"/>
  <c r="F3200" i="2"/>
  <c r="F3201" i="2"/>
  <c r="F3202" i="2"/>
  <c r="F3203" i="2"/>
  <c r="F3204" i="2"/>
  <c r="F3205" i="2"/>
  <c r="F3206" i="2"/>
  <c r="F3207" i="2"/>
  <c r="F3208" i="2"/>
  <c r="F3209" i="2"/>
  <c r="F3210" i="2"/>
  <c r="F3211" i="2"/>
  <c r="F3212" i="2"/>
  <c r="F3213" i="2"/>
  <c r="F3214" i="2"/>
  <c r="F3215" i="2"/>
  <c r="F3216" i="2"/>
  <c r="F3217" i="2"/>
  <c r="F3218" i="2"/>
  <c r="F3219" i="2"/>
  <c r="F3220" i="2"/>
  <c r="F3221" i="2"/>
  <c r="F3222" i="2"/>
  <c r="F3223" i="2"/>
  <c r="F3224" i="2"/>
  <c r="F3225" i="2"/>
  <c r="F3226" i="2"/>
  <c r="F3227" i="2"/>
  <c r="F3228" i="2"/>
  <c r="F3229" i="2"/>
  <c r="F3230" i="2"/>
  <c r="F3231" i="2"/>
  <c r="F3232" i="2"/>
  <c r="F3233" i="2"/>
  <c r="F3234" i="2"/>
  <c r="F3235" i="2"/>
  <c r="F3236" i="2"/>
  <c r="F3237" i="2"/>
  <c r="F3238" i="2"/>
  <c r="F3239" i="2"/>
  <c r="F3240" i="2"/>
  <c r="F3241" i="2"/>
  <c r="F3242" i="2"/>
  <c r="F3243" i="2"/>
  <c r="F3244" i="2"/>
  <c r="F3245" i="2"/>
  <c r="F3246" i="2"/>
  <c r="F3247" i="2"/>
  <c r="F3248" i="2"/>
  <c r="F3249" i="2"/>
  <c r="F3250" i="2"/>
  <c r="F3251" i="2"/>
  <c r="F3252" i="2"/>
  <c r="F3253" i="2"/>
  <c r="F3254" i="2"/>
  <c r="F3255" i="2"/>
  <c r="F3256" i="2"/>
  <c r="F3257" i="2"/>
  <c r="F3258" i="2"/>
  <c r="F3259" i="2"/>
  <c r="F3260" i="2"/>
  <c r="F3261" i="2"/>
  <c r="F3262" i="2"/>
  <c r="F3263" i="2"/>
  <c r="F3264" i="2"/>
  <c r="F3265" i="2"/>
  <c r="F3266" i="2"/>
  <c r="F3267" i="2"/>
  <c r="F3268" i="2"/>
  <c r="F3269" i="2"/>
  <c r="F3270" i="2"/>
  <c r="F3271" i="2"/>
  <c r="F3272" i="2"/>
  <c r="F3273" i="2"/>
  <c r="F3274" i="2"/>
  <c r="F3275" i="2"/>
  <c r="F3276" i="2"/>
  <c r="F3277" i="2"/>
  <c r="F3278" i="2"/>
  <c r="F3279" i="2"/>
  <c r="F3280" i="2"/>
  <c r="F3281" i="2"/>
  <c r="F3282" i="2"/>
  <c r="F3283" i="2"/>
  <c r="F3284" i="2"/>
  <c r="F3285" i="2"/>
  <c r="F3286" i="2"/>
  <c r="F3287" i="2"/>
  <c r="F3288" i="2"/>
  <c r="F3289" i="2"/>
  <c r="F3290" i="2"/>
  <c r="F3291" i="2"/>
  <c r="F3292" i="2"/>
  <c r="F3293" i="2"/>
  <c r="F3294" i="2"/>
  <c r="F3295" i="2"/>
  <c r="F3296" i="2"/>
  <c r="F3297" i="2"/>
  <c r="F3298" i="2"/>
  <c r="F3299" i="2"/>
  <c r="F3300" i="2"/>
  <c r="F3301" i="2"/>
  <c r="F3302" i="2"/>
  <c r="F3303" i="2"/>
  <c r="F3304" i="2"/>
  <c r="F3305" i="2"/>
  <c r="F3306" i="2"/>
  <c r="F3307" i="2"/>
  <c r="F3308" i="2"/>
  <c r="F3309" i="2"/>
  <c r="F3310" i="2"/>
  <c r="F3311" i="2"/>
  <c r="F3312" i="2"/>
  <c r="F3313" i="2"/>
  <c r="F3314" i="2"/>
  <c r="F3315" i="2"/>
  <c r="F3316" i="2"/>
  <c r="F3317" i="2"/>
  <c r="F3318" i="2"/>
  <c r="F3319" i="2"/>
  <c r="F3320" i="2"/>
  <c r="F3321" i="2"/>
  <c r="F3322" i="2"/>
  <c r="F3323" i="2"/>
  <c r="F3324" i="2"/>
  <c r="F3325" i="2"/>
  <c r="F3326" i="2"/>
  <c r="F3327" i="2"/>
  <c r="F3328" i="2"/>
  <c r="F3329" i="2"/>
  <c r="F3330" i="2"/>
  <c r="F3331" i="2"/>
  <c r="F3332" i="2"/>
  <c r="F3333" i="2"/>
  <c r="F3334" i="2"/>
  <c r="F3335" i="2"/>
  <c r="F3336" i="2"/>
  <c r="F3337" i="2"/>
  <c r="F3338" i="2"/>
  <c r="F3339" i="2"/>
  <c r="F3340" i="2"/>
  <c r="F3341" i="2"/>
  <c r="F3342" i="2"/>
  <c r="F3343" i="2"/>
  <c r="F3344" i="2"/>
  <c r="F3345" i="2"/>
  <c r="F3346" i="2"/>
  <c r="F3347" i="2"/>
  <c r="F3348" i="2"/>
  <c r="F3349" i="2"/>
  <c r="F3350" i="2"/>
  <c r="F3351" i="2"/>
  <c r="F3352" i="2"/>
  <c r="F3353" i="2"/>
  <c r="F3354" i="2"/>
  <c r="F3355" i="2"/>
  <c r="F3356" i="2"/>
  <c r="F3357" i="2"/>
  <c r="F3358" i="2"/>
  <c r="F3359" i="2"/>
  <c r="F3360" i="2"/>
  <c r="F3361" i="2"/>
  <c r="F3362" i="2"/>
  <c r="F3363" i="2"/>
  <c r="F3364" i="2"/>
  <c r="F3365" i="2"/>
  <c r="F3366" i="2"/>
  <c r="F3367" i="2"/>
  <c r="F3368" i="2"/>
  <c r="F3369" i="2"/>
  <c r="F3370" i="2"/>
  <c r="F3371" i="2"/>
  <c r="F3372" i="2"/>
  <c r="F3373" i="2"/>
  <c r="F3374" i="2"/>
  <c r="F3375" i="2"/>
  <c r="F3376" i="2"/>
  <c r="F3377" i="2"/>
  <c r="F3378" i="2"/>
  <c r="F3379" i="2"/>
  <c r="F3380" i="2"/>
  <c r="F3381" i="2"/>
  <c r="F3382" i="2"/>
  <c r="F3383" i="2"/>
  <c r="F3384" i="2"/>
  <c r="F3385" i="2"/>
  <c r="F3386" i="2"/>
  <c r="F3387" i="2"/>
  <c r="F3388" i="2"/>
  <c r="F3389" i="2"/>
  <c r="F3390" i="2"/>
  <c r="F3391" i="2"/>
  <c r="F3392" i="2"/>
  <c r="F3393" i="2"/>
  <c r="F3394" i="2"/>
  <c r="F3395" i="2"/>
  <c r="F3396" i="2"/>
  <c r="F3397" i="2"/>
  <c r="F3398" i="2"/>
  <c r="F3399" i="2"/>
  <c r="F3400" i="2"/>
  <c r="F3401" i="2"/>
  <c r="F3402" i="2"/>
  <c r="F3403" i="2"/>
  <c r="F3404" i="2"/>
  <c r="F3405" i="2"/>
  <c r="F3406" i="2"/>
  <c r="F3407" i="2"/>
  <c r="F3408" i="2"/>
  <c r="F3409" i="2"/>
  <c r="F3410" i="2"/>
  <c r="F3411" i="2"/>
  <c r="F3412" i="2"/>
  <c r="F3413" i="2"/>
  <c r="F3414" i="2"/>
  <c r="F3415" i="2"/>
  <c r="F3416" i="2"/>
  <c r="F3418" i="2"/>
  <c r="F3419" i="2"/>
  <c r="F3420" i="2"/>
  <c r="F3421" i="2"/>
  <c r="F3422" i="2"/>
  <c r="F3423" i="2"/>
  <c r="F3424" i="2"/>
  <c r="F3425" i="2"/>
  <c r="F3426" i="2"/>
  <c r="F3427" i="2"/>
  <c r="F3428" i="2"/>
  <c r="F3429" i="2"/>
  <c r="F3430" i="2"/>
  <c r="F3431" i="2"/>
  <c r="F3432" i="2"/>
  <c r="F3433" i="2"/>
  <c r="F3434" i="2"/>
  <c r="F3435" i="2"/>
  <c r="F3436" i="2"/>
  <c r="F3437" i="2"/>
  <c r="F3438" i="2"/>
  <c r="F3071" i="2"/>
  <c r="F4403" i="2"/>
  <c r="F4404" i="2"/>
  <c r="F4405" i="2"/>
  <c r="F4406" i="2"/>
  <c r="F4408" i="2"/>
  <c r="F4409" i="2"/>
  <c r="F4411" i="2"/>
  <c r="F4412" i="2"/>
  <c r="F4413" i="2"/>
  <c r="F4414" i="2"/>
  <c r="F4415" i="2"/>
  <c r="F4416" i="2"/>
  <c r="F4417" i="2"/>
  <c r="F4418" i="2"/>
  <c r="F4420" i="2"/>
  <c r="F4421" i="2"/>
  <c r="F4422" i="2"/>
  <c r="F4424" i="2"/>
  <c r="F4533" i="2"/>
  <c r="F4534" i="2"/>
  <c r="G2930" i="2"/>
  <c r="F2165" i="2"/>
  <c r="F2166" i="2"/>
  <c r="F2167" i="2"/>
  <c r="F2168" i="2"/>
  <c r="F2169" i="2"/>
  <c r="F2170" i="2"/>
  <c r="F2171" i="2"/>
  <c r="F2172" i="2"/>
  <c r="F2173" i="2"/>
  <c r="F2174" i="2"/>
  <c r="F2175" i="2"/>
  <c r="F2176" i="2"/>
  <c r="F2177" i="2"/>
  <c r="F2178" i="2"/>
  <c r="F2179" i="2"/>
  <c r="F2180" i="2"/>
  <c r="F2181" i="2"/>
  <c r="F2182" i="2"/>
  <c r="F2183" i="2"/>
  <c r="F2184" i="2"/>
  <c r="F2185" i="2"/>
  <c r="F2186" i="2"/>
  <c r="F2187" i="2"/>
  <c r="F2188" i="2"/>
  <c r="F2189" i="2"/>
  <c r="F2190" i="2"/>
  <c r="F2191" i="2"/>
  <c r="F2192" i="2"/>
  <c r="F2193" i="2"/>
  <c r="F2194" i="2"/>
  <c r="F2195" i="2"/>
  <c r="F2196" i="2"/>
  <c r="F2197" i="2"/>
  <c r="F2198" i="2"/>
  <c r="F2199" i="2"/>
  <c r="F2200" i="2"/>
  <c r="F2201" i="2"/>
  <c r="F2202" i="2"/>
  <c r="F2203" i="2"/>
  <c r="F2204" i="2"/>
  <c r="F2205" i="2"/>
  <c r="F2206" i="2"/>
  <c r="F2207" i="2"/>
  <c r="F2208" i="2"/>
  <c r="F2209" i="2"/>
  <c r="F2210" i="2"/>
  <c r="F2211" i="2"/>
  <c r="F2212" i="2"/>
  <c r="F2213" i="2"/>
  <c r="F2214" i="2"/>
  <c r="F2215" i="2"/>
  <c r="F2216" i="2"/>
  <c r="F2217" i="2"/>
  <c r="F2218" i="2"/>
  <c r="F2219" i="2"/>
  <c r="F2220" i="2"/>
  <c r="F2221" i="2"/>
  <c r="F2222" i="2"/>
  <c r="F2223" i="2"/>
  <c r="F2224" i="2"/>
  <c r="F2225" i="2"/>
  <c r="F2226" i="2"/>
  <c r="F2227" i="2"/>
  <c r="F2228" i="2"/>
  <c r="F2229" i="2"/>
  <c r="F2230" i="2"/>
  <c r="F2231" i="2"/>
  <c r="F2232" i="2"/>
  <c r="F2233" i="2"/>
  <c r="F2234" i="2"/>
  <c r="F2235" i="2"/>
  <c r="F2236" i="2"/>
  <c r="F2237" i="2"/>
  <c r="F2238" i="2"/>
  <c r="F2239" i="2"/>
  <c r="F2240" i="2"/>
  <c r="F2241" i="2"/>
  <c r="F2242" i="2"/>
  <c r="F2243" i="2"/>
  <c r="F2244" i="2"/>
  <c r="F2245" i="2"/>
  <c r="F2246" i="2"/>
  <c r="F2247" i="2"/>
  <c r="F2248" i="2"/>
  <c r="F2249" i="2"/>
  <c r="F2250" i="2"/>
  <c r="F2251" i="2"/>
  <c r="F2252" i="2"/>
  <c r="F2253" i="2"/>
  <c r="F2254" i="2"/>
  <c r="F2255" i="2"/>
  <c r="F2256" i="2"/>
  <c r="F2257" i="2"/>
  <c r="F2258" i="2"/>
  <c r="F2259" i="2"/>
  <c r="F2260" i="2"/>
  <c r="F2261" i="2"/>
  <c r="F2262" i="2"/>
  <c r="F2263" i="2"/>
  <c r="F2264" i="2"/>
  <c r="F2265" i="2"/>
  <c r="F2266" i="2"/>
  <c r="F2267" i="2"/>
  <c r="F2268" i="2"/>
  <c r="F2269" i="2"/>
  <c r="F2270" i="2"/>
  <c r="F2271" i="2"/>
  <c r="F2272" i="2"/>
  <c r="F2273" i="2"/>
  <c r="F2274" i="2"/>
  <c r="F2275" i="2"/>
  <c r="F2276" i="2"/>
  <c r="F2277" i="2"/>
  <c r="F2278" i="2"/>
  <c r="F2279" i="2"/>
  <c r="F2280" i="2"/>
  <c r="F2281" i="2"/>
  <c r="F2282" i="2"/>
  <c r="F2283" i="2"/>
  <c r="F2284" i="2"/>
  <c r="F2285" i="2"/>
  <c r="F2286" i="2"/>
  <c r="F2287" i="2"/>
  <c r="F2288" i="2"/>
  <c r="F2289" i="2"/>
  <c r="F2290" i="2"/>
  <c r="F2291" i="2"/>
  <c r="F2292" i="2"/>
  <c r="F2293" i="2"/>
  <c r="F2294" i="2"/>
  <c r="F2295" i="2"/>
  <c r="F2296" i="2"/>
  <c r="F2297" i="2"/>
  <c r="F2298" i="2"/>
  <c r="F2299" i="2"/>
  <c r="F2300" i="2"/>
  <c r="F2301" i="2"/>
  <c r="F2302" i="2"/>
  <c r="F2303" i="2"/>
  <c r="F2304" i="2"/>
  <c r="F2305" i="2"/>
  <c r="F2306" i="2"/>
  <c r="F2307" i="2"/>
  <c r="F2308" i="2"/>
  <c r="F2309" i="2"/>
  <c r="F2310" i="2"/>
  <c r="F2311" i="2"/>
  <c r="F2312" i="2"/>
  <c r="F2313" i="2"/>
  <c r="F2314" i="2"/>
  <c r="F2315" i="2"/>
  <c r="F2316" i="2"/>
  <c r="F2317" i="2"/>
  <c r="F2318" i="2"/>
  <c r="F2319" i="2"/>
  <c r="F2320" i="2"/>
  <c r="F2321" i="2"/>
  <c r="F2322" i="2"/>
  <c r="F2323" i="2"/>
  <c r="F2324" i="2"/>
  <c r="F2325" i="2"/>
  <c r="F2326" i="2"/>
  <c r="F2327" i="2"/>
  <c r="F2328" i="2"/>
  <c r="F2329" i="2"/>
  <c r="F2330" i="2"/>
  <c r="F2331" i="2"/>
  <c r="F2332" i="2"/>
  <c r="F2333" i="2"/>
  <c r="F2334" i="2"/>
  <c r="F2335" i="2"/>
  <c r="F2336" i="2"/>
  <c r="F2337" i="2"/>
  <c r="F2338" i="2"/>
  <c r="F2339" i="2"/>
  <c r="F2340" i="2"/>
  <c r="F2341" i="2"/>
  <c r="F2342" i="2"/>
  <c r="F2343" i="2"/>
  <c r="F2344" i="2"/>
  <c r="F2345" i="2"/>
  <c r="F2346" i="2"/>
  <c r="F2347" i="2"/>
  <c r="F2348" i="2"/>
  <c r="F2349" i="2"/>
  <c r="F2350" i="2"/>
  <c r="F2351" i="2"/>
  <c r="F2352" i="2"/>
  <c r="F2353" i="2"/>
  <c r="F2354" i="2"/>
  <c r="F2355" i="2"/>
  <c r="F2356" i="2"/>
  <c r="F2357" i="2"/>
  <c r="F2358" i="2"/>
  <c r="F2359" i="2"/>
  <c r="F2360" i="2"/>
  <c r="F2361" i="2"/>
  <c r="F2362" i="2"/>
  <c r="F2363" i="2"/>
  <c r="F2364" i="2"/>
  <c r="F2365" i="2"/>
  <c r="F2366" i="2"/>
  <c r="F2367" i="2"/>
  <c r="F2368" i="2"/>
  <c r="F2369" i="2"/>
  <c r="F2370" i="2"/>
  <c r="F2371" i="2"/>
  <c r="F2372" i="2"/>
  <c r="F2373" i="2"/>
  <c r="F2374" i="2"/>
  <c r="F2375" i="2"/>
  <c r="F2376" i="2"/>
  <c r="F2377" i="2"/>
  <c r="F2378" i="2"/>
  <c r="F2379" i="2"/>
  <c r="F2380" i="2"/>
  <c r="F2381" i="2"/>
  <c r="F2382" i="2"/>
  <c r="F2383" i="2"/>
  <c r="F2384" i="2"/>
  <c r="F2385" i="2"/>
  <c r="F2386" i="2"/>
  <c r="F2387" i="2"/>
  <c r="F2388" i="2"/>
  <c r="F2389" i="2"/>
  <c r="F2390" i="2"/>
  <c r="F2391" i="2"/>
  <c r="F2392" i="2"/>
  <c r="F2393" i="2"/>
  <c r="F2394" i="2"/>
  <c r="F2395" i="2"/>
  <c r="F2396" i="2"/>
  <c r="F2397" i="2"/>
  <c r="F2398" i="2"/>
  <c r="F2399" i="2"/>
  <c r="F2400" i="2"/>
  <c r="F2401" i="2"/>
  <c r="F2402" i="2"/>
  <c r="F2403" i="2"/>
  <c r="F2404" i="2"/>
  <c r="F2405" i="2"/>
  <c r="F2406" i="2"/>
  <c r="F2407" i="2"/>
  <c r="F2408" i="2"/>
  <c r="F2409" i="2"/>
  <c r="F2410" i="2"/>
  <c r="F2411" i="2"/>
  <c r="F2412" i="2"/>
  <c r="F2413" i="2"/>
  <c r="F2414" i="2"/>
  <c r="F2415" i="2"/>
  <c r="F2416" i="2"/>
  <c r="F2417" i="2"/>
  <c r="F2418" i="2"/>
  <c r="F2419" i="2"/>
  <c r="F2420" i="2"/>
  <c r="F2421" i="2"/>
  <c r="F2422" i="2"/>
  <c r="F2423" i="2"/>
  <c r="F2424" i="2"/>
  <c r="F2425" i="2"/>
  <c r="F2426" i="2"/>
  <c r="F2427" i="2"/>
  <c r="F2428" i="2"/>
  <c r="F2429" i="2"/>
  <c r="F2430" i="2"/>
  <c r="F2431" i="2"/>
  <c r="F2432" i="2"/>
  <c r="F2433" i="2"/>
  <c r="F2434" i="2"/>
  <c r="F2435" i="2"/>
  <c r="F2436" i="2"/>
  <c r="F2437" i="2"/>
  <c r="F2438" i="2"/>
  <c r="F2439" i="2"/>
  <c r="F2440" i="2"/>
  <c r="F2441" i="2"/>
  <c r="F2442" i="2"/>
  <c r="F2443" i="2"/>
  <c r="F2444" i="2"/>
  <c r="F2445" i="2"/>
  <c r="F2446" i="2"/>
  <c r="F2447" i="2"/>
  <c r="F2448" i="2"/>
  <c r="F2449" i="2"/>
  <c r="F2450" i="2"/>
  <c r="F2451" i="2"/>
  <c r="F2452" i="2"/>
  <c r="F2453" i="2"/>
  <c r="F2454" i="2"/>
  <c r="F2455" i="2"/>
  <c r="F2456" i="2"/>
  <c r="F2457" i="2"/>
  <c r="F2458" i="2"/>
  <c r="F2459" i="2"/>
  <c r="F2460" i="2"/>
  <c r="F2461" i="2"/>
  <c r="F2462" i="2"/>
  <c r="F2463" i="2"/>
  <c r="F2464" i="2"/>
  <c r="F2465" i="2"/>
  <c r="F2466" i="2"/>
  <c r="F2467" i="2"/>
  <c r="F2468" i="2"/>
  <c r="F2469" i="2"/>
  <c r="F2470" i="2"/>
  <c r="F2471" i="2"/>
  <c r="F2472" i="2"/>
  <c r="F2473" i="2"/>
  <c r="F2474" i="2"/>
  <c r="F2475" i="2"/>
  <c r="F2476" i="2"/>
  <c r="F2477" i="2"/>
  <c r="F2478" i="2"/>
  <c r="F2479" i="2"/>
  <c r="F2480" i="2"/>
  <c r="F2481" i="2"/>
  <c r="F2482" i="2"/>
  <c r="F2483" i="2"/>
  <c r="F2484" i="2"/>
  <c r="F2485" i="2"/>
  <c r="F2486" i="2"/>
  <c r="F2487" i="2"/>
  <c r="F2488" i="2"/>
  <c r="F2489" i="2"/>
  <c r="F2490" i="2"/>
  <c r="F2491" i="2"/>
  <c r="F2492" i="2"/>
  <c r="F2493" i="2"/>
  <c r="F2494" i="2"/>
  <c r="F2495" i="2"/>
  <c r="F2496" i="2"/>
  <c r="F2497" i="2"/>
  <c r="F2498" i="2"/>
  <c r="F2499" i="2"/>
  <c r="F2500" i="2"/>
  <c r="F2501" i="2"/>
  <c r="F2502" i="2"/>
  <c r="F2503" i="2"/>
  <c r="F2504" i="2"/>
  <c r="F2505" i="2"/>
  <c r="F2506" i="2"/>
  <c r="F2507" i="2"/>
  <c r="F2508" i="2"/>
  <c r="F2509" i="2"/>
  <c r="F2510" i="2"/>
  <c r="F2511" i="2"/>
  <c r="F2512" i="2"/>
  <c r="F2513" i="2"/>
  <c r="F2514" i="2"/>
  <c r="F2515" i="2"/>
  <c r="F2516" i="2"/>
  <c r="F2517" i="2"/>
  <c r="F2518" i="2"/>
  <c r="F2519" i="2"/>
  <c r="F2520" i="2"/>
  <c r="F2521" i="2"/>
  <c r="F2522" i="2"/>
  <c r="F2523" i="2"/>
  <c r="F2524" i="2"/>
  <c r="F2525" i="2"/>
  <c r="F2526" i="2"/>
  <c r="F2527" i="2"/>
  <c r="F2528" i="2"/>
  <c r="F2529" i="2"/>
  <c r="F2530" i="2"/>
  <c r="F2531" i="2"/>
  <c r="F2532" i="2"/>
  <c r="F2533" i="2"/>
  <c r="F2534" i="2"/>
  <c r="F2535" i="2"/>
  <c r="F2536" i="2"/>
  <c r="F2537" i="2"/>
  <c r="F2538" i="2"/>
  <c r="F2539" i="2"/>
  <c r="F2540" i="2"/>
  <c r="F2541" i="2"/>
  <c r="F2542" i="2"/>
  <c r="F2543" i="2"/>
  <c r="F2544" i="2"/>
  <c r="F2545" i="2"/>
  <c r="F2546" i="2"/>
  <c r="F2547" i="2"/>
  <c r="F2548" i="2"/>
  <c r="F2549" i="2"/>
  <c r="F2550" i="2"/>
  <c r="F2551" i="2"/>
  <c r="F2552" i="2"/>
  <c r="F2553" i="2"/>
  <c r="F2554" i="2"/>
  <c r="F2555" i="2"/>
  <c r="F2556" i="2"/>
  <c r="F2557" i="2"/>
  <c r="F2558" i="2"/>
  <c r="F2559" i="2"/>
  <c r="F2560" i="2"/>
  <c r="F2561" i="2"/>
  <c r="F2562" i="2"/>
  <c r="F2563" i="2"/>
  <c r="F2564" i="2"/>
  <c r="F2565" i="2"/>
  <c r="F2566" i="2"/>
  <c r="F2567" i="2"/>
  <c r="F2568" i="2"/>
  <c r="F2569" i="2"/>
  <c r="F2570" i="2"/>
  <c r="F2571" i="2"/>
  <c r="F2572" i="2"/>
  <c r="F2573" i="2"/>
  <c r="F2574" i="2"/>
  <c r="F2575" i="2"/>
  <c r="F2576" i="2"/>
  <c r="F2577" i="2"/>
  <c r="F2578" i="2"/>
  <c r="F2579" i="2"/>
  <c r="F2580" i="2"/>
  <c r="F2581" i="2"/>
  <c r="F2582" i="2"/>
  <c r="F2583" i="2"/>
  <c r="F2584" i="2"/>
  <c r="F2585" i="2"/>
  <c r="F2586" i="2"/>
  <c r="F2587" i="2"/>
  <c r="F2588" i="2"/>
  <c r="F2589" i="2"/>
  <c r="F2590" i="2"/>
  <c r="F2591" i="2"/>
  <c r="F2592" i="2"/>
  <c r="F2593" i="2"/>
  <c r="F2594" i="2"/>
  <c r="F2595" i="2"/>
  <c r="F2596" i="2"/>
  <c r="F2597" i="2"/>
  <c r="F2598" i="2"/>
  <c r="F2599" i="2"/>
  <c r="F2600" i="2"/>
  <c r="F2601" i="2"/>
  <c r="F2602" i="2"/>
  <c r="F2603" i="2"/>
  <c r="F2604" i="2"/>
  <c r="F2605" i="2"/>
  <c r="F2606" i="2"/>
  <c r="F2607" i="2"/>
  <c r="F2608" i="2"/>
  <c r="F2609" i="2"/>
  <c r="F2610" i="2"/>
  <c r="F2611" i="2"/>
  <c r="F2612" i="2"/>
  <c r="F2613" i="2"/>
  <c r="F2614" i="2"/>
  <c r="F2615" i="2"/>
  <c r="F2616" i="2"/>
  <c r="F2617" i="2"/>
  <c r="F2618" i="2"/>
  <c r="F2619" i="2"/>
  <c r="F2620" i="2"/>
  <c r="F2621" i="2"/>
  <c r="F2622" i="2"/>
  <c r="F2623" i="2"/>
  <c r="F2624" i="2"/>
  <c r="F2625" i="2"/>
  <c r="F2626" i="2"/>
  <c r="F2627" i="2"/>
  <c r="F2628" i="2"/>
  <c r="F2629" i="2"/>
  <c r="F2630" i="2"/>
  <c r="F2631" i="2"/>
  <c r="F2632" i="2"/>
  <c r="F2633" i="2"/>
  <c r="F2634" i="2"/>
  <c r="F2635" i="2"/>
  <c r="F2636" i="2"/>
  <c r="F2637" i="2"/>
  <c r="F2638" i="2"/>
  <c r="F2639" i="2"/>
  <c r="F2640" i="2"/>
  <c r="F2641" i="2"/>
  <c r="F2642" i="2"/>
  <c r="F2643" i="2"/>
  <c r="F2644" i="2"/>
  <c r="F2645" i="2"/>
  <c r="F2646" i="2"/>
  <c r="F2647" i="2"/>
  <c r="F2648" i="2"/>
  <c r="F2649" i="2"/>
  <c r="F2650" i="2"/>
  <c r="F2651" i="2"/>
  <c r="F2652" i="2"/>
  <c r="F2653" i="2"/>
  <c r="F2654" i="2"/>
  <c r="F2655" i="2"/>
  <c r="F2656" i="2"/>
  <c r="F2657" i="2"/>
  <c r="F2658" i="2"/>
  <c r="F2659" i="2"/>
  <c r="F2660" i="2"/>
  <c r="F2661" i="2"/>
  <c r="F2662" i="2"/>
  <c r="F2663" i="2"/>
  <c r="F2664" i="2"/>
  <c r="F2665" i="2"/>
  <c r="F2666" i="2"/>
  <c r="F2667" i="2"/>
  <c r="F2668" i="2"/>
  <c r="F2669" i="2"/>
  <c r="F2670" i="2"/>
  <c r="F2671" i="2"/>
  <c r="F2672" i="2"/>
  <c r="F2673" i="2"/>
  <c r="F2674" i="2"/>
  <c r="F2675" i="2"/>
  <c r="F2676" i="2"/>
  <c r="F2677" i="2"/>
  <c r="F2678" i="2"/>
  <c r="F2679" i="2"/>
  <c r="F2680" i="2"/>
  <c r="F2681" i="2"/>
  <c r="F2682" i="2"/>
  <c r="F2683" i="2"/>
  <c r="F2684" i="2"/>
  <c r="F2685" i="2"/>
  <c r="F2686" i="2"/>
  <c r="F2687" i="2"/>
  <c r="F2688" i="2"/>
  <c r="F2689" i="2"/>
  <c r="F2690" i="2"/>
  <c r="F2691" i="2"/>
  <c r="F2692" i="2"/>
  <c r="F2693" i="2"/>
  <c r="F2694" i="2"/>
  <c r="F2695" i="2"/>
  <c r="F2696" i="2"/>
  <c r="F2697" i="2"/>
  <c r="F2698" i="2"/>
  <c r="F2699" i="2"/>
  <c r="F2700" i="2"/>
  <c r="F2701" i="2"/>
  <c r="F2702" i="2"/>
  <c r="F2703" i="2"/>
  <c r="F2704" i="2"/>
  <c r="F2705" i="2"/>
  <c r="F2706" i="2"/>
  <c r="F2707" i="2"/>
  <c r="F2708" i="2"/>
  <c r="F2709" i="2"/>
  <c r="F2710" i="2"/>
  <c r="F2711" i="2"/>
  <c r="F2712" i="2"/>
  <c r="F2713" i="2"/>
  <c r="F2714" i="2"/>
  <c r="F2715" i="2"/>
  <c r="F2716" i="2"/>
  <c r="F2717" i="2"/>
  <c r="F2718" i="2"/>
  <c r="F2719" i="2"/>
  <c r="F2720" i="2"/>
  <c r="F2721" i="2"/>
  <c r="F2722" i="2"/>
  <c r="F2723" i="2"/>
  <c r="F2724" i="2"/>
  <c r="F2725" i="2"/>
  <c r="F2726" i="2"/>
  <c r="F2727" i="2"/>
  <c r="F2728" i="2"/>
  <c r="F2729" i="2"/>
  <c r="F2730" i="2"/>
  <c r="F2731" i="2"/>
  <c r="F2732" i="2"/>
  <c r="F2733" i="2"/>
  <c r="F2734" i="2"/>
  <c r="F2735" i="2"/>
  <c r="F2736" i="2"/>
  <c r="F2737" i="2"/>
  <c r="F2738" i="2"/>
  <c r="F2739" i="2"/>
  <c r="F2740" i="2"/>
  <c r="F2741" i="2"/>
  <c r="F2742" i="2"/>
  <c r="F2743" i="2"/>
  <c r="F2744" i="2"/>
  <c r="F2745" i="2"/>
  <c r="F2746" i="2"/>
  <c r="F2747" i="2"/>
  <c r="F2748" i="2"/>
  <c r="F2749" i="2"/>
  <c r="F2750" i="2"/>
  <c r="F2751" i="2"/>
  <c r="F2752" i="2"/>
  <c r="F2753" i="2"/>
  <c r="F2754" i="2"/>
  <c r="F2755" i="2"/>
  <c r="F2756" i="2"/>
  <c r="F2757" i="2"/>
  <c r="F2758" i="2"/>
  <c r="F2759" i="2"/>
  <c r="F2760" i="2"/>
  <c r="F2761" i="2"/>
  <c r="F2762" i="2"/>
  <c r="F2763" i="2"/>
  <c r="F2764" i="2"/>
  <c r="F2765" i="2"/>
  <c r="F2766" i="2"/>
  <c r="F2767" i="2"/>
  <c r="F2768" i="2"/>
  <c r="F2769" i="2"/>
  <c r="F2770" i="2"/>
  <c r="F2771" i="2"/>
  <c r="F2772" i="2"/>
  <c r="F2773" i="2"/>
  <c r="F2774" i="2"/>
  <c r="F2775" i="2"/>
  <c r="F2776" i="2"/>
  <c r="F2777" i="2"/>
  <c r="F2778" i="2"/>
  <c r="F2779" i="2"/>
  <c r="F2780" i="2"/>
  <c r="F2781" i="2"/>
  <c r="F2782" i="2"/>
  <c r="F2783" i="2"/>
  <c r="F2784" i="2"/>
  <c r="F2785" i="2"/>
  <c r="F2786" i="2"/>
  <c r="F2787" i="2"/>
  <c r="F2788" i="2"/>
  <c r="F2789" i="2"/>
  <c r="F2790" i="2"/>
  <c r="F2791" i="2"/>
  <c r="F2792" i="2"/>
  <c r="F2793" i="2"/>
  <c r="F2794" i="2"/>
  <c r="F2795" i="2"/>
  <c r="F2796" i="2"/>
  <c r="F2797" i="2"/>
  <c r="F2798" i="2"/>
  <c r="F2799" i="2"/>
  <c r="F2800" i="2"/>
  <c r="F2801" i="2"/>
  <c r="F2802" i="2"/>
  <c r="F2803" i="2"/>
  <c r="F2804" i="2"/>
  <c r="F2805" i="2"/>
  <c r="F2806" i="2"/>
  <c r="F2807" i="2"/>
  <c r="F2808" i="2"/>
  <c r="F2809" i="2"/>
  <c r="F2810" i="2"/>
  <c r="F2811" i="2"/>
  <c r="F2812" i="2"/>
  <c r="F2813" i="2"/>
  <c r="F2814" i="2"/>
  <c r="F2815" i="2"/>
  <c r="F2816" i="2"/>
  <c r="F2817" i="2"/>
  <c r="F2818" i="2"/>
  <c r="F2819" i="2"/>
  <c r="F2820" i="2"/>
  <c r="F2821" i="2"/>
  <c r="F2822" i="2"/>
  <c r="F2823" i="2"/>
  <c r="F2824" i="2"/>
  <c r="F2825" i="2"/>
  <c r="F2826" i="2"/>
  <c r="F2827" i="2"/>
  <c r="F2828" i="2"/>
  <c r="F2829" i="2"/>
  <c r="F2830" i="2"/>
  <c r="F2831" i="2"/>
  <c r="F2832" i="2"/>
  <c r="F2833" i="2"/>
  <c r="F2834" i="2"/>
  <c r="F2835" i="2"/>
  <c r="F2836" i="2"/>
  <c r="F2837" i="2"/>
  <c r="F2838" i="2"/>
  <c r="F2839" i="2"/>
  <c r="F2840" i="2"/>
  <c r="F2841" i="2"/>
  <c r="F2842" i="2"/>
  <c r="F2843" i="2"/>
  <c r="F2844" i="2"/>
  <c r="F2845" i="2"/>
  <c r="F2846" i="2"/>
  <c r="F2847" i="2"/>
  <c r="F2848" i="2"/>
  <c r="F2849" i="2"/>
  <c r="F2850" i="2"/>
  <c r="F2851" i="2"/>
  <c r="F2852" i="2"/>
  <c r="F2853" i="2"/>
  <c r="F2854" i="2"/>
  <c r="F2855" i="2"/>
  <c r="F2856" i="2"/>
  <c r="F2857" i="2"/>
  <c r="F2858" i="2"/>
  <c r="F2859" i="2"/>
  <c r="F2860" i="2"/>
  <c r="F2861" i="2"/>
  <c r="F2862" i="2"/>
  <c r="F2863" i="2"/>
  <c r="F2864" i="2"/>
  <c r="F2865" i="2"/>
  <c r="F2866" i="2"/>
  <c r="F2867" i="2"/>
  <c r="F2868" i="2"/>
  <c r="F2869" i="2"/>
  <c r="F2870" i="2"/>
  <c r="F2871" i="2"/>
  <c r="F2872" i="2"/>
  <c r="F2873" i="2"/>
  <c r="F2874" i="2"/>
  <c r="F2875" i="2"/>
  <c r="F2876" i="2"/>
  <c r="F2877" i="2"/>
  <c r="F2878" i="2"/>
  <c r="F2879" i="2"/>
  <c r="F2880" i="2"/>
  <c r="F2881" i="2"/>
  <c r="F2882" i="2"/>
  <c r="F2883" i="2"/>
  <c r="F2884" i="2"/>
  <c r="F2885" i="2"/>
  <c r="F2886" i="2"/>
  <c r="F2887" i="2"/>
  <c r="F2888" i="2"/>
  <c r="F2889" i="2"/>
  <c r="F2890" i="2"/>
  <c r="F2891" i="2"/>
  <c r="F2892" i="2"/>
  <c r="F2893" i="2"/>
  <c r="F2894" i="2"/>
  <c r="F2895" i="2"/>
  <c r="F2896" i="2"/>
  <c r="F2897" i="2"/>
  <c r="F2898" i="2"/>
  <c r="F2899" i="2"/>
  <c r="F2900" i="2"/>
  <c r="F2901" i="2"/>
  <c r="F2902" i="2"/>
  <c r="F2903" i="2"/>
  <c r="F2904" i="2"/>
  <c r="F2905" i="2"/>
  <c r="F2906" i="2"/>
  <c r="F2907" i="2"/>
  <c r="F2908" i="2"/>
  <c r="F2909" i="2"/>
  <c r="F2910" i="2"/>
  <c r="F2911" i="2"/>
  <c r="F2912" i="2"/>
  <c r="F2913" i="2"/>
  <c r="F2914" i="2"/>
  <c r="F2915" i="2"/>
  <c r="F2916" i="2"/>
  <c r="F2917" i="2"/>
  <c r="F2918" i="2"/>
  <c r="F2919" i="2"/>
  <c r="F2920" i="2"/>
  <c r="F2921" i="2"/>
  <c r="F2922" i="2"/>
  <c r="F2923" i="2"/>
  <c r="F2924" i="2"/>
  <c r="F2925" i="2"/>
  <c r="F2926" i="2"/>
  <c r="F2927" i="2"/>
  <c r="F2928" i="2"/>
  <c r="F2929" i="2"/>
  <c r="F2931" i="2"/>
  <c r="F2932" i="2"/>
  <c r="F2933" i="2"/>
  <c r="F2934" i="2"/>
  <c r="F2935" i="2"/>
  <c r="F2936" i="2"/>
  <c r="F2937" i="2"/>
  <c r="F2938" i="2"/>
  <c r="F2939" i="2"/>
  <c r="F2940" i="2"/>
  <c r="F2941" i="2"/>
  <c r="F2942" i="2"/>
  <c r="F2943" i="2"/>
  <c r="F2944" i="2"/>
  <c r="F2945" i="2"/>
  <c r="F2946" i="2"/>
  <c r="F2947" i="2"/>
  <c r="F2948" i="2"/>
  <c r="F2949" i="2"/>
  <c r="F2950" i="2"/>
  <c r="F2951" i="2"/>
  <c r="F2952" i="2"/>
  <c r="F2953" i="2"/>
  <c r="F2954" i="2"/>
  <c r="F2955" i="2"/>
  <c r="F2956" i="2"/>
  <c r="F2957" i="2"/>
  <c r="F2958" i="2"/>
  <c r="F2959" i="2"/>
  <c r="F2960" i="2"/>
  <c r="F2961" i="2"/>
  <c r="F2962" i="2"/>
  <c r="F2963" i="2"/>
  <c r="F2964" i="2"/>
  <c r="F2965" i="2"/>
  <c r="F2966" i="2"/>
  <c r="F2967" i="2"/>
  <c r="F2968" i="2"/>
  <c r="F2969" i="2"/>
  <c r="F2970" i="2"/>
  <c r="F2971" i="2"/>
  <c r="F2972" i="2"/>
  <c r="F2973" i="2"/>
  <c r="F2974" i="2"/>
  <c r="F2975" i="2"/>
  <c r="F2976" i="2"/>
  <c r="F2977" i="2"/>
  <c r="F2978" i="2"/>
  <c r="F2979" i="2"/>
  <c r="F2980" i="2"/>
  <c r="F2981" i="2"/>
  <c r="F2982" i="2"/>
  <c r="F2983" i="2"/>
  <c r="F2984" i="2"/>
  <c r="F2985" i="2"/>
  <c r="F2986" i="2"/>
  <c r="F2987" i="2"/>
  <c r="F2988" i="2"/>
  <c r="F2989" i="2"/>
  <c r="F2990" i="2"/>
  <c r="F2991" i="2"/>
  <c r="F2992" i="2"/>
  <c r="F2993" i="2"/>
  <c r="F2994" i="2"/>
  <c r="F2995" i="2"/>
  <c r="F2996" i="2"/>
  <c r="F2997" i="2"/>
  <c r="F2998" i="2"/>
  <c r="F2999" i="2"/>
  <c r="F3000" i="2"/>
  <c r="F3001" i="2"/>
  <c r="F3002" i="2"/>
  <c r="F3003" i="2"/>
  <c r="F3004" i="2"/>
  <c r="F3005" i="2"/>
  <c r="F3006" i="2"/>
  <c r="F3007" i="2"/>
  <c r="F3008" i="2"/>
  <c r="F3009" i="2"/>
  <c r="F3010" i="2"/>
  <c r="F3011" i="2"/>
  <c r="F3012" i="2"/>
  <c r="F3013" i="2"/>
  <c r="F3014" i="2"/>
  <c r="F3015" i="2"/>
  <c r="F3016" i="2"/>
  <c r="F3017" i="2"/>
  <c r="F3018" i="2"/>
  <c r="F3019" i="2"/>
  <c r="F3020" i="2"/>
  <c r="F3021" i="2"/>
  <c r="F3022" i="2"/>
  <c r="F3023" i="2"/>
  <c r="F3024" i="2"/>
  <c r="F3025" i="2"/>
  <c r="F3026" i="2"/>
  <c r="F3027" i="2"/>
  <c r="F3028" i="2"/>
  <c r="F3029" i="2"/>
  <c r="F3030" i="2"/>
  <c r="F3031" i="2"/>
  <c r="F3032" i="2"/>
  <c r="F3033" i="2"/>
  <c r="F3034" i="2"/>
  <c r="F3035" i="2"/>
  <c r="F3036" i="2"/>
  <c r="F3037" i="2"/>
  <c r="F3038" i="2"/>
  <c r="F3039" i="2"/>
  <c r="F3040" i="2"/>
  <c r="F3041" i="2"/>
  <c r="F3042" i="2"/>
  <c r="F3043" i="2"/>
  <c r="F3044" i="2"/>
  <c r="F3045" i="2"/>
  <c r="F3046" i="2"/>
  <c r="F3047" i="2"/>
  <c r="F3048" i="2"/>
  <c r="F3049" i="2"/>
  <c r="F3050" i="2"/>
  <c r="F3051" i="2"/>
  <c r="F3052" i="2"/>
  <c r="F3053" i="2"/>
  <c r="F3054" i="2"/>
  <c r="F3055" i="2"/>
  <c r="F3056" i="2"/>
  <c r="F3057" i="2"/>
  <c r="F3058" i="2"/>
  <c r="F3059" i="2"/>
  <c r="F3060" i="2"/>
  <c r="F3061" i="2"/>
  <c r="F3062" i="2"/>
  <c r="F3063" i="2"/>
  <c r="F3064" i="2"/>
  <c r="F3065" i="2"/>
  <c r="F3066" i="2"/>
  <c r="F3067" i="2"/>
  <c r="F3068" i="2"/>
  <c r="F3069" i="2"/>
  <c r="F3070" i="2"/>
  <c r="F2164" i="2"/>
  <c r="G2045" i="2"/>
  <c r="F1207" i="2"/>
  <c r="F1208" i="2"/>
  <c r="F1209" i="2"/>
  <c r="F1210" i="2"/>
  <c r="F1211" i="2"/>
  <c r="F1212" i="2"/>
  <c r="F1213" i="2"/>
  <c r="F1214" i="2"/>
  <c r="F1215" i="2"/>
  <c r="F1216" i="2"/>
  <c r="F1217" i="2"/>
  <c r="F1218" i="2"/>
  <c r="F1219" i="2"/>
  <c r="F1220" i="2"/>
  <c r="F1221" i="2"/>
  <c r="F1222" i="2"/>
  <c r="F1223" i="2"/>
  <c r="F1224" i="2"/>
  <c r="F1225" i="2"/>
  <c r="F1226" i="2"/>
  <c r="F1227" i="2"/>
  <c r="F1228" i="2"/>
  <c r="F1229" i="2"/>
  <c r="F1230" i="2"/>
  <c r="F1231" i="2"/>
  <c r="F1232" i="2"/>
  <c r="F1233" i="2"/>
  <c r="F1234" i="2"/>
  <c r="F1235" i="2"/>
  <c r="F1236" i="2"/>
  <c r="F1237" i="2"/>
  <c r="F1238" i="2"/>
  <c r="F1239" i="2"/>
  <c r="F1240" i="2"/>
  <c r="F1241" i="2"/>
  <c r="F1242" i="2"/>
  <c r="F1243" i="2"/>
  <c r="F1244" i="2"/>
  <c r="F1245" i="2"/>
  <c r="F1246" i="2"/>
  <c r="F1247" i="2"/>
  <c r="F1248" i="2"/>
  <c r="F1249" i="2"/>
  <c r="F1250" i="2"/>
  <c r="F1251" i="2"/>
  <c r="F1252" i="2"/>
  <c r="F1253" i="2"/>
  <c r="F1254" i="2"/>
  <c r="F1255" i="2"/>
  <c r="F1256" i="2"/>
  <c r="F1257" i="2"/>
  <c r="F1258" i="2"/>
  <c r="F1259" i="2"/>
  <c r="F1260" i="2"/>
  <c r="F1261" i="2"/>
  <c r="F1262" i="2"/>
  <c r="F1263" i="2"/>
  <c r="F1264" i="2"/>
  <c r="F1265" i="2"/>
  <c r="F1266" i="2"/>
  <c r="F1267" i="2"/>
  <c r="F1268" i="2"/>
  <c r="F1269" i="2"/>
  <c r="F1270" i="2"/>
  <c r="F1271" i="2"/>
  <c r="F1272" i="2"/>
  <c r="F1273" i="2"/>
  <c r="F1274" i="2"/>
  <c r="F1275" i="2"/>
  <c r="F1276" i="2"/>
  <c r="F1277" i="2"/>
  <c r="F1278" i="2"/>
  <c r="F1279" i="2"/>
  <c r="F1280" i="2"/>
  <c r="F1281" i="2"/>
  <c r="F1282" i="2"/>
  <c r="F1283" i="2"/>
  <c r="F1284" i="2"/>
  <c r="F1285" i="2"/>
  <c r="F1286" i="2"/>
  <c r="F1287" i="2"/>
  <c r="F1288" i="2"/>
  <c r="F1289" i="2"/>
  <c r="F1290" i="2"/>
  <c r="F1291" i="2"/>
  <c r="F1292" i="2"/>
  <c r="F1293" i="2"/>
  <c r="F1294" i="2"/>
  <c r="F1295" i="2"/>
  <c r="F1296" i="2"/>
  <c r="F1297" i="2"/>
  <c r="F1298" i="2"/>
  <c r="F1299" i="2"/>
  <c r="F1300" i="2"/>
  <c r="F1301" i="2"/>
  <c r="F1302" i="2"/>
  <c r="F1303" i="2"/>
  <c r="F1304" i="2"/>
  <c r="F1305" i="2"/>
  <c r="F1306" i="2"/>
  <c r="F1307" i="2"/>
  <c r="F1308" i="2"/>
  <c r="F1309" i="2"/>
  <c r="F1310" i="2"/>
  <c r="F1311" i="2"/>
  <c r="F1312" i="2"/>
  <c r="F1313" i="2"/>
  <c r="F1314" i="2"/>
  <c r="F1315" i="2"/>
  <c r="F1316" i="2"/>
  <c r="F1317" i="2"/>
  <c r="F1318" i="2"/>
  <c r="F1319" i="2"/>
  <c r="F1320" i="2"/>
  <c r="F1321" i="2"/>
  <c r="F1322" i="2"/>
  <c r="F1323" i="2"/>
  <c r="F1324" i="2"/>
  <c r="F1325" i="2"/>
  <c r="F1326" i="2"/>
  <c r="F1327" i="2"/>
  <c r="F1328" i="2"/>
  <c r="F1329" i="2"/>
  <c r="F1330" i="2"/>
  <c r="F1331" i="2"/>
  <c r="F1332" i="2"/>
  <c r="F1333" i="2"/>
  <c r="F1334" i="2"/>
  <c r="F1335" i="2"/>
  <c r="F1336" i="2"/>
  <c r="F1337" i="2"/>
  <c r="F1338" i="2"/>
  <c r="F1339" i="2"/>
  <c r="F1340" i="2"/>
  <c r="F1341" i="2"/>
  <c r="F1342" i="2"/>
  <c r="F1343" i="2"/>
  <c r="F1344" i="2"/>
  <c r="F1345" i="2"/>
  <c r="F1346" i="2"/>
  <c r="F1347" i="2"/>
  <c r="F1348" i="2"/>
  <c r="F1349" i="2"/>
  <c r="F1350" i="2"/>
  <c r="F1351" i="2"/>
  <c r="F1352" i="2"/>
  <c r="F1353" i="2"/>
  <c r="F1354" i="2"/>
  <c r="F1355" i="2"/>
  <c r="F1356" i="2"/>
  <c r="F1357" i="2"/>
  <c r="F1358" i="2"/>
  <c r="F1359" i="2"/>
  <c r="F1360" i="2"/>
  <c r="F1361" i="2"/>
  <c r="F1362" i="2"/>
  <c r="F1363" i="2"/>
  <c r="F1364" i="2"/>
  <c r="F1365" i="2"/>
  <c r="F1366" i="2"/>
  <c r="F1367" i="2"/>
  <c r="F1368" i="2"/>
  <c r="F1369" i="2"/>
  <c r="F1370" i="2"/>
  <c r="F1371" i="2"/>
  <c r="F1372" i="2"/>
  <c r="F1373" i="2"/>
  <c r="F1374" i="2"/>
  <c r="F1375" i="2"/>
  <c r="F1376" i="2"/>
  <c r="F1377" i="2"/>
  <c r="F1378" i="2"/>
  <c r="F1379" i="2"/>
  <c r="F1380" i="2"/>
  <c r="F1381" i="2"/>
  <c r="F1382" i="2"/>
  <c r="F1383" i="2"/>
  <c r="F1384" i="2"/>
  <c r="F1385" i="2"/>
  <c r="F1386" i="2"/>
  <c r="F1387" i="2"/>
  <c r="F1388" i="2"/>
  <c r="F1389" i="2"/>
  <c r="F1390" i="2"/>
  <c r="F1391" i="2"/>
  <c r="F1392" i="2"/>
  <c r="F1393" i="2"/>
  <c r="F1394" i="2"/>
  <c r="F1395" i="2"/>
  <c r="F1396" i="2"/>
  <c r="F1397" i="2"/>
  <c r="F1398" i="2"/>
  <c r="F1399" i="2"/>
  <c r="F1400" i="2"/>
  <c r="F1401" i="2"/>
  <c r="F1402" i="2"/>
  <c r="F1403" i="2"/>
  <c r="F1404" i="2"/>
  <c r="F1405" i="2"/>
  <c r="F1406" i="2"/>
  <c r="F1407" i="2"/>
  <c r="F1408" i="2"/>
  <c r="F1409" i="2"/>
  <c r="F1410" i="2"/>
  <c r="F1411" i="2"/>
  <c r="F1412" i="2"/>
  <c r="F1413" i="2"/>
  <c r="F1414" i="2"/>
  <c r="F1415" i="2"/>
  <c r="F1416" i="2"/>
  <c r="F1417" i="2"/>
  <c r="F1418" i="2"/>
  <c r="F1419" i="2"/>
  <c r="F1420" i="2"/>
  <c r="F1421" i="2"/>
  <c r="F1422" i="2"/>
  <c r="F1423" i="2"/>
  <c r="F1424" i="2"/>
  <c r="F1425" i="2"/>
  <c r="F1426" i="2"/>
  <c r="F1427" i="2"/>
  <c r="F1428" i="2"/>
  <c r="F1429" i="2"/>
  <c r="F1430" i="2"/>
  <c r="F1431" i="2"/>
  <c r="F1432" i="2"/>
  <c r="F1433" i="2"/>
  <c r="F1434" i="2"/>
  <c r="F1435" i="2"/>
  <c r="F1436" i="2"/>
  <c r="F1437" i="2"/>
  <c r="F1438" i="2"/>
  <c r="F1439" i="2"/>
  <c r="F1440" i="2"/>
  <c r="F1441" i="2"/>
  <c r="F1442" i="2"/>
  <c r="F1443" i="2"/>
  <c r="F1444" i="2"/>
  <c r="F1445" i="2"/>
  <c r="F1446" i="2"/>
  <c r="F1447" i="2"/>
  <c r="F1448" i="2"/>
  <c r="F1449" i="2"/>
  <c r="F1450" i="2"/>
  <c r="F1451" i="2"/>
  <c r="F1452" i="2"/>
  <c r="F1453" i="2"/>
  <c r="F1454" i="2"/>
  <c r="F1455" i="2"/>
  <c r="F1456" i="2"/>
  <c r="F1457" i="2"/>
  <c r="F1458" i="2"/>
  <c r="F1459" i="2"/>
  <c r="F1460" i="2"/>
  <c r="F1461" i="2"/>
  <c r="F1462" i="2"/>
  <c r="F1463" i="2"/>
  <c r="F1464" i="2"/>
  <c r="F1465" i="2"/>
  <c r="F1466" i="2"/>
  <c r="F1467" i="2"/>
  <c r="F1468" i="2"/>
  <c r="F1469" i="2"/>
  <c r="F1470" i="2"/>
  <c r="F1471" i="2"/>
  <c r="F1472" i="2"/>
  <c r="F1473" i="2"/>
  <c r="F1474" i="2"/>
  <c r="F1475" i="2"/>
  <c r="F1476" i="2"/>
  <c r="F1477" i="2"/>
  <c r="F1478" i="2"/>
  <c r="F1479" i="2"/>
  <c r="F1480" i="2"/>
  <c r="F1481" i="2"/>
  <c r="F1482" i="2"/>
  <c r="F1483" i="2"/>
  <c r="F1484" i="2"/>
  <c r="F1485" i="2"/>
  <c r="F1486" i="2"/>
  <c r="F1487" i="2"/>
  <c r="F1488" i="2"/>
  <c r="F1489" i="2"/>
  <c r="F1490" i="2"/>
  <c r="F1491" i="2"/>
  <c r="F1492" i="2"/>
  <c r="F1493" i="2"/>
  <c r="F1494" i="2"/>
  <c r="F1495" i="2"/>
  <c r="F1496" i="2"/>
  <c r="F1497" i="2"/>
  <c r="F1498" i="2"/>
  <c r="F1499" i="2"/>
  <c r="F1500" i="2"/>
  <c r="F1501" i="2"/>
  <c r="F1502" i="2"/>
  <c r="F1503" i="2"/>
  <c r="F1504" i="2"/>
  <c r="F1505" i="2"/>
  <c r="F1506" i="2"/>
  <c r="F1507" i="2"/>
  <c r="F1508" i="2"/>
  <c r="F1509" i="2"/>
  <c r="F1510" i="2"/>
  <c r="F1511" i="2"/>
  <c r="F1512" i="2"/>
  <c r="F1513" i="2"/>
  <c r="F1514" i="2"/>
  <c r="F1515" i="2"/>
  <c r="F1516" i="2"/>
  <c r="F1517" i="2"/>
  <c r="F1518" i="2"/>
  <c r="F1519" i="2"/>
  <c r="F1520" i="2"/>
  <c r="F1521" i="2"/>
  <c r="F1522" i="2"/>
  <c r="F1523" i="2"/>
  <c r="F1524" i="2"/>
  <c r="F1525" i="2"/>
  <c r="F1526" i="2"/>
  <c r="F1527" i="2"/>
  <c r="F1528" i="2"/>
  <c r="F1529" i="2"/>
  <c r="F1530" i="2"/>
  <c r="F1531" i="2"/>
  <c r="F1532" i="2"/>
  <c r="F1533" i="2"/>
  <c r="F1534" i="2"/>
  <c r="F1535" i="2"/>
  <c r="F1536" i="2"/>
  <c r="F1537" i="2"/>
  <c r="F1538" i="2"/>
  <c r="F1539" i="2"/>
  <c r="F1540" i="2"/>
  <c r="F1541" i="2"/>
  <c r="F1542" i="2"/>
  <c r="F1543" i="2"/>
  <c r="F1544" i="2"/>
  <c r="F1545" i="2"/>
  <c r="F1546" i="2"/>
  <c r="F1547" i="2"/>
  <c r="F1548" i="2"/>
  <c r="F1549" i="2"/>
  <c r="F1550" i="2"/>
  <c r="F1551" i="2"/>
  <c r="F1552" i="2"/>
  <c r="F1553" i="2"/>
  <c r="F1554" i="2"/>
  <c r="F1555" i="2"/>
  <c r="F1556" i="2"/>
  <c r="F1557" i="2"/>
  <c r="F1558" i="2"/>
  <c r="F1559" i="2"/>
  <c r="F1560" i="2"/>
  <c r="F1561" i="2"/>
  <c r="F1562" i="2"/>
  <c r="F1563" i="2"/>
  <c r="F1564" i="2"/>
  <c r="F1565" i="2"/>
  <c r="F1566" i="2"/>
  <c r="F1567" i="2"/>
  <c r="F1568" i="2"/>
  <c r="F1569" i="2"/>
  <c r="F1570" i="2"/>
  <c r="F1571" i="2"/>
  <c r="F1572" i="2"/>
  <c r="F1573" i="2"/>
  <c r="F1574" i="2"/>
  <c r="F1575" i="2"/>
  <c r="F1576" i="2"/>
  <c r="F1577" i="2"/>
  <c r="F1578" i="2"/>
  <c r="F1579" i="2"/>
  <c r="F1580" i="2"/>
  <c r="F1581" i="2"/>
  <c r="F1582" i="2"/>
  <c r="F1583" i="2"/>
  <c r="F1584" i="2"/>
  <c r="F1585" i="2"/>
  <c r="F1586" i="2"/>
  <c r="F1587" i="2"/>
  <c r="F1588" i="2"/>
  <c r="F1589" i="2"/>
  <c r="F1590" i="2"/>
  <c r="F1591" i="2"/>
  <c r="F1592" i="2"/>
  <c r="F1593" i="2"/>
  <c r="F1594" i="2"/>
  <c r="F1595" i="2"/>
  <c r="F1596" i="2"/>
  <c r="F1597" i="2"/>
  <c r="F1598" i="2"/>
  <c r="F1599" i="2"/>
  <c r="F1600" i="2"/>
  <c r="F1601" i="2"/>
  <c r="F1602" i="2"/>
  <c r="F1603" i="2"/>
  <c r="F1604" i="2"/>
  <c r="F1605" i="2"/>
  <c r="F1606" i="2"/>
  <c r="F1607" i="2"/>
  <c r="F1608" i="2"/>
  <c r="F1609" i="2"/>
  <c r="F1610" i="2"/>
  <c r="F1611" i="2"/>
  <c r="F1612" i="2"/>
  <c r="F1613" i="2"/>
  <c r="F1614" i="2"/>
  <c r="F1615" i="2"/>
  <c r="F1616" i="2"/>
  <c r="F1617" i="2"/>
  <c r="F1618" i="2"/>
  <c r="F1619" i="2"/>
  <c r="F1620" i="2"/>
  <c r="F1621" i="2"/>
  <c r="F1622" i="2"/>
  <c r="F1623" i="2"/>
  <c r="F1624" i="2"/>
  <c r="F1625" i="2"/>
  <c r="F1626" i="2"/>
  <c r="F1627" i="2"/>
  <c r="F1628" i="2"/>
  <c r="F1629" i="2"/>
  <c r="F1630" i="2"/>
  <c r="F1631" i="2"/>
  <c r="F1632" i="2"/>
  <c r="F1633" i="2"/>
  <c r="F1634" i="2"/>
  <c r="F1635" i="2"/>
  <c r="F1636" i="2"/>
  <c r="F1637" i="2"/>
  <c r="F1638" i="2"/>
  <c r="F1639" i="2"/>
  <c r="F1640" i="2"/>
  <c r="F1641" i="2"/>
  <c r="F1642" i="2"/>
  <c r="F1643" i="2"/>
  <c r="F1644" i="2"/>
  <c r="F1645" i="2"/>
  <c r="F1646" i="2"/>
  <c r="F1647" i="2"/>
  <c r="F1648" i="2"/>
  <c r="F1649" i="2"/>
  <c r="F1650" i="2"/>
  <c r="F1651" i="2"/>
  <c r="F1652" i="2"/>
  <c r="F1653" i="2"/>
  <c r="F1654" i="2"/>
  <c r="F1655" i="2"/>
  <c r="F1656" i="2"/>
  <c r="F1657" i="2"/>
  <c r="F1658" i="2"/>
  <c r="F1659" i="2"/>
  <c r="F1660" i="2"/>
  <c r="F1661" i="2"/>
  <c r="F1662" i="2"/>
  <c r="F1663" i="2"/>
  <c r="F1664" i="2"/>
  <c r="F1665" i="2"/>
  <c r="F1666" i="2"/>
  <c r="F1667" i="2"/>
  <c r="F1668" i="2"/>
  <c r="F1669" i="2"/>
  <c r="F1670" i="2"/>
  <c r="F1671" i="2"/>
  <c r="F1672" i="2"/>
  <c r="F1673" i="2"/>
  <c r="F1674" i="2"/>
  <c r="F1675" i="2"/>
  <c r="F1676" i="2"/>
  <c r="F1677" i="2"/>
  <c r="F1678" i="2"/>
  <c r="F1679" i="2"/>
  <c r="F1680" i="2"/>
  <c r="F1681" i="2"/>
  <c r="F1682" i="2"/>
  <c r="F1683" i="2"/>
  <c r="F1684" i="2"/>
  <c r="F1685" i="2"/>
  <c r="F1686" i="2"/>
  <c r="F1687" i="2"/>
  <c r="F1688" i="2"/>
  <c r="F1689" i="2"/>
  <c r="F1690" i="2"/>
  <c r="F1691" i="2"/>
  <c r="F1692" i="2"/>
  <c r="F1693" i="2"/>
  <c r="F1694" i="2"/>
  <c r="F1695" i="2"/>
  <c r="F1696" i="2"/>
  <c r="F1697" i="2"/>
  <c r="F1698" i="2"/>
  <c r="F1699" i="2"/>
  <c r="F1700" i="2"/>
  <c r="F1701" i="2"/>
  <c r="F1702" i="2"/>
  <c r="F1703" i="2"/>
  <c r="F1704" i="2"/>
  <c r="F1705" i="2"/>
  <c r="F1706" i="2"/>
  <c r="F1707" i="2"/>
  <c r="F1708" i="2"/>
  <c r="F1709" i="2"/>
  <c r="F1710" i="2"/>
  <c r="F1711" i="2"/>
  <c r="F1712" i="2"/>
  <c r="F1713" i="2"/>
  <c r="F1714" i="2"/>
  <c r="F1715" i="2"/>
  <c r="F1716" i="2"/>
  <c r="F1717" i="2"/>
  <c r="F1718" i="2"/>
  <c r="F1719" i="2"/>
  <c r="F1720" i="2"/>
  <c r="F1721" i="2"/>
  <c r="F1722" i="2"/>
  <c r="F1723" i="2"/>
  <c r="F1724" i="2"/>
  <c r="F1725" i="2"/>
  <c r="F1726" i="2"/>
  <c r="F1727" i="2"/>
  <c r="F1728" i="2"/>
  <c r="F1729" i="2"/>
  <c r="F1730" i="2"/>
  <c r="F1731" i="2"/>
  <c r="F1732" i="2"/>
  <c r="F1733" i="2"/>
  <c r="F1734" i="2"/>
  <c r="F1735" i="2"/>
  <c r="F1736" i="2"/>
  <c r="F1737" i="2"/>
  <c r="F1738" i="2"/>
  <c r="F1739" i="2"/>
  <c r="F1740" i="2"/>
  <c r="F1741" i="2"/>
  <c r="F1742" i="2"/>
  <c r="F1743" i="2"/>
  <c r="F1744" i="2"/>
  <c r="F1745" i="2"/>
  <c r="F1746" i="2"/>
  <c r="F1747" i="2"/>
  <c r="F1748" i="2"/>
  <c r="F1749" i="2"/>
  <c r="F1750" i="2"/>
  <c r="F1751" i="2"/>
  <c r="F1752" i="2"/>
  <c r="F1753" i="2"/>
  <c r="F1754" i="2"/>
  <c r="F1755" i="2"/>
  <c r="F1756" i="2"/>
  <c r="F1757" i="2"/>
  <c r="F1758" i="2"/>
  <c r="F1759" i="2"/>
  <c r="F1760" i="2"/>
  <c r="F1761" i="2"/>
  <c r="F1762" i="2"/>
  <c r="F1763" i="2"/>
  <c r="F1764" i="2"/>
  <c r="F1765" i="2"/>
  <c r="F1766" i="2"/>
  <c r="F1767" i="2"/>
  <c r="F1768" i="2"/>
  <c r="F1769" i="2"/>
  <c r="F1770" i="2"/>
  <c r="F1771" i="2"/>
  <c r="F1772" i="2"/>
  <c r="F1773" i="2"/>
  <c r="F1774" i="2"/>
  <c r="F1775" i="2"/>
  <c r="F1776" i="2"/>
  <c r="F1777" i="2"/>
  <c r="F1778" i="2"/>
  <c r="F1779" i="2"/>
  <c r="F1780" i="2"/>
  <c r="F1781" i="2"/>
  <c r="F1782" i="2"/>
  <c r="F1783" i="2"/>
  <c r="F1784" i="2"/>
  <c r="F1785" i="2"/>
  <c r="F1786" i="2"/>
  <c r="F1787" i="2"/>
  <c r="F1788" i="2"/>
  <c r="F1789" i="2"/>
  <c r="F1790" i="2"/>
  <c r="F1791" i="2"/>
  <c r="F1792" i="2"/>
  <c r="F1793" i="2"/>
  <c r="F1794" i="2"/>
  <c r="F1795" i="2"/>
  <c r="F1796" i="2"/>
  <c r="F1797" i="2"/>
  <c r="F1798" i="2"/>
  <c r="F1799" i="2"/>
  <c r="F1800" i="2"/>
  <c r="F1801" i="2"/>
  <c r="F1802" i="2"/>
  <c r="F1803" i="2"/>
  <c r="F1804" i="2"/>
  <c r="F1805" i="2"/>
  <c r="F1806" i="2"/>
  <c r="F1807" i="2"/>
  <c r="F1808" i="2"/>
  <c r="F1809" i="2"/>
  <c r="F1810" i="2"/>
  <c r="F1811" i="2"/>
  <c r="F1812" i="2"/>
  <c r="F1813" i="2"/>
  <c r="F1814" i="2"/>
  <c r="F1815" i="2"/>
  <c r="F1816" i="2"/>
  <c r="F1817" i="2"/>
  <c r="F1818" i="2"/>
  <c r="F1819" i="2"/>
  <c r="F1820" i="2"/>
  <c r="F1821" i="2"/>
  <c r="F1822" i="2"/>
  <c r="F1823" i="2"/>
  <c r="F1824" i="2"/>
  <c r="F1825" i="2"/>
  <c r="F1826" i="2"/>
  <c r="F1827" i="2"/>
  <c r="F1828" i="2"/>
  <c r="F1829" i="2"/>
  <c r="F1830" i="2"/>
  <c r="F1831" i="2"/>
  <c r="F1832" i="2"/>
  <c r="F1833" i="2"/>
  <c r="F1834" i="2"/>
  <c r="F1835" i="2"/>
  <c r="F1836" i="2"/>
  <c r="F1837" i="2"/>
  <c r="F1838" i="2"/>
  <c r="F1839" i="2"/>
  <c r="F1840" i="2"/>
  <c r="F1841" i="2"/>
  <c r="F1842" i="2"/>
  <c r="F1843" i="2"/>
  <c r="F1844" i="2"/>
  <c r="F1845" i="2"/>
  <c r="F1846" i="2"/>
  <c r="F1847" i="2"/>
  <c r="F1848" i="2"/>
  <c r="F1849" i="2"/>
  <c r="F1850" i="2"/>
  <c r="F1851" i="2"/>
  <c r="F1852" i="2"/>
  <c r="F1853" i="2"/>
  <c r="F1854" i="2"/>
  <c r="F1855" i="2"/>
  <c r="F1856" i="2"/>
  <c r="F1857" i="2"/>
  <c r="F1858" i="2"/>
  <c r="F1859" i="2"/>
  <c r="F1860" i="2"/>
  <c r="F1861" i="2"/>
  <c r="F1862" i="2"/>
  <c r="F1863" i="2"/>
  <c r="F1864" i="2"/>
  <c r="F1865" i="2"/>
  <c r="F1866" i="2"/>
  <c r="F1867" i="2"/>
  <c r="F1868" i="2"/>
  <c r="F1869" i="2"/>
  <c r="F1870" i="2"/>
  <c r="F1871" i="2"/>
  <c r="F1872" i="2"/>
  <c r="F1873" i="2"/>
  <c r="F1874" i="2"/>
  <c r="F1875" i="2"/>
  <c r="F1876" i="2"/>
  <c r="F1877" i="2"/>
  <c r="F1878" i="2"/>
  <c r="F1879" i="2"/>
  <c r="F1880" i="2"/>
  <c r="F1881" i="2"/>
  <c r="F1882" i="2"/>
  <c r="F1883" i="2"/>
  <c r="F1884" i="2"/>
  <c r="F1885" i="2"/>
  <c r="F1886" i="2"/>
  <c r="F1887" i="2"/>
  <c r="F1888" i="2"/>
  <c r="F1889" i="2"/>
  <c r="F1890" i="2"/>
  <c r="F1891" i="2"/>
  <c r="F1892" i="2"/>
  <c r="F1893" i="2"/>
  <c r="F1894" i="2"/>
  <c r="F1895" i="2"/>
  <c r="F1896" i="2"/>
  <c r="F1897" i="2"/>
  <c r="F1898" i="2"/>
  <c r="F1899" i="2"/>
  <c r="F1900" i="2"/>
  <c r="F1901" i="2"/>
  <c r="F1902" i="2"/>
  <c r="F1903" i="2"/>
  <c r="F1904" i="2"/>
  <c r="F1905" i="2"/>
  <c r="F1906" i="2"/>
  <c r="F1907" i="2"/>
  <c r="F1908" i="2"/>
  <c r="F1909" i="2"/>
  <c r="F1910" i="2"/>
  <c r="F1911" i="2"/>
  <c r="F1912" i="2"/>
  <c r="F1913" i="2"/>
  <c r="F1914" i="2"/>
  <c r="F1915" i="2"/>
  <c r="F1916" i="2"/>
  <c r="F1917" i="2"/>
  <c r="F1918" i="2"/>
  <c r="F1919" i="2"/>
  <c r="F1920" i="2"/>
  <c r="F1921" i="2"/>
  <c r="F1922" i="2"/>
  <c r="F1923" i="2"/>
  <c r="F1924" i="2"/>
  <c r="F1925" i="2"/>
  <c r="F1926" i="2"/>
  <c r="F1927" i="2"/>
  <c r="F1928" i="2"/>
  <c r="F1929" i="2"/>
  <c r="F1930" i="2"/>
  <c r="F1931" i="2"/>
  <c r="F1932" i="2"/>
  <c r="F1933" i="2"/>
  <c r="F1934" i="2"/>
  <c r="F1935" i="2"/>
  <c r="F1936" i="2"/>
  <c r="F1937" i="2"/>
  <c r="F1938" i="2"/>
  <c r="F1939" i="2"/>
  <c r="F1940" i="2"/>
  <c r="F1941" i="2"/>
  <c r="F1942" i="2"/>
  <c r="F1943" i="2"/>
  <c r="F1944" i="2"/>
  <c r="F1945" i="2"/>
  <c r="F1946" i="2"/>
  <c r="F1947" i="2"/>
  <c r="F1948" i="2"/>
  <c r="F1949" i="2"/>
  <c r="F1950" i="2"/>
  <c r="F1951" i="2"/>
  <c r="F1952" i="2"/>
  <c r="F1953" i="2"/>
  <c r="F1954" i="2"/>
  <c r="F1955" i="2"/>
  <c r="F1956" i="2"/>
  <c r="F1957" i="2"/>
  <c r="F1958" i="2"/>
  <c r="F1959" i="2"/>
  <c r="F1960" i="2"/>
  <c r="F1961" i="2"/>
  <c r="F1962" i="2"/>
  <c r="F1963" i="2"/>
  <c r="F1964" i="2"/>
  <c r="F1965" i="2"/>
  <c r="F1966" i="2"/>
  <c r="F1967" i="2"/>
  <c r="F1968" i="2"/>
  <c r="F1969" i="2"/>
  <c r="F1970" i="2"/>
  <c r="F1971" i="2"/>
  <c r="F1972" i="2"/>
  <c r="F1973" i="2"/>
  <c r="F1974" i="2"/>
  <c r="F1975" i="2"/>
  <c r="F1976" i="2"/>
  <c r="F1977" i="2"/>
  <c r="F1978" i="2"/>
  <c r="F1979" i="2"/>
  <c r="F1980" i="2"/>
  <c r="F1981" i="2"/>
  <c r="F1982" i="2"/>
  <c r="F1983" i="2"/>
  <c r="F1984" i="2"/>
  <c r="F1985" i="2"/>
  <c r="F1986" i="2"/>
  <c r="F1987" i="2"/>
  <c r="F1988" i="2"/>
  <c r="F1989" i="2"/>
  <c r="F1990" i="2"/>
  <c r="F1991" i="2"/>
  <c r="F1992" i="2"/>
  <c r="F1993" i="2"/>
  <c r="F1994" i="2"/>
  <c r="F1995" i="2"/>
  <c r="F1996" i="2"/>
  <c r="F1997" i="2"/>
  <c r="F1998" i="2"/>
  <c r="F1999" i="2"/>
  <c r="F2000" i="2"/>
  <c r="F2001" i="2"/>
  <c r="F2002" i="2"/>
  <c r="F2003" i="2"/>
  <c r="F2004" i="2"/>
  <c r="F2005" i="2"/>
  <c r="F2006" i="2"/>
  <c r="F2007" i="2"/>
  <c r="F2008" i="2"/>
  <c r="F2009" i="2"/>
  <c r="F2010" i="2"/>
  <c r="F2011" i="2"/>
  <c r="F2012" i="2"/>
  <c r="F2013" i="2"/>
  <c r="F2014" i="2"/>
  <c r="F2015" i="2"/>
  <c r="F2016" i="2"/>
  <c r="F2017" i="2"/>
  <c r="F2018" i="2"/>
  <c r="F2019" i="2"/>
  <c r="F2020" i="2"/>
  <c r="F2021" i="2"/>
  <c r="F2022" i="2"/>
  <c r="F2023" i="2"/>
  <c r="F2024" i="2"/>
  <c r="F2025" i="2"/>
  <c r="F2026" i="2"/>
  <c r="F2027" i="2"/>
  <c r="F2028" i="2"/>
  <c r="F2029" i="2"/>
  <c r="F2030" i="2"/>
  <c r="F2031" i="2"/>
  <c r="F2032" i="2"/>
  <c r="F2033" i="2"/>
  <c r="F2034" i="2"/>
  <c r="F2035" i="2"/>
  <c r="F2036" i="2"/>
  <c r="F2037" i="2"/>
  <c r="F2038" i="2"/>
  <c r="F2039" i="2"/>
  <c r="F2040" i="2"/>
  <c r="F2041" i="2"/>
  <c r="F2042" i="2"/>
  <c r="F2043" i="2"/>
  <c r="F2044" i="2"/>
  <c r="F2046" i="2"/>
  <c r="F2047" i="2"/>
  <c r="F2048" i="2"/>
  <c r="F2049" i="2"/>
  <c r="F2050" i="2"/>
  <c r="F2051" i="2"/>
  <c r="F2052" i="2"/>
  <c r="F2053" i="2"/>
  <c r="F2054" i="2"/>
  <c r="F2055" i="2"/>
  <c r="F2056" i="2"/>
  <c r="F2057" i="2"/>
  <c r="F2058" i="2"/>
  <c r="F2059" i="2"/>
  <c r="F2060" i="2"/>
  <c r="F2061" i="2"/>
  <c r="F2062" i="2"/>
  <c r="F2063" i="2"/>
  <c r="F2064" i="2"/>
  <c r="F2065" i="2"/>
  <c r="F2066" i="2"/>
  <c r="F2067" i="2"/>
  <c r="F2068" i="2"/>
  <c r="F2069" i="2"/>
  <c r="F2070" i="2"/>
  <c r="F2071" i="2"/>
  <c r="F2072" i="2"/>
  <c r="F2073" i="2"/>
  <c r="F2074" i="2"/>
  <c r="F2075" i="2"/>
  <c r="F2076" i="2"/>
  <c r="F2077" i="2"/>
  <c r="F2078" i="2"/>
  <c r="F2079" i="2"/>
  <c r="F2080" i="2"/>
  <c r="F2081" i="2"/>
  <c r="F2082" i="2"/>
  <c r="F2083" i="2"/>
  <c r="F2084" i="2"/>
  <c r="F2085" i="2"/>
  <c r="F2086" i="2"/>
  <c r="F2087" i="2"/>
  <c r="F2088" i="2"/>
  <c r="F2089" i="2"/>
  <c r="F2090" i="2"/>
  <c r="F2091" i="2"/>
  <c r="F2092" i="2"/>
  <c r="F2093" i="2"/>
  <c r="F2094" i="2"/>
  <c r="F2095" i="2"/>
  <c r="F2096" i="2"/>
  <c r="F2097" i="2"/>
  <c r="F2098" i="2"/>
  <c r="F2099" i="2"/>
  <c r="F2100" i="2"/>
  <c r="F2101" i="2"/>
  <c r="F2102" i="2"/>
  <c r="F2103" i="2"/>
  <c r="F2104" i="2"/>
  <c r="F2105" i="2"/>
  <c r="F2106" i="2"/>
  <c r="F2107" i="2"/>
  <c r="F2108" i="2"/>
  <c r="F2109" i="2"/>
  <c r="F2110" i="2"/>
  <c r="F2111" i="2"/>
  <c r="F2112" i="2"/>
  <c r="F2113" i="2"/>
  <c r="F2114" i="2"/>
  <c r="F2115" i="2"/>
  <c r="F2116" i="2"/>
  <c r="F2117" i="2"/>
  <c r="F2118" i="2"/>
  <c r="F2119" i="2"/>
  <c r="F2120" i="2"/>
  <c r="F2121" i="2"/>
  <c r="F2122" i="2"/>
  <c r="F2123" i="2"/>
  <c r="F2124" i="2"/>
  <c r="F2125" i="2"/>
  <c r="F2126" i="2"/>
  <c r="F2127" i="2"/>
  <c r="F2128" i="2"/>
  <c r="F2129" i="2"/>
  <c r="F2130" i="2"/>
  <c r="F2131" i="2"/>
  <c r="F2132" i="2"/>
  <c r="F2133" i="2"/>
  <c r="F2134" i="2"/>
  <c r="F2135" i="2"/>
  <c r="F2136" i="2"/>
  <c r="F2137" i="2"/>
  <c r="F2138" i="2"/>
  <c r="F2139" i="2"/>
  <c r="F2140" i="2"/>
  <c r="F2141" i="2"/>
  <c r="F2142" i="2"/>
  <c r="F2143" i="2"/>
  <c r="F2144" i="2"/>
  <c r="F2145" i="2"/>
  <c r="F2146" i="2"/>
  <c r="F2147" i="2"/>
  <c r="F2148" i="2"/>
  <c r="F2149" i="2"/>
  <c r="F2150" i="2"/>
  <c r="F2151" i="2"/>
  <c r="F2152" i="2"/>
  <c r="F2153" i="2"/>
  <c r="F2154" i="2"/>
  <c r="F2155" i="2"/>
  <c r="F2156" i="2"/>
  <c r="F2157" i="2"/>
  <c r="F2158" i="2"/>
  <c r="F2159" i="2"/>
  <c r="F2160" i="2"/>
  <c r="F2161" i="2"/>
  <c r="F2162" i="2"/>
  <c r="F2163" i="2"/>
  <c r="F1206" i="2"/>
  <c r="G1110" i="2"/>
  <c r="F937" i="2"/>
  <c r="F938" i="2"/>
  <c r="F939" i="2"/>
  <c r="F940" i="2"/>
  <c r="F941" i="2"/>
  <c r="F942" i="2"/>
  <c r="F943" i="2"/>
  <c r="F944" i="2"/>
  <c r="F945" i="2"/>
  <c r="F946" i="2"/>
  <c r="F947" i="2"/>
  <c r="F948" i="2"/>
  <c r="F949" i="2"/>
  <c r="F950" i="2"/>
  <c r="F951" i="2"/>
  <c r="F952" i="2"/>
  <c r="F953" i="2"/>
  <c r="F954" i="2"/>
  <c r="F955" i="2"/>
  <c r="F956" i="2"/>
  <c r="F957" i="2"/>
  <c r="F958" i="2"/>
  <c r="F959" i="2"/>
  <c r="F960" i="2"/>
  <c r="F961" i="2"/>
  <c r="F962" i="2"/>
  <c r="F963" i="2"/>
  <c r="F964" i="2"/>
  <c r="F965" i="2"/>
  <c r="F966" i="2"/>
  <c r="F967" i="2"/>
  <c r="F968" i="2"/>
  <c r="F969" i="2"/>
  <c r="F970" i="2"/>
  <c r="F971" i="2"/>
  <c r="F972" i="2"/>
  <c r="F973" i="2"/>
  <c r="F974" i="2"/>
  <c r="F975" i="2"/>
  <c r="F976" i="2"/>
  <c r="F977" i="2"/>
  <c r="F978" i="2"/>
  <c r="F979" i="2"/>
  <c r="F980" i="2"/>
  <c r="F981" i="2"/>
  <c r="F982" i="2"/>
  <c r="F983" i="2"/>
  <c r="F984" i="2"/>
  <c r="F985" i="2"/>
  <c r="F986" i="2"/>
  <c r="F987" i="2"/>
  <c r="F988" i="2"/>
  <c r="F989" i="2"/>
  <c r="F990" i="2"/>
  <c r="F991" i="2"/>
  <c r="F992" i="2"/>
  <c r="F993" i="2"/>
  <c r="F994" i="2"/>
  <c r="F995" i="2"/>
  <c r="F996" i="2"/>
  <c r="F997" i="2"/>
  <c r="F998" i="2"/>
  <c r="F999" i="2"/>
  <c r="F1000" i="2"/>
  <c r="F1001" i="2"/>
  <c r="F1002" i="2"/>
  <c r="F1003" i="2"/>
  <c r="F1004" i="2"/>
  <c r="F1005" i="2"/>
  <c r="F1006" i="2"/>
  <c r="F1007" i="2"/>
  <c r="F1008" i="2"/>
  <c r="F1009" i="2"/>
  <c r="F1010" i="2"/>
  <c r="F1011" i="2"/>
  <c r="F1012" i="2"/>
  <c r="F1013" i="2"/>
  <c r="F1014" i="2"/>
  <c r="F1015" i="2"/>
  <c r="F1016" i="2"/>
  <c r="F1017" i="2"/>
  <c r="F1018" i="2"/>
  <c r="F1019" i="2"/>
  <c r="F1020" i="2"/>
  <c r="F1021" i="2"/>
  <c r="F1022" i="2"/>
  <c r="F1023" i="2"/>
  <c r="F1024" i="2"/>
  <c r="F1025" i="2"/>
  <c r="F1026" i="2"/>
  <c r="F1027" i="2"/>
  <c r="F1028" i="2"/>
  <c r="F1029" i="2"/>
  <c r="F1030" i="2"/>
  <c r="F1031" i="2"/>
  <c r="F1032" i="2"/>
  <c r="F1033" i="2"/>
  <c r="F1034" i="2"/>
  <c r="F1035" i="2"/>
  <c r="F1036" i="2"/>
  <c r="F1037" i="2"/>
  <c r="F1038" i="2"/>
  <c r="F1039" i="2"/>
  <c r="F1040" i="2"/>
  <c r="F1041" i="2"/>
  <c r="F1042" i="2"/>
  <c r="F1043" i="2"/>
  <c r="F1044" i="2"/>
  <c r="F1045" i="2"/>
  <c r="F1046" i="2"/>
  <c r="F1047" i="2"/>
  <c r="F1048" i="2"/>
  <c r="F1049" i="2"/>
  <c r="F1050" i="2"/>
  <c r="F1051" i="2"/>
  <c r="F1052" i="2"/>
  <c r="F1053" i="2"/>
  <c r="F1054" i="2"/>
  <c r="F1055" i="2"/>
  <c r="F1056" i="2"/>
  <c r="F1057" i="2"/>
  <c r="F1058" i="2"/>
  <c r="F1059" i="2"/>
  <c r="F1060" i="2"/>
  <c r="F1061" i="2"/>
  <c r="F1062" i="2"/>
  <c r="F1063" i="2"/>
  <c r="F1064" i="2"/>
  <c r="F1065" i="2"/>
  <c r="F1066" i="2"/>
  <c r="F1067" i="2"/>
  <c r="F1068" i="2"/>
  <c r="F1069" i="2"/>
  <c r="F1070" i="2"/>
  <c r="F1071" i="2"/>
  <c r="F1072" i="2"/>
  <c r="F1073" i="2"/>
  <c r="F1074" i="2"/>
  <c r="F1075" i="2"/>
  <c r="F1076" i="2"/>
  <c r="F1077" i="2"/>
  <c r="F1078" i="2"/>
  <c r="F1079" i="2"/>
  <c r="F1080" i="2"/>
  <c r="F1081" i="2"/>
  <c r="F1082" i="2"/>
  <c r="F1083" i="2"/>
  <c r="F1084" i="2"/>
  <c r="F1085" i="2"/>
  <c r="F1086" i="2"/>
  <c r="F1087" i="2"/>
  <c r="F1088" i="2"/>
  <c r="F1089" i="2"/>
  <c r="F1090" i="2"/>
  <c r="F1091" i="2"/>
  <c r="F1092" i="2"/>
  <c r="F1093" i="2"/>
  <c r="F1094" i="2"/>
  <c r="F1095" i="2"/>
  <c r="F1096" i="2"/>
  <c r="F1097" i="2"/>
  <c r="F1098" i="2"/>
  <c r="F1099" i="2"/>
  <c r="F1100" i="2"/>
  <c r="F1101" i="2"/>
  <c r="F1102" i="2"/>
  <c r="F1103" i="2"/>
  <c r="F1104" i="2"/>
  <c r="F1105" i="2"/>
  <c r="F1106" i="2"/>
  <c r="F1107" i="2"/>
  <c r="F1108" i="2"/>
  <c r="F1109" i="2"/>
  <c r="F1111" i="2"/>
  <c r="F1112" i="2"/>
  <c r="F1113" i="2"/>
  <c r="F1114" i="2"/>
  <c r="F1115" i="2"/>
  <c r="F1116" i="2"/>
  <c r="F1117" i="2"/>
  <c r="F1118" i="2"/>
  <c r="F1119" i="2"/>
  <c r="F1120" i="2"/>
  <c r="F1121" i="2"/>
  <c r="F1122" i="2"/>
  <c r="F1123" i="2"/>
  <c r="F1124" i="2"/>
  <c r="F1125" i="2"/>
  <c r="F1126" i="2"/>
  <c r="F1127" i="2"/>
  <c r="F1128" i="2"/>
  <c r="F1129" i="2"/>
  <c r="F1130" i="2"/>
  <c r="F1131" i="2"/>
  <c r="F1132" i="2"/>
  <c r="F1133" i="2"/>
  <c r="F1134" i="2"/>
  <c r="F1135" i="2"/>
  <c r="F1136" i="2"/>
  <c r="F1137" i="2"/>
  <c r="F1138" i="2"/>
  <c r="F1139" i="2"/>
  <c r="F1140" i="2"/>
  <c r="F1141" i="2"/>
  <c r="F1142" i="2"/>
  <c r="F1143" i="2"/>
  <c r="F1144" i="2"/>
  <c r="F1145" i="2"/>
  <c r="F1146" i="2"/>
  <c r="F1147" i="2"/>
  <c r="F1148" i="2"/>
  <c r="F1149" i="2"/>
  <c r="F1150" i="2"/>
  <c r="F1151" i="2"/>
  <c r="F1152" i="2"/>
  <c r="F1153" i="2"/>
  <c r="F1154" i="2"/>
  <c r="F1155" i="2"/>
  <c r="F1156" i="2"/>
  <c r="F1157" i="2"/>
  <c r="F1158" i="2"/>
  <c r="F1159" i="2"/>
  <c r="F1160" i="2"/>
  <c r="F1161" i="2"/>
  <c r="F1162" i="2"/>
  <c r="F1163" i="2"/>
  <c r="F1164" i="2"/>
  <c r="F1165" i="2"/>
  <c r="F1166" i="2"/>
  <c r="F1167" i="2"/>
  <c r="F1168" i="2"/>
  <c r="F1169" i="2"/>
  <c r="F1170" i="2"/>
  <c r="F1171" i="2"/>
  <c r="F1172" i="2"/>
  <c r="F1173" i="2"/>
  <c r="F1174" i="2"/>
  <c r="F1175" i="2"/>
  <c r="F1176" i="2"/>
  <c r="F1177" i="2"/>
  <c r="F1178" i="2"/>
  <c r="F1179" i="2"/>
  <c r="F1180" i="2"/>
  <c r="F1181" i="2"/>
  <c r="F1182" i="2"/>
  <c r="F1183" i="2"/>
  <c r="F1184" i="2"/>
  <c r="F1185" i="2"/>
  <c r="F1186" i="2"/>
  <c r="F1187" i="2"/>
  <c r="F1188" i="2"/>
  <c r="F1189" i="2"/>
  <c r="F1190" i="2"/>
  <c r="F1191" i="2"/>
  <c r="F1192" i="2"/>
  <c r="F1193" i="2"/>
  <c r="F1194" i="2"/>
  <c r="F1195" i="2"/>
  <c r="F1196" i="2"/>
  <c r="F1197" i="2"/>
  <c r="F1198" i="2"/>
  <c r="F1199" i="2"/>
  <c r="F1200" i="2"/>
  <c r="F1201" i="2"/>
  <c r="F1202" i="2"/>
  <c r="F1203" i="2"/>
  <c r="F1204" i="2"/>
  <c r="F1205" i="2"/>
  <c r="F936" i="2"/>
  <c r="G186" i="10"/>
  <c r="G185" i="10"/>
  <c r="G184" i="10"/>
  <c r="G183" i="10"/>
  <c r="G182" i="10"/>
  <c r="G181" i="10"/>
  <c r="G180" i="10"/>
  <c r="H29" i="10"/>
  <c r="H28" i="10"/>
  <c r="H25" i="10"/>
  <c r="H24" i="10"/>
  <c r="H23" i="10"/>
  <c r="H22" i="10"/>
  <c r="H21" i="10"/>
  <c r="H20" i="10"/>
  <c r="H19" i="10"/>
  <c r="H18" i="10"/>
  <c r="H17" i="10"/>
  <c r="H176" i="10"/>
  <c r="H175" i="10"/>
  <c r="H174" i="10"/>
  <c r="H173" i="10"/>
  <c r="H172" i="10"/>
  <c r="H171" i="10"/>
  <c r="G170" i="10"/>
  <c r="G169" i="10"/>
  <c r="G168" i="10"/>
  <c r="H167" i="10"/>
  <c r="F166" i="10"/>
  <c r="H165" i="10"/>
  <c r="F164" i="10"/>
  <c r="F163" i="10"/>
  <c r="H162" i="10"/>
  <c r="F161" i="10"/>
  <c r="F160" i="10"/>
  <c r="H159" i="10"/>
  <c r="H158" i="10"/>
  <c r="H157" i="10"/>
  <c r="H156" i="10"/>
  <c r="H155" i="10"/>
  <c r="F154" i="10"/>
  <c r="H153" i="10"/>
  <c r="G152" i="10"/>
  <c r="F151" i="10"/>
  <c r="F150" i="10"/>
  <c r="F149" i="10"/>
  <c r="F148" i="10"/>
  <c r="F147" i="10"/>
  <c r="F146" i="10"/>
  <c r="G145" i="10"/>
  <c r="F144" i="10"/>
  <c r="F143" i="10"/>
  <c r="F142" i="10"/>
  <c r="H141" i="10"/>
  <c r="H140" i="10"/>
  <c r="H139" i="10"/>
  <c r="H138" i="10"/>
  <c r="G137" i="10"/>
  <c r="F136" i="10"/>
  <c r="F135" i="10"/>
  <c r="F134" i="10"/>
  <c r="G133" i="10"/>
  <c r="F132" i="10"/>
  <c r="F131" i="10"/>
  <c r="G130" i="10"/>
  <c r="F129" i="10"/>
  <c r="F128" i="10"/>
  <c r="F127" i="10"/>
  <c r="H126" i="10"/>
  <c r="H125" i="10"/>
  <c r="H124" i="10"/>
  <c r="H123" i="10"/>
  <c r="F122" i="10"/>
  <c r="F121" i="10"/>
  <c r="F120" i="10"/>
  <c r="F119" i="10"/>
  <c r="F118" i="10"/>
  <c r="F117" i="10"/>
  <c r="F116" i="10"/>
  <c r="H115" i="10"/>
  <c r="H114" i="10"/>
  <c r="H113" i="10"/>
  <c r="H112" i="10"/>
  <c r="F111" i="10"/>
  <c r="F110" i="10"/>
  <c r="F109" i="10"/>
  <c r="F108" i="10"/>
  <c r="F107" i="10"/>
  <c r="F106" i="10"/>
  <c r="F105" i="10"/>
  <c r="H104" i="10"/>
  <c r="H103" i="10"/>
  <c r="H102" i="10"/>
  <c r="H101" i="10"/>
  <c r="G100" i="10"/>
  <c r="H98" i="10"/>
  <c r="F97" i="10"/>
  <c r="H96" i="10"/>
  <c r="F95" i="10"/>
  <c r="G94" i="10"/>
  <c r="F93" i="10"/>
  <c r="G92" i="10"/>
  <c r="H91" i="10"/>
  <c r="H90" i="10"/>
  <c r="H89" i="10"/>
  <c r="H88" i="10"/>
  <c r="A11" i="11"/>
  <c r="F19" i="11"/>
  <c r="F28" i="11"/>
  <c r="F27" i="11"/>
  <c r="F26" i="11"/>
  <c r="F17" i="11"/>
  <c r="F15" i="11"/>
  <c r="F31" i="11" l="1"/>
  <c r="G32" i="11" s="1"/>
  <c r="H30" i="10"/>
  <c r="E37" i="11"/>
  <c r="E9" i="3"/>
  <c r="E4328" i="3"/>
  <c r="E4489" i="3" l="1"/>
  <c r="C69" i="9"/>
  <c r="E56" i="9"/>
  <c r="E53" i="9"/>
  <c r="E52" i="9"/>
  <c r="E51" i="9"/>
  <c r="E47" i="9"/>
  <c r="E46" i="9"/>
  <c r="E40" i="9"/>
  <c r="E37" i="9"/>
  <c r="E68" i="9"/>
  <c r="E64" i="9"/>
  <c r="J34" i="9" l="1"/>
  <c r="E352" i="7"/>
  <c r="G352" i="7" s="1"/>
  <c r="E338" i="7"/>
  <c r="G338" i="7" s="1"/>
  <c r="E334" i="7"/>
  <c r="G334" i="7" s="1"/>
  <c r="E329" i="7"/>
  <c r="G329" i="7" s="1"/>
  <c r="E325" i="7"/>
  <c r="G325" i="7" s="1"/>
  <c r="E320" i="7"/>
  <c r="G320" i="7" s="1"/>
  <c r="E316" i="7"/>
  <c r="G316" i="7" s="1"/>
  <c r="E309" i="7"/>
  <c r="G309" i="7" s="1"/>
  <c r="E387" i="7" l="1"/>
  <c r="G387" i="7" s="1"/>
  <c r="E406" i="7"/>
  <c r="G406" i="7" s="1"/>
  <c r="E431" i="7"/>
  <c r="G431" i="7" s="1"/>
  <c r="E445" i="7"/>
  <c r="G445" i="7" s="1"/>
  <c r="E461" i="7"/>
  <c r="G461" i="7" s="1"/>
  <c r="E511" i="7"/>
  <c r="G511" i="7" s="1"/>
  <c r="E589" i="7" l="1"/>
  <c r="G589" i="7" s="1"/>
  <c r="E625" i="7" l="1"/>
  <c r="G625" i="7" s="1"/>
  <c r="E681" i="7"/>
  <c r="G681" i="7" s="1"/>
  <c r="E675" i="7"/>
  <c r="G675" i="7" s="1"/>
  <c r="E667" i="7"/>
  <c r="G667" i="7" s="1"/>
  <c r="E646" i="7"/>
  <c r="G646" i="7" s="1"/>
  <c r="E630" i="7"/>
  <c r="G630" i="7" s="1"/>
  <c r="E431" i="4"/>
  <c r="D431" i="4"/>
  <c r="E616" i="7" l="1"/>
  <c r="G616" i="7" s="1"/>
  <c r="E607" i="7"/>
  <c r="G607" i="7" s="1"/>
  <c r="E572" i="7"/>
  <c r="G572" i="7" s="1"/>
  <c r="E550" i="7"/>
  <c r="G550" i="7" s="1"/>
  <c r="E543" i="7"/>
  <c r="G543" i="7" s="1"/>
  <c r="E539" i="7"/>
  <c r="G539" i="7" s="1"/>
  <c r="E503" i="7"/>
  <c r="G503" i="7" s="1"/>
  <c r="E495" i="7"/>
  <c r="G495" i="7" s="1"/>
  <c r="E491" i="7"/>
  <c r="G491" i="7" s="1"/>
  <c r="E473" i="7"/>
  <c r="G473" i="7" s="1"/>
  <c r="E412" i="7"/>
  <c r="G412" i="7" s="1"/>
  <c r="E392" i="7"/>
  <c r="G392" i="7" s="1"/>
  <c r="E376" i="7"/>
  <c r="G376" i="7" s="1"/>
  <c r="E372" i="7"/>
  <c r="G372" i="7" s="1"/>
  <c r="E368" i="7"/>
  <c r="G368" i="7" s="1"/>
  <c r="E364" i="7"/>
  <c r="G364" i="7" s="1"/>
  <c r="E2208" i="1" l="1"/>
  <c r="D2208" i="1"/>
  <c r="E3611" i="1"/>
  <c r="D3611" i="1"/>
  <c r="E3495" i="1"/>
  <c r="D3495" i="1"/>
  <c r="E3119" i="1" l="1"/>
  <c r="D3119" i="1"/>
  <c r="J13" i="9" l="1"/>
  <c r="J69" i="9" s="1"/>
  <c r="E14" i="9"/>
  <c r="E30" i="9"/>
  <c r="J29" i="9"/>
  <c r="J48" i="9"/>
  <c r="E27" i="9" l="1"/>
  <c r="E42" i="9"/>
  <c r="H43" i="17" l="1"/>
  <c r="H37" i="17"/>
  <c r="H29" i="17"/>
  <c r="H20" i="17"/>
  <c r="H19" i="17" s="1"/>
  <c r="H18" i="17" s="1"/>
  <c r="G48" i="17"/>
  <c r="G47" i="17"/>
  <c r="J46" i="17"/>
  <c r="J43" i="17" s="1"/>
  <c r="I43" i="17"/>
  <c r="G42" i="17"/>
  <c r="G41" i="17"/>
  <c r="G38" i="17"/>
  <c r="G37" i="17" s="1"/>
  <c r="J37" i="17"/>
  <c r="I37" i="17"/>
  <c r="G36" i="17"/>
  <c r="G35" i="17"/>
  <c r="G34" i="17"/>
  <c r="G33" i="17"/>
  <c r="G32" i="17"/>
  <c r="G31" i="17"/>
  <c r="G30" i="17"/>
  <c r="J29" i="17"/>
  <c r="I29" i="17"/>
  <c r="I28" i="17" s="1"/>
  <c r="G26" i="17"/>
  <c r="G25" i="17"/>
  <c r="G24" i="17"/>
  <c r="G23" i="17"/>
  <c r="G22" i="17"/>
  <c r="G21" i="17"/>
  <c r="G20" i="17"/>
  <c r="I19" i="17"/>
  <c r="I18" i="17" s="1"/>
  <c r="J18" i="17"/>
  <c r="I17" i="17"/>
  <c r="I14" i="17" s="1"/>
  <c r="G17" i="17"/>
  <c r="G16" i="17"/>
  <c r="G15" i="17"/>
  <c r="J14" i="17"/>
  <c r="J7" i="17"/>
  <c r="I7" i="17"/>
  <c r="G7" i="17"/>
  <c r="J28" i="17" l="1"/>
  <c r="G14" i="17"/>
  <c r="G29" i="17"/>
  <c r="G28" i="17" s="1"/>
  <c r="G13" i="17" s="1"/>
  <c r="G43" i="17"/>
  <c r="H28" i="17"/>
  <c r="G19" i="17"/>
  <c r="G18" i="17" s="1"/>
  <c r="I13" i="17"/>
  <c r="J13" i="17"/>
  <c r="G67" i="10"/>
  <c r="H22" i="16"/>
  <c r="H26" i="16" s="1"/>
  <c r="H20" i="16"/>
  <c r="H23" i="16" s="1"/>
  <c r="H25" i="16" s="1"/>
  <c r="D32" i="16"/>
  <c r="C32" i="16" s="1"/>
  <c r="J22" i="16"/>
  <c r="J26" i="16" s="1"/>
  <c r="J20" i="16"/>
  <c r="E42" i="15"/>
  <c r="F438" i="2"/>
  <c r="F439" i="2"/>
  <c r="H28" i="16" l="1"/>
  <c r="E30" i="10"/>
  <c r="J23" i="16"/>
  <c r="F43" i="15"/>
  <c r="C34" i="16" s="1"/>
  <c r="E187" i="10" l="1"/>
  <c r="J25" i="16"/>
  <c r="J28" i="16" s="1"/>
  <c r="H29" i="16" s="1"/>
  <c r="C21" i="16" s="1"/>
  <c r="C74" i="9"/>
  <c r="C73" i="9"/>
  <c r="J43" i="9"/>
  <c r="J54" i="9"/>
  <c r="J20" i="9"/>
  <c r="E16" i="13"/>
  <c r="D16" i="13"/>
  <c r="H53" i="12"/>
  <c r="E51" i="12"/>
  <c r="D51" i="12"/>
  <c r="I50" i="12"/>
  <c r="I49" i="12"/>
  <c r="E48" i="12"/>
  <c r="I48" i="12" s="1"/>
  <c r="D48" i="12"/>
  <c r="E45" i="12"/>
  <c r="I45" i="12" s="1"/>
  <c r="E42" i="12"/>
  <c r="I42" i="12" s="1"/>
  <c r="D42" i="12"/>
  <c r="E39" i="12"/>
  <c r="I39" i="12" s="1"/>
  <c r="E36" i="12"/>
  <c r="I36" i="12" s="1"/>
  <c r="E33" i="12"/>
  <c r="I33" i="12" s="1"/>
  <c r="D33" i="12"/>
  <c r="E30" i="12"/>
  <c r="I30" i="12" s="1"/>
  <c r="D30" i="12"/>
  <c r="E27" i="12"/>
  <c r="I27" i="12" s="1"/>
  <c r="D27" i="12"/>
  <c r="E23" i="12"/>
  <c r="I23" i="12" s="1"/>
  <c r="D23" i="12"/>
  <c r="E19" i="12"/>
  <c r="I19" i="12" s="1"/>
  <c r="D19" i="12"/>
  <c r="E15" i="12"/>
  <c r="I15" i="12" s="1"/>
  <c r="I52" i="12" s="1"/>
  <c r="D15" i="12"/>
  <c r="F14" i="12"/>
  <c r="D439" i="4"/>
  <c r="G188" i="10" s="1"/>
  <c r="F188" i="10"/>
  <c r="F87" i="10"/>
  <c r="F86" i="10"/>
  <c r="F85" i="10"/>
  <c r="G84" i="10"/>
  <c r="F83" i="10"/>
  <c r="G82" i="10"/>
  <c r="H79" i="10"/>
  <c r="H80" i="10"/>
  <c r="H81" i="10"/>
  <c r="H78" i="10"/>
  <c r="F77" i="10"/>
  <c r="G76" i="10"/>
  <c r="F74" i="10"/>
  <c r="F75" i="10"/>
  <c r="F70" i="10"/>
  <c r="F71" i="10"/>
  <c r="F72" i="10"/>
  <c r="F73" i="10"/>
  <c r="F69" i="10"/>
  <c r="F68" i="10"/>
  <c r="H64" i="10"/>
  <c r="H65" i="10"/>
  <c r="H66" i="10"/>
  <c r="H63" i="10"/>
  <c r="F59" i="10"/>
  <c r="F60" i="10"/>
  <c r="F61" i="10"/>
  <c r="F62" i="10"/>
  <c r="F58" i="10"/>
  <c r="F57" i="10"/>
  <c r="H53" i="10"/>
  <c r="H54" i="10"/>
  <c r="H55" i="10"/>
  <c r="H56" i="10"/>
  <c r="H52" i="10"/>
  <c r="F51" i="10"/>
  <c r="F50" i="10"/>
  <c r="H49" i="10"/>
  <c r="F46" i="10"/>
  <c r="F47" i="10"/>
  <c r="F48" i="10"/>
  <c r="F45" i="10"/>
  <c r="H37" i="10"/>
  <c r="H38" i="10"/>
  <c r="H39" i="10"/>
  <c r="H40" i="10"/>
  <c r="H41" i="10"/>
  <c r="H42" i="10"/>
  <c r="H43" i="10"/>
  <c r="H44" i="10"/>
  <c r="H36" i="10"/>
  <c r="H35" i="10"/>
  <c r="G34" i="10"/>
  <c r="H33" i="10"/>
  <c r="A11" i="10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H11" i="10"/>
  <c r="H12" i="10"/>
  <c r="H13" i="10"/>
  <c r="H14" i="10"/>
  <c r="H15" i="10"/>
  <c r="H16" i="10"/>
  <c r="H10" i="10"/>
  <c r="D4420" i="1"/>
  <c r="F724" i="2"/>
  <c r="G794" i="2"/>
  <c r="F905" i="2"/>
  <c r="F906" i="2"/>
  <c r="F907" i="2"/>
  <c r="F908" i="2"/>
  <c r="F909" i="2"/>
  <c r="F910" i="2"/>
  <c r="F911" i="2"/>
  <c r="F912" i="2"/>
  <c r="F913" i="2"/>
  <c r="F914" i="2"/>
  <c r="F915" i="2"/>
  <c r="F916" i="2"/>
  <c r="F917" i="2"/>
  <c r="F918" i="2"/>
  <c r="F919" i="2"/>
  <c r="F920" i="2"/>
  <c r="F921" i="2"/>
  <c r="F922" i="2"/>
  <c r="F923" i="2"/>
  <c r="F924" i="2"/>
  <c r="F925" i="2"/>
  <c r="F926" i="2"/>
  <c r="F927" i="2"/>
  <c r="F928" i="2"/>
  <c r="F929" i="2"/>
  <c r="F930" i="2"/>
  <c r="F931" i="2"/>
  <c r="F932" i="2"/>
  <c r="F933" i="2"/>
  <c r="F934" i="2"/>
  <c r="F935" i="2"/>
  <c r="F904" i="2"/>
  <c r="F725" i="2"/>
  <c r="F726" i="2"/>
  <c r="F727" i="2"/>
  <c r="F728" i="2"/>
  <c r="F729" i="2"/>
  <c r="F730" i="2"/>
  <c r="F731" i="2"/>
  <c r="F732" i="2"/>
  <c r="F733" i="2"/>
  <c r="F734" i="2"/>
  <c r="F735" i="2"/>
  <c r="F736" i="2"/>
  <c r="F737" i="2"/>
  <c r="F738" i="2"/>
  <c r="F739" i="2"/>
  <c r="F740" i="2"/>
  <c r="F741" i="2"/>
  <c r="F742" i="2"/>
  <c r="F743" i="2"/>
  <c r="F744" i="2"/>
  <c r="F745" i="2"/>
  <c r="F746" i="2"/>
  <c r="F747" i="2"/>
  <c r="F748" i="2"/>
  <c r="F749" i="2"/>
  <c r="F750" i="2"/>
  <c r="F751" i="2"/>
  <c r="F752" i="2"/>
  <c r="F753" i="2"/>
  <c r="F754" i="2"/>
  <c r="F755" i="2"/>
  <c r="F756" i="2"/>
  <c r="F757" i="2"/>
  <c r="F758" i="2"/>
  <c r="F759" i="2"/>
  <c r="F760" i="2"/>
  <c r="F761" i="2"/>
  <c r="F762" i="2"/>
  <c r="F763" i="2"/>
  <c r="F764" i="2"/>
  <c r="F765" i="2"/>
  <c r="F766" i="2"/>
  <c r="F767" i="2"/>
  <c r="F768" i="2"/>
  <c r="F769" i="2"/>
  <c r="F770" i="2"/>
  <c r="F771" i="2"/>
  <c r="F772" i="2"/>
  <c r="F773" i="2"/>
  <c r="F774" i="2"/>
  <c r="F775" i="2"/>
  <c r="F776" i="2"/>
  <c r="F777" i="2"/>
  <c r="F778" i="2"/>
  <c r="F779" i="2"/>
  <c r="F780" i="2"/>
  <c r="F781" i="2"/>
  <c r="F782" i="2"/>
  <c r="F783" i="2"/>
  <c r="F784" i="2"/>
  <c r="F785" i="2"/>
  <c r="F786" i="2"/>
  <c r="F787" i="2"/>
  <c r="F788" i="2"/>
  <c r="F789" i="2"/>
  <c r="F790" i="2"/>
  <c r="F791" i="2"/>
  <c r="F792" i="2"/>
  <c r="F793" i="2"/>
  <c r="F795" i="2"/>
  <c r="F796" i="2"/>
  <c r="F797" i="2"/>
  <c r="F798" i="2"/>
  <c r="F799" i="2"/>
  <c r="F800" i="2"/>
  <c r="F801" i="2"/>
  <c r="F802" i="2"/>
  <c r="F803" i="2"/>
  <c r="F804" i="2"/>
  <c r="F805" i="2"/>
  <c r="F806" i="2"/>
  <c r="F807" i="2"/>
  <c r="F808" i="2"/>
  <c r="F809" i="2"/>
  <c r="F810" i="2"/>
  <c r="F811" i="2"/>
  <c r="F812" i="2"/>
  <c r="F813" i="2"/>
  <c r="F814" i="2"/>
  <c r="F815" i="2"/>
  <c r="F816" i="2"/>
  <c r="F817" i="2"/>
  <c r="F818" i="2"/>
  <c r="F819" i="2"/>
  <c r="F820" i="2"/>
  <c r="F821" i="2"/>
  <c r="F822" i="2"/>
  <c r="F823" i="2"/>
  <c r="F824" i="2"/>
  <c r="F825" i="2"/>
  <c r="F826" i="2"/>
  <c r="F827" i="2"/>
  <c r="F828" i="2"/>
  <c r="F829" i="2"/>
  <c r="F830" i="2"/>
  <c r="F831" i="2"/>
  <c r="F832" i="2"/>
  <c r="F833" i="2"/>
  <c r="F834" i="2"/>
  <c r="F835" i="2"/>
  <c r="F836" i="2"/>
  <c r="F837" i="2"/>
  <c r="F838" i="2"/>
  <c r="F839" i="2"/>
  <c r="F840" i="2"/>
  <c r="F841" i="2"/>
  <c r="F842" i="2"/>
  <c r="F843" i="2"/>
  <c r="F844" i="2"/>
  <c r="F845" i="2"/>
  <c r="F846" i="2"/>
  <c r="F847" i="2"/>
  <c r="F848" i="2"/>
  <c r="F849" i="2"/>
  <c r="F850" i="2"/>
  <c r="F851" i="2"/>
  <c r="F852" i="2"/>
  <c r="F853" i="2"/>
  <c r="F854" i="2"/>
  <c r="F855" i="2"/>
  <c r="F856" i="2"/>
  <c r="F857" i="2"/>
  <c r="F858" i="2"/>
  <c r="F859" i="2"/>
  <c r="F860" i="2"/>
  <c r="F861" i="2"/>
  <c r="F862" i="2"/>
  <c r="F863" i="2"/>
  <c r="F864" i="2"/>
  <c r="F865" i="2"/>
  <c r="F866" i="2"/>
  <c r="F867" i="2"/>
  <c r="F868" i="2"/>
  <c r="F869" i="2"/>
  <c r="F870" i="2"/>
  <c r="F871" i="2"/>
  <c r="F872" i="2"/>
  <c r="F873" i="2"/>
  <c r="F874" i="2"/>
  <c r="F875" i="2"/>
  <c r="F876" i="2"/>
  <c r="F877" i="2"/>
  <c r="F878" i="2"/>
  <c r="F879" i="2"/>
  <c r="F880" i="2"/>
  <c r="F881" i="2"/>
  <c r="F882" i="2"/>
  <c r="F883" i="2"/>
  <c r="F884" i="2"/>
  <c r="F885" i="2"/>
  <c r="F886" i="2"/>
  <c r="F887" i="2"/>
  <c r="F888" i="2"/>
  <c r="F889" i="2"/>
  <c r="F890" i="2"/>
  <c r="F891" i="2"/>
  <c r="F892" i="2"/>
  <c r="F893" i="2"/>
  <c r="F894" i="2"/>
  <c r="F895" i="2"/>
  <c r="F896" i="2"/>
  <c r="F897" i="2"/>
  <c r="F898" i="2"/>
  <c r="F899" i="2"/>
  <c r="F900" i="2"/>
  <c r="F901" i="2"/>
  <c r="F902" i="2"/>
  <c r="F583" i="2"/>
  <c r="F584" i="2"/>
  <c r="F585" i="2"/>
  <c r="F586" i="2"/>
  <c r="F587" i="2"/>
  <c r="F588" i="2"/>
  <c r="F589" i="2"/>
  <c r="F590" i="2"/>
  <c r="F591" i="2"/>
  <c r="F592" i="2"/>
  <c r="F593" i="2"/>
  <c r="F594" i="2"/>
  <c r="F595" i="2"/>
  <c r="F596" i="2"/>
  <c r="F597" i="2"/>
  <c r="F598" i="2"/>
  <c r="F599" i="2"/>
  <c r="F600" i="2"/>
  <c r="F601" i="2"/>
  <c r="F602" i="2"/>
  <c r="F603" i="2"/>
  <c r="F604" i="2"/>
  <c r="F605" i="2"/>
  <c r="F606" i="2"/>
  <c r="F607" i="2"/>
  <c r="F608" i="2"/>
  <c r="F609" i="2"/>
  <c r="F610" i="2"/>
  <c r="F611" i="2"/>
  <c r="F612" i="2"/>
  <c r="F613" i="2"/>
  <c r="F614" i="2"/>
  <c r="F615" i="2"/>
  <c r="F616" i="2"/>
  <c r="F617" i="2"/>
  <c r="F618" i="2"/>
  <c r="F619" i="2"/>
  <c r="F620" i="2"/>
  <c r="F621" i="2"/>
  <c r="F622" i="2"/>
  <c r="F623" i="2"/>
  <c r="F624" i="2"/>
  <c r="F625" i="2"/>
  <c r="F626" i="2"/>
  <c r="F627" i="2"/>
  <c r="F628" i="2"/>
  <c r="F629" i="2"/>
  <c r="F630" i="2"/>
  <c r="F631" i="2"/>
  <c r="F632" i="2"/>
  <c r="F633" i="2"/>
  <c r="F634" i="2"/>
  <c r="F635" i="2"/>
  <c r="F636" i="2"/>
  <c r="F637" i="2"/>
  <c r="F638" i="2"/>
  <c r="F639" i="2"/>
  <c r="F640" i="2"/>
  <c r="F641" i="2"/>
  <c r="F642" i="2"/>
  <c r="F643" i="2"/>
  <c r="F644" i="2"/>
  <c r="F645" i="2"/>
  <c r="F646" i="2"/>
  <c r="F647" i="2"/>
  <c r="F648" i="2"/>
  <c r="F649" i="2"/>
  <c r="F650" i="2"/>
  <c r="F651" i="2"/>
  <c r="F652" i="2"/>
  <c r="F653" i="2"/>
  <c r="F654" i="2"/>
  <c r="F655" i="2"/>
  <c r="F656" i="2"/>
  <c r="F657" i="2"/>
  <c r="F658" i="2"/>
  <c r="F659" i="2"/>
  <c r="F660" i="2"/>
  <c r="F661" i="2"/>
  <c r="F662" i="2"/>
  <c r="F663" i="2"/>
  <c r="F664" i="2"/>
  <c r="F665" i="2"/>
  <c r="F666" i="2"/>
  <c r="F667" i="2"/>
  <c r="F668" i="2"/>
  <c r="F669" i="2"/>
  <c r="F670" i="2"/>
  <c r="F671" i="2"/>
  <c r="F672" i="2"/>
  <c r="F673" i="2"/>
  <c r="F674" i="2"/>
  <c r="F675" i="2"/>
  <c r="F676" i="2"/>
  <c r="F677" i="2"/>
  <c r="F678" i="2"/>
  <c r="F679" i="2"/>
  <c r="F680" i="2"/>
  <c r="F681" i="2"/>
  <c r="F682" i="2"/>
  <c r="F683" i="2"/>
  <c r="F684" i="2"/>
  <c r="F685" i="2"/>
  <c r="F686" i="2"/>
  <c r="F687" i="2"/>
  <c r="F688" i="2"/>
  <c r="F689" i="2"/>
  <c r="F690" i="2"/>
  <c r="F691" i="2"/>
  <c r="F692" i="2"/>
  <c r="F693" i="2"/>
  <c r="F694" i="2"/>
  <c r="F695" i="2"/>
  <c r="F696" i="2"/>
  <c r="F697" i="2"/>
  <c r="F698" i="2"/>
  <c r="F699" i="2"/>
  <c r="F700" i="2"/>
  <c r="F701" i="2"/>
  <c r="F702" i="2"/>
  <c r="F703" i="2"/>
  <c r="F704" i="2"/>
  <c r="F705" i="2"/>
  <c r="F706" i="2"/>
  <c r="F707" i="2"/>
  <c r="F708" i="2"/>
  <c r="F709" i="2"/>
  <c r="F710" i="2"/>
  <c r="F711" i="2"/>
  <c r="F712" i="2"/>
  <c r="F713" i="2"/>
  <c r="F714" i="2"/>
  <c r="F715" i="2"/>
  <c r="F716" i="2"/>
  <c r="F717" i="2"/>
  <c r="F718" i="2"/>
  <c r="F719" i="2"/>
  <c r="F720" i="2"/>
  <c r="F721" i="2"/>
  <c r="F722" i="2"/>
  <c r="F582" i="2"/>
  <c r="F488" i="2"/>
  <c r="F489" i="2"/>
  <c r="F490" i="2"/>
  <c r="F491" i="2"/>
  <c r="F492" i="2"/>
  <c r="F493" i="2"/>
  <c r="F494" i="2"/>
  <c r="F495" i="2"/>
  <c r="F496" i="2"/>
  <c r="F497" i="2"/>
  <c r="F498" i="2"/>
  <c r="F499" i="2"/>
  <c r="F500" i="2"/>
  <c r="F501" i="2"/>
  <c r="F502" i="2"/>
  <c r="F503" i="2"/>
  <c r="F504" i="2"/>
  <c r="F505" i="2"/>
  <c r="F506" i="2"/>
  <c r="F507" i="2"/>
  <c r="F508" i="2"/>
  <c r="F509" i="2"/>
  <c r="F510" i="2"/>
  <c r="F511" i="2"/>
  <c r="F512" i="2"/>
  <c r="F513" i="2"/>
  <c r="F514" i="2"/>
  <c r="F515" i="2"/>
  <c r="F516" i="2"/>
  <c r="F517" i="2"/>
  <c r="F518" i="2"/>
  <c r="F519" i="2"/>
  <c r="F520" i="2"/>
  <c r="F521" i="2"/>
  <c r="F522" i="2"/>
  <c r="F523" i="2"/>
  <c r="F524" i="2"/>
  <c r="F525" i="2"/>
  <c r="F526" i="2"/>
  <c r="F527" i="2"/>
  <c r="F528" i="2"/>
  <c r="F529" i="2"/>
  <c r="F530" i="2"/>
  <c r="F531" i="2"/>
  <c r="F532" i="2"/>
  <c r="F533" i="2"/>
  <c r="F534" i="2"/>
  <c r="F535" i="2"/>
  <c r="F536" i="2"/>
  <c r="F537" i="2"/>
  <c r="F538" i="2"/>
  <c r="F539" i="2"/>
  <c r="F540" i="2"/>
  <c r="F541" i="2"/>
  <c r="F542" i="2"/>
  <c r="F543" i="2"/>
  <c r="F544" i="2"/>
  <c r="F545" i="2"/>
  <c r="F546" i="2"/>
  <c r="F547" i="2"/>
  <c r="F548" i="2"/>
  <c r="F549" i="2"/>
  <c r="F550" i="2"/>
  <c r="F551" i="2"/>
  <c r="F552" i="2"/>
  <c r="F553" i="2"/>
  <c r="F554" i="2"/>
  <c r="F555" i="2"/>
  <c r="F556" i="2"/>
  <c r="F557" i="2"/>
  <c r="F558" i="2"/>
  <c r="F559" i="2"/>
  <c r="F560" i="2"/>
  <c r="F561" i="2"/>
  <c r="F562" i="2"/>
  <c r="F563" i="2"/>
  <c r="F564" i="2"/>
  <c r="F565" i="2"/>
  <c r="F566" i="2"/>
  <c r="F567" i="2"/>
  <c r="F568" i="2"/>
  <c r="F569" i="2"/>
  <c r="F570" i="2"/>
  <c r="F571" i="2"/>
  <c r="F572" i="2"/>
  <c r="F573" i="2"/>
  <c r="F574" i="2"/>
  <c r="F575" i="2"/>
  <c r="F576" i="2"/>
  <c r="F577" i="2"/>
  <c r="F578" i="2"/>
  <c r="F579" i="2"/>
  <c r="F580" i="2"/>
  <c r="F487" i="2"/>
  <c r="G581" i="2"/>
  <c r="G723" i="2"/>
  <c r="G903" i="2"/>
  <c r="A34" i="10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D69" i="9"/>
  <c r="D435" i="4"/>
  <c r="G4423" i="2"/>
  <c r="G4419" i="2"/>
  <c r="G4410" i="2"/>
  <c r="G4407" i="2"/>
  <c r="G4396" i="2"/>
  <c r="G4390" i="2"/>
  <c r="G4389" i="2"/>
  <c r="G4388" i="2"/>
  <c r="G4382" i="2"/>
  <c r="G4380" i="2"/>
  <c r="G4376" i="2"/>
  <c r="G4365" i="2"/>
  <c r="G4359" i="2"/>
  <c r="G4352" i="2"/>
  <c r="G4347" i="2"/>
  <c r="G4345" i="2"/>
  <c r="A4330" i="3"/>
  <c r="A4331" i="3" s="1"/>
  <c r="A4332" i="3" s="1"/>
  <c r="A4333" i="3" s="1"/>
  <c r="A4334" i="3" s="1"/>
  <c r="A4335" i="3" s="1"/>
  <c r="A4336" i="3" s="1"/>
  <c r="A4337" i="3" s="1"/>
  <c r="A4338" i="3" s="1"/>
  <c r="A4339" i="3" s="1"/>
  <c r="A4340" i="3" s="1"/>
  <c r="A4341" i="3" s="1"/>
  <c r="A4342" i="3" s="1"/>
  <c r="A4343" i="3" s="1"/>
  <c r="A4344" i="3" s="1"/>
  <c r="A4345" i="3" s="1"/>
  <c r="A4346" i="3" s="1"/>
  <c r="A4347" i="3" s="1"/>
  <c r="A4348" i="3" s="1"/>
  <c r="A4349" i="3" s="1"/>
  <c r="A4350" i="3" s="1"/>
  <c r="A4351" i="3" s="1"/>
  <c r="A4352" i="3" s="1"/>
  <c r="A4353" i="3" s="1"/>
  <c r="A4354" i="3" s="1"/>
  <c r="A4355" i="3" s="1"/>
  <c r="A4356" i="3" s="1"/>
  <c r="A4357" i="3" s="1"/>
  <c r="A4358" i="3" s="1"/>
  <c r="A4359" i="3" s="1"/>
  <c r="A4360" i="3" s="1"/>
  <c r="A4361" i="3" s="1"/>
  <c r="A4362" i="3" s="1"/>
  <c r="A4363" i="3" s="1"/>
  <c r="A4364" i="3" s="1"/>
  <c r="A4365" i="3" s="1"/>
  <c r="A4366" i="3" s="1"/>
  <c r="A4367" i="3" s="1"/>
  <c r="A4368" i="3" s="1"/>
  <c r="A4369" i="3" s="1"/>
  <c r="A4370" i="3" s="1"/>
  <c r="A4371" i="3" s="1"/>
  <c r="A4372" i="3" s="1"/>
  <c r="A4373" i="3" s="1"/>
  <c r="A4374" i="3" s="1"/>
  <c r="A4375" i="3" s="1"/>
  <c r="A4376" i="3" s="1"/>
  <c r="A4377" i="3" s="1"/>
  <c r="A4378" i="3" s="1"/>
  <c r="A4379" i="3" s="1"/>
  <c r="A4380" i="3" s="1"/>
  <c r="A4381" i="3" s="1"/>
  <c r="A4382" i="3" s="1"/>
  <c r="A4383" i="3" s="1"/>
  <c r="A4384" i="3" s="1"/>
  <c r="A4385" i="3" s="1"/>
  <c r="A4386" i="3" s="1"/>
  <c r="A4387" i="3" s="1"/>
  <c r="A4388" i="3" s="1"/>
  <c r="A4389" i="3" s="1"/>
  <c r="A4390" i="3" s="1"/>
  <c r="A4391" i="3" s="1"/>
  <c r="A4392" i="3" s="1"/>
  <c r="A4393" i="3" s="1"/>
  <c r="A4394" i="3" s="1"/>
  <c r="A4395" i="3" s="1"/>
  <c r="A4396" i="3" s="1"/>
  <c r="A4397" i="3" s="1"/>
  <c r="A4398" i="3" s="1"/>
  <c r="A4399" i="3" s="1"/>
  <c r="A4400" i="3" s="1"/>
  <c r="A4401" i="3" s="1"/>
  <c r="A4402" i="3" s="1"/>
  <c r="A4403" i="3" s="1"/>
  <c r="A4404" i="3" s="1"/>
  <c r="A4405" i="3" s="1"/>
  <c r="A4406" i="3" s="1"/>
  <c r="A4407" i="3" s="1"/>
  <c r="A4408" i="3" s="1"/>
  <c r="A4409" i="3" s="1"/>
  <c r="A4410" i="3" s="1"/>
  <c r="A4411" i="3" s="1"/>
  <c r="A4412" i="3" s="1"/>
  <c r="A4413" i="3" s="1"/>
  <c r="A4414" i="3" s="1"/>
  <c r="A4415" i="3" s="1"/>
  <c r="A4416" i="3" s="1"/>
  <c r="A4417" i="3" s="1"/>
  <c r="A4418" i="3" s="1"/>
  <c r="A4419" i="3" s="1"/>
  <c r="A4420" i="3" s="1"/>
  <c r="A4421" i="3" s="1"/>
  <c r="A4422" i="3" s="1"/>
  <c r="A4423" i="3" s="1"/>
  <c r="A4424" i="3" s="1"/>
  <c r="A4425" i="3" s="1"/>
  <c r="A4426" i="3" s="1"/>
  <c r="A4427" i="3" s="1"/>
  <c r="A4428" i="3" s="1"/>
  <c r="A4429" i="3" s="1"/>
  <c r="A4430" i="3" s="1"/>
  <c r="A4431" i="3" s="1"/>
  <c r="A4432" i="3" s="1"/>
  <c r="A4433" i="3" s="1"/>
  <c r="A4434" i="3" s="1"/>
  <c r="A4435" i="3" s="1"/>
  <c r="A4436" i="3" s="1"/>
  <c r="A4437" i="3" s="1"/>
  <c r="A4438" i="3" s="1"/>
  <c r="A4439" i="3" s="1"/>
  <c r="A4440" i="3" s="1"/>
  <c r="A4441" i="3" s="1"/>
  <c r="A4442" i="3" s="1"/>
  <c r="A4443" i="3" s="1"/>
  <c r="A4444" i="3" s="1"/>
  <c r="A4445" i="3" s="1"/>
  <c r="A4446" i="3" s="1"/>
  <c r="A4447" i="3" s="1"/>
  <c r="A4448" i="3" s="1"/>
  <c r="A4449" i="3" s="1"/>
  <c r="A4450" i="3" s="1"/>
  <c r="A4451" i="3" s="1"/>
  <c r="A4452" i="3" s="1"/>
  <c r="A4453" i="3" s="1"/>
  <c r="A4454" i="3" s="1"/>
  <c r="A4455" i="3" s="1"/>
  <c r="A4456" i="3" s="1"/>
  <c r="A4457" i="3" s="1"/>
  <c r="A4458" i="3" s="1"/>
  <c r="A4459" i="3" s="1"/>
  <c r="A4460" i="3" s="1"/>
  <c r="A4461" i="3" s="1"/>
  <c r="A4462" i="3" s="1"/>
  <c r="A4463" i="3" s="1"/>
  <c r="A4464" i="3" s="1"/>
  <c r="A4465" i="3" s="1"/>
  <c r="A4466" i="3" s="1"/>
  <c r="A4467" i="3" s="1"/>
  <c r="A4468" i="3" s="1"/>
  <c r="A4469" i="3" s="1"/>
  <c r="A4470" i="3" s="1"/>
  <c r="A4471" i="3" s="1"/>
  <c r="A4472" i="3" s="1"/>
  <c r="A4473" i="3" s="1"/>
  <c r="A4474" i="3" s="1"/>
  <c r="A4475" i="3" s="1"/>
  <c r="A4476" i="3" s="1"/>
  <c r="A4477" i="3" s="1"/>
  <c r="A4478" i="3" s="1"/>
  <c r="A4479" i="3" s="1"/>
  <c r="A4480" i="3" s="1"/>
  <c r="A4481" i="3" s="1"/>
  <c r="A4482" i="3" s="1"/>
  <c r="A4483" i="3" s="1"/>
  <c r="A4484" i="3" s="1"/>
  <c r="A4485" i="3" s="1"/>
  <c r="A4486" i="3" s="1"/>
  <c r="A4487" i="3" s="1"/>
  <c r="G187" i="10" l="1"/>
  <c r="C24" i="16" s="1"/>
  <c r="F187" i="10"/>
  <c r="C23" i="16" s="1"/>
  <c r="H15" i="17" s="1"/>
  <c r="H14" i="17" s="1"/>
  <c r="H13" i="17" s="1"/>
  <c r="H187" i="10"/>
  <c r="C25" i="16" s="1"/>
  <c r="C72" i="9"/>
  <c r="C75" i="9" s="1"/>
  <c r="C28" i="16" s="1"/>
  <c r="J72" i="9"/>
  <c r="C33" i="16"/>
  <c r="E69" i="9"/>
  <c r="F16" i="13"/>
  <c r="F17" i="13" s="1"/>
  <c r="F15" i="12"/>
  <c r="F17" i="12" s="1"/>
  <c r="F19" i="12" s="1"/>
  <c r="F21" i="12" s="1"/>
  <c r="D36" i="12"/>
  <c r="D39" i="12"/>
  <c r="C22" i="16" l="1"/>
  <c r="F18" i="12"/>
  <c r="D45" i="12"/>
  <c r="F23" i="12"/>
  <c r="F25" i="12" s="1"/>
  <c r="F22" i="12"/>
  <c r="F27" i="12" l="1"/>
  <c r="F28" i="12" s="1"/>
  <c r="F26" i="12"/>
  <c r="F30" i="12" l="1"/>
  <c r="F31" i="12" s="1"/>
  <c r="F29" i="12"/>
  <c r="F33" i="12" l="1"/>
  <c r="F32" i="12"/>
  <c r="F34" i="12" l="1"/>
  <c r="F36" i="12" s="1"/>
  <c r="F37" i="12" s="1"/>
  <c r="F35" i="12" l="1"/>
  <c r="F39" i="12"/>
  <c r="F40" i="12" s="1"/>
  <c r="F38" i="12"/>
  <c r="F42" i="12" l="1"/>
  <c r="F43" i="12" s="1"/>
  <c r="F41" i="12"/>
  <c r="F45" i="12" l="1"/>
  <c r="F46" i="12" s="1"/>
  <c r="F44" i="12"/>
  <c r="F48" i="12" l="1"/>
  <c r="F49" i="12" s="1"/>
  <c r="F47" i="12"/>
  <c r="F51" i="12" l="1"/>
  <c r="F50" i="12"/>
  <c r="I53" i="12" l="1"/>
  <c r="I54" i="12" s="1"/>
  <c r="D30" i="16"/>
  <c r="C30" i="16" s="1"/>
  <c r="E284" i="7"/>
  <c r="G284" i="7" s="1"/>
  <c r="E273" i="7" l="1"/>
  <c r="G273" i="7" s="1"/>
  <c r="E302" i="7"/>
  <c r="G302" i="7" s="1"/>
  <c r="E288" i="7"/>
  <c r="G288" i="7" s="1"/>
  <c r="E251" i="7"/>
  <c r="G251" i="7" s="1"/>
  <c r="E236" i="7"/>
  <c r="G236" i="7" s="1"/>
  <c r="E211" i="7"/>
  <c r="G211" i="7" s="1"/>
  <c r="E203" i="7"/>
  <c r="G203" i="7" s="1"/>
  <c r="E193" i="7"/>
  <c r="G193" i="7" s="1"/>
  <c r="E189" i="7"/>
  <c r="G189" i="7" s="1"/>
  <c r="E179" i="7"/>
  <c r="G179" i="7" s="1"/>
  <c r="E166" i="7" l="1"/>
  <c r="G166" i="7" s="1"/>
  <c r="E159" i="7"/>
  <c r="G159" i="7" s="1"/>
  <c r="E150" i="7"/>
  <c r="G150" i="7" s="1"/>
  <c r="E143" i="7"/>
  <c r="G143" i="7" s="1"/>
  <c r="E120" i="7"/>
  <c r="G120" i="7" s="1"/>
  <c r="E106" i="7"/>
  <c r="G106" i="7" s="1"/>
  <c r="E95" i="7"/>
  <c r="G95" i="7" s="1"/>
  <c r="E86" i="7"/>
  <c r="G86" i="7" s="1"/>
  <c r="E60" i="7"/>
  <c r="G60" i="7" s="1"/>
  <c r="E55" i="7"/>
  <c r="G55" i="7" s="1"/>
  <c r="E26" i="7" l="1"/>
  <c r="G26" i="7" s="1"/>
  <c r="E22" i="7"/>
  <c r="G22" i="7" s="1"/>
  <c r="E18" i="7" l="1"/>
  <c r="G18" i="7" l="1"/>
  <c r="G683" i="7" s="1"/>
  <c r="E227" i="4"/>
  <c r="D227" i="4"/>
  <c r="E200" i="4" l="1"/>
  <c r="D200" i="4"/>
  <c r="D168" i="4" l="1"/>
  <c r="D616" i="1" l="1"/>
  <c r="F14" i="4" l="1"/>
  <c r="F15" i="4" s="1"/>
  <c r="F16" i="4" s="1"/>
  <c r="F17" i="4" s="1"/>
  <c r="F18" i="4" s="1"/>
  <c r="F19" i="4" s="1"/>
  <c r="F20" i="4" s="1"/>
  <c r="F21" i="4" s="1"/>
  <c r="F22" i="4" s="1"/>
  <c r="F23" i="4" s="1"/>
  <c r="F24" i="4" s="1"/>
  <c r="F25" i="4" s="1"/>
  <c r="F26" i="4" s="1"/>
  <c r="E376" i="4"/>
  <c r="D376" i="4"/>
  <c r="E341" i="4"/>
  <c r="D341" i="4"/>
  <c r="E294" i="4"/>
  <c r="D294" i="4"/>
  <c r="E267" i="4"/>
  <c r="D267" i="4"/>
  <c r="E168" i="4"/>
  <c r="E122" i="4"/>
  <c r="D122" i="4"/>
  <c r="E83" i="4"/>
  <c r="D83" i="4"/>
  <c r="E57" i="4"/>
  <c r="D57" i="4"/>
  <c r="E27" i="4"/>
  <c r="D27" i="4"/>
  <c r="F27" i="4" l="1"/>
  <c r="F29" i="4" s="1"/>
  <c r="F57" i="4" l="1"/>
  <c r="F59" i="4" s="1"/>
  <c r="F60" i="4" s="1"/>
  <c r="F61" i="4" s="1"/>
  <c r="F62" i="4" s="1"/>
  <c r="F63" i="4" s="1"/>
  <c r="F64" i="4" s="1"/>
  <c r="F65" i="4" s="1"/>
  <c r="F66" i="4" s="1"/>
  <c r="F67" i="4" s="1"/>
  <c r="F68" i="4" s="1"/>
  <c r="F69" i="4" s="1"/>
  <c r="F70" i="4" s="1"/>
  <c r="F71" i="4" s="1"/>
  <c r="F72" i="4" s="1"/>
  <c r="F73" i="4" s="1"/>
  <c r="F74" i="4" s="1"/>
  <c r="F75" i="4" s="1"/>
  <c r="F76" i="4" s="1"/>
  <c r="F77" i="4" s="1"/>
  <c r="F78" i="4" s="1"/>
  <c r="F79" i="4" s="1"/>
  <c r="F80" i="4" s="1"/>
  <c r="F81" i="4" s="1"/>
  <c r="F82" i="4" s="1"/>
  <c r="F30" i="4"/>
  <c r="F31" i="4" s="1"/>
  <c r="F32" i="4" s="1"/>
  <c r="F33" i="4" s="1"/>
  <c r="F34" i="4" s="1"/>
  <c r="F35" i="4" s="1"/>
  <c r="F36" i="4" s="1"/>
  <c r="F37" i="4" s="1"/>
  <c r="F38" i="4" s="1"/>
  <c r="F39" i="4" s="1"/>
  <c r="F40" i="4" s="1"/>
  <c r="F41" i="4" s="1"/>
  <c r="F42" i="4" s="1"/>
  <c r="F43" i="4" s="1"/>
  <c r="F44" i="4" s="1"/>
  <c r="F45" i="4" s="1"/>
  <c r="F46" i="4" s="1"/>
  <c r="F47" i="4" s="1"/>
  <c r="F48" i="4" s="1"/>
  <c r="F49" i="4" s="1"/>
  <c r="F50" i="4" s="1"/>
  <c r="F51" i="4" s="1"/>
  <c r="F52" i="4" s="1"/>
  <c r="F53" i="4" s="1"/>
  <c r="F54" i="4" s="1"/>
  <c r="F55" i="4" s="1"/>
  <c r="F56" i="4" s="1"/>
  <c r="F83" i="4" l="1"/>
  <c r="F86" i="4" s="1"/>
  <c r="F87" i="4" l="1"/>
  <c r="F88" i="4" s="1"/>
  <c r="F89" i="4" s="1"/>
  <c r="F90" i="4" s="1"/>
  <c r="F91" i="4" s="1"/>
  <c r="F92" i="4" s="1"/>
  <c r="F93" i="4" s="1"/>
  <c r="F94" i="4" s="1"/>
  <c r="F95" i="4" s="1"/>
  <c r="F96" i="4" s="1"/>
  <c r="F97" i="4" s="1"/>
  <c r="F98" i="4" s="1"/>
  <c r="F99" i="4" s="1"/>
  <c r="F100" i="4" s="1"/>
  <c r="F101" i="4" s="1"/>
  <c r="F102" i="4" s="1"/>
  <c r="F103" i="4" s="1"/>
  <c r="F104" i="4" s="1"/>
  <c r="F105" i="4" s="1"/>
  <c r="F106" i="4" s="1"/>
  <c r="F107" i="4" s="1"/>
  <c r="F108" i="4" s="1"/>
  <c r="F109" i="4" s="1"/>
  <c r="F110" i="4" s="1"/>
  <c r="F111" i="4" s="1"/>
  <c r="F112" i="4" s="1"/>
  <c r="F113" i="4" s="1"/>
  <c r="F114" i="4" s="1"/>
  <c r="F115" i="4" s="1"/>
  <c r="F116" i="4" s="1"/>
  <c r="F117" i="4" s="1"/>
  <c r="F118" i="4" s="1"/>
  <c r="F119" i="4" s="1"/>
  <c r="F120" i="4" s="1"/>
  <c r="F121" i="4" s="1"/>
  <c r="F122" i="4"/>
  <c r="F124" i="4" s="1"/>
  <c r="F168" i="4" l="1"/>
  <c r="F170" i="4" s="1"/>
  <c r="F125" i="4"/>
  <c r="F126" i="4" s="1"/>
  <c r="F127" i="4" s="1"/>
  <c r="F128" i="4" s="1"/>
  <c r="F129" i="4" s="1"/>
  <c r="F130" i="4" s="1"/>
  <c r="F131" i="4" s="1"/>
  <c r="F132" i="4" s="1"/>
  <c r="F133" i="4" s="1"/>
  <c r="F134" i="4" s="1"/>
  <c r="F135" i="4" s="1"/>
  <c r="F136" i="4" s="1"/>
  <c r="F137" i="4" s="1"/>
  <c r="F138" i="4" s="1"/>
  <c r="F139" i="4" s="1"/>
  <c r="F140" i="4" s="1"/>
  <c r="F141" i="4" s="1"/>
  <c r="F142" i="4" s="1"/>
  <c r="F143" i="4" s="1"/>
  <c r="F144" i="4" s="1"/>
  <c r="F145" i="4" s="1"/>
  <c r="F146" i="4" s="1"/>
  <c r="F147" i="4" s="1"/>
  <c r="F148" i="4" s="1"/>
  <c r="F149" i="4" s="1"/>
  <c r="F150" i="4" s="1"/>
  <c r="F151" i="4" s="1"/>
  <c r="F152" i="4" s="1"/>
  <c r="F153" i="4" s="1"/>
  <c r="F154" i="4" s="1"/>
  <c r="F155" i="4" s="1"/>
  <c r="F156" i="4" s="1"/>
  <c r="F157" i="4" s="1"/>
  <c r="F158" i="4" s="1"/>
  <c r="F159" i="4" s="1"/>
  <c r="F160" i="4" s="1"/>
  <c r="F161" i="4" s="1"/>
  <c r="F162" i="4" s="1"/>
  <c r="F163" i="4" s="1"/>
  <c r="F164" i="4" s="1"/>
  <c r="F165" i="4" s="1"/>
  <c r="F166" i="4" s="1"/>
  <c r="F167" i="4" s="1"/>
  <c r="F171" i="4" l="1"/>
  <c r="F172" i="4" s="1"/>
  <c r="F173" i="4" s="1"/>
  <c r="F174" i="4" s="1"/>
  <c r="F175" i="4" s="1"/>
  <c r="F176" i="4" s="1"/>
  <c r="F177" i="4" s="1"/>
  <c r="F178" i="4" s="1"/>
  <c r="F179" i="4" s="1"/>
  <c r="F180" i="4" s="1"/>
  <c r="F181" i="4" s="1"/>
  <c r="F182" i="4" s="1"/>
  <c r="F183" i="4" s="1"/>
  <c r="F184" i="4" s="1"/>
  <c r="F185" i="4" s="1"/>
  <c r="F186" i="4" s="1"/>
  <c r="F187" i="4" s="1"/>
  <c r="F188" i="4" s="1"/>
  <c r="F189" i="4" s="1"/>
  <c r="F190" i="4" s="1"/>
  <c r="F191" i="4" s="1"/>
  <c r="F192" i="4" s="1"/>
  <c r="F193" i="4" s="1"/>
  <c r="F194" i="4" s="1"/>
  <c r="F195" i="4" s="1"/>
  <c r="F196" i="4" s="1"/>
  <c r="F197" i="4" s="1"/>
  <c r="F198" i="4" s="1"/>
  <c r="F199" i="4" s="1"/>
  <c r="F200" i="4"/>
  <c r="F202" i="4" l="1"/>
  <c r="F227" i="4" s="1"/>
  <c r="F229" i="4" s="1"/>
  <c r="F203" i="4" l="1"/>
  <c r="F204" i="4" s="1"/>
  <c r="F205" i="4" s="1"/>
  <c r="F206" i="4" s="1"/>
  <c r="F207" i="4" s="1"/>
  <c r="F208" i="4" s="1"/>
  <c r="F209" i="4" s="1"/>
  <c r="F210" i="4" s="1"/>
  <c r="F211" i="4" s="1"/>
  <c r="F212" i="4" s="1"/>
  <c r="F213" i="4" s="1"/>
  <c r="F214" i="4" s="1"/>
  <c r="F215" i="4" s="1"/>
  <c r="F216" i="4" s="1"/>
  <c r="F217" i="4" s="1"/>
  <c r="F218" i="4" s="1"/>
  <c r="F219" i="4" s="1"/>
  <c r="F220" i="4" s="1"/>
  <c r="F221" i="4" s="1"/>
  <c r="F222" i="4" s="1"/>
  <c r="F223" i="4" s="1"/>
  <c r="F224" i="4" s="1"/>
  <c r="F225" i="4" s="1"/>
  <c r="F226" i="4" s="1"/>
  <c r="F267" i="4"/>
  <c r="F269" i="4" s="1"/>
  <c r="F230" i="4"/>
  <c r="F231" i="4" s="1"/>
  <c r="F232" i="4" l="1"/>
  <c r="F233" i="4" s="1"/>
  <c r="F234" i="4" s="1"/>
  <c r="F235" i="4" s="1"/>
  <c r="F236" i="4" s="1"/>
  <c r="F237" i="4" s="1"/>
  <c r="F238" i="4" s="1"/>
  <c r="F239" i="4" s="1"/>
  <c r="F240" i="4" s="1"/>
  <c r="F241" i="4" s="1"/>
  <c r="F242" i="4" s="1"/>
  <c r="F243" i="4" s="1"/>
  <c r="F244" i="4" s="1"/>
  <c r="F245" i="4" s="1"/>
  <c r="F246" i="4" s="1"/>
  <c r="F247" i="4" s="1"/>
  <c r="F248" i="4" s="1"/>
  <c r="F249" i="4" s="1"/>
  <c r="F250" i="4" s="1"/>
  <c r="F251" i="4" s="1"/>
  <c r="F252" i="4" s="1"/>
  <c r="F253" i="4" s="1"/>
  <c r="F254" i="4" s="1"/>
  <c r="F255" i="4" s="1"/>
  <c r="F256" i="4" s="1"/>
  <c r="F257" i="4" s="1"/>
  <c r="F258" i="4" s="1"/>
  <c r="F259" i="4" s="1"/>
  <c r="F260" i="4" s="1"/>
  <c r="F261" i="4" s="1"/>
  <c r="F262" i="4" s="1"/>
  <c r="F263" i="4" s="1"/>
  <c r="F264" i="4" s="1"/>
  <c r="F265" i="4" s="1"/>
  <c r="F266" i="4" s="1"/>
  <c r="F294" i="4"/>
  <c r="F296" i="4" s="1"/>
  <c r="F270" i="4"/>
  <c r="F271" i="4" s="1"/>
  <c r="F272" i="4" s="1"/>
  <c r="F273" i="4" s="1"/>
  <c r="F274" i="4" s="1"/>
  <c r="F275" i="4" s="1"/>
  <c r="F276" i="4" s="1"/>
  <c r="F277" i="4" s="1"/>
  <c r="F278" i="4" s="1"/>
  <c r="F279" i="4" s="1"/>
  <c r="F280" i="4" s="1"/>
  <c r="F281" i="4" s="1"/>
  <c r="F282" i="4" s="1"/>
  <c r="F283" i="4" s="1"/>
  <c r="F284" i="4" s="1"/>
  <c r="F285" i="4" s="1"/>
  <c r="F286" i="4" s="1"/>
  <c r="F287" i="4" s="1"/>
  <c r="F288" i="4" s="1"/>
  <c r="F289" i="4" s="1"/>
  <c r="F290" i="4" s="1"/>
  <c r="F291" i="4" s="1"/>
  <c r="F292" i="4" s="1"/>
  <c r="F293" i="4" s="1"/>
  <c r="F331" i="2"/>
  <c r="F332" i="2"/>
  <c r="F333" i="2"/>
  <c r="F334" i="2"/>
  <c r="F335" i="2"/>
  <c r="F336" i="2"/>
  <c r="F337" i="2"/>
  <c r="F338" i="2"/>
  <c r="F339" i="2"/>
  <c r="F340" i="2"/>
  <c r="F341" i="2"/>
  <c r="F342" i="2"/>
  <c r="F343" i="2"/>
  <c r="F344" i="2"/>
  <c r="F345" i="2"/>
  <c r="F346" i="2"/>
  <c r="F347" i="2"/>
  <c r="F348" i="2"/>
  <c r="F349" i="2"/>
  <c r="F350" i="2"/>
  <c r="F351" i="2"/>
  <c r="F352" i="2"/>
  <c r="F353" i="2"/>
  <c r="F354" i="2"/>
  <c r="F355" i="2"/>
  <c r="F356" i="2"/>
  <c r="F357" i="2"/>
  <c r="F358" i="2"/>
  <c r="F359" i="2"/>
  <c r="F360" i="2"/>
  <c r="F361" i="2"/>
  <c r="F362" i="2"/>
  <c r="F363" i="2"/>
  <c r="F364" i="2"/>
  <c r="F365" i="2"/>
  <c r="F366" i="2"/>
  <c r="F367" i="2"/>
  <c r="F368" i="2"/>
  <c r="F369" i="2"/>
  <c r="F370" i="2"/>
  <c r="F371" i="2"/>
  <c r="F372" i="2"/>
  <c r="F373" i="2"/>
  <c r="F374" i="2"/>
  <c r="F375" i="2"/>
  <c r="F376" i="2"/>
  <c r="F377" i="2"/>
  <c r="F378" i="2"/>
  <c r="F379" i="2"/>
  <c r="F380" i="2"/>
  <c r="F381" i="2"/>
  <c r="F382" i="2"/>
  <c r="F383" i="2"/>
  <c r="F384" i="2"/>
  <c r="F385" i="2"/>
  <c r="F386" i="2"/>
  <c r="F387" i="2"/>
  <c r="F388" i="2"/>
  <c r="F389" i="2"/>
  <c r="F390" i="2"/>
  <c r="F391" i="2"/>
  <c r="F392" i="2"/>
  <c r="F393" i="2"/>
  <c r="F394" i="2"/>
  <c r="F395" i="2"/>
  <c r="F396" i="2"/>
  <c r="F397" i="2"/>
  <c r="F398" i="2"/>
  <c r="F399" i="2"/>
  <c r="F400" i="2"/>
  <c r="F401" i="2"/>
  <c r="F402" i="2"/>
  <c r="F403" i="2"/>
  <c r="F404" i="2"/>
  <c r="F405" i="2"/>
  <c r="F406" i="2"/>
  <c r="F407" i="2"/>
  <c r="F408" i="2"/>
  <c r="F409" i="2"/>
  <c r="F410" i="2"/>
  <c r="F411" i="2"/>
  <c r="F412" i="2"/>
  <c r="F413" i="2"/>
  <c r="F414" i="2"/>
  <c r="F415" i="2"/>
  <c r="F416" i="2"/>
  <c r="F417" i="2"/>
  <c r="F418" i="2"/>
  <c r="F419" i="2"/>
  <c r="F420" i="2"/>
  <c r="F421" i="2"/>
  <c r="F422" i="2"/>
  <c r="F423" i="2"/>
  <c r="F424" i="2"/>
  <c r="F425" i="2"/>
  <c r="F426" i="2"/>
  <c r="F427" i="2"/>
  <c r="F428" i="2"/>
  <c r="F429" i="2"/>
  <c r="F430" i="2"/>
  <c r="F431" i="2"/>
  <c r="F432" i="2"/>
  <c r="F433" i="2"/>
  <c r="F434" i="2"/>
  <c r="F435" i="2"/>
  <c r="F436" i="2"/>
  <c r="F437" i="2"/>
  <c r="F440" i="2"/>
  <c r="F441" i="2"/>
  <c r="F442" i="2"/>
  <c r="F443" i="2"/>
  <c r="F444" i="2"/>
  <c r="F445" i="2"/>
  <c r="F446" i="2"/>
  <c r="F447" i="2"/>
  <c r="F448" i="2"/>
  <c r="F449" i="2"/>
  <c r="F450" i="2"/>
  <c r="F451" i="2"/>
  <c r="F452" i="2"/>
  <c r="F453" i="2"/>
  <c r="F454" i="2"/>
  <c r="F455" i="2"/>
  <c r="F456" i="2"/>
  <c r="F458" i="2"/>
  <c r="F459" i="2"/>
  <c r="F460" i="2"/>
  <c r="F461" i="2"/>
  <c r="F462" i="2"/>
  <c r="F463" i="2"/>
  <c r="F464" i="2"/>
  <c r="F465" i="2"/>
  <c r="F466" i="2"/>
  <c r="F467" i="2"/>
  <c r="F468" i="2"/>
  <c r="F469" i="2"/>
  <c r="F470" i="2"/>
  <c r="F471" i="2"/>
  <c r="F472" i="2"/>
  <c r="F473" i="2"/>
  <c r="F474" i="2"/>
  <c r="F475" i="2"/>
  <c r="F476" i="2"/>
  <c r="F477" i="2"/>
  <c r="F478" i="2"/>
  <c r="F479" i="2"/>
  <c r="F480" i="2"/>
  <c r="F481" i="2"/>
  <c r="F482" i="2"/>
  <c r="F483" i="2"/>
  <c r="F484" i="2"/>
  <c r="F485" i="2"/>
  <c r="F486" i="2"/>
  <c r="F330" i="2"/>
  <c r="G457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99" i="2"/>
  <c r="F300" i="2"/>
  <c r="F301" i="2"/>
  <c r="F302" i="2"/>
  <c r="F303" i="2"/>
  <c r="F304" i="2"/>
  <c r="F305" i="2"/>
  <c r="F306" i="2"/>
  <c r="F307" i="2"/>
  <c r="F308" i="2"/>
  <c r="F309" i="2"/>
  <c r="F310" i="2"/>
  <c r="F311" i="2"/>
  <c r="F312" i="2"/>
  <c r="F313" i="2"/>
  <c r="F314" i="2"/>
  <c r="F315" i="2"/>
  <c r="F316" i="2"/>
  <c r="F317" i="2"/>
  <c r="F319" i="2"/>
  <c r="F320" i="2"/>
  <c r="F321" i="2"/>
  <c r="F322" i="2"/>
  <c r="F323" i="2"/>
  <c r="F324" i="2"/>
  <c r="F325" i="2"/>
  <c r="F326" i="2"/>
  <c r="F327" i="2"/>
  <c r="F328" i="2"/>
  <c r="F329" i="2"/>
  <c r="G318" i="2"/>
  <c r="G135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1" i="2"/>
  <c r="G4532" i="2" l="1"/>
  <c r="C20" i="16" s="1"/>
  <c r="H11" i="17" s="1"/>
  <c r="F4532" i="2"/>
  <c r="C19" i="16" s="1"/>
  <c r="F341" i="4"/>
  <c r="F343" i="4" s="1"/>
  <c r="F297" i="4"/>
  <c r="F298" i="4" s="1"/>
  <c r="F299" i="4" s="1"/>
  <c r="F300" i="4" s="1"/>
  <c r="F301" i="4" s="1"/>
  <c r="F302" i="4" s="1"/>
  <c r="F303" i="4" s="1"/>
  <c r="F304" i="4" s="1"/>
  <c r="F305" i="4" s="1"/>
  <c r="F306" i="4" s="1"/>
  <c r="F307" i="4" s="1"/>
  <c r="F308" i="4" s="1"/>
  <c r="F309" i="4" s="1"/>
  <c r="F310" i="4" s="1"/>
  <c r="F311" i="4" s="1"/>
  <c r="F312" i="4" s="1"/>
  <c r="F313" i="4" s="1"/>
  <c r="F314" i="4" s="1"/>
  <c r="F315" i="4" s="1"/>
  <c r="F316" i="4" s="1"/>
  <c r="F317" i="4" s="1"/>
  <c r="F318" i="4" s="1"/>
  <c r="F319" i="4" s="1"/>
  <c r="F320" i="4" s="1"/>
  <c r="F321" i="4" s="1"/>
  <c r="F322" i="4" s="1"/>
  <c r="F323" i="4" s="1"/>
  <c r="F324" i="4" s="1"/>
  <c r="F325" i="4" s="1"/>
  <c r="F326" i="4" s="1"/>
  <c r="F327" i="4" s="1"/>
  <c r="F328" i="4" s="1"/>
  <c r="F329" i="4" s="1"/>
  <c r="F330" i="4" s="1"/>
  <c r="F331" i="4" s="1"/>
  <c r="F332" i="4" s="1"/>
  <c r="F333" i="4" s="1"/>
  <c r="F334" i="4" s="1"/>
  <c r="F335" i="4" s="1"/>
  <c r="F336" i="4" s="1"/>
  <c r="F337" i="4" s="1"/>
  <c r="F338" i="4" s="1"/>
  <c r="F339" i="4" s="1"/>
  <c r="F340" i="4" s="1"/>
  <c r="A11" i="3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A152" i="3" s="1"/>
  <c r="A153" i="3" s="1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86" i="3" s="1"/>
  <c r="A187" i="3" s="1"/>
  <c r="A188" i="3" s="1"/>
  <c r="A189" i="3" s="1"/>
  <c r="A190" i="3" s="1"/>
  <c r="A191" i="3" s="1"/>
  <c r="A192" i="3" s="1"/>
  <c r="A193" i="3" s="1"/>
  <c r="A194" i="3" s="1"/>
  <c r="A195" i="3" s="1"/>
  <c r="A196" i="3" s="1"/>
  <c r="A197" i="3" s="1"/>
  <c r="A198" i="3" s="1"/>
  <c r="A199" i="3" s="1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215" i="3" s="1"/>
  <c r="A216" i="3" s="1"/>
  <c r="A217" i="3" s="1"/>
  <c r="A218" i="3" s="1"/>
  <c r="A219" i="3" s="1"/>
  <c r="A220" i="3" s="1"/>
  <c r="A221" i="3" s="1"/>
  <c r="A222" i="3" s="1"/>
  <c r="A223" i="3" s="1"/>
  <c r="A224" i="3" s="1"/>
  <c r="A225" i="3" s="1"/>
  <c r="A226" i="3" s="1"/>
  <c r="A227" i="3" s="1"/>
  <c r="A228" i="3" s="1"/>
  <c r="A229" i="3" s="1"/>
  <c r="A230" i="3" s="1"/>
  <c r="A231" i="3" s="1"/>
  <c r="A232" i="3" s="1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246" i="3" s="1"/>
  <c r="A247" i="3" s="1"/>
  <c r="A248" i="3" s="1"/>
  <c r="A249" i="3" s="1"/>
  <c r="A250" i="3" s="1"/>
  <c r="A251" i="3" s="1"/>
  <c r="A252" i="3" s="1"/>
  <c r="A253" i="3" s="1"/>
  <c r="A254" i="3" s="1"/>
  <c r="A255" i="3" s="1"/>
  <c r="A256" i="3" s="1"/>
  <c r="A257" i="3" s="1"/>
  <c r="A258" i="3" s="1"/>
  <c r="A259" i="3" s="1"/>
  <c r="A260" i="3" s="1"/>
  <c r="A261" i="3" s="1"/>
  <c r="A262" i="3" s="1"/>
  <c r="A263" i="3" s="1"/>
  <c r="A264" i="3" s="1"/>
  <c r="A265" i="3" s="1"/>
  <c r="A266" i="3" s="1"/>
  <c r="A267" i="3" s="1"/>
  <c r="A268" i="3" s="1"/>
  <c r="A269" i="3" s="1"/>
  <c r="A270" i="3" s="1"/>
  <c r="A271" i="3" s="1"/>
  <c r="A272" i="3" s="1"/>
  <c r="A273" i="3" s="1"/>
  <c r="A274" i="3" s="1"/>
  <c r="A275" i="3" s="1"/>
  <c r="A276" i="3" s="1"/>
  <c r="A277" i="3" s="1"/>
  <c r="A278" i="3" s="1"/>
  <c r="A279" i="3" s="1"/>
  <c r="A280" i="3" s="1"/>
  <c r="A281" i="3" s="1"/>
  <c r="A282" i="3" s="1"/>
  <c r="A283" i="3" s="1"/>
  <c r="A284" i="3" s="1"/>
  <c r="A285" i="3" s="1"/>
  <c r="A286" i="3" s="1"/>
  <c r="A287" i="3" s="1"/>
  <c r="A288" i="3" s="1"/>
  <c r="A289" i="3" s="1"/>
  <c r="A290" i="3" s="1"/>
  <c r="A291" i="3" s="1"/>
  <c r="A292" i="3" s="1"/>
  <c r="A293" i="3" s="1"/>
  <c r="A294" i="3" s="1"/>
  <c r="A295" i="3" s="1"/>
  <c r="A296" i="3" s="1"/>
  <c r="A297" i="3" s="1"/>
  <c r="A298" i="3" s="1"/>
  <c r="A299" i="3" s="1"/>
  <c r="A300" i="3" s="1"/>
  <c r="A301" i="3" s="1"/>
  <c r="A302" i="3" s="1"/>
  <c r="A303" i="3" s="1"/>
  <c r="A304" i="3" s="1"/>
  <c r="A305" i="3" s="1"/>
  <c r="A306" i="3" s="1"/>
  <c r="A307" i="3" s="1"/>
  <c r="A308" i="3" s="1"/>
  <c r="A309" i="3" s="1"/>
  <c r="A310" i="3" s="1"/>
  <c r="A311" i="3" s="1"/>
  <c r="A312" i="3" s="1"/>
  <c r="A313" i="3" s="1"/>
  <c r="A314" i="3" s="1"/>
  <c r="A315" i="3" s="1"/>
  <c r="A316" i="3" s="1"/>
  <c r="A317" i="3" s="1"/>
  <c r="A318" i="3" s="1"/>
  <c r="A319" i="3" s="1"/>
  <c r="A320" i="3" s="1"/>
  <c r="A321" i="3" s="1"/>
  <c r="A322" i="3" s="1"/>
  <c r="A323" i="3" s="1"/>
  <c r="A324" i="3" s="1"/>
  <c r="A325" i="3" s="1"/>
  <c r="A326" i="3" s="1"/>
  <c r="A327" i="3" s="1"/>
  <c r="A328" i="3" s="1"/>
  <c r="A329" i="3" s="1"/>
  <c r="A330" i="3" s="1"/>
  <c r="A331" i="3" s="1"/>
  <c r="A332" i="3" s="1"/>
  <c r="A333" i="3" s="1"/>
  <c r="A334" i="3" s="1"/>
  <c r="A335" i="3" s="1"/>
  <c r="A336" i="3" s="1"/>
  <c r="A337" i="3" s="1"/>
  <c r="A338" i="3" s="1"/>
  <c r="A339" i="3" s="1"/>
  <c r="A340" i="3" s="1"/>
  <c r="A341" i="3" s="1"/>
  <c r="A342" i="3" s="1"/>
  <c r="A343" i="3" s="1"/>
  <c r="A344" i="3" s="1"/>
  <c r="A345" i="3" s="1"/>
  <c r="A346" i="3" s="1"/>
  <c r="A347" i="3" s="1"/>
  <c r="A348" i="3" s="1"/>
  <c r="A349" i="3" s="1"/>
  <c r="A350" i="3" s="1"/>
  <c r="A351" i="3" s="1"/>
  <c r="A352" i="3" s="1"/>
  <c r="A353" i="3" s="1"/>
  <c r="A354" i="3" s="1"/>
  <c r="A355" i="3" s="1"/>
  <c r="A356" i="3" s="1"/>
  <c r="A357" i="3" s="1"/>
  <c r="A358" i="3" s="1"/>
  <c r="A359" i="3" s="1"/>
  <c r="A360" i="3" s="1"/>
  <c r="A361" i="3" s="1"/>
  <c r="A362" i="3" s="1"/>
  <c r="A363" i="3" s="1"/>
  <c r="A364" i="3" s="1"/>
  <c r="A365" i="3" s="1"/>
  <c r="A366" i="3" s="1"/>
  <c r="A367" i="3" s="1"/>
  <c r="A368" i="3" s="1"/>
  <c r="A369" i="3" s="1"/>
  <c r="A370" i="3" s="1"/>
  <c r="A371" i="3" s="1"/>
  <c r="A372" i="3" s="1"/>
  <c r="A373" i="3" s="1"/>
  <c r="A374" i="3" s="1"/>
  <c r="A375" i="3" s="1"/>
  <c r="A376" i="3" s="1"/>
  <c r="A377" i="3" s="1"/>
  <c r="A378" i="3" s="1"/>
  <c r="A379" i="3" s="1"/>
  <c r="A380" i="3" s="1"/>
  <c r="A381" i="3" s="1"/>
  <c r="A382" i="3" s="1"/>
  <c r="A383" i="3" s="1"/>
  <c r="A384" i="3" s="1"/>
  <c r="A385" i="3" s="1"/>
  <c r="A386" i="3" s="1"/>
  <c r="A387" i="3" s="1"/>
  <c r="A388" i="3" s="1"/>
  <c r="A389" i="3" s="1"/>
  <c r="A390" i="3" s="1"/>
  <c r="A391" i="3" s="1"/>
  <c r="A392" i="3" s="1"/>
  <c r="A393" i="3" s="1"/>
  <c r="A394" i="3" s="1"/>
  <c r="A395" i="3" s="1"/>
  <c r="A396" i="3" s="1"/>
  <c r="A397" i="3" s="1"/>
  <c r="A398" i="3" s="1"/>
  <c r="A399" i="3" s="1"/>
  <c r="A400" i="3" s="1"/>
  <c r="A401" i="3" s="1"/>
  <c r="A402" i="3" s="1"/>
  <c r="A403" i="3" s="1"/>
  <c r="A404" i="3" s="1"/>
  <c r="A405" i="3" s="1"/>
  <c r="A406" i="3" s="1"/>
  <c r="A407" i="3" s="1"/>
  <c r="A408" i="3" s="1"/>
  <c r="A409" i="3" s="1"/>
  <c r="A410" i="3" s="1"/>
  <c r="A411" i="3" s="1"/>
  <c r="A412" i="3" s="1"/>
  <c r="A413" i="3" s="1"/>
  <c r="A414" i="3" s="1"/>
  <c r="A415" i="3" s="1"/>
  <c r="A416" i="3" s="1"/>
  <c r="A417" i="3" s="1"/>
  <c r="A418" i="3" s="1"/>
  <c r="A419" i="3" s="1"/>
  <c r="A420" i="3" s="1"/>
  <c r="A421" i="3" s="1"/>
  <c r="A422" i="3" s="1"/>
  <c r="A423" i="3" s="1"/>
  <c r="A424" i="3" s="1"/>
  <c r="A425" i="3" s="1"/>
  <c r="A426" i="3" s="1"/>
  <c r="A427" i="3" s="1"/>
  <c r="A428" i="3" s="1"/>
  <c r="A429" i="3" s="1"/>
  <c r="A430" i="3" s="1"/>
  <c r="A431" i="3" s="1"/>
  <c r="A432" i="3" s="1"/>
  <c r="A433" i="3" s="1"/>
  <c r="A434" i="3" s="1"/>
  <c r="G4533" i="2"/>
  <c r="E4533" i="2" s="1"/>
  <c r="I4532" i="2"/>
  <c r="H4532" i="2"/>
  <c r="A12" i="2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F376" i="4" l="1"/>
  <c r="F378" i="4" s="1"/>
  <c r="F431" i="4" s="1"/>
  <c r="C31" i="16" s="1"/>
  <c r="F344" i="4"/>
  <c r="F345" i="4" s="1"/>
  <c r="F346" i="4" s="1"/>
  <c r="F347" i="4" s="1"/>
  <c r="F348" i="4" s="1"/>
  <c r="F349" i="4" s="1"/>
  <c r="F350" i="4" s="1"/>
  <c r="F351" i="4" s="1"/>
  <c r="F352" i="4" s="1"/>
  <c r="F353" i="4" s="1"/>
  <c r="F354" i="4" s="1"/>
  <c r="F355" i="4" s="1"/>
  <c r="F356" i="4" s="1"/>
  <c r="F357" i="4" s="1"/>
  <c r="F358" i="4" s="1"/>
  <c r="F359" i="4" s="1"/>
  <c r="F360" i="4" s="1"/>
  <c r="F361" i="4" s="1"/>
  <c r="F362" i="4" s="1"/>
  <c r="F363" i="4" s="1"/>
  <c r="F364" i="4" s="1"/>
  <c r="F365" i="4" s="1"/>
  <c r="F366" i="4" s="1"/>
  <c r="F367" i="4" s="1"/>
  <c r="F368" i="4" s="1"/>
  <c r="F369" i="4" s="1"/>
  <c r="F370" i="4" s="1"/>
  <c r="F371" i="4" s="1"/>
  <c r="F372" i="4" s="1"/>
  <c r="F373" i="4" s="1"/>
  <c r="F374" i="4" s="1"/>
  <c r="F375" i="4" s="1"/>
  <c r="A435" i="3"/>
  <c r="A436" i="3" s="1"/>
  <c r="A437" i="3" s="1"/>
  <c r="A438" i="3" s="1"/>
  <c r="A439" i="3" s="1"/>
  <c r="A440" i="3" s="1"/>
  <c r="A441" i="3" s="1"/>
  <c r="A442" i="3" s="1"/>
  <c r="A443" i="3" s="1"/>
  <c r="A444" i="3" s="1"/>
  <c r="A445" i="3" s="1"/>
  <c r="A446" i="3" s="1"/>
  <c r="A447" i="3" s="1"/>
  <c r="A448" i="3" s="1"/>
  <c r="A449" i="3" s="1"/>
  <c r="A450" i="3" s="1"/>
  <c r="A451" i="3" s="1"/>
  <c r="A452" i="3" s="1"/>
  <c r="A453" i="3" s="1"/>
  <c r="A454" i="3" s="1"/>
  <c r="A455" i="3" s="1"/>
  <c r="A456" i="3" s="1"/>
  <c r="A457" i="3" s="1"/>
  <c r="A458" i="3" s="1"/>
  <c r="A459" i="3" s="1"/>
  <c r="A460" i="3" s="1"/>
  <c r="A461" i="3" s="1"/>
  <c r="A462" i="3" s="1"/>
  <c r="A463" i="3" s="1"/>
  <c r="A464" i="3" s="1"/>
  <c r="A465" i="3" s="1"/>
  <c r="A466" i="3" s="1"/>
  <c r="A467" i="3" s="1"/>
  <c r="A468" i="3" s="1"/>
  <c r="A469" i="3" s="1"/>
  <c r="A470" i="3" s="1"/>
  <c r="A471" i="3" s="1"/>
  <c r="A472" i="3" s="1"/>
  <c r="A473" i="3" s="1"/>
  <c r="A474" i="3" s="1"/>
  <c r="A475" i="3" s="1"/>
  <c r="A476" i="3" s="1"/>
  <c r="A477" i="3" s="1"/>
  <c r="A478" i="3" s="1"/>
  <c r="A479" i="3" s="1"/>
  <c r="A480" i="3" s="1"/>
  <c r="A481" i="3" s="1"/>
  <c r="A482" i="3" s="1"/>
  <c r="A483" i="3" s="1"/>
  <c r="A484" i="3" s="1"/>
  <c r="A485" i="3" s="1"/>
  <c r="A486" i="3" s="1"/>
  <c r="A487" i="3" s="1"/>
  <c r="A488" i="3" s="1"/>
  <c r="A489" i="3" s="1"/>
  <c r="A490" i="3" s="1"/>
  <c r="A491" i="3" s="1"/>
  <c r="A492" i="3" s="1"/>
  <c r="A493" i="3" s="1"/>
  <c r="A494" i="3" s="1"/>
  <c r="A495" i="3" s="1"/>
  <c r="A496" i="3" s="1"/>
  <c r="A497" i="3" s="1"/>
  <c r="A498" i="3" s="1"/>
  <c r="A499" i="3" s="1"/>
  <c r="A500" i="3" s="1"/>
  <c r="A501" i="3" s="1"/>
  <c r="A502" i="3" s="1"/>
  <c r="A503" i="3" s="1"/>
  <c r="A504" i="3" s="1"/>
  <c r="A505" i="3" s="1"/>
  <c r="A506" i="3" s="1"/>
  <c r="A507" i="3" s="1"/>
  <c r="A508" i="3" s="1"/>
  <c r="A509" i="3" s="1"/>
  <c r="A510" i="3" s="1"/>
  <c r="A511" i="3" s="1"/>
  <c r="A512" i="3" s="1"/>
  <c r="A513" i="3" s="1"/>
  <c r="A514" i="3" s="1"/>
  <c r="A515" i="3" s="1"/>
  <c r="A516" i="3" s="1"/>
  <c r="A517" i="3" s="1"/>
  <c r="A518" i="3" s="1"/>
  <c r="A519" i="3" s="1"/>
  <c r="A520" i="3" s="1"/>
  <c r="A521" i="3" s="1"/>
  <c r="A522" i="3" s="1"/>
  <c r="A523" i="3" s="1"/>
  <c r="A524" i="3" s="1"/>
  <c r="A525" i="3" s="1"/>
  <c r="A526" i="3" s="1"/>
  <c r="A527" i="3" s="1"/>
  <c r="A528" i="3" s="1"/>
  <c r="A529" i="3" s="1"/>
  <c r="A530" i="3" s="1"/>
  <c r="A531" i="3" s="1"/>
  <c r="A532" i="3" s="1"/>
  <c r="A533" i="3" s="1"/>
  <c r="A534" i="3" s="1"/>
  <c r="A535" i="3" s="1"/>
  <c r="A536" i="3" s="1"/>
  <c r="A537" i="3" s="1"/>
  <c r="A538" i="3" s="1"/>
  <c r="A539" i="3" s="1"/>
  <c r="A540" i="3" s="1"/>
  <c r="A541" i="3" s="1"/>
  <c r="A542" i="3" s="1"/>
  <c r="A543" i="3" s="1"/>
  <c r="A544" i="3" s="1"/>
  <c r="A545" i="3" s="1"/>
  <c r="A546" i="3" s="1"/>
  <c r="A547" i="3" s="1"/>
  <c r="A548" i="3" s="1"/>
  <c r="A549" i="3" s="1"/>
  <c r="A550" i="3" s="1"/>
  <c r="A551" i="3" s="1"/>
  <c r="A552" i="3" s="1"/>
  <c r="A553" i="3" s="1"/>
  <c r="A554" i="3" s="1"/>
  <c r="A555" i="3" s="1"/>
  <c r="A556" i="3" s="1"/>
  <c r="A557" i="3" s="1"/>
  <c r="A558" i="3" s="1"/>
  <c r="A559" i="3" s="1"/>
  <c r="A560" i="3" s="1"/>
  <c r="A561" i="3" s="1"/>
  <c r="A562" i="3" s="1"/>
  <c r="A563" i="3" s="1"/>
  <c r="A564" i="3" s="1"/>
  <c r="A565" i="3" s="1"/>
  <c r="A566" i="3" s="1"/>
  <c r="A567" i="3" s="1"/>
  <c r="A568" i="3" s="1"/>
  <c r="A569" i="3" s="1"/>
  <c r="A570" i="3" s="1"/>
  <c r="A571" i="3" s="1"/>
  <c r="A572" i="3" s="1"/>
  <c r="A573" i="3" s="1"/>
  <c r="A574" i="3" s="1"/>
  <c r="A575" i="3" s="1"/>
  <c r="A576" i="3" s="1"/>
  <c r="A577" i="3" s="1"/>
  <c r="A578" i="3" s="1"/>
  <c r="A579" i="3" s="1"/>
  <c r="A580" i="3" s="1"/>
  <c r="A581" i="3" s="1"/>
  <c r="A582" i="3" s="1"/>
  <c r="A583" i="3" s="1"/>
  <c r="A584" i="3" s="1"/>
  <c r="A585" i="3" s="1"/>
  <c r="A586" i="3" s="1"/>
  <c r="A587" i="3" s="1"/>
  <c r="A588" i="3" s="1"/>
  <c r="A589" i="3" s="1"/>
  <c r="A590" i="3" s="1"/>
  <c r="A591" i="3" s="1"/>
  <c r="A592" i="3" s="1"/>
  <c r="A593" i="3" s="1"/>
  <c r="A594" i="3" s="1"/>
  <c r="A595" i="3" s="1"/>
  <c r="A596" i="3" s="1"/>
  <c r="A597" i="3" s="1"/>
  <c r="A598" i="3" s="1"/>
  <c r="A599" i="3" s="1"/>
  <c r="A600" i="3" s="1"/>
  <c r="A601" i="3" s="1"/>
  <c r="A602" i="3" s="1"/>
  <c r="A603" i="3" s="1"/>
  <c r="A604" i="3" s="1"/>
  <c r="A605" i="3" s="1"/>
  <c r="A606" i="3" s="1"/>
  <c r="A607" i="3" s="1"/>
  <c r="A608" i="3" s="1"/>
  <c r="A609" i="3" s="1"/>
  <c r="A610" i="3" s="1"/>
  <c r="A611" i="3" s="1"/>
  <c r="A612" i="3" s="1"/>
  <c r="A613" i="3" s="1"/>
  <c r="A614" i="3" s="1"/>
  <c r="A615" i="3" s="1"/>
  <c r="A616" i="3" s="1"/>
  <c r="A617" i="3" s="1"/>
  <c r="A618" i="3" s="1"/>
  <c r="A619" i="3" s="1"/>
  <c r="A620" i="3" s="1"/>
  <c r="A621" i="3" s="1"/>
  <c r="A622" i="3" s="1"/>
  <c r="A623" i="3" s="1"/>
  <c r="A624" i="3" s="1"/>
  <c r="A625" i="3" s="1"/>
  <c r="A626" i="3" s="1"/>
  <c r="A627" i="3" s="1"/>
  <c r="A628" i="3" s="1"/>
  <c r="A629" i="3" s="1"/>
  <c r="A630" i="3" s="1"/>
  <c r="A631" i="3" s="1"/>
  <c r="A632" i="3" s="1"/>
  <c r="A633" i="3" s="1"/>
  <c r="A634" i="3" s="1"/>
  <c r="A635" i="3" s="1"/>
  <c r="A636" i="3" s="1"/>
  <c r="A637" i="3" s="1"/>
  <c r="A638" i="3" s="1"/>
  <c r="A639" i="3" s="1"/>
  <c r="A640" i="3" s="1"/>
  <c r="A641" i="3" s="1"/>
  <c r="A642" i="3" s="1"/>
  <c r="A643" i="3" s="1"/>
  <c r="A644" i="3" s="1"/>
  <c r="A645" i="3" s="1"/>
  <c r="A646" i="3" s="1"/>
  <c r="A647" i="3" s="1"/>
  <c r="A648" i="3" s="1"/>
  <c r="A649" i="3" s="1"/>
  <c r="A650" i="3" s="1"/>
  <c r="A651" i="3" s="1"/>
  <c r="A652" i="3" s="1"/>
  <c r="A653" i="3" s="1"/>
  <c r="A654" i="3" s="1"/>
  <c r="A655" i="3" s="1"/>
  <c r="A656" i="3" s="1"/>
  <c r="A657" i="3" s="1"/>
  <c r="A658" i="3" s="1"/>
  <c r="A659" i="3" s="1"/>
  <c r="A660" i="3" s="1"/>
  <c r="A661" i="3" s="1"/>
  <c r="A662" i="3" s="1"/>
  <c r="A663" i="3" s="1"/>
  <c r="A664" i="3" s="1"/>
  <c r="A665" i="3" s="1"/>
  <c r="A666" i="3" s="1"/>
  <c r="A667" i="3" s="1"/>
  <c r="A668" i="3" s="1"/>
  <c r="A669" i="3" s="1"/>
  <c r="A670" i="3" s="1"/>
  <c r="A671" i="3" s="1"/>
  <c r="A672" i="3" s="1"/>
  <c r="A673" i="3" s="1"/>
  <c r="A674" i="3" s="1"/>
  <c r="A675" i="3" s="1"/>
  <c r="A676" i="3" s="1"/>
  <c r="A677" i="3" s="1"/>
  <c r="A678" i="3" s="1"/>
  <c r="A679" i="3" s="1"/>
  <c r="A680" i="3" s="1"/>
  <c r="A681" i="3" s="1"/>
  <c r="A682" i="3" s="1"/>
  <c r="A683" i="3" s="1"/>
  <c r="A684" i="3" s="1"/>
  <c r="A685" i="3" s="1"/>
  <c r="A686" i="3" s="1"/>
  <c r="A687" i="3" s="1"/>
  <c r="A688" i="3" s="1"/>
  <c r="A689" i="3" s="1"/>
  <c r="A690" i="3" s="1"/>
  <c r="A691" i="3" s="1"/>
  <c r="A692" i="3" s="1"/>
  <c r="A693" i="3" s="1"/>
  <c r="A694" i="3" s="1"/>
  <c r="A695" i="3" s="1"/>
  <c r="A696" i="3" s="1"/>
  <c r="A697" i="3" s="1"/>
  <c r="A698" i="3" s="1"/>
  <c r="A699" i="3" s="1"/>
  <c r="A700" i="3" s="1"/>
  <c r="A701" i="3" s="1"/>
  <c r="A702" i="3" s="1"/>
  <c r="A703" i="3" s="1"/>
  <c r="A704" i="3" s="1"/>
  <c r="A705" i="3" s="1"/>
  <c r="A706" i="3" s="1"/>
  <c r="A707" i="3" s="1"/>
  <c r="A708" i="3" s="1"/>
  <c r="A709" i="3" s="1"/>
  <c r="A710" i="3" s="1"/>
  <c r="A711" i="3" s="1"/>
  <c r="A712" i="3" s="1"/>
  <c r="A713" i="3" s="1"/>
  <c r="A714" i="3" s="1"/>
  <c r="A715" i="3" s="1"/>
  <c r="A716" i="3" s="1"/>
  <c r="A717" i="3" s="1"/>
  <c r="A718" i="3" s="1"/>
  <c r="A719" i="3" s="1"/>
  <c r="A720" i="3" s="1"/>
  <c r="A721" i="3" s="1"/>
  <c r="A722" i="3" s="1"/>
  <c r="A723" i="3" s="1"/>
  <c r="A724" i="3" s="1"/>
  <c r="A725" i="3" s="1"/>
  <c r="A726" i="3" s="1"/>
  <c r="A727" i="3" s="1"/>
  <c r="A728" i="3" s="1"/>
  <c r="A729" i="3" s="1"/>
  <c r="A730" i="3" s="1"/>
  <c r="A731" i="3" s="1"/>
  <c r="A732" i="3" s="1"/>
  <c r="A733" i="3" s="1"/>
  <c r="A734" i="3" s="1"/>
  <c r="A735" i="3" s="1"/>
  <c r="A736" i="3" s="1"/>
  <c r="A737" i="3" s="1"/>
  <c r="A738" i="3" s="1"/>
  <c r="A739" i="3" s="1"/>
  <c r="A740" i="3" s="1"/>
  <c r="A741" i="3" s="1"/>
  <c r="A742" i="3" s="1"/>
  <c r="A743" i="3" s="1"/>
  <c r="A744" i="3" s="1"/>
  <c r="A745" i="3" s="1"/>
  <c r="A746" i="3" s="1"/>
  <c r="A747" i="3" s="1"/>
  <c r="A748" i="3" s="1"/>
  <c r="A749" i="3" s="1"/>
  <c r="A750" i="3" s="1"/>
  <c r="A751" i="3" s="1"/>
  <c r="A752" i="3" s="1"/>
  <c r="A753" i="3" s="1"/>
  <c r="A754" i="3" s="1"/>
  <c r="A755" i="3" s="1"/>
  <c r="A756" i="3" s="1"/>
  <c r="A757" i="3" s="1"/>
  <c r="A758" i="3" s="1"/>
  <c r="A759" i="3" s="1"/>
  <c r="A760" i="3" s="1"/>
  <c r="A761" i="3" s="1"/>
  <c r="A762" i="3" s="1"/>
  <c r="A763" i="3" s="1"/>
  <c r="A764" i="3" s="1"/>
  <c r="A765" i="3" s="1"/>
  <c r="A766" i="3" s="1"/>
  <c r="A767" i="3" s="1"/>
  <c r="A768" i="3" s="1"/>
  <c r="A769" i="3" s="1"/>
  <c r="A770" i="3" s="1"/>
  <c r="A771" i="3" s="1"/>
  <c r="A772" i="3" s="1"/>
  <c r="A773" i="3" s="1"/>
  <c r="A774" i="3" s="1"/>
  <c r="A775" i="3" s="1"/>
  <c r="A776" i="3" s="1"/>
  <c r="A777" i="3" s="1"/>
  <c r="A778" i="3" s="1"/>
  <c r="A779" i="3" s="1"/>
  <c r="A780" i="3" s="1"/>
  <c r="A781" i="3" s="1"/>
  <c r="A782" i="3" s="1"/>
  <c r="A783" i="3" s="1"/>
  <c r="A784" i="3" s="1"/>
  <c r="A785" i="3" s="1"/>
  <c r="A786" i="3" s="1"/>
  <c r="A787" i="3" s="1"/>
  <c r="A788" i="3" s="1"/>
  <c r="A789" i="3" s="1"/>
  <c r="A790" i="3" s="1"/>
  <c r="A791" i="3" s="1"/>
  <c r="A792" i="3" s="1"/>
  <c r="A793" i="3" s="1"/>
  <c r="A794" i="3" s="1"/>
  <c r="A795" i="3" s="1"/>
  <c r="A796" i="3" s="1"/>
  <c r="A797" i="3" s="1"/>
  <c r="A798" i="3" s="1"/>
  <c r="A799" i="3" s="1"/>
  <c r="A800" i="3" s="1"/>
  <c r="A801" i="3" s="1"/>
  <c r="A802" i="3" s="1"/>
  <c r="A803" i="3" s="1"/>
  <c r="A804" i="3" s="1"/>
  <c r="A805" i="3" s="1"/>
  <c r="A806" i="3" s="1"/>
  <c r="A807" i="3" s="1"/>
  <c r="A808" i="3" s="1"/>
  <c r="A809" i="3" s="1"/>
  <c r="A810" i="3" s="1"/>
  <c r="A811" i="3" s="1"/>
  <c r="A812" i="3" s="1"/>
  <c r="A813" i="3" s="1"/>
  <c r="A814" i="3" s="1"/>
  <c r="A815" i="3" s="1"/>
  <c r="A816" i="3" s="1"/>
  <c r="A817" i="3" s="1"/>
  <c r="A818" i="3" s="1"/>
  <c r="A819" i="3" s="1"/>
  <c r="A820" i="3" s="1"/>
  <c r="A821" i="3" s="1"/>
  <c r="A822" i="3" s="1"/>
  <c r="A823" i="3" s="1"/>
  <c r="A824" i="3" s="1"/>
  <c r="A825" i="3" s="1"/>
  <c r="A826" i="3" s="1"/>
  <c r="A827" i="3" s="1"/>
  <c r="A828" i="3" s="1"/>
  <c r="A829" i="3" s="1"/>
  <c r="A830" i="3" s="1"/>
  <c r="A831" i="3" s="1"/>
  <c r="A832" i="3" s="1"/>
  <c r="A833" i="3" s="1"/>
  <c r="A834" i="3" s="1"/>
  <c r="A835" i="3" s="1"/>
  <c r="A836" i="3" s="1"/>
  <c r="A837" i="3" s="1"/>
  <c r="A838" i="3" s="1"/>
  <c r="A839" i="3" s="1"/>
  <c r="A840" i="3" s="1"/>
  <c r="A841" i="3" s="1"/>
  <c r="A842" i="3" s="1"/>
  <c r="A843" i="3" s="1"/>
  <c r="A844" i="3" s="1"/>
  <c r="A845" i="3" s="1"/>
  <c r="A846" i="3" s="1"/>
  <c r="A847" i="3" s="1"/>
  <c r="A848" i="3" s="1"/>
  <c r="A849" i="3" s="1"/>
  <c r="A850" i="3" s="1"/>
  <c r="A851" i="3" s="1"/>
  <c r="A852" i="3" s="1"/>
  <c r="A853" i="3" s="1"/>
  <c r="A854" i="3" s="1"/>
  <c r="A855" i="3" s="1"/>
  <c r="A856" i="3" s="1"/>
  <c r="A857" i="3" s="1"/>
  <c r="A858" i="3" s="1"/>
  <c r="A859" i="3" s="1"/>
  <c r="A860" i="3" s="1"/>
  <c r="A861" i="3" s="1"/>
  <c r="A862" i="3" s="1"/>
  <c r="A863" i="3" s="1"/>
  <c r="A864" i="3" s="1"/>
  <c r="A865" i="3" s="1"/>
  <c r="A866" i="3" s="1"/>
  <c r="A867" i="3" s="1"/>
  <c r="A868" i="3" s="1"/>
  <c r="A869" i="3" s="1"/>
  <c r="A870" i="3" s="1"/>
  <c r="A871" i="3" s="1"/>
  <c r="A872" i="3" s="1"/>
  <c r="A873" i="3" s="1"/>
  <c r="A874" i="3" s="1"/>
  <c r="A875" i="3" s="1"/>
  <c r="A876" i="3" s="1"/>
  <c r="A877" i="3" s="1"/>
  <c r="A878" i="3" s="1"/>
  <c r="A879" i="3" s="1"/>
  <c r="A880" i="3" s="1"/>
  <c r="A881" i="3" s="1"/>
  <c r="A882" i="3" s="1"/>
  <c r="A883" i="3" s="1"/>
  <c r="A884" i="3" s="1"/>
  <c r="A885" i="3" s="1"/>
  <c r="A886" i="3" s="1"/>
  <c r="A887" i="3" s="1"/>
  <c r="A888" i="3" s="1"/>
  <c r="A889" i="3" s="1"/>
  <c r="A890" i="3" s="1"/>
  <c r="A891" i="3" s="1"/>
  <c r="A892" i="3" s="1"/>
  <c r="A893" i="3" s="1"/>
  <c r="A894" i="3" s="1"/>
  <c r="A895" i="3" s="1"/>
  <c r="A896" i="3" s="1"/>
  <c r="A897" i="3" s="1"/>
  <c r="A898" i="3" s="1"/>
  <c r="A899" i="3" s="1"/>
  <c r="A900" i="3" s="1"/>
  <c r="A901" i="3" s="1"/>
  <c r="A902" i="3" s="1"/>
  <c r="A903" i="3" s="1"/>
  <c r="A904" i="3" s="1"/>
  <c r="A905" i="3" s="1"/>
  <c r="A906" i="3" s="1"/>
  <c r="A907" i="3" s="1"/>
  <c r="A908" i="3" s="1"/>
  <c r="A909" i="3" s="1"/>
  <c r="A910" i="3" s="1"/>
  <c r="A911" i="3" s="1"/>
  <c r="A912" i="3" s="1"/>
  <c r="A913" i="3" s="1"/>
  <c r="A914" i="3" s="1"/>
  <c r="A915" i="3" s="1"/>
  <c r="A916" i="3" s="1"/>
  <c r="A917" i="3" s="1"/>
  <c r="A918" i="3" s="1"/>
  <c r="A919" i="3" s="1"/>
  <c r="A920" i="3" s="1"/>
  <c r="A921" i="3" s="1"/>
  <c r="A922" i="3" s="1"/>
  <c r="A923" i="3" s="1"/>
  <c r="A924" i="3" s="1"/>
  <c r="A925" i="3" s="1"/>
  <c r="A926" i="3" s="1"/>
  <c r="A927" i="3" s="1"/>
  <c r="A928" i="3" s="1"/>
  <c r="A929" i="3" s="1"/>
  <c r="A930" i="3" s="1"/>
  <c r="A931" i="3" s="1"/>
  <c r="A932" i="3" s="1"/>
  <c r="A933" i="3" s="1"/>
  <c r="A934" i="3" s="1"/>
  <c r="A935" i="3" s="1"/>
  <c r="A936" i="3" s="1"/>
  <c r="A937" i="3" s="1"/>
  <c r="A938" i="3" s="1"/>
  <c r="A939" i="3" s="1"/>
  <c r="A940" i="3" s="1"/>
  <c r="A941" i="3" s="1"/>
  <c r="A942" i="3" s="1"/>
  <c r="A943" i="3" s="1"/>
  <c r="A944" i="3" s="1"/>
  <c r="A945" i="3" s="1"/>
  <c r="A946" i="3" s="1"/>
  <c r="A947" i="3" s="1"/>
  <c r="A948" i="3" s="1"/>
  <c r="A949" i="3" s="1"/>
  <c r="A950" i="3" s="1"/>
  <c r="A951" i="3" s="1"/>
  <c r="A952" i="3" s="1"/>
  <c r="A953" i="3" s="1"/>
  <c r="A954" i="3" s="1"/>
  <c r="A955" i="3" s="1"/>
  <c r="A956" i="3" s="1"/>
  <c r="A957" i="3" s="1"/>
  <c r="A958" i="3" s="1"/>
  <c r="A959" i="3" s="1"/>
  <c r="A960" i="3" s="1"/>
  <c r="A961" i="3" s="1"/>
  <c r="A962" i="3" s="1"/>
  <c r="A963" i="3" s="1"/>
  <c r="A964" i="3" s="1"/>
  <c r="A965" i="3" s="1"/>
  <c r="A966" i="3" s="1"/>
  <c r="A967" i="3" s="1"/>
  <c r="A968" i="3" s="1"/>
  <c r="A969" i="3" s="1"/>
  <c r="A970" i="3" s="1"/>
  <c r="A971" i="3" s="1"/>
  <c r="A972" i="3" s="1"/>
  <c r="A973" i="3" s="1"/>
  <c r="A974" i="3" s="1"/>
  <c r="A975" i="3" s="1"/>
  <c r="A976" i="3" s="1"/>
  <c r="A977" i="3" s="1"/>
  <c r="A978" i="3" s="1"/>
  <c r="A979" i="3" s="1"/>
  <c r="A980" i="3" s="1"/>
  <c r="A981" i="3" s="1"/>
  <c r="A982" i="3" s="1"/>
  <c r="A983" i="3" s="1"/>
  <c r="A984" i="3" s="1"/>
  <c r="A985" i="3" s="1"/>
  <c r="A986" i="3" s="1"/>
  <c r="A987" i="3" s="1"/>
  <c r="A988" i="3" s="1"/>
  <c r="A989" i="3" s="1"/>
  <c r="A990" i="3" s="1"/>
  <c r="A991" i="3" s="1"/>
  <c r="A992" i="3" s="1"/>
  <c r="A993" i="3" s="1"/>
  <c r="A994" i="3" s="1"/>
  <c r="A995" i="3" s="1"/>
  <c r="A996" i="3" s="1"/>
  <c r="A997" i="3" s="1"/>
  <c r="A998" i="3" s="1"/>
  <c r="A999" i="3" s="1"/>
  <c r="A1000" i="3" s="1"/>
  <c r="A1001" i="3" s="1"/>
  <c r="A1002" i="3" s="1"/>
  <c r="A1003" i="3" s="1"/>
  <c r="A1004" i="3" s="1"/>
  <c r="A1005" i="3" s="1"/>
  <c r="A1006" i="3" s="1"/>
  <c r="A1007" i="3" s="1"/>
  <c r="A1008" i="3" s="1"/>
  <c r="A1009" i="3" s="1"/>
  <c r="A1010" i="3" s="1"/>
  <c r="A1011" i="3" s="1"/>
  <c r="A1012" i="3" s="1"/>
  <c r="A1013" i="3" s="1"/>
  <c r="A1014" i="3" s="1"/>
  <c r="A1015" i="3" s="1"/>
  <c r="A1016" i="3" s="1"/>
  <c r="A1017" i="3" s="1"/>
  <c r="A1018" i="3" s="1"/>
  <c r="A1019" i="3" s="1"/>
  <c r="A1020" i="3" s="1"/>
  <c r="A1021" i="3" s="1"/>
  <c r="A1022" i="3" s="1"/>
  <c r="A1023" i="3" s="1"/>
  <c r="A1024" i="3" s="1"/>
  <c r="A1025" i="3" s="1"/>
  <c r="A1026" i="3" s="1"/>
  <c r="A1027" i="3" s="1"/>
  <c r="A1028" i="3" s="1"/>
  <c r="A1029" i="3" s="1"/>
  <c r="A1030" i="3" s="1"/>
  <c r="A1031" i="3" s="1"/>
  <c r="A1032" i="3" s="1"/>
  <c r="A1033" i="3" s="1"/>
  <c r="A1034" i="3" s="1"/>
  <c r="A1035" i="3" s="1"/>
  <c r="A1036" i="3" s="1"/>
  <c r="A1037" i="3" s="1"/>
  <c r="A1038" i="3" s="1"/>
  <c r="A1039" i="3" s="1"/>
  <c r="A1040" i="3" s="1"/>
  <c r="A1041" i="3" s="1"/>
  <c r="A1042" i="3" s="1"/>
  <c r="A1043" i="3" s="1"/>
  <c r="A1044" i="3" s="1"/>
  <c r="A1045" i="3" s="1"/>
  <c r="A1046" i="3" s="1"/>
  <c r="A1047" i="3" s="1"/>
  <c r="A1048" i="3" s="1"/>
  <c r="A1049" i="3" s="1"/>
  <c r="A1050" i="3" s="1"/>
  <c r="A1051" i="3" s="1"/>
  <c r="A1052" i="3" s="1"/>
  <c r="A1053" i="3" s="1"/>
  <c r="A1054" i="3" s="1"/>
  <c r="A1055" i="3" s="1"/>
  <c r="A1056" i="3" s="1"/>
  <c r="A1057" i="3" s="1"/>
  <c r="A1058" i="3" s="1"/>
  <c r="A1059" i="3" s="1"/>
  <c r="A1060" i="3" s="1"/>
  <c r="A1061" i="3" s="1"/>
  <c r="A1062" i="3" s="1"/>
  <c r="A1063" i="3" s="1"/>
  <c r="A1064" i="3" s="1"/>
  <c r="A1065" i="3" s="1"/>
  <c r="A1066" i="3" s="1"/>
  <c r="A1067" i="3" s="1"/>
  <c r="A1068" i="3" s="1"/>
  <c r="A1069" i="3" s="1"/>
  <c r="A1070" i="3" s="1"/>
  <c r="A1071" i="3" s="1"/>
  <c r="A1072" i="3" s="1"/>
  <c r="A1073" i="3" s="1"/>
  <c r="A1074" i="3" s="1"/>
  <c r="A1075" i="3" s="1"/>
  <c r="A1076" i="3" s="1"/>
  <c r="A1077" i="3" s="1"/>
  <c r="A1078" i="3" s="1"/>
  <c r="A1079" i="3" s="1"/>
  <c r="A1080" i="3" s="1"/>
  <c r="A1081" i="3" s="1"/>
  <c r="A1082" i="3" s="1"/>
  <c r="A1083" i="3" s="1"/>
  <c r="A1084" i="3" s="1"/>
  <c r="A1085" i="3" s="1"/>
  <c r="A1086" i="3" s="1"/>
  <c r="A1087" i="3" s="1"/>
  <c r="A1088" i="3" s="1"/>
  <c r="A1089" i="3" s="1"/>
  <c r="A1090" i="3" s="1"/>
  <c r="A1091" i="3" s="1"/>
  <c r="A1092" i="3" s="1"/>
  <c r="A1093" i="3" s="1"/>
  <c r="A1094" i="3" s="1"/>
  <c r="A1095" i="3" s="1"/>
  <c r="A1096" i="3" s="1"/>
  <c r="A1097" i="3" s="1"/>
  <c r="A1098" i="3" s="1"/>
  <c r="A1099" i="3" s="1"/>
  <c r="A1100" i="3" s="1"/>
  <c r="A1101" i="3" s="1"/>
  <c r="A1102" i="3" s="1"/>
  <c r="A1103" i="3" s="1"/>
  <c r="A1104" i="3" s="1"/>
  <c r="A1105" i="3" s="1"/>
  <c r="A1106" i="3" s="1"/>
  <c r="A1107" i="3" s="1"/>
  <c r="A1108" i="3" s="1"/>
  <c r="A1109" i="3" s="1"/>
  <c r="A1110" i="3" s="1"/>
  <c r="A1111" i="3" s="1"/>
  <c r="A1112" i="3" s="1"/>
  <c r="A1113" i="3" s="1"/>
  <c r="A1114" i="3" s="1"/>
  <c r="A1115" i="3" s="1"/>
  <c r="A1116" i="3" s="1"/>
  <c r="A1117" i="3" s="1"/>
  <c r="A1118" i="3" s="1"/>
  <c r="A1119" i="3" s="1"/>
  <c r="A1120" i="3" s="1"/>
  <c r="A1121" i="3" s="1"/>
  <c r="A1122" i="3" s="1"/>
  <c r="A1123" i="3" s="1"/>
  <c r="A1124" i="3" s="1"/>
  <c r="A1125" i="3" s="1"/>
  <c r="A1126" i="3" s="1"/>
  <c r="A1127" i="3" s="1"/>
  <c r="A1128" i="3" s="1"/>
  <c r="A1129" i="3" s="1"/>
  <c r="A1130" i="3" s="1"/>
  <c r="A1131" i="3" s="1"/>
  <c r="A1132" i="3" s="1"/>
  <c r="A1133" i="3" s="1"/>
  <c r="A1134" i="3" s="1"/>
  <c r="A1135" i="3" s="1"/>
  <c r="A1136" i="3" s="1"/>
  <c r="A1137" i="3" s="1"/>
  <c r="A1138" i="3" s="1"/>
  <c r="A1139" i="3" s="1"/>
  <c r="A1140" i="3" s="1"/>
  <c r="A1141" i="3" s="1"/>
  <c r="A1142" i="3" s="1"/>
  <c r="A1143" i="3" s="1"/>
  <c r="A1144" i="3" s="1"/>
  <c r="A1145" i="3" s="1"/>
  <c r="A1146" i="3" s="1"/>
  <c r="A1147" i="3" s="1"/>
  <c r="A1148" i="3" s="1"/>
  <c r="A1149" i="3" s="1"/>
  <c r="A1150" i="3" s="1"/>
  <c r="A1151" i="3" s="1"/>
  <c r="A1152" i="3" s="1"/>
  <c r="A1153" i="3" s="1"/>
  <c r="A1154" i="3" s="1"/>
  <c r="A1155" i="3" s="1"/>
  <c r="A1156" i="3" s="1"/>
  <c r="A1157" i="3" s="1"/>
  <c r="A1158" i="3" s="1"/>
  <c r="A1159" i="3" s="1"/>
  <c r="A1160" i="3" s="1"/>
  <c r="A1161" i="3" s="1"/>
  <c r="A1162" i="3" s="1"/>
  <c r="A1163" i="3" s="1"/>
  <c r="A1164" i="3" s="1"/>
  <c r="A1165" i="3" s="1"/>
  <c r="A1166" i="3" s="1"/>
  <c r="A1167" i="3" s="1"/>
  <c r="A1168" i="3" s="1"/>
  <c r="A1169" i="3" s="1"/>
  <c r="A1170" i="3" s="1"/>
  <c r="A1171" i="3" s="1"/>
  <c r="A1172" i="3" s="1"/>
  <c r="A1173" i="3" s="1"/>
  <c r="A1174" i="3" s="1"/>
  <c r="A1175" i="3" s="1"/>
  <c r="A1176" i="3" s="1"/>
  <c r="A1177" i="3" s="1"/>
  <c r="A1178" i="3" s="1"/>
  <c r="A1179" i="3" s="1"/>
  <c r="A1180" i="3" s="1"/>
  <c r="A1181" i="3" s="1"/>
  <c r="A1182" i="3" s="1"/>
  <c r="A1183" i="3" s="1"/>
  <c r="A1184" i="3" s="1"/>
  <c r="A1185" i="3" s="1"/>
  <c r="A1186" i="3" s="1"/>
  <c r="A1187" i="3" s="1"/>
  <c r="A1188" i="3" s="1"/>
  <c r="A1189" i="3" s="1"/>
  <c r="A1190" i="3" s="1"/>
  <c r="A1191" i="3" s="1"/>
  <c r="A1192" i="3" s="1"/>
  <c r="A1193" i="3" s="1"/>
  <c r="A1194" i="3" s="1"/>
  <c r="A1195" i="3" s="1"/>
  <c r="A1196" i="3" s="1"/>
  <c r="A1197" i="3" s="1"/>
  <c r="A1198" i="3" s="1"/>
  <c r="A1199" i="3" s="1"/>
  <c r="A1200" i="3" s="1"/>
  <c r="A1201" i="3" s="1"/>
  <c r="A1202" i="3" s="1"/>
  <c r="A1203" i="3" s="1"/>
  <c r="A1204" i="3" s="1"/>
  <c r="A1205" i="3" s="1"/>
  <c r="A1206" i="3" s="1"/>
  <c r="A1207" i="3" s="1"/>
  <c r="A1208" i="3" s="1"/>
  <c r="A1209" i="3" s="1"/>
  <c r="A1210" i="3" s="1"/>
  <c r="A1211" i="3" s="1"/>
  <c r="A1212" i="3" s="1"/>
  <c r="A1213" i="3" s="1"/>
  <c r="A1214" i="3" s="1"/>
  <c r="A1215" i="3" s="1"/>
  <c r="A1216" i="3" s="1"/>
  <c r="A1217" i="3" s="1"/>
  <c r="A1218" i="3" s="1"/>
  <c r="A1219" i="3" s="1"/>
  <c r="A1220" i="3" s="1"/>
  <c r="A1221" i="3" s="1"/>
  <c r="A1222" i="3" s="1"/>
  <c r="A1223" i="3" s="1"/>
  <c r="A1224" i="3" s="1"/>
  <c r="A1225" i="3" s="1"/>
  <c r="A1226" i="3" s="1"/>
  <c r="A1227" i="3" s="1"/>
  <c r="A1228" i="3" s="1"/>
  <c r="A1229" i="3" s="1"/>
  <c r="A1230" i="3" s="1"/>
  <c r="A1231" i="3" s="1"/>
  <c r="A1232" i="3" s="1"/>
  <c r="A1233" i="3" s="1"/>
  <c r="A1234" i="3" s="1"/>
  <c r="A1235" i="3" s="1"/>
  <c r="A1236" i="3" s="1"/>
  <c r="A1237" i="3" s="1"/>
  <c r="A1238" i="3" s="1"/>
  <c r="A1239" i="3" s="1"/>
  <c r="A1240" i="3" s="1"/>
  <c r="A1241" i="3" s="1"/>
  <c r="A1242" i="3" s="1"/>
  <c r="A1243" i="3" s="1"/>
  <c r="A1244" i="3" s="1"/>
  <c r="A1245" i="3" s="1"/>
  <c r="A1246" i="3" s="1"/>
  <c r="A1247" i="3" s="1"/>
  <c r="A1248" i="3" s="1"/>
  <c r="A1249" i="3" s="1"/>
  <c r="A1250" i="3" s="1"/>
  <c r="A1251" i="3" s="1"/>
  <c r="A1252" i="3" s="1"/>
  <c r="A1253" i="3" s="1"/>
  <c r="A1254" i="3" s="1"/>
  <c r="A1255" i="3" s="1"/>
  <c r="A1256" i="3" s="1"/>
  <c r="A1257" i="3" s="1"/>
  <c r="A1258" i="3" s="1"/>
  <c r="A1259" i="3" s="1"/>
  <c r="A1260" i="3" s="1"/>
  <c r="A1261" i="3" s="1"/>
  <c r="A1262" i="3" s="1"/>
  <c r="A1263" i="3" s="1"/>
  <c r="A1264" i="3" s="1"/>
  <c r="A1265" i="3" s="1"/>
  <c r="A1266" i="3" s="1"/>
  <c r="A1267" i="3" s="1"/>
  <c r="A1268" i="3" s="1"/>
  <c r="A1269" i="3" s="1"/>
  <c r="A1270" i="3" s="1"/>
  <c r="A1271" i="3" s="1"/>
  <c r="A1272" i="3" s="1"/>
  <c r="A1273" i="3" s="1"/>
  <c r="A1274" i="3" s="1"/>
  <c r="A1275" i="3" s="1"/>
  <c r="A1276" i="3" s="1"/>
  <c r="A1277" i="3" s="1"/>
  <c r="A1278" i="3" s="1"/>
  <c r="A1279" i="3" s="1"/>
  <c r="A1280" i="3" s="1"/>
  <c r="A1281" i="3" s="1"/>
  <c r="A1282" i="3" s="1"/>
  <c r="A1283" i="3" s="1"/>
  <c r="A1284" i="3" s="1"/>
  <c r="A1285" i="3" s="1"/>
  <c r="A1286" i="3" s="1"/>
  <c r="A1287" i="3" s="1"/>
  <c r="A1288" i="3" s="1"/>
  <c r="A1289" i="3" s="1"/>
  <c r="A1290" i="3" s="1"/>
  <c r="A1291" i="3" s="1"/>
  <c r="A1292" i="3" s="1"/>
  <c r="A1293" i="3" s="1"/>
  <c r="A1294" i="3" s="1"/>
  <c r="A1295" i="3" s="1"/>
  <c r="A1296" i="3" s="1"/>
  <c r="A1297" i="3" s="1"/>
  <c r="A1298" i="3" s="1"/>
  <c r="A1299" i="3" s="1"/>
  <c r="A1300" i="3" s="1"/>
  <c r="A1301" i="3" s="1"/>
  <c r="A1302" i="3" s="1"/>
  <c r="A1303" i="3" s="1"/>
  <c r="A1304" i="3" s="1"/>
  <c r="A1305" i="3" s="1"/>
  <c r="A1306" i="3" s="1"/>
  <c r="A1307" i="3" s="1"/>
  <c r="A1308" i="3" s="1"/>
  <c r="A1309" i="3" s="1"/>
  <c r="A1310" i="3" s="1"/>
  <c r="A1311" i="3" s="1"/>
  <c r="A1312" i="3" s="1"/>
  <c r="A1313" i="3" s="1"/>
  <c r="A1314" i="3" s="1"/>
  <c r="A1315" i="3" s="1"/>
  <c r="A1316" i="3" s="1"/>
  <c r="A1317" i="3" s="1"/>
  <c r="A1318" i="3" s="1"/>
  <c r="A1319" i="3" s="1"/>
  <c r="A1320" i="3" s="1"/>
  <c r="A1321" i="3" s="1"/>
  <c r="A1322" i="3" s="1"/>
  <c r="A1323" i="3" s="1"/>
  <c r="A1324" i="3" s="1"/>
  <c r="A1325" i="3" s="1"/>
  <c r="A1326" i="3" s="1"/>
  <c r="A1327" i="3" s="1"/>
  <c r="A1328" i="3" s="1"/>
  <c r="A1329" i="3" s="1"/>
  <c r="A1330" i="3" s="1"/>
  <c r="A1331" i="3" s="1"/>
  <c r="A1332" i="3" s="1"/>
  <c r="A1333" i="3" s="1"/>
  <c r="A1334" i="3" s="1"/>
  <c r="A1335" i="3" s="1"/>
  <c r="A1336" i="3" s="1"/>
  <c r="A1337" i="3" s="1"/>
  <c r="A1338" i="3" s="1"/>
  <c r="A1339" i="3" s="1"/>
  <c r="A1340" i="3" s="1"/>
  <c r="A1341" i="3" s="1"/>
  <c r="A1342" i="3" s="1"/>
  <c r="A1343" i="3" s="1"/>
  <c r="A1344" i="3" s="1"/>
  <c r="A1345" i="3" s="1"/>
  <c r="A1346" i="3" s="1"/>
  <c r="A1347" i="3" s="1"/>
  <c r="A1348" i="3" s="1"/>
  <c r="A1349" i="3" s="1"/>
  <c r="A1350" i="3" s="1"/>
  <c r="A1351" i="3" s="1"/>
  <c r="A1352" i="3" s="1"/>
  <c r="A1353" i="3" s="1"/>
  <c r="A1354" i="3" s="1"/>
  <c r="A1355" i="3" s="1"/>
  <c r="A1356" i="3" s="1"/>
  <c r="A1357" i="3" s="1"/>
  <c r="A1358" i="3" s="1"/>
  <c r="A1359" i="3" s="1"/>
  <c r="A1360" i="3" s="1"/>
  <c r="A1361" i="3" s="1"/>
  <c r="A1362" i="3" s="1"/>
  <c r="A1363" i="3" s="1"/>
  <c r="A1364" i="3" s="1"/>
  <c r="A1365" i="3" s="1"/>
  <c r="A1366" i="3" s="1"/>
  <c r="A1367" i="3" s="1"/>
  <c r="A1368" i="3" s="1"/>
  <c r="A1369" i="3" s="1"/>
  <c r="A1370" i="3" s="1"/>
  <c r="A1371" i="3" s="1"/>
  <c r="A1372" i="3" s="1"/>
  <c r="A1373" i="3" s="1"/>
  <c r="A1374" i="3" s="1"/>
  <c r="A1375" i="3" s="1"/>
  <c r="A1376" i="3" s="1"/>
  <c r="A1377" i="3" s="1"/>
  <c r="A1378" i="3" s="1"/>
  <c r="A1379" i="3" s="1"/>
  <c r="A1380" i="3" s="1"/>
  <c r="A1381" i="3" s="1"/>
  <c r="A1382" i="3" s="1"/>
  <c r="A1383" i="3" s="1"/>
  <c r="A1384" i="3" s="1"/>
  <c r="A1385" i="3" s="1"/>
  <c r="A1386" i="3" s="1"/>
  <c r="A1387" i="3" s="1"/>
  <c r="A1388" i="3" s="1"/>
  <c r="A1389" i="3" s="1"/>
  <c r="A1390" i="3" s="1"/>
  <c r="A1391" i="3" s="1"/>
  <c r="A1392" i="3" s="1"/>
  <c r="A1393" i="3" s="1"/>
  <c r="A1394" i="3" s="1"/>
  <c r="A1395" i="3" s="1"/>
  <c r="A1396" i="3" s="1"/>
  <c r="A1397" i="3" s="1"/>
  <c r="A1398" i="3" s="1"/>
  <c r="A1399" i="3" s="1"/>
  <c r="A1400" i="3" s="1"/>
  <c r="A1401" i="3" s="1"/>
  <c r="A1402" i="3" s="1"/>
  <c r="A1403" i="3" s="1"/>
  <c r="A1404" i="3" s="1"/>
  <c r="A1405" i="3" s="1"/>
  <c r="A1406" i="3" s="1"/>
  <c r="A1407" i="3" s="1"/>
  <c r="A1408" i="3" s="1"/>
  <c r="A1409" i="3" s="1"/>
  <c r="A1410" i="3" s="1"/>
  <c r="A1411" i="3" s="1"/>
  <c r="A1412" i="3" s="1"/>
  <c r="A1413" i="3" s="1"/>
  <c r="A1414" i="3" s="1"/>
  <c r="A1415" i="3" s="1"/>
  <c r="A1416" i="3" s="1"/>
  <c r="A1417" i="3" s="1"/>
  <c r="A1418" i="3" s="1"/>
  <c r="A1419" i="3" s="1"/>
  <c r="A1420" i="3" s="1"/>
  <c r="A1421" i="3" s="1"/>
  <c r="A1422" i="3" s="1"/>
  <c r="A1423" i="3" s="1"/>
  <c r="A1424" i="3" s="1"/>
  <c r="A1425" i="3" s="1"/>
  <c r="A1426" i="3" s="1"/>
  <c r="A1427" i="3" s="1"/>
  <c r="A1428" i="3" s="1"/>
  <c r="A1429" i="3" s="1"/>
  <c r="A1430" i="3" s="1"/>
  <c r="A1431" i="3" s="1"/>
  <c r="A1432" i="3" s="1"/>
  <c r="A1433" i="3" s="1"/>
  <c r="A1434" i="3" s="1"/>
  <c r="A1435" i="3" s="1"/>
  <c r="A1436" i="3" s="1"/>
  <c r="A1437" i="3" s="1"/>
  <c r="A1438" i="3" s="1"/>
  <c r="A1439" i="3" s="1"/>
  <c r="A1440" i="3" s="1"/>
  <c r="A1441" i="3" s="1"/>
  <c r="A1442" i="3" s="1"/>
  <c r="A1443" i="3" s="1"/>
  <c r="A1444" i="3" s="1"/>
  <c r="A1445" i="3" s="1"/>
  <c r="A1446" i="3" s="1"/>
  <c r="A1447" i="3" s="1"/>
  <c r="A1448" i="3" s="1"/>
  <c r="A1449" i="3" s="1"/>
  <c r="A1450" i="3" s="1"/>
  <c r="A1451" i="3" s="1"/>
  <c r="A1452" i="3" s="1"/>
  <c r="A1453" i="3" s="1"/>
  <c r="A1454" i="3" s="1"/>
  <c r="A1455" i="3" s="1"/>
  <c r="A1456" i="3" s="1"/>
  <c r="A1457" i="3" s="1"/>
  <c r="A1458" i="3" s="1"/>
  <c r="A1459" i="3" s="1"/>
  <c r="A1460" i="3" s="1"/>
  <c r="A1461" i="3" s="1"/>
  <c r="A1462" i="3" s="1"/>
  <c r="A1463" i="3" s="1"/>
  <c r="A1464" i="3" s="1"/>
  <c r="A1465" i="3" s="1"/>
  <c r="A1466" i="3" s="1"/>
  <c r="A1467" i="3" s="1"/>
  <c r="A1468" i="3" s="1"/>
  <c r="A1469" i="3" s="1"/>
  <c r="A1470" i="3" s="1"/>
  <c r="A1471" i="3" s="1"/>
  <c r="A1472" i="3" s="1"/>
  <c r="A1473" i="3" s="1"/>
  <c r="A1474" i="3" s="1"/>
  <c r="A1475" i="3" s="1"/>
  <c r="A1476" i="3" s="1"/>
  <c r="A1477" i="3" s="1"/>
  <c r="A1478" i="3" s="1"/>
  <c r="A1479" i="3" s="1"/>
  <c r="A1480" i="3" s="1"/>
  <c r="A1481" i="3" s="1"/>
  <c r="A1482" i="3" s="1"/>
  <c r="A1483" i="3" s="1"/>
  <c r="A1484" i="3" s="1"/>
  <c r="A1485" i="3" s="1"/>
  <c r="A1486" i="3" s="1"/>
  <c r="A1487" i="3" s="1"/>
  <c r="A1488" i="3" s="1"/>
  <c r="A1489" i="3" s="1"/>
  <c r="A1490" i="3" s="1"/>
  <c r="A1491" i="3" s="1"/>
  <c r="A1492" i="3" s="1"/>
  <c r="A1493" i="3" s="1"/>
  <c r="A1494" i="3" s="1"/>
  <c r="A1495" i="3" s="1"/>
  <c r="A1496" i="3" s="1"/>
  <c r="A1497" i="3" s="1"/>
  <c r="A1498" i="3" s="1"/>
  <c r="A1499" i="3" s="1"/>
  <c r="A1500" i="3" s="1"/>
  <c r="A1501" i="3" s="1"/>
  <c r="A1502" i="3" s="1"/>
  <c r="A1503" i="3" s="1"/>
  <c r="A1504" i="3" s="1"/>
  <c r="A1505" i="3" s="1"/>
  <c r="A1506" i="3" s="1"/>
  <c r="A1507" i="3" s="1"/>
  <c r="A1508" i="3" s="1"/>
  <c r="A1509" i="3" s="1"/>
  <c r="A1510" i="3" s="1"/>
  <c r="A1511" i="3" s="1"/>
  <c r="A1512" i="3" s="1"/>
  <c r="A1513" i="3" s="1"/>
  <c r="A1514" i="3" s="1"/>
  <c r="A1515" i="3" s="1"/>
  <c r="A1516" i="3" s="1"/>
  <c r="A1517" i="3" s="1"/>
  <c r="A1518" i="3" s="1"/>
  <c r="A1519" i="3" s="1"/>
  <c r="A1520" i="3" s="1"/>
  <c r="A1521" i="3" s="1"/>
  <c r="A1522" i="3" s="1"/>
  <c r="A1523" i="3" s="1"/>
  <c r="A1524" i="3" s="1"/>
  <c r="A1525" i="3" s="1"/>
  <c r="A1526" i="3" s="1"/>
  <c r="A1527" i="3" s="1"/>
  <c r="A1528" i="3" s="1"/>
  <c r="A1529" i="3" s="1"/>
  <c r="A1530" i="3" s="1"/>
  <c r="A1531" i="3" s="1"/>
  <c r="A1532" i="3" s="1"/>
  <c r="A1533" i="3" s="1"/>
  <c r="A1534" i="3" s="1"/>
  <c r="A1535" i="3" s="1"/>
  <c r="A1536" i="3" s="1"/>
  <c r="A1537" i="3" s="1"/>
  <c r="A1538" i="3" s="1"/>
  <c r="A1539" i="3" s="1"/>
  <c r="A1540" i="3" s="1"/>
  <c r="A1541" i="3" s="1"/>
  <c r="A1542" i="3" s="1"/>
  <c r="A1543" i="3" s="1"/>
  <c r="A1544" i="3" s="1"/>
  <c r="A1545" i="3" s="1"/>
  <c r="A1546" i="3" s="1"/>
  <c r="A1547" i="3" s="1"/>
  <c r="A1548" i="3" s="1"/>
  <c r="A1549" i="3" s="1"/>
  <c r="A1550" i="3" s="1"/>
  <c r="A1551" i="3" s="1"/>
  <c r="A1552" i="3" s="1"/>
  <c r="A1553" i="3" s="1"/>
  <c r="A1554" i="3" s="1"/>
  <c r="A1555" i="3" s="1"/>
  <c r="A1556" i="3" s="1"/>
  <c r="A1557" i="3" s="1"/>
  <c r="A1558" i="3" s="1"/>
  <c r="A1559" i="3" s="1"/>
  <c r="A1560" i="3" s="1"/>
  <c r="A1561" i="3" s="1"/>
  <c r="A1562" i="3" s="1"/>
  <c r="A1563" i="3" s="1"/>
  <c r="A1564" i="3" s="1"/>
  <c r="A1565" i="3" s="1"/>
  <c r="A1566" i="3" s="1"/>
  <c r="A1567" i="3" s="1"/>
  <c r="A1568" i="3" s="1"/>
  <c r="A1569" i="3" s="1"/>
  <c r="A1570" i="3" s="1"/>
  <c r="A1571" i="3" s="1"/>
  <c r="A1572" i="3" s="1"/>
  <c r="A1573" i="3" s="1"/>
  <c r="A1574" i="3" s="1"/>
  <c r="A1575" i="3" s="1"/>
  <c r="A1576" i="3" s="1"/>
  <c r="A1577" i="3" s="1"/>
  <c r="A1578" i="3" s="1"/>
  <c r="A1579" i="3" s="1"/>
  <c r="A1580" i="3" s="1"/>
  <c r="A1581" i="3" s="1"/>
  <c r="A1582" i="3" s="1"/>
  <c r="A1583" i="3" s="1"/>
  <c r="A1584" i="3" s="1"/>
  <c r="A1585" i="3" s="1"/>
  <c r="A1586" i="3" s="1"/>
  <c r="A1587" i="3" s="1"/>
  <c r="A1588" i="3" s="1"/>
  <c r="A1589" i="3" s="1"/>
  <c r="A1590" i="3" s="1"/>
  <c r="A1591" i="3" s="1"/>
  <c r="A1592" i="3" s="1"/>
  <c r="A1593" i="3" s="1"/>
  <c r="A1594" i="3" s="1"/>
  <c r="A1595" i="3" s="1"/>
  <c r="A1596" i="3" s="1"/>
  <c r="A1597" i="3" s="1"/>
  <c r="A1598" i="3" s="1"/>
  <c r="A1599" i="3" s="1"/>
  <c r="A1600" i="3" s="1"/>
  <c r="A1601" i="3" s="1"/>
  <c r="A1602" i="3" s="1"/>
  <c r="A1603" i="3" s="1"/>
  <c r="A1604" i="3" s="1"/>
  <c r="A1605" i="3" s="1"/>
  <c r="A1606" i="3" s="1"/>
  <c r="A1607" i="3" s="1"/>
  <c r="A1608" i="3" s="1"/>
  <c r="A1609" i="3" s="1"/>
  <c r="A1610" i="3" s="1"/>
  <c r="A1611" i="3" s="1"/>
  <c r="A1612" i="3" s="1"/>
  <c r="A1613" i="3" s="1"/>
  <c r="A1614" i="3" s="1"/>
  <c r="A1615" i="3" s="1"/>
  <c r="A1616" i="3" s="1"/>
  <c r="A1617" i="3" s="1"/>
  <c r="A1618" i="3" s="1"/>
  <c r="A1619" i="3" s="1"/>
  <c r="A1620" i="3" s="1"/>
  <c r="A1621" i="3" s="1"/>
  <c r="A1622" i="3" s="1"/>
  <c r="A1623" i="3" s="1"/>
  <c r="A1624" i="3" s="1"/>
  <c r="A1625" i="3" s="1"/>
  <c r="A1626" i="3" s="1"/>
  <c r="A1627" i="3" s="1"/>
  <c r="A1628" i="3" s="1"/>
  <c r="A1629" i="3" s="1"/>
  <c r="A1630" i="3" s="1"/>
  <c r="A1631" i="3" s="1"/>
  <c r="A1632" i="3" s="1"/>
  <c r="A1633" i="3" s="1"/>
  <c r="A1634" i="3" s="1"/>
  <c r="A1635" i="3" s="1"/>
  <c r="A1636" i="3" s="1"/>
  <c r="A1637" i="3" s="1"/>
  <c r="A1638" i="3" s="1"/>
  <c r="A1639" i="3" s="1"/>
  <c r="A1640" i="3" s="1"/>
  <c r="A1641" i="3" s="1"/>
  <c r="A1642" i="3" s="1"/>
  <c r="A1643" i="3" s="1"/>
  <c r="A1644" i="3" s="1"/>
  <c r="A1645" i="3" s="1"/>
  <c r="A1646" i="3" s="1"/>
  <c r="A1647" i="3" s="1"/>
  <c r="A1648" i="3" s="1"/>
  <c r="A1649" i="3" s="1"/>
  <c r="A1650" i="3" s="1"/>
  <c r="A1651" i="3" s="1"/>
  <c r="A1652" i="3" s="1"/>
  <c r="A1653" i="3" s="1"/>
  <c r="A1654" i="3" s="1"/>
  <c r="A1655" i="3" s="1"/>
  <c r="A1656" i="3" s="1"/>
  <c r="A1657" i="3" s="1"/>
  <c r="A1658" i="3" s="1"/>
  <c r="A1659" i="3" s="1"/>
  <c r="A1660" i="3" s="1"/>
  <c r="A1661" i="3" s="1"/>
  <c r="A1662" i="3" s="1"/>
  <c r="A1663" i="3" s="1"/>
  <c r="A1664" i="3" s="1"/>
  <c r="A1665" i="3" s="1"/>
  <c r="A1666" i="3" s="1"/>
  <c r="A1667" i="3" s="1"/>
  <c r="A1668" i="3" s="1"/>
  <c r="A1669" i="3" s="1"/>
  <c r="A1670" i="3" s="1"/>
  <c r="A1671" i="3" s="1"/>
  <c r="A1672" i="3" s="1"/>
  <c r="A1673" i="3" s="1"/>
  <c r="A1674" i="3" s="1"/>
  <c r="A1675" i="3" s="1"/>
  <c r="A1676" i="3" s="1"/>
  <c r="A1677" i="3" s="1"/>
  <c r="A1678" i="3" s="1"/>
  <c r="A1679" i="3" s="1"/>
  <c r="A1680" i="3" s="1"/>
  <c r="A1681" i="3" s="1"/>
  <c r="A1682" i="3" s="1"/>
  <c r="A1683" i="3" s="1"/>
  <c r="A1684" i="3" s="1"/>
  <c r="A1685" i="3" s="1"/>
  <c r="A1686" i="3" s="1"/>
  <c r="A1687" i="3" s="1"/>
  <c r="A1688" i="3" s="1"/>
  <c r="A1689" i="3" s="1"/>
  <c r="A1690" i="3" s="1"/>
  <c r="A1691" i="3" s="1"/>
  <c r="A1692" i="3" s="1"/>
  <c r="A1693" i="3" s="1"/>
  <c r="A1694" i="3" s="1"/>
  <c r="A1695" i="3" s="1"/>
  <c r="A1696" i="3" s="1"/>
  <c r="A1697" i="3" s="1"/>
  <c r="A1698" i="3" s="1"/>
  <c r="A1699" i="3" s="1"/>
  <c r="A1700" i="3" s="1"/>
  <c r="A1701" i="3" s="1"/>
  <c r="A1702" i="3" s="1"/>
  <c r="A1703" i="3" s="1"/>
  <c r="A1704" i="3" s="1"/>
  <c r="A1705" i="3" s="1"/>
  <c r="A1706" i="3" s="1"/>
  <c r="A1707" i="3" s="1"/>
  <c r="A1708" i="3" s="1"/>
  <c r="A1709" i="3" s="1"/>
  <c r="A1710" i="3" s="1"/>
  <c r="A1711" i="3" s="1"/>
  <c r="A1712" i="3" s="1"/>
  <c r="A1713" i="3" s="1"/>
  <c r="A1714" i="3" s="1"/>
  <c r="A1715" i="3" s="1"/>
  <c r="A1716" i="3" s="1"/>
  <c r="A1717" i="3" s="1"/>
  <c r="A1718" i="3" s="1"/>
  <c r="A1719" i="3" s="1"/>
  <c r="A1720" i="3" s="1"/>
  <c r="A1721" i="3" s="1"/>
  <c r="A1722" i="3" s="1"/>
  <c r="A1723" i="3" s="1"/>
  <c r="A1724" i="3" s="1"/>
  <c r="A1725" i="3" s="1"/>
  <c r="A1726" i="3" s="1"/>
  <c r="A1727" i="3" s="1"/>
  <c r="A1728" i="3" s="1"/>
  <c r="A1729" i="3" s="1"/>
  <c r="A1730" i="3" s="1"/>
  <c r="A1731" i="3" s="1"/>
  <c r="A1732" i="3" s="1"/>
  <c r="A1733" i="3" s="1"/>
  <c r="A1734" i="3" s="1"/>
  <c r="A1735" i="3" s="1"/>
  <c r="A1736" i="3" s="1"/>
  <c r="A1737" i="3" s="1"/>
  <c r="A1738" i="3" s="1"/>
  <c r="A1739" i="3" s="1"/>
  <c r="A1740" i="3" s="1"/>
  <c r="A1741" i="3" s="1"/>
  <c r="A1742" i="3" s="1"/>
  <c r="A1743" i="3" s="1"/>
  <c r="A1744" i="3" s="1"/>
  <c r="A1745" i="3" s="1"/>
  <c r="A1746" i="3" s="1"/>
  <c r="A1747" i="3" s="1"/>
  <c r="A1748" i="3" s="1"/>
  <c r="A1749" i="3" s="1"/>
  <c r="A1750" i="3" s="1"/>
  <c r="A1751" i="3" s="1"/>
  <c r="A1752" i="3" s="1"/>
  <c r="A1753" i="3" s="1"/>
  <c r="A1754" i="3" s="1"/>
  <c r="A1755" i="3" s="1"/>
  <c r="A1756" i="3" s="1"/>
  <c r="A1757" i="3" s="1"/>
  <c r="A1758" i="3" s="1"/>
  <c r="A1759" i="3" s="1"/>
  <c r="A1760" i="3" s="1"/>
  <c r="A1761" i="3" s="1"/>
  <c r="A1762" i="3" s="1"/>
  <c r="A1763" i="3" s="1"/>
  <c r="A1764" i="3" s="1"/>
  <c r="A1765" i="3" s="1"/>
  <c r="A1766" i="3" s="1"/>
  <c r="A1767" i="3" s="1"/>
  <c r="A1768" i="3" s="1"/>
  <c r="A1769" i="3" s="1"/>
  <c r="A1770" i="3" s="1"/>
  <c r="A1771" i="3" s="1"/>
  <c r="A1772" i="3" s="1"/>
  <c r="A1773" i="3" s="1"/>
  <c r="A1774" i="3" s="1"/>
  <c r="A1775" i="3" s="1"/>
  <c r="A1776" i="3" s="1"/>
  <c r="A1777" i="3" s="1"/>
  <c r="A1778" i="3" s="1"/>
  <c r="A1779" i="3" s="1"/>
  <c r="A1780" i="3" s="1"/>
  <c r="A1781" i="3" s="1"/>
  <c r="A1782" i="3" s="1"/>
  <c r="A1783" i="3" s="1"/>
  <c r="A1784" i="3" s="1"/>
  <c r="A1785" i="3" s="1"/>
  <c r="A1786" i="3" s="1"/>
  <c r="A1787" i="3" s="1"/>
  <c r="A1788" i="3" s="1"/>
  <c r="A1789" i="3" s="1"/>
  <c r="A1790" i="3" s="1"/>
  <c r="A1791" i="3" s="1"/>
  <c r="A1792" i="3" s="1"/>
  <c r="A1793" i="3" s="1"/>
  <c r="A1794" i="3" s="1"/>
  <c r="A1795" i="3" s="1"/>
  <c r="A1796" i="3" s="1"/>
  <c r="A1797" i="3" s="1"/>
  <c r="A1798" i="3" s="1"/>
  <c r="A1799" i="3" s="1"/>
  <c r="A1800" i="3" s="1"/>
  <c r="A1801" i="3" s="1"/>
  <c r="A1802" i="3" s="1"/>
  <c r="A1803" i="3" s="1"/>
  <c r="A1804" i="3" s="1"/>
  <c r="A1805" i="3" s="1"/>
  <c r="A1806" i="3" s="1"/>
  <c r="A1807" i="3" s="1"/>
  <c r="A1808" i="3" s="1"/>
  <c r="A1809" i="3" s="1"/>
  <c r="A1810" i="3" s="1"/>
  <c r="A1811" i="3" s="1"/>
  <c r="A1812" i="3" s="1"/>
  <c r="A1813" i="3" s="1"/>
  <c r="A1814" i="3" s="1"/>
  <c r="A1815" i="3" s="1"/>
  <c r="A1816" i="3" s="1"/>
  <c r="A1817" i="3" s="1"/>
  <c r="A1818" i="3" s="1"/>
  <c r="A1819" i="3" s="1"/>
  <c r="A1820" i="3" s="1"/>
  <c r="A1821" i="3" s="1"/>
  <c r="A1822" i="3" s="1"/>
  <c r="A1823" i="3" s="1"/>
  <c r="A1824" i="3" s="1"/>
  <c r="A1825" i="3" s="1"/>
  <c r="A1826" i="3" s="1"/>
  <c r="A1827" i="3" s="1"/>
  <c r="A1828" i="3" s="1"/>
  <c r="A1829" i="3" s="1"/>
  <c r="A1830" i="3" s="1"/>
  <c r="A1831" i="3" s="1"/>
  <c r="A1832" i="3" s="1"/>
  <c r="A1833" i="3" s="1"/>
  <c r="A1834" i="3" s="1"/>
  <c r="A1835" i="3" s="1"/>
  <c r="A1836" i="3" s="1"/>
  <c r="A1837" i="3" s="1"/>
  <c r="A1838" i="3" s="1"/>
  <c r="A1839" i="3" s="1"/>
  <c r="A1840" i="3" s="1"/>
  <c r="A1841" i="3" s="1"/>
  <c r="A1842" i="3" s="1"/>
  <c r="A1843" i="3" s="1"/>
  <c r="A1844" i="3" s="1"/>
  <c r="A1845" i="3" s="1"/>
  <c r="A1846" i="3" s="1"/>
  <c r="A1847" i="3" s="1"/>
  <c r="A1848" i="3" s="1"/>
  <c r="A1849" i="3" s="1"/>
  <c r="A1850" i="3" s="1"/>
  <c r="A1851" i="3" s="1"/>
  <c r="A1852" i="3" s="1"/>
  <c r="A1853" i="3" s="1"/>
  <c r="A1854" i="3" s="1"/>
  <c r="A1855" i="3" s="1"/>
  <c r="A1856" i="3" s="1"/>
  <c r="A1857" i="3" s="1"/>
  <c r="A1858" i="3" s="1"/>
  <c r="A1859" i="3" s="1"/>
  <c r="A1860" i="3" s="1"/>
  <c r="A1861" i="3" s="1"/>
  <c r="A1862" i="3" s="1"/>
  <c r="A1863" i="3" s="1"/>
  <c r="A1864" i="3" s="1"/>
  <c r="A1865" i="3" s="1"/>
  <c r="A1866" i="3" s="1"/>
  <c r="A1867" i="3" s="1"/>
  <c r="A1868" i="3" s="1"/>
  <c r="A1869" i="3" s="1"/>
  <c r="A1870" i="3" s="1"/>
  <c r="A1871" i="3" s="1"/>
  <c r="A1872" i="3" s="1"/>
  <c r="A1873" i="3" s="1"/>
  <c r="A1874" i="3" s="1"/>
  <c r="A1875" i="3" s="1"/>
  <c r="A1876" i="3" s="1"/>
  <c r="A1877" i="3" s="1"/>
  <c r="A1878" i="3" s="1"/>
  <c r="A1879" i="3" s="1"/>
  <c r="A1880" i="3" s="1"/>
  <c r="A1881" i="3" s="1"/>
  <c r="A1882" i="3" s="1"/>
  <c r="A1883" i="3" s="1"/>
  <c r="A1884" i="3" s="1"/>
  <c r="A1885" i="3" s="1"/>
  <c r="A1886" i="3" s="1"/>
  <c r="A1887" i="3" s="1"/>
  <c r="A1888" i="3" s="1"/>
  <c r="A1889" i="3" s="1"/>
  <c r="A1890" i="3" s="1"/>
  <c r="A1891" i="3" s="1"/>
  <c r="A1892" i="3" s="1"/>
  <c r="A1893" i="3" s="1"/>
  <c r="A1894" i="3" s="1"/>
  <c r="A1895" i="3" s="1"/>
  <c r="A1896" i="3" s="1"/>
  <c r="A1897" i="3" s="1"/>
  <c r="A1898" i="3" s="1"/>
  <c r="A1899" i="3" s="1"/>
  <c r="A1900" i="3" s="1"/>
  <c r="A1901" i="3" s="1"/>
  <c r="A1902" i="3" s="1"/>
  <c r="A1903" i="3" s="1"/>
  <c r="A1904" i="3" s="1"/>
  <c r="A1905" i="3" s="1"/>
  <c r="A1906" i="3" s="1"/>
  <c r="A1907" i="3" s="1"/>
  <c r="A1908" i="3" s="1"/>
  <c r="A1909" i="3" s="1"/>
  <c r="A1910" i="3" s="1"/>
  <c r="A1911" i="3" s="1"/>
  <c r="A1912" i="3" s="1"/>
  <c r="A1913" i="3" s="1"/>
  <c r="A1914" i="3" s="1"/>
  <c r="A1915" i="3" s="1"/>
  <c r="A1916" i="3" s="1"/>
  <c r="A1917" i="3" s="1"/>
  <c r="A1918" i="3" s="1"/>
  <c r="A1919" i="3" s="1"/>
  <c r="A1920" i="3" s="1"/>
  <c r="A1921" i="3" s="1"/>
  <c r="A1922" i="3" s="1"/>
  <c r="A1923" i="3" s="1"/>
  <c r="A1924" i="3" s="1"/>
  <c r="A1925" i="3" s="1"/>
  <c r="A1926" i="3" s="1"/>
  <c r="A1927" i="3" s="1"/>
  <c r="A1928" i="3" s="1"/>
  <c r="A1929" i="3" s="1"/>
  <c r="A1930" i="3" s="1"/>
  <c r="A1931" i="3" s="1"/>
  <c r="A1932" i="3" s="1"/>
  <c r="A1933" i="3" s="1"/>
  <c r="A1934" i="3" s="1"/>
  <c r="A1935" i="3" s="1"/>
  <c r="A1936" i="3" s="1"/>
  <c r="A1937" i="3" s="1"/>
  <c r="A1938" i="3" s="1"/>
  <c r="A1939" i="3" s="1"/>
  <c r="A1940" i="3" s="1"/>
  <c r="A1941" i="3" s="1"/>
  <c r="A1942" i="3" s="1"/>
  <c r="A1943" i="3" s="1"/>
  <c r="A1944" i="3" s="1"/>
  <c r="A1945" i="3" s="1"/>
  <c r="A1946" i="3" s="1"/>
  <c r="A1947" i="3" s="1"/>
  <c r="A1948" i="3" s="1"/>
  <c r="A1949" i="3" s="1"/>
  <c r="A1950" i="3" s="1"/>
  <c r="A1951" i="3" s="1"/>
  <c r="A1952" i="3" s="1"/>
  <c r="A1953" i="3" s="1"/>
  <c r="A1954" i="3" s="1"/>
  <c r="A1955" i="3" s="1"/>
  <c r="A1956" i="3" s="1"/>
  <c r="A1957" i="3" s="1"/>
  <c r="A1958" i="3" s="1"/>
  <c r="A1959" i="3" s="1"/>
  <c r="A1960" i="3" s="1"/>
  <c r="A1961" i="3" s="1"/>
  <c r="A1962" i="3" s="1"/>
  <c r="A1963" i="3" s="1"/>
  <c r="A1964" i="3" s="1"/>
  <c r="A1965" i="3" s="1"/>
  <c r="A1966" i="3" s="1"/>
  <c r="A1967" i="3" s="1"/>
  <c r="A1968" i="3" s="1"/>
  <c r="A1969" i="3" s="1"/>
  <c r="A1970" i="3" s="1"/>
  <c r="A1971" i="3" s="1"/>
  <c r="A1972" i="3" s="1"/>
  <c r="A1973" i="3" s="1"/>
  <c r="A1974" i="3" s="1"/>
  <c r="A1975" i="3" s="1"/>
  <c r="A1976" i="3" s="1"/>
  <c r="A1977" i="3" s="1"/>
  <c r="A1978" i="3" s="1"/>
  <c r="A1979" i="3" s="1"/>
  <c r="A1980" i="3" s="1"/>
  <c r="A1981" i="3" s="1"/>
  <c r="A1982" i="3" s="1"/>
  <c r="A1983" i="3" s="1"/>
  <c r="A1984" i="3" s="1"/>
  <c r="A1985" i="3" s="1"/>
  <c r="A1986" i="3" s="1"/>
  <c r="A1987" i="3" s="1"/>
  <c r="A1988" i="3" s="1"/>
  <c r="A1989" i="3" s="1"/>
  <c r="A1990" i="3" s="1"/>
  <c r="A1991" i="3" s="1"/>
  <c r="A1992" i="3" s="1"/>
  <c r="A1993" i="3" s="1"/>
  <c r="A1994" i="3" s="1"/>
  <c r="A1995" i="3" s="1"/>
  <c r="A1996" i="3" s="1"/>
  <c r="A1997" i="3" s="1"/>
  <c r="A1998" i="3" s="1"/>
  <c r="A1999" i="3" s="1"/>
  <c r="A2000" i="3" s="1"/>
  <c r="A2001" i="3" s="1"/>
  <c r="A2002" i="3" s="1"/>
  <c r="A2003" i="3" s="1"/>
  <c r="A2004" i="3" s="1"/>
  <c r="A2005" i="3" s="1"/>
  <c r="A2006" i="3" s="1"/>
  <c r="A2007" i="3" s="1"/>
  <c r="A2008" i="3" s="1"/>
  <c r="A2009" i="3" s="1"/>
  <c r="A2010" i="3" s="1"/>
  <c r="A2011" i="3" s="1"/>
  <c r="A2012" i="3" s="1"/>
  <c r="A2013" i="3" s="1"/>
  <c r="A2014" i="3" s="1"/>
  <c r="A2015" i="3" s="1"/>
  <c r="A2016" i="3" s="1"/>
  <c r="A2017" i="3" s="1"/>
  <c r="A2018" i="3" s="1"/>
  <c r="A2019" i="3" s="1"/>
  <c r="A2020" i="3" s="1"/>
  <c r="A2021" i="3" s="1"/>
  <c r="A2022" i="3" s="1"/>
  <c r="A2023" i="3" s="1"/>
  <c r="A2024" i="3" s="1"/>
  <c r="A2025" i="3" s="1"/>
  <c r="A2026" i="3" s="1"/>
  <c r="A2027" i="3" s="1"/>
  <c r="A2028" i="3" s="1"/>
  <c r="A2029" i="3" s="1"/>
  <c r="A2030" i="3" s="1"/>
  <c r="A2031" i="3" s="1"/>
  <c r="A2032" i="3" s="1"/>
  <c r="A2033" i="3" s="1"/>
  <c r="A2034" i="3" s="1"/>
  <c r="A2035" i="3" s="1"/>
  <c r="A2036" i="3" s="1"/>
  <c r="A2037" i="3" s="1"/>
  <c r="A2038" i="3" s="1"/>
  <c r="A2039" i="3" s="1"/>
  <c r="A2040" i="3" s="1"/>
  <c r="A2041" i="3" s="1"/>
  <c r="A2042" i="3" s="1"/>
  <c r="A2043" i="3" s="1"/>
  <c r="A2044" i="3" s="1"/>
  <c r="A2045" i="3" s="1"/>
  <c r="A2046" i="3" s="1"/>
  <c r="A2047" i="3" s="1"/>
  <c r="A2048" i="3" s="1"/>
  <c r="A2049" i="3" s="1"/>
  <c r="A2050" i="3" s="1"/>
  <c r="A2051" i="3" s="1"/>
  <c r="A2052" i="3" s="1"/>
  <c r="A2053" i="3" s="1"/>
  <c r="A2054" i="3" s="1"/>
  <c r="A2055" i="3" s="1"/>
  <c r="A2056" i="3" s="1"/>
  <c r="A2057" i="3" s="1"/>
  <c r="A2058" i="3" s="1"/>
  <c r="A2059" i="3" s="1"/>
  <c r="A2060" i="3" s="1"/>
  <c r="A2061" i="3" s="1"/>
  <c r="A2062" i="3" s="1"/>
  <c r="A2063" i="3" s="1"/>
  <c r="A2064" i="3" s="1"/>
  <c r="A2065" i="3" s="1"/>
  <c r="A2066" i="3" s="1"/>
  <c r="A2067" i="3" s="1"/>
  <c r="A2068" i="3" s="1"/>
  <c r="A2069" i="3" s="1"/>
  <c r="A2070" i="3" s="1"/>
  <c r="A2071" i="3" s="1"/>
  <c r="A2072" i="3" s="1"/>
  <c r="A2073" i="3" s="1"/>
  <c r="A2074" i="3" s="1"/>
  <c r="A2075" i="3" s="1"/>
  <c r="A2076" i="3" s="1"/>
  <c r="A2077" i="3" s="1"/>
  <c r="A2078" i="3" s="1"/>
  <c r="A2079" i="3" s="1"/>
  <c r="A2080" i="3" s="1"/>
  <c r="A2081" i="3" s="1"/>
  <c r="A2082" i="3" s="1"/>
  <c r="A2083" i="3" s="1"/>
  <c r="A2084" i="3" s="1"/>
  <c r="A2085" i="3" s="1"/>
  <c r="A2086" i="3" s="1"/>
  <c r="A2087" i="3" s="1"/>
  <c r="A2088" i="3" s="1"/>
  <c r="A2089" i="3" s="1"/>
  <c r="A2090" i="3" s="1"/>
  <c r="A2091" i="3" s="1"/>
  <c r="A2092" i="3" s="1"/>
  <c r="A2093" i="3" s="1"/>
  <c r="A2094" i="3" s="1"/>
  <c r="A2095" i="3" s="1"/>
  <c r="A2096" i="3" s="1"/>
  <c r="A2097" i="3" s="1"/>
  <c r="A2098" i="3" s="1"/>
  <c r="A2099" i="3" s="1"/>
  <c r="A2100" i="3" s="1"/>
  <c r="A2101" i="3" s="1"/>
  <c r="A2102" i="3" s="1"/>
  <c r="A2103" i="3" s="1"/>
  <c r="A2104" i="3" s="1"/>
  <c r="A2105" i="3" s="1"/>
  <c r="A2106" i="3" s="1"/>
  <c r="A2107" i="3" s="1"/>
  <c r="A2108" i="3" s="1"/>
  <c r="A2109" i="3" s="1"/>
  <c r="A2110" i="3" s="1"/>
  <c r="A2111" i="3" s="1"/>
  <c r="A2112" i="3" s="1"/>
  <c r="A2113" i="3" s="1"/>
  <c r="A2114" i="3" s="1"/>
  <c r="A2115" i="3" s="1"/>
  <c r="A2116" i="3" s="1"/>
  <c r="A2117" i="3" s="1"/>
  <c r="A2118" i="3" s="1"/>
  <c r="A2119" i="3" s="1"/>
  <c r="A2120" i="3" s="1"/>
  <c r="A2121" i="3" s="1"/>
  <c r="A2122" i="3" s="1"/>
  <c r="A2123" i="3" s="1"/>
  <c r="A2124" i="3" s="1"/>
  <c r="A2125" i="3" s="1"/>
  <c r="A2126" i="3" s="1"/>
  <c r="A2127" i="3" s="1"/>
  <c r="A2128" i="3" s="1"/>
  <c r="A2129" i="3" s="1"/>
  <c r="A2130" i="3" s="1"/>
  <c r="A2131" i="3" s="1"/>
  <c r="A2132" i="3" s="1"/>
  <c r="A2133" i="3" s="1"/>
  <c r="A2134" i="3" s="1"/>
  <c r="A2135" i="3" s="1"/>
  <c r="A2136" i="3" s="1"/>
  <c r="A2137" i="3" s="1"/>
  <c r="A2138" i="3" s="1"/>
  <c r="A2139" i="3" s="1"/>
  <c r="A2140" i="3" s="1"/>
  <c r="A2141" i="3" s="1"/>
  <c r="A2142" i="3" s="1"/>
  <c r="A2143" i="3" s="1"/>
  <c r="A2144" i="3" s="1"/>
  <c r="A2145" i="3" s="1"/>
  <c r="A2146" i="3" s="1"/>
  <c r="A2147" i="3" s="1"/>
  <c r="A2148" i="3" s="1"/>
  <c r="A2149" i="3" s="1"/>
  <c r="A2150" i="3" s="1"/>
  <c r="A2151" i="3" s="1"/>
  <c r="A2152" i="3" s="1"/>
  <c r="A2153" i="3" s="1"/>
  <c r="A2154" i="3" s="1"/>
  <c r="A2155" i="3" s="1"/>
  <c r="A2156" i="3" s="1"/>
  <c r="A2157" i="3" s="1"/>
  <c r="A2158" i="3" s="1"/>
  <c r="A2159" i="3" s="1"/>
  <c r="A2160" i="3" s="1"/>
  <c r="A2161" i="3" s="1"/>
  <c r="A2162" i="3" s="1"/>
  <c r="A2163" i="3" s="1"/>
  <c r="A2164" i="3" s="1"/>
  <c r="A2165" i="3" s="1"/>
  <c r="A2166" i="3" s="1"/>
  <c r="A2167" i="3" s="1"/>
  <c r="A2168" i="3" s="1"/>
  <c r="A2169" i="3" s="1"/>
  <c r="A2170" i="3" s="1"/>
  <c r="A2171" i="3" s="1"/>
  <c r="A2172" i="3" s="1"/>
  <c r="A2173" i="3" s="1"/>
  <c r="A2174" i="3" s="1"/>
  <c r="A2175" i="3" s="1"/>
  <c r="A2176" i="3" s="1"/>
  <c r="A2177" i="3" s="1"/>
  <c r="A2178" i="3" s="1"/>
  <c r="A2179" i="3" s="1"/>
  <c r="A2180" i="3" s="1"/>
  <c r="A2181" i="3" s="1"/>
  <c r="A2182" i="3" s="1"/>
  <c r="A2183" i="3" s="1"/>
  <c r="A2184" i="3" s="1"/>
  <c r="A2185" i="3" s="1"/>
  <c r="A2186" i="3" s="1"/>
  <c r="A2187" i="3" s="1"/>
  <c r="A2188" i="3" s="1"/>
  <c r="A2189" i="3" s="1"/>
  <c r="A2190" i="3" s="1"/>
  <c r="A2191" i="3" s="1"/>
  <c r="A2192" i="3" s="1"/>
  <c r="A2193" i="3" s="1"/>
  <c r="A2194" i="3" s="1"/>
  <c r="A2195" i="3" s="1"/>
  <c r="A2196" i="3" s="1"/>
  <c r="A2197" i="3" s="1"/>
  <c r="A2198" i="3" s="1"/>
  <c r="A2199" i="3" s="1"/>
  <c r="A2200" i="3" s="1"/>
  <c r="A2201" i="3" s="1"/>
  <c r="A2202" i="3" s="1"/>
  <c r="A2203" i="3" s="1"/>
  <c r="A2204" i="3" s="1"/>
  <c r="A2205" i="3" s="1"/>
  <c r="A2206" i="3" s="1"/>
  <c r="A2207" i="3" s="1"/>
  <c r="A2208" i="3" s="1"/>
  <c r="A2209" i="3" s="1"/>
  <c r="A2210" i="3" s="1"/>
  <c r="A2211" i="3" s="1"/>
  <c r="A2212" i="3" s="1"/>
  <c r="A2213" i="3" s="1"/>
  <c r="A2214" i="3" s="1"/>
  <c r="A2215" i="3" s="1"/>
  <c r="A2216" i="3" s="1"/>
  <c r="A2217" i="3" s="1"/>
  <c r="A2218" i="3" s="1"/>
  <c r="A2219" i="3" s="1"/>
  <c r="A2220" i="3" s="1"/>
  <c r="A2221" i="3" s="1"/>
  <c r="A2222" i="3" s="1"/>
  <c r="A2223" i="3" s="1"/>
  <c r="A2224" i="3" s="1"/>
  <c r="A2225" i="3" s="1"/>
  <c r="A2226" i="3" s="1"/>
  <c r="A2227" i="3" s="1"/>
  <c r="A2228" i="3" s="1"/>
  <c r="A2229" i="3" s="1"/>
  <c r="A2230" i="3" s="1"/>
  <c r="A2231" i="3" s="1"/>
  <c r="A2232" i="3" s="1"/>
  <c r="A2233" i="3" s="1"/>
  <c r="A2234" i="3" s="1"/>
  <c r="A2235" i="3" s="1"/>
  <c r="A2236" i="3" s="1"/>
  <c r="A2237" i="3" s="1"/>
  <c r="A2238" i="3" s="1"/>
  <c r="A2239" i="3" s="1"/>
  <c r="A2240" i="3" s="1"/>
  <c r="A2241" i="3" s="1"/>
  <c r="A2242" i="3" s="1"/>
  <c r="A2243" i="3" s="1"/>
  <c r="A2244" i="3" s="1"/>
  <c r="A2245" i="3" s="1"/>
  <c r="A2246" i="3" s="1"/>
  <c r="A2247" i="3" s="1"/>
  <c r="A2248" i="3" s="1"/>
  <c r="A2249" i="3" s="1"/>
  <c r="A2250" i="3" s="1"/>
  <c r="A2251" i="3" s="1"/>
  <c r="A2252" i="3" s="1"/>
  <c r="A2253" i="3" s="1"/>
  <c r="A2254" i="3" s="1"/>
  <c r="A2255" i="3" s="1"/>
  <c r="A2256" i="3" s="1"/>
  <c r="A2257" i="3" s="1"/>
  <c r="A2258" i="3" s="1"/>
  <c r="A2259" i="3" s="1"/>
  <c r="A2260" i="3" s="1"/>
  <c r="A2261" i="3" s="1"/>
  <c r="A2262" i="3" s="1"/>
  <c r="A2263" i="3" s="1"/>
  <c r="A2264" i="3" s="1"/>
  <c r="A2265" i="3" s="1"/>
  <c r="A2266" i="3" s="1"/>
  <c r="A2267" i="3" s="1"/>
  <c r="A2268" i="3" s="1"/>
  <c r="A2269" i="3" s="1"/>
  <c r="A2270" i="3" s="1"/>
  <c r="A2271" i="3" s="1"/>
  <c r="A2272" i="3" s="1"/>
  <c r="A2273" i="3" s="1"/>
  <c r="A2274" i="3" s="1"/>
  <c r="A2275" i="3" s="1"/>
  <c r="A2276" i="3" s="1"/>
  <c r="A2277" i="3" s="1"/>
  <c r="A2278" i="3" s="1"/>
  <c r="A2279" i="3" s="1"/>
  <c r="A2280" i="3" s="1"/>
  <c r="A2281" i="3" s="1"/>
  <c r="A2282" i="3" s="1"/>
  <c r="A2283" i="3" s="1"/>
  <c r="A2284" i="3" s="1"/>
  <c r="A2285" i="3" s="1"/>
  <c r="A2286" i="3" s="1"/>
  <c r="A2287" i="3" s="1"/>
  <c r="A2288" i="3" s="1"/>
  <c r="A2289" i="3" s="1"/>
  <c r="A2290" i="3" s="1"/>
  <c r="A2291" i="3" s="1"/>
  <c r="A2292" i="3" s="1"/>
  <c r="A2293" i="3" s="1"/>
  <c r="A2294" i="3" s="1"/>
  <c r="A2295" i="3" s="1"/>
  <c r="A2296" i="3" s="1"/>
  <c r="A2297" i="3" s="1"/>
  <c r="A2298" i="3" s="1"/>
  <c r="A2299" i="3" s="1"/>
  <c r="A2300" i="3" s="1"/>
  <c r="A2301" i="3" s="1"/>
  <c r="A2302" i="3" s="1"/>
  <c r="A2303" i="3" s="1"/>
  <c r="A2304" i="3" s="1"/>
  <c r="A2305" i="3" s="1"/>
  <c r="A2306" i="3" s="1"/>
  <c r="A2307" i="3" s="1"/>
  <c r="A2308" i="3" s="1"/>
  <c r="A2309" i="3" s="1"/>
  <c r="A2310" i="3" s="1"/>
  <c r="A2311" i="3" s="1"/>
  <c r="A2312" i="3" s="1"/>
  <c r="A2313" i="3" s="1"/>
  <c r="A2314" i="3" s="1"/>
  <c r="A2315" i="3" s="1"/>
  <c r="A2316" i="3" s="1"/>
  <c r="A2317" i="3" s="1"/>
  <c r="A2318" i="3" s="1"/>
  <c r="A2319" i="3" s="1"/>
  <c r="A2320" i="3" s="1"/>
  <c r="A2321" i="3" s="1"/>
  <c r="A2322" i="3" s="1"/>
  <c r="A2323" i="3" s="1"/>
  <c r="A2324" i="3" s="1"/>
  <c r="A2325" i="3" s="1"/>
  <c r="A2326" i="3" s="1"/>
  <c r="A2327" i="3" s="1"/>
  <c r="A2328" i="3" s="1"/>
  <c r="A2329" i="3" s="1"/>
  <c r="A2330" i="3" s="1"/>
  <c r="A2331" i="3" s="1"/>
  <c r="A2332" i="3" s="1"/>
  <c r="A2333" i="3" s="1"/>
  <c r="A2334" i="3" s="1"/>
  <c r="A2335" i="3" s="1"/>
  <c r="A2336" i="3" s="1"/>
  <c r="A2337" i="3" s="1"/>
  <c r="A2338" i="3" s="1"/>
  <c r="A2339" i="3" s="1"/>
  <c r="A2340" i="3" s="1"/>
  <c r="A2341" i="3" s="1"/>
  <c r="A2342" i="3" s="1"/>
  <c r="A2343" i="3" s="1"/>
  <c r="A2344" i="3" s="1"/>
  <c r="A2345" i="3" s="1"/>
  <c r="A2346" i="3" s="1"/>
  <c r="A2347" i="3" s="1"/>
  <c r="A2348" i="3" s="1"/>
  <c r="A2349" i="3" s="1"/>
  <c r="A2350" i="3" s="1"/>
  <c r="A2351" i="3" s="1"/>
  <c r="A2352" i="3" s="1"/>
  <c r="A2353" i="3" s="1"/>
  <c r="A2354" i="3" s="1"/>
  <c r="A2355" i="3" s="1"/>
  <c r="A2356" i="3" s="1"/>
  <c r="A2357" i="3" s="1"/>
  <c r="A2358" i="3" s="1"/>
  <c r="A2359" i="3" s="1"/>
  <c r="A2360" i="3" s="1"/>
  <c r="A2361" i="3" s="1"/>
  <c r="A2362" i="3" s="1"/>
  <c r="A2363" i="3" s="1"/>
  <c r="A2364" i="3" s="1"/>
  <c r="A2365" i="3" s="1"/>
  <c r="A2366" i="3" s="1"/>
  <c r="A2367" i="3" s="1"/>
  <c r="A2368" i="3" s="1"/>
  <c r="A2369" i="3" s="1"/>
  <c r="A2370" i="3" s="1"/>
  <c r="A2371" i="3" s="1"/>
  <c r="A2372" i="3" s="1"/>
  <c r="A2373" i="3" s="1"/>
  <c r="A2374" i="3" s="1"/>
  <c r="A2375" i="3" s="1"/>
  <c r="A2376" i="3" s="1"/>
  <c r="A2377" i="3" s="1"/>
  <c r="A2378" i="3" s="1"/>
  <c r="A2379" i="3" s="1"/>
  <c r="A2380" i="3" s="1"/>
  <c r="A2381" i="3" s="1"/>
  <c r="A2382" i="3" s="1"/>
  <c r="A2383" i="3" s="1"/>
  <c r="A2384" i="3" s="1"/>
  <c r="A2385" i="3" s="1"/>
  <c r="A2386" i="3" s="1"/>
  <c r="A2387" i="3" s="1"/>
  <c r="A2388" i="3" s="1"/>
  <c r="A2389" i="3" s="1"/>
  <c r="A2390" i="3" s="1"/>
  <c r="A2391" i="3" s="1"/>
  <c r="A2392" i="3" s="1"/>
  <c r="A2393" i="3" s="1"/>
  <c r="A2394" i="3" s="1"/>
  <c r="A2395" i="3" s="1"/>
  <c r="A2396" i="3" s="1"/>
  <c r="A2397" i="3" s="1"/>
  <c r="A2398" i="3" s="1"/>
  <c r="A2399" i="3" s="1"/>
  <c r="A2400" i="3" s="1"/>
  <c r="A2401" i="3" s="1"/>
  <c r="A2402" i="3" s="1"/>
  <c r="A2403" i="3" s="1"/>
  <c r="A2404" i="3" s="1"/>
  <c r="A2405" i="3" s="1"/>
  <c r="A2406" i="3" s="1"/>
  <c r="A2407" i="3" s="1"/>
  <c r="A2408" i="3" s="1"/>
  <c r="A2409" i="3" s="1"/>
  <c r="A2410" i="3" s="1"/>
  <c r="A2411" i="3" s="1"/>
  <c r="A2412" i="3" s="1"/>
  <c r="A2413" i="3" s="1"/>
  <c r="A2414" i="3" s="1"/>
  <c r="A2415" i="3" s="1"/>
  <c r="A2416" i="3" s="1"/>
  <c r="A2417" i="3" s="1"/>
  <c r="A2418" i="3" s="1"/>
  <c r="A2419" i="3" s="1"/>
  <c r="A2420" i="3" s="1"/>
  <c r="A2421" i="3" s="1"/>
  <c r="A2422" i="3" s="1"/>
  <c r="A2423" i="3" s="1"/>
  <c r="A2424" i="3" s="1"/>
  <c r="A2425" i="3" s="1"/>
  <c r="A2426" i="3" s="1"/>
  <c r="A2427" i="3" s="1"/>
  <c r="A2428" i="3" s="1"/>
  <c r="A2429" i="3" s="1"/>
  <c r="A2430" i="3" s="1"/>
  <c r="A2431" i="3" s="1"/>
  <c r="A2432" i="3" s="1"/>
  <c r="A2433" i="3" s="1"/>
  <c r="A2434" i="3" s="1"/>
  <c r="A2435" i="3" s="1"/>
  <c r="A2436" i="3" s="1"/>
  <c r="A2437" i="3" s="1"/>
  <c r="A2438" i="3" s="1"/>
  <c r="A2439" i="3" s="1"/>
  <c r="A2440" i="3" s="1"/>
  <c r="A2441" i="3" s="1"/>
  <c r="A2442" i="3" s="1"/>
  <c r="A2443" i="3" s="1"/>
  <c r="A2444" i="3" s="1"/>
  <c r="A2445" i="3" s="1"/>
  <c r="A2446" i="3" s="1"/>
  <c r="A2447" i="3" s="1"/>
  <c r="A2448" i="3" s="1"/>
  <c r="A2449" i="3" s="1"/>
  <c r="A2450" i="3" s="1"/>
  <c r="A2451" i="3" s="1"/>
  <c r="A2452" i="3" s="1"/>
  <c r="A2453" i="3" s="1"/>
  <c r="A2454" i="3" s="1"/>
  <c r="A2455" i="3" s="1"/>
  <c r="A2456" i="3" s="1"/>
  <c r="A2457" i="3" s="1"/>
  <c r="A2458" i="3" s="1"/>
  <c r="A2459" i="3" s="1"/>
  <c r="A2460" i="3" s="1"/>
  <c r="A2461" i="3" s="1"/>
  <c r="A2462" i="3" s="1"/>
  <c r="A2463" i="3" s="1"/>
  <c r="A2464" i="3" s="1"/>
  <c r="A2465" i="3" s="1"/>
  <c r="A2466" i="3" s="1"/>
  <c r="A2467" i="3" s="1"/>
  <c r="A2468" i="3" s="1"/>
  <c r="A2469" i="3" s="1"/>
  <c r="A2470" i="3" s="1"/>
  <c r="A2471" i="3" s="1"/>
  <c r="A2472" i="3" s="1"/>
  <c r="A2473" i="3" s="1"/>
  <c r="A2474" i="3" s="1"/>
  <c r="A2475" i="3" s="1"/>
  <c r="A2476" i="3" s="1"/>
  <c r="A2477" i="3" s="1"/>
  <c r="A2478" i="3" s="1"/>
  <c r="A2479" i="3" s="1"/>
  <c r="A2480" i="3" s="1"/>
  <c r="A2481" i="3" s="1"/>
  <c r="A2482" i="3" s="1"/>
  <c r="A2483" i="3" s="1"/>
  <c r="A2484" i="3" s="1"/>
  <c r="A2485" i="3" s="1"/>
  <c r="A2486" i="3" s="1"/>
  <c r="A2487" i="3" s="1"/>
  <c r="A2488" i="3" s="1"/>
  <c r="A2489" i="3" s="1"/>
  <c r="A2490" i="3" s="1"/>
  <c r="A2491" i="3" s="1"/>
  <c r="A2492" i="3" s="1"/>
  <c r="A2493" i="3" s="1"/>
  <c r="A2494" i="3" s="1"/>
  <c r="A2495" i="3" s="1"/>
  <c r="A2496" i="3" s="1"/>
  <c r="A2497" i="3" s="1"/>
  <c r="A2498" i="3" s="1"/>
  <c r="A2499" i="3" s="1"/>
  <c r="A2500" i="3" s="1"/>
  <c r="A2501" i="3" s="1"/>
  <c r="A2502" i="3" s="1"/>
  <c r="A2503" i="3" s="1"/>
  <c r="A2504" i="3" s="1"/>
  <c r="A2505" i="3" s="1"/>
  <c r="A2506" i="3" s="1"/>
  <c r="A2507" i="3" s="1"/>
  <c r="A2508" i="3" s="1"/>
  <c r="A2509" i="3" s="1"/>
  <c r="A2510" i="3" s="1"/>
  <c r="A2511" i="3" s="1"/>
  <c r="A2512" i="3" s="1"/>
  <c r="A2513" i="3" s="1"/>
  <c r="A2514" i="3" s="1"/>
  <c r="A2515" i="3" s="1"/>
  <c r="A2516" i="3" s="1"/>
  <c r="A2517" i="3" s="1"/>
  <c r="A2518" i="3" s="1"/>
  <c r="A2519" i="3" s="1"/>
  <c r="A2520" i="3" s="1"/>
  <c r="A2521" i="3" s="1"/>
  <c r="A2522" i="3" s="1"/>
  <c r="A2523" i="3" s="1"/>
  <c r="A2524" i="3" s="1"/>
  <c r="A2525" i="3" s="1"/>
  <c r="A2526" i="3" s="1"/>
  <c r="A2527" i="3" s="1"/>
  <c r="A2528" i="3" s="1"/>
  <c r="A2529" i="3" s="1"/>
  <c r="A2530" i="3" s="1"/>
  <c r="A2531" i="3" s="1"/>
  <c r="A2532" i="3" s="1"/>
  <c r="A2533" i="3" s="1"/>
  <c r="A2534" i="3" s="1"/>
  <c r="A2535" i="3" s="1"/>
  <c r="A2536" i="3" s="1"/>
  <c r="A2537" i="3" s="1"/>
  <c r="A2538" i="3" s="1"/>
  <c r="A2539" i="3" s="1"/>
  <c r="A2540" i="3" s="1"/>
  <c r="A2541" i="3" s="1"/>
  <c r="A2542" i="3" s="1"/>
  <c r="A2543" i="3" s="1"/>
  <c r="A2544" i="3" s="1"/>
  <c r="A2545" i="3" s="1"/>
  <c r="A2546" i="3" s="1"/>
  <c r="A2547" i="3" s="1"/>
  <c r="A2548" i="3" s="1"/>
  <c r="A2549" i="3" s="1"/>
  <c r="A2550" i="3" s="1"/>
  <c r="A2551" i="3" s="1"/>
  <c r="A2552" i="3" s="1"/>
  <c r="A2553" i="3" s="1"/>
  <c r="A2554" i="3" s="1"/>
  <c r="A2555" i="3" s="1"/>
  <c r="A2556" i="3" s="1"/>
  <c r="A2557" i="3" s="1"/>
  <c r="A2558" i="3" s="1"/>
  <c r="A2559" i="3" s="1"/>
  <c r="A2560" i="3" s="1"/>
  <c r="A2561" i="3" s="1"/>
  <c r="A2562" i="3" s="1"/>
  <c r="A2563" i="3" s="1"/>
  <c r="A2564" i="3" s="1"/>
  <c r="A2565" i="3" s="1"/>
  <c r="A2566" i="3" s="1"/>
  <c r="A2567" i="3" s="1"/>
  <c r="A2568" i="3" s="1"/>
  <c r="A2569" i="3" s="1"/>
  <c r="A2570" i="3" s="1"/>
  <c r="A2571" i="3" s="1"/>
  <c r="A2572" i="3" s="1"/>
  <c r="A2573" i="3" s="1"/>
  <c r="A2574" i="3" s="1"/>
  <c r="A2575" i="3" s="1"/>
  <c r="A2576" i="3" s="1"/>
  <c r="A2577" i="3" s="1"/>
  <c r="A2578" i="3" s="1"/>
  <c r="A2579" i="3" s="1"/>
  <c r="A2580" i="3" s="1"/>
  <c r="A2581" i="3" s="1"/>
  <c r="A2582" i="3" s="1"/>
  <c r="A2583" i="3" s="1"/>
  <c r="A2584" i="3" s="1"/>
  <c r="A2585" i="3" s="1"/>
  <c r="A2586" i="3" s="1"/>
  <c r="A2587" i="3" s="1"/>
  <c r="A2588" i="3" s="1"/>
  <c r="A2589" i="3" s="1"/>
  <c r="A2590" i="3" s="1"/>
  <c r="A2591" i="3" s="1"/>
  <c r="A2592" i="3" s="1"/>
  <c r="A2593" i="3" s="1"/>
  <c r="A2594" i="3" s="1"/>
  <c r="A2595" i="3" s="1"/>
  <c r="A2596" i="3" s="1"/>
  <c r="A2597" i="3" s="1"/>
  <c r="A2598" i="3" s="1"/>
  <c r="A2599" i="3" s="1"/>
  <c r="A2600" i="3" s="1"/>
  <c r="A2601" i="3" s="1"/>
  <c r="A2602" i="3" s="1"/>
  <c r="A2603" i="3" s="1"/>
  <c r="A2604" i="3" s="1"/>
  <c r="A2605" i="3" s="1"/>
  <c r="A2606" i="3" s="1"/>
  <c r="A2607" i="3" s="1"/>
  <c r="A2608" i="3" s="1"/>
  <c r="A2609" i="3" s="1"/>
  <c r="A2610" i="3" s="1"/>
  <c r="A2611" i="3" s="1"/>
  <c r="A2612" i="3" s="1"/>
  <c r="A2613" i="3" s="1"/>
  <c r="A2614" i="3" s="1"/>
  <c r="A2615" i="3" s="1"/>
  <c r="A2616" i="3" s="1"/>
  <c r="A2617" i="3" s="1"/>
  <c r="A2618" i="3" s="1"/>
  <c r="A2619" i="3" s="1"/>
  <c r="A2620" i="3" s="1"/>
  <c r="A2621" i="3" s="1"/>
  <c r="A2622" i="3" s="1"/>
  <c r="A2623" i="3" s="1"/>
  <c r="A2624" i="3" s="1"/>
  <c r="A2625" i="3" s="1"/>
  <c r="A2626" i="3" s="1"/>
  <c r="A2627" i="3" s="1"/>
  <c r="A2628" i="3" s="1"/>
  <c r="A2629" i="3" s="1"/>
  <c r="A2630" i="3" s="1"/>
  <c r="A2631" i="3" s="1"/>
  <c r="A2632" i="3" s="1"/>
  <c r="A2633" i="3" s="1"/>
  <c r="A2634" i="3" s="1"/>
  <c r="A2635" i="3" s="1"/>
  <c r="A2636" i="3" s="1"/>
  <c r="A2637" i="3" s="1"/>
  <c r="A2638" i="3" s="1"/>
  <c r="A2639" i="3" s="1"/>
  <c r="A2640" i="3" s="1"/>
  <c r="A2641" i="3" s="1"/>
  <c r="A2642" i="3" s="1"/>
  <c r="A2643" i="3" s="1"/>
  <c r="A2644" i="3" s="1"/>
  <c r="A2645" i="3" s="1"/>
  <c r="A2646" i="3" s="1"/>
  <c r="A2647" i="3" s="1"/>
  <c r="A2648" i="3" s="1"/>
  <c r="A2649" i="3" s="1"/>
  <c r="A2650" i="3" s="1"/>
  <c r="A2651" i="3" s="1"/>
  <c r="A2652" i="3" s="1"/>
  <c r="A2653" i="3" s="1"/>
  <c r="A2654" i="3" s="1"/>
  <c r="A2655" i="3" s="1"/>
  <c r="A2656" i="3" s="1"/>
  <c r="A2657" i="3" s="1"/>
  <c r="A2658" i="3" s="1"/>
  <c r="A2659" i="3" s="1"/>
  <c r="A2660" i="3" s="1"/>
  <c r="A2661" i="3" s="1"/>
  <c r="A2662" i="3" s="1"/>
  <c r="A2663" i="3" s="1"/>
  <c r="A2664" i="3" s="1"/>
  <c r="A2665" i="3" s="1"/>
  <c r="A2666" i="3" s="1"/>
  <c r="A2667" i="3" s="1"/>
  <c r="A2668" i="3" s="1"/>
  <c r="A2669" i="3" s="1"/>
  <c r="A2670" i="3" s="1"/>
  <c r="A2671" i="3" s="1"/>
  <c r="A2672" i="3" s="1"/>
  <c r="A2673" i="3" s="1"/>
  <c r="A2674" i="3" s="1"/>
  <c r="A2675" i="3" s="1"/>
  <c r="A2676" i="3" s="1"/>
  <c r="A2677" i="3" s="1"/>
  <c r="A2678" i="3" s="1"/>
  <c r="A2679" i="3" s="1"/>
  <c r="A2680" i="3" s="1"/>
  <c r="A2681" i="3" s="1"/>
  <c r="A2682" i="3" s="1"/>
  <c r="A2683" i="3" s="1"/>
  <c r="A2684" i="3" s="1"/>
  <c r="A2685" i="3" s="1"/>
  <c r="A2686" i="3" s="1"/>
  <c r="A2687" i="3" s="1"/>
  <c r="A2688" i="3" s="1"/>
  <c r="A2689" i="3" s="1"/>
  <c r="A2690" i="3" s="1"/>
  <c r="A2691" i="3" s="1"/>
  <c r="A2692" i="3" s="1"/>
  <c r="A2693" i="3" s="1"/>
  <c r="A2694" i="3" s="1"/>
  <c r="A2695" i="3" s="1"/>
  <c r="A2696" i="3" s="1"/>
  <c r="A2697" i="3" s="1"/>
  <c r="A2698" i="3" s="1"/>
  <c r="A2699" i="3" s="1"/>
  <c r="A2700" i="3" s="1"/>
  <c r="A2701" i="3" s="1"/>
  <c r="A2702" i="3" s="1"/>
  <c r="A2703" i="3" s="1"/>
  <c r="A2704" i="3" s="1"/>
  <c r="A2705" i="3" s="1"/>
  <c r="A2706" i="3" s="1"/>
  <c r="A2707" i="3" s="1"/>
  <c r="A2708" i="3" s="1"/>
  <c r="A2709" i="3" s="1"/>
  <c r="A2710" i="3" s="1"/>
  <c r="A2711" i="3" s="1"/>
  <c r="A2712" i="3" s="1"/>
  <c r="A2713" i="3" s="1"/>
  <c r="A2714" i="3" s="1"/>
  <c r="A2715" i="3" s="1"/>
  <c r="A2716" i="3" s="1"/>
  <c r="A2717" i="3" s="1"/>
  <c r="A2718" i="3" s="1"/>
  <c r="A2719" i="3" s="1"/>
  <c r="A2720" i="3" s="1"/>
  <c r="A2721" i="3" s="1"/>
  <c r="A2722" i="3" s="1"/>
  <c r="A2723" i="3" s="1"/>
  <c r="A2724" i="3" s="1"/>
  <c r="A2725" i="3" s="1"/>
  <c r="A2726" i="3" s="1"/>
  <c r="A2727" i="3" s="1"/>
  <c r="A2728" i="3" s="1"/>
  <c r="A2729" i="3" s="1"/>
  <c r="A2730" i="3" s="1"/>
  <c r="A2731" i="3" s="1"/>
  <c r="A2732" i="3" s="1"/>
  <c r="A2733" i="3" s="1"/>
  <c r="A2734" i="3" s="1"/>
  <c r="A2735" i="3" s="1"/>
  <c r="A2736" i="3" s="1"/>
  <c r="A2737" i="3" s="1"/>
  <c r="A2738" i="3" s="1"/>
  <c r="A2739" i="3" s="1"/>
  <c r="A2740" i="3" s="1"/>
  <c r="A2741" i="3" s="1"/>
  <c r="A2742" i="3" s="1"/>
  <c r="A2743" i="3" s="1"/>
  <c r="A2744" i="3" s="1"/>
  <c r="A2745" i="3" s="1"/>
  <c r="A2746" i="3" s="1"/>
  <c r="A2747" i="3" s="1"/>
  <c r="A2748" i="3" s="1"/>
  <c r="A2749" i="3" s="1"/>
  <c r="A2750" i="3" s="1"/>
  <c r="A2751" i="3" s="1"/>
  <c r="A2752" i="3" s="1"/>
  <c r="A2753" i="3" s="1"/>
  <c r="A2754" i="3" s="1"/>
  <c r="A2755" i="3" s="1"/>
  <c r="A2756" i="3" s="1"/>
  <c r="A2757" i="3" s="1"/>
  <c r="A2758" i="3" s="1"/>
  <c r="A2759" i="3" s="1"/>
  <c r="A2760" i="3" s="1"/>
  <c r="A2761" i="3" s="1"/>
  <c r="A2762" i="3" s="1"/>
  <c r="A2763" i="3" s="1"/>
  <c r="A2764" i="3" s="1"/>
  <c r="A2765" i="3" s="1"/>
  <c r="A2766" i="3" s="1"/>
  <c r="A2767" i="3" s="1"/>
  <c r="A2768" i="3" s="1"/>
  <c r="A2769" i="3" s="1"/>
  <c r="A2770" i="3" s="1"/>
  <c r="A2771" i="3" s="1"/>
  <c r="A2772" i="3" s="1"/>
  <c r="A2773" i="3" s="1"/>
  <c r="A2774" i="3" s="1"/>
  <c r="A2775" i="3" s="1"/>
  <c r="A2776" i="3" s="1"/>
  <c r="A2777" i="3" s="1"/>
  <c r="A2778" i="3" s="1"/>
  <c r="A2779" i="3" s="1"/>
  <c r="A2780" i="3" s="1"/>
  <c r="A2781" i="3" s="1"/>
  <c r="A2782" i="3" s="1"/>
  <c r="A2783" i="3" s="1"/>
  <c r="A2784" i="3" s="1"/>
  <c r="A2785" i="3" s="1"/>
  <c r="A2786" i="3" s="1"/>
  <c r="A2787" i="3" s="1"/>
  <c r="A2788" i="3" s="1"/>
  <c r="A2789" i="3" s="1"/>
  <c r="A2790" i="3" s="1"/>
  <c r="A2791" i="3" s="1"/>
  <c r="A2792" i="3" s="1"/>
  <c r="A2793" i="3" s="1"/>
  <c r="A2794" i="3" s="1"/>
  <c r="A2795" i="3" s="1"/>
  <c r="A2796" i="3" s="1"/>
  <c r="A2797" i="3" s="1"/>
  <c r="A2798" i="3" s="1"/>
  <c r="A2799" i="3" s="1"/>
  <c r="A2800" i="3" s="1"/>
  <c r="A2801" i="3" s="1"/>
  <c r="A2802" i="3" s="1"/>
  <c r="A2803" i="3" s="1"/>
  <c r="A2804" i="3" s="1"/>
  <c r="A2805" i="3" s="1"/>
  <c r="A2806" i="3" s="1"/>
  <c r="A2807" i="3" s="1"/>
  <c r="A2808" i="3" s="1"/>
  <c r="A2809" i="3" s="1"/>
  <c r="A2810" i="3" s="1"/>
  <c r="A2811" i="3" s="1"/>
  <c r="A2812" i="3" s="1"/>
  <c r="A2813" i="3" s="1"/>
  <c r="A2814" i="3" s="1"/>
  <c r="A2815" i="3" s="1"/>
  <c r="A2816" i="3" s="1"/>
  <c r="A2817" i="3" s="1"/>
  <c r="A2818" i="3" s="1"/>
  <c r="A2819" i="3" s="1"/>
  <c r="A2820" i="3" s="1"/>
  <c r="A2821" i="3" s="1"/>
  <c r="A2822" i="3" s="1"/>
  <c r="A2823" i="3" s="1"/>
  <c r="A2824" i="3" s="1"/>
  <c r="A2825" i="3" s="1"/>
  <c r="A2826" i="3" s="1"/>
  <c r="A2827" i="3" s="1"/>
  <c r="A2828" i="3" s="1"/>
  <c r="A2829" i="3" s="1"/>
  <c r="A2830" i="3" s="1"/>
  <c r="A2831" i="3" s="1"/>
  <c r="A2832" i="3" s="1"/>
  <c r="A2833" i="3" s="1"/>
  <c r="A2834" i="3" s="1"/>
  <c r="A2835" i="3" s="1"/>
  <c r="A2836" i="3" s="1"/>
  <c r="A2837" i="3" s="1"/>
  <c r="A2838" i="3" s="1"/>
  <c r="A2839" i="3" s="1"/>
  <c r="A2840" i="3" s="1"/>
  <c r="A2841" i="3" s="1"/>
  <c r="A2842" i="3" s="1"/>
  <c r="A2843" i="3" s="1"/>
  <c r="A2844" i="3" s="1"/>
  <c r="A2845" i="3" s="1"/>
  <c r="A2846" i="3" s="1"/>
  <c r="A2847" i="3" s="1"/>
  <c r="A2848" i="3" s="1"/>
  <c r="A2849" i="3" s="1"/>
  <c r="A2850" i="3" s="1"/>
  <c r="A2851" i="3" s="1"/>
  <c r="A2852" i="3" s="1"/>
  <c r="A2853" i="3" s="1"/>
  <c r="A2854" i="3" s="1"/>
  <c r="A2855" i="3" s="1"/>
  <c r="A2856" i="3" s="1"/>
  <c r="A2857" i="3" s="1"/>
  <c r="A2858" i="3" s="1"/>
  <c r="A2859" i="3" s="1"/>
  <c r="A2860" i="3" s="1"/>
  <c r="A2861" i="3" s="1"/>
  <c r="A2862" i="3" s="1"/>
  <c r="A2863" i="3" s="1"/>
  <c r="A2864" i="3" s="1"/>
  <c r="A2865" i="3" s="1"/>
  <c r="A2866" i="3" s="1"/>
  <c r="A2867" i="3" s="1"/>
  <c r="A2868" i="3" s="1"/>
  <c r="A2869" i="3" s="1"/>
  <c r="A2870" i="3" s="1"/>
  <c r="A2871" i="3" s="1"/>
  <c r="A2872" i="3" s="1"/>
  <c r="A2873" i="3" s="1"/>
  <c r="A2874" i="3" s="1"/>
  <c r="A2875" i="3" s="1"/>
  <c r="A2876" i="3" s="1"/>
  <c r="A2877" i="3" s="1"/>
  <c r="A2878" i="3" s="1"/>
  <c r="A2879" i="3" s="1"/>
  <c r="A2880" i="3" s="1"/>
  <c r="A2881" i="3" s="1"/>
  <c r="A2882" i="3" s="1"/>
  <c r="A2883" i="3" s="1"/>
  <c r="A2884" i="3" s="1"/>
  <c r="A2885" i="3" s="1"/>
  <c r="A2886" i="3" s="1"/>
  <c r="A2887" i="3" s="1"/>
  <c r="A2888" i="3" s="1"/>
  <c r="A2889" i="3" s="1"/>
  <c r="A2890" i="3" s="1"/>
  <c r="A2891" i="3" s="1"/>
  <c r="A2892" i="3" s="1"/>
  <c r="A2893" i="3" s="1"/>
  <c r="A2894" i="3" s="1"/>
  <c r="A2895" i="3" s="1"/>
  <c r="A2896" i="3" s="1"/>
  <c r="A2897" i="3" s="1"/>
  <c r="A2898" i="3" s="1"/>
  <c r="A2899" i="3" s="1"/>
  <c r="A2900" i="3" s="1"/>
  <c r="A2901" i="3" s="1"/>
  <c r="A2902" i="3" s="1"/>
  <c r="A2903" i="3" s="1"/>
  <c r="A2904" i="3" s="1"/>
  <c r="A2905" i="3" s="1"/>
  <c r="A2906" i="3" s="1"/>
  <c r="A2907" i="3" s="1"/>
  <c r="A2908" i="3" s="1"/>
  <c r="A2909" i="3" s="1"/>
  <c r="A2910" i="3" s="1"/>
  <c r="A2911" i="3" s="1"/>
  <c r="A2912" i="3" s="1"/>
  <c r="A2913" i="3" s="1"/>
  <c r="A2914" i="3" s="1"/>
  <c r="A2915" i="3" s="1"/>
  <c r="A2916" i="3" s="1"/>
  <c r="A2917" i="3" s="1"/>
  <c r="A2918" i="3" s="1"/>
  <c r="A2919" i="3" s="1"/>
  <c r="A2920" i="3" s="1"/>
  <c r="A2921" i="3" s="1"/>
  <c r="A2922" i="3" s="1"/>
  <c r="A2923" i="3" s="1"/>
  <c r="A2924" i="3" s="1"/>
  <c r="A2925" i="3" s="1"/>
  <c r="A2926" i="3" s="1"/>
  <c r="A2927" i="3" s="1"/>
  <c r="A2928" i="3" s="1"/>
  <c r="A2929" i="3" s="1"/>
  <c r="A2930" i="3" s="1"/>
  <c r="A2931" i="3" s="1"/>
  <c r="A2932" i="3" s="1"/>
  <c r="A2933" i="3" s="1"/>
  <c r="A2934" i="3" s="1"/>
  <c r="A2935" i="3" s="1"/>
  <c r="A2936" i="3" s="1"/>
  <c r="A2937" i="3" s="1"/>
  <c r="A2938" i="3" s="1"/>
  <c r="A2939" i="3" s="1"/>
  <c r="A2940" i="3" s="1"/>
  <c r="A2941" i="3" s="1"/>
  <c r="A2942" i="3" s="1"/>
  <c r="A2943" i="3" s="1"/>
  <c r="A2944" i="3" s="1"/>
  <c r="A2945" i="3" s="1"/>
  <c r="A2946" i="3" s="1"/>
  <c r="A2947" i="3" s="1"/>
  <c r="A2948" i="3" s="1"/>
  <c r="A2949" i="3" s="1"/>
  <c r="A2950" i="3" s="1"/>
  <c r="A2951" i="3" s="1"/>
  <c r="A2952" i="3" s="1"/>
  <c r="A2953" i="3" s="1"/>
  <c r="A2954" i="3" s="1"/>
  <c r="A2955" i="3" s="1"/>
  <c r="A2956" i="3" s="1"/>
  <c r="A2957" i="3" s="1"/>
  <c r="A2958" i="3" s="1"/>
  <c r="A2959" i="3" s="1"/>
  <c r="A2960" i="3" s="1"/>
  <c r="A2961" i="3" s="1"/>
  <c r="A2962" i="3" s="1"/>
  <c r="A2963" i="3" s="1"/>
  <c r="A2964" i="3" s="1"/>
  <c r="A2965" i="3" s="1"/>
  <c r="A2966" i="3" s="1"/>
  <c r="A2967" i="3" s="1"/>
  <c r="A2968" i="3" s="1"/>
  <c r="A2969" i="3" s="1"/>
  <c r="A2970" i="3" s="1"/>
  <c r="A2971" i="3" s="1"/>
  <c r="A2972" i="3" s="1"/>
  <c r="A2973" i="3" s="1"/>
  <c r="A2974" i="3" s="1"/>
  <c r="A2975" i="3" s="1"/>
  <c r="A2976" i="3" s="1"/>
  <c r="A2977" i="3" s="1"/>
  <c r="A2978" i="3" s="1"/>
  <c r="A2979" i="3" s="1"/>
  <c r="A2980" i="3" s="1"/>
  <c r="A2981" i="3" s="1"/>
  <c r="A2982" i="3" s="1"/>
  <c r="A2983" i="3" s="1"/>
  <c r="A2984" i="3" s="1"/>
  <c r="A2985" i="3" s="1"/>
  <c r="A2986" i="3" s="1"/>
  <c r="A2987" i="3" s="1"/>
  <c r="A2988" i="3" s="1"/>
  <c r="A2989" i="3" s="1"/>
  <c r="A2990" i="3" s="1"/>
  <c r="A2991" i="3" s="1"/>
  <c r="A2992" i="3" s="1"/>
  <c r="A2993" i="3" s="1"/>
  <c r="A2994" i="3" s="1"/>
  <c r="A2995" i="3" s="1"/>
  <c r="A2996" i="3" s="1"/>
  <c r="A2997" i="3" s="1"/>
  <c r="A2998" i="3" s="1"/>
  <c r="A2999" i="3" s="1"/>
  <c r="A3000" i="3" s="1"/>
  <c r="A3001" i="3" s="1"/>
  <c r="A3002" i="3" s="1"/>
  <c r="A3003" i="3" s="1"/>
  <c r="A3004" i="3" s="1"/>
  <c r="A3005" i="3" s="1"/>
  <c r="A3006" i="3" s="1"/>
  <c r="A3007" i="3" s="1"/>
  <c r="A3008" i="3" s="1"/>
  <c r="A3009" i="3" s="1"/>
  <c r="A3010" i="3" s="1"/>
  <c r="A3011" i="3" s="1"/>
  <c r="A3012" i="3" s="1"/>
  <c r="A3013" i="3" s="1"/>
  <c r="A3014" i="3" s="1"/>
  <c r="A3015" i="3" s="1"/>
  <c r="A3016" i="3" s="1"/>
  <c r="A3017" i="3" s="1"/>
  <c r="A3018" i="3" s="1"/>
  <c r="A3019" i="3" s="1"/>
  <c r="A3020" i="3" s="1"/>
  <c r="A3021" i="3" s="1"/>
  <c r="A3022" i="3" s="1"/>
  <c r="A3023" i="3" s="1"/>
  <c r="A3024" i="3" s="1"/>
  <c r="A3025" i="3" s="1"/>
  <c r="A3026" i="3" s="1"/>
  <c r="A3027" i="3" s="1"/>
  <c r="A3028" i="3" s="1"/>
  <c r="A3029" i="3" s="1"/>
  <c r="A3030" i="3" s="1"/>
  <c r="A3031" i="3" s="1"/>
  <c r="A3032" i="3" s="1"/>
  <c r="A3033" i="3" s="1"/>
  <c r="A3034" i="3" s="1"/>
  <c r="A3035" i="3" s="1"/>
  <c r="A3036" i="3" s="1"/>
  <c r="A3037" i="3" s="1"/>
  <c r="A3038" i="3" s="1"/>
  <c r="A3039" i="3" s="1"/>
  <c r="A3040" i="3" s="1"/>
  <c r="A3041" i="3" s="1"/>
  <c r="A3042" i="3" s="1"/>
  <c r="A3043" i="3" s="1"/>
  <c r="A3044" i="3" s="1"/>
  <c r="A3045" i="3" s="1"/>
  <c r="A3046" i="3" s="1"/>
  <c r="A3047" i="3" s="1"/>
  <c r="A3048" i="3" s="1"/>
  <c r="A3049" i="3" s="1"/>
  <c r="A3050" i="3" s="1"/>
  <c r="A3051" i="3" s="1"/>
  <c r="A3052" i="3" s="1"/>
  <c r="A3053" i="3" s="1"/>
  <c r="A3054" i="3" s="1"/>
  <c r="A3055" i="3" s="1"/>
  <c r="A3056" i="3" s="1"/>
  <c r="A3057" i="3" s="1"/>
  <c r="A3058" i="3" s="1"/>
  <c r="A3059" i="3" s="1"/>
  <c r="A3060" i="3" s="1"/>
  <c r="A3061" i="3" s="1"/>
  <c r="A3062" i="3" s="1"/>
  <c r="A3063" i="3" s="1"/>
  <c r="A3064" i="3" s="1"/>
  <c r="A3065" i="3" s="1"/>
  <c r="A3066" i="3" s="1"/>
  <c r="A3067" i="3" s="1"/>
  <c r="A3068" i="3" s="1"/>
  <c r="A3069" i="3" s="1"/>
  <c r="A3070" i="3" s="1"/>
  <c r="A3071" i="3" s="1"/>
  <c r="A3072" i="3" s="1"/>
  <c r="A3073" i="3" s="1"/>
  <c r="A3074" i="3" s="1"/>
  <c r="A3075" i="3" s="1"/>
  <c r="A3076" i="3" s="1"/>
  <c r="A3077" i="3" s="1"/>
  <c r="A3078" i="3" s="1"/>
  <c r="A3079" i="3" s="1"/>
  <c r="A3080" i="3" s="1"/>
  <c r="A3081" i="3" s="1"/>
  <c r="A3082" i="3" s="1"/>
  <c r="A3083" i="3" s="1"/>
  <c r="A3084" i="3" s="1"/>
  <c r="A3085" i="3" s="1"/>
  <c r="A3086" i="3" s="1"/>
  <c r="A3087" i="3" s="1"/>
  <c r="A3088" i="3" s="1"/>
  <c r="A3089" i="3" s="1"/>
  <c r="A3090" i="3" s="1"/>
  <c r="A3091" i="3" s="1"/>
  <c r="A3092" i="3" s="1"/>
  <c r="A3093" i="3" s="1"/>
  <c r="A3094" i="3" s="1"/>
  <c r="A3095" i="3" s="1"/>
  <c r="A3096" i="3" s="1"/>
  <c r="A3097" i="3" s="1"/>
  <c r="A3098" i="3" s="1"/>
  <c r="A3099" i="3" s="1"/>
  <c r="A3100" i="3" s="1"/>
  <c r="A3101" i="3" s="1"/>
  <c r="A3102" i="3" s="1"/>
  <c r="A3103" i="3" s="1"/>
  <c r="A3104" i="3" s="1"/>
  <c r="A3105" i="3" s="1"/>
  <c r="A3106" i="3" s="1"/>
  <c r="A3107" i="3" s="1"/>
  <c r="A3108" i="3" s="1"/>
  <c r="A3109" i="3" s="1"/>
  <c r="A3110" i="3" s="1"/>
  <c r="A3111" i="3" s="1"/>
  <c r="A3112" i="3" s="1"/>
  <c r="A3113" i="3" s="1"/>
  <c r="A3114" i="3" s="1"/>
  <c r="A3115" i="3" s="1"/>
  <c r="A3116" i="3" s="1"/>
  <c r="A3117" i="3" s="1"/>
  <c r="A3118" i="3" s="1"/>
  <c r="A3119" i="3" s="1"/>
  <c r="A3120" i="3" s="1"/>
  <c r="A3121" i="3" s="1"/>
  <c r="A3122" i="3" s="1"/>
  <c r="A3123" i="3" s="1"/>
  <c r="A3124" i="3" s="1"/>
  <c r="A3125" i="3" s="1"/>
  <c r="A3126" i="3" s="1"/>
  <c r="A3127" i="3" s="1"/>
  <c r="A3128" i="3" s="1"/>
  <c r="A3129" i="3" s="1"/>
  <c r="A3130" i="3" s="1"/>
  <c r="A3131" i="3" s="1"/>
  <c r="A3132" i="3" s="1"/>
  <c r="A3133" i="3" s="1"/>
  <c r="A3134" i="3" s="1"/>
  <c r="A3135" i="3" s="1"/>
  <c r="A3136" i="3" s="1"/>
  <c r="A3137" i="3" s="1"/>
  <c r="A3138" i="3" s="1"/>
  <c r="A3139" i="3" s="1"/>
  <c r="A3140" i="3" s="1"/>
  <c r="A3141" i="3" s="1"/>
  <c r="A3142" i="3" s="1"/>
  <c r="A3143" i="3" s="1"/>
  <c r="A3144" i="3" s="1"/>
  <c r="A3145" i="3" s="1"/>
  <c r="A3146" i="3" s="1"/>
  <c r="A3147" i="3" s="1"/>
  <c r="A3148" i="3" s="1"/>
  <c r="A3149" i="3" s="1"/>
  <c r="A3150" i="3" s="1"/>
  <c r="A3151" i="3" s="1"/>
  <c r="A3152" i="3" s="1"/>
  <c r="A3153" i="3" s="1"/>
  <c r="A3154" i="3" s="1"/>
  <c r="A3155" i="3" s="1"/>
  <c r="A3156" i="3" s="1"/>
  <c r="A3157" i="3" s="1"/>
  <c r="A3158" i="3" s="1"/>
  <c r="A3159" i="3" s="1"/>
  <c r="A3160" i="3" s="1"/>
  <c r="A3161" i="3" s="1"/>
  <c r="A3162" i="3" s="1"/>
  <c r="A3163" i="3" s="1"/>
  <c r="A3164" i="3" s="1"/>
  <c r="A3165" i="3" s="1"/>
  <c r="A3166" i="3" s="1"/>
  <c r="A3167" i="3" s="1"/>
  <c r="A3168" i="3" s="1"/>
  <c r="A3169" i="3" s="1"/>
  <c r="A3170" i="3" s="1"/>
  <c r="A3171" i="3" s="1"/>
  <c r="A3172" i="3" s="1"/>
  <c r="A3173" i="3" s="1"/>
  <c r="A3174" i="3" s="1"/>
  <c r="A3175" i="3" s="1"/>
  <c r="A3176" i="3" s="1"/>
  <c r="A3177" i="3" s="1"/>
  <c r="A3178" i="3" s="1"/>
  <c r="A3179" i="3" s="1"/>
  <c r="A3180" i="3" s="1"/>
  <c r="A3181" i="3" s="1"/>
  <c r="A3182" i="3" s="1"/>
  <c r="A3183" i="3" s="1"/>
  <c r="A3184" i="3" s="1"/>
  <c r="A3185" i="3" s="1"/>
  <c r="A3186" i="3" s="1"/>
  <c r="A3187" i="3" s="1"/>
  <c r="A3188" i="3" s="1"/>
  <c r="A3189" i="3" s="1"/>
  <c r="A3190" i="3" s="1"/>
  <c r="A3191" i="3" s="1"/>
  <c r="A3192" i="3" s="1"/>
  <c r="A3193" i="3" s="1"/>
  <c r="A3194" i="3" s="1"/>
  <c r="A3195" i="3" s="1"/>
  <c r="A3196" i="3" s="1"/>
  <c r="A3197" i="3" s="1"/>
  <c r="A3198" i="3" s="1"/>
  <c r="A3199" i="3" s="1"/>
  <c r="A3200" i="3" s="1"/>
  <c r="A3201" i="3" s="1"/>
  <c r="A3202" i="3" s="1"/>
  <c r="A3203" i="3" s="1"/>
  <c r="A3204" i="3" s="1"/>
  <c r="A3205" i="3" s="1"/>
  <c r="A3206" i="3" s="1"/>
  <c r="A3207" i="3" s="1"/>
  <c r="A3208" i="3" s="1"/>
  <c r="A3209" i="3" s="1"/>
  <c r="A3210" i="3" s="1"/>
  <c r="A3211" i="3" s="1"/>
  <c r="A3212" i="3" s="1"/>
  <c r="A3213" i="3" s="1"/>
  <c r="A3214" i="3" s="1"/>
  <c r="A3215" i="3" s="1"/>
  <c r="A3216" i="3" s="1"/>
  <c r="A3217" i="3" s="1"/>
  <c r="A3218" i="3" s="1"/>
  <c r="A3219" i="3" s="1"/>
  <c r="A3220" i="3" s="1"/>
  <c r="A3221" i="3" s="1"/>
  <c r="A3222" i="3" s="1"/>
  <c r="A3223" i="3" s="1"/>
  <c r="A3224" i="3" s="1"/>
  <c r="A3225" i="3" s="1"/>
  <c r="A3226" i="3" s="1"/>
  <c r="A3227" i="3" s="1"/>
  <c r="A3228" i="3" s="1"/>
  <c r="A3229" i="3" s="1"/>
  <c r="A3230" i="3" s="1"/>
  <c r="A3231" i="3" s="1"/>
  <c r="A3232" i="3" s="1"/>
  <c r="A3233" i="3" s="1"/>
  <c r="A3234" i="3" s="1"/>
  <c r="A3235" i="3" s="1"/>
  <c r="A3236" i="3" s="1"/>
  <c r="A3237" i="3" s="1"/>
  <c r="A3238" i="3" s="1"/>
  <c r="A3239" i="3" s="1"/>
  <c r="A3240" i="3" s="1"/>
  <c r="A3241" i="3" s="1"/>
  <c r="A3242" i="3" s="1"/>
  <c r="A3243" i="3" s="1"/>
  <c r="A3244" i="3" s="1"/>
  <c r="A3245" i="3" s="1"/>
  <c r="A3246" i="3" s="1"/>
  <c r="A3247" i="3" s="1"/>
  <c r="A3248" i="3" s="1"/>
  <c r="A3249" i="3" s="1"/>
  <c r="A3250" i="3" s="1"/>
  <c r="A3251" i="3" s="1"/>
  <c r="A3252" i="3" s="1"/>
  <c r="A3253" i="3" s="1"/>
  <c r="A3254" i="3" s="1"/>
  <c r="A3255" i="3" s="1"/>
  <c r="A3256" i="3" s="1"/>
  <c r="A3257" i="3" s="1"/>
  <c r="A3258" i="3" s="1"/>
  <c r="A3259" i="3" s="1"/>
  <c r="A3260" i="3" s="1"/>
  <c r="A3261" i="3" s="1"/>
  <c r="A3262" i="3" s="1"/>
  <c r="A3263" i="3" s="1"/>
  <c r="A3264" i="3" s="1"/>
  <c r="A3265" i="3" s="1"/>
  <c r="A3266" i="3" s="1"/>
  <c r="A3267" i="3" s="1"/>
  <c r="A3268" i="3" s="1"/>
  <c r="A3269" i="3" s="1"/>
  <c r="A3270" i="3" s="1"/>
  <c r="A3271" i="3" s="1"/>
  <c r="A3272" i="3" s="1"/>
  <c r="A3273" i="3" s="1"/>
  <c r="A3274" i="3" s="1"/>
  <c r="A3275" i="3" s="1"/>
  <c r="A3276" i="3" s="1"/>
  <c r="A3277" i="3" s="1"/>
  <c r="A3278" i="3" s="1"/>
  <c r="A3279" i="3" s="1"/>
  <c r="A3280" i="3" s="1"/>
  <c r="A3281" i="3" s="1"/>
  <c r="A3282" i="3" s="1"/>
  <c r="A3283" i="3" s="1"/>
  <c r="A3284" i="3" s="1"/>
  <c r="A3285" i="3" s="1"/>
  <c r="A3286" i="3" s="1"/>
  <c r="A3287" i="3" s="1"/>
  <c r="A3288" i="3" s="1"/>
  <c r="A3289" i="3" s="1"/>
  <c r="A3290" i="3" s="1"/>
  <c r="A3291" i="3" s="1"/>
  <c r="A3292" i="3" s="1"/>
  <c r="A3293" i="3" s="1"/>
  <c r="A3294" i="3" s="1"/>
  <c r="A3295" i="3" s="1"/>
  <c r="A3296" i="3" s="1"/>
  <c r="A3297" i="3" s="1"/>
  <c r="A3298" i="3" s="1"/>
  <c r="A3299" i="3" s="1"/>
  <c r="A3300" i="3" s="1"/>
  <c r="A3301" i="3" s="1"/>
  <c r="A3302" i="3" s="1"/>
  <c r="A3303" i="3" s="1"/>
  <c r="A3304" i="3" s="1"/>
  <c r="A3305" i="3" s="1"/>
  <c r="A3306" i="3" s="1"/>
  <c r="A3307" i="3" s="1"/>
  <c r="A3308" i="3" s="1"/>
  <c r="A3309" i="3" s="1"/>
  <c r="A3310" i="3" s="1"/>
  <c r="A3311" i="3" s="1"/>
  <c r="A3312" i="3" s="1"/>
  <c r="A3313" i="3" s="1"/>
  <c r="A3314" i="3" s="1"/>
  <c r="A3315" i="3" s="1"/>
  <c r="A3316" i="3" s="1"/>
  <c r="A3317" i="3" s="1"/>
  <c r="A3318" i="3" s="1"/>
  <c r="A3319" i="3" s="1"/>
  <c r="A3320" i="3" s="1"/>
  <c r="A3321" i="3" s="1"/>
  <c r="A3322" i="3" s="1"/>
  <c r="A3323" i="3" s="1"/>
  <c r="A3324" i="3" s="1"/>
  <c r="A3325" i="3" s="1"/>
  <c r="A3326" i="3" s="1"/>
  <c r="A3327" i="3" s="1"/>
  <c r="A3328" i="3" s="1"/>
  <c r="A3329" i="3" s="1"/>
  <c r="A3330" i="3" s="1"/>
  <c r="A3331" i="3" s="1"/>
  <c r="A3332" i="3" s="1"/>
  <c r="A3333" i="3" s="1"/>
  <c r="A3334" i="3" s="1"/>
  <c r="A3335" i="3" s="1"/>
  <c r="A3336" i="3" s="1"/>
  <c r="A3337" i="3" s="1"/>
  <c r="A3338" i="3" s="1"/>
  <c r="A3339" i="3" s="1"/>
  <c r="A3340" i="3" s="1"/>
  <c r="A3341" i="3" s="1"/>
  <c r="A3342" i="3" s="1"/>
  <c r="A3343" i="3" s="1"/>
  <c r="A3344" i="3" s="1"/>
  <c r="A3345" i="3" s="1"/>
  <c r="A3346" i="3" s="1"/>
  <c r="A3347" i="3" s="1"/>
  <c r="A3348" i="3" s="1"/>
  <c r="A3349" i="3" s="1"/>
  <c r="A3350" i="3" s="1"/>
  <c r="A3351" i="3" s="1"/>
  <c r="A3352" i="3" s="1"/>
  <c r="A3353" i="3" s="1"/>
  <c r="A3354" i="3" s="1"/>
  <c r="A3355" i="3" s="1"/>
  <c r="A3356" i="3" s="1"/>
  <c r="A3357" i="3" s="1"/>
  <c r="A3358" i="3" s="1"/>
  <c r="A3359" i="3" s="1"/>
  <c r="A3360" i="3" s="1"/>
  <c r="A3361" i="3" s="1"/>
  <c r="A3362" i="3" s="1"/>
  <c r="A3363" i="3" s="1"/>
  <c r="A3364" i="3" s="1"/>
  <c r="A3365" i="3" s="1"/>
  <c r="A3366" i="3" s="1"/>
  <c r="A3367" i="3" s="1"/>
  <c r="A3368" i="3" s="1"/>
  <c r="A3369" i="3" s="1"/>
  <c r="A3370" i="3" s="1"/>
  <c r="A3371" i="3" s="1"/>
  <c r="A3372" i="3" s="1"/>
  <c r="A3373" i="3" s="1"/>
  <c r="A3374" i="3" s="1"/>
  <c r="A3375" i="3" s="1"/>
  <c r="A3376" i="3" s="1"/>
  <c r="A3377" i="3" s="1"/>
  <c r="A3378" i="3" s="1"/>
  <c r="A3379" i="3" s="1"/>
  <c r="A3380" i="3" s="1"/>
  <c r="A3381" i="3" s="1"/>
  <c r="A3382" i="3" s="1"/>
  <c r="A3383" i="3" s="1"/>
  <c r="A3384" i="3" s="1"/>
  <c r="A3385" i="3" s="1"/>
  <c r="A3386" i="3" s="1"/>
  <c r="A3387" i="3" s="1"/>
  <c r="A3388" i="3" s="1"/>
  <c r="A3389" i="3" s="1"/>
  <c r="A3390" i="3" s="1"/>
  <c r="A3391" i="3" s="1"/>
  <c r="A3392" i="3" s="1"/>
  <c r="A3393" i="3" s="1"/>
  <c r="A3394" i="3" s="1"/>
  <c r="A3395" i="3" s="1"/>
  <c r="A3396" i="3" s="1"/>
  <c r="A3397" i="3" s="1"/>
  <c r="A3398" i="3" s="1"/>
  <c r="A3399" i="3" s="1"/>
  <c r="A3400" i="3" s="1"/>
  <c r="A3401" i="3" s="1"/>
  <c r="A3402" i="3" s="1"/>
  <c r="A3403" i="3" s="1"/>
  <c r="A3404" i="3" s="1"/>
  <c r="A3405" i="3" s="1"/>
  <c r="A3406" i="3" s="1"/>
  <c r="A3407" i="3" s="1"/>
  <c r="A3408" i="3" s="1"/>
  <c r="A3409" i="3" s="1"/>
  <c r="A3410" i="3" s="1"/>
  <c r="A3411" i="3" s="1"/>
  <c r="A3412" i="3" s="1"/>
  <c r="A3413" i="3" s="1"/>
  <c r="A3414" i="3" s="1"/>
  <c r="A3415" i="3" s="1"/>
  <c r="A3416" i="3" s="1"/>
  <c r="A3417" i="3" s="1"/>
  <c r="A3418" i="3" s="1"/>
  <c r="A3419" i="3" s="1"/>
  <c r="A3420" i="3" s="1"/>
  <c r="A3421" i="3" s="1"/>
  <c r="A3422" i="3" s="1"/>
  <c r="A3423" i="3" s="1"/>
  <c r="A3424" i="3" s="1"/>
  <c r="A3425" i="3" s="1"/>
  <c r="A3426" i="3" s="1"/>
  <c r="A3427" i="3" s="1"/>
  <c r="A3428" i="3" s="1"/>
  <c r="A3429" i="3" s="1"/>
  <c r="A3430" i="3" s="1"/>
  <c r="A3431" i="3" s="1"/>
  <c r="A3432" i="3" s="1"/>
  <c r="A3433" i="3" s="1"/>
  <c r="A3434" i="3" s="1"/>
  <c r="A3435" i="3" s="1"/>
  <c r="A3436" i="3" s="1"/>
  <c r="A3437" i="3" s="1"/>
  <c r="A3438" i="3" s="1"/>
  <c r="A3439" i="3" s="1"/>
  <c r="A3440" i="3" s="1"/>
  <c r="A3441" i="3" s="1"/>
  <c r="A3442" i="3" s="1"/>
  <c r="A3443" i="3" s="1"/>
  <c r="A3444" i="3" s="1"/>
  <c r="A3445" i="3" s="1"/>
  <c r="A3446" i="3" s="1"/>
  <c r="A3447" i="3" s="1"/>
  <c r="A3448" i="3" s="1"/>
  <c r="A3449" i="3" s="1"/>
  <c r="A3450" i="3" s="1"/>
  <c r="A3451" i="3" s="1"/>
  <c r="A3452" i="3" s="1"/>
  <c r="A3453" i="3" s="1"/>
  <c r="A3454" i="3" s="1"/>
  <c r="A3455" i="3" s="1"/>
  <c r="A3456" i="3" s="1"/>
  <c r="A3457" i="3" s="1"/>
  <c r="A3458" i="3" s="1"/>
  <c r="A3459" i="3" s="1"/>
  <c r="A3460" i="3" s="1"/>
  <c r="A3461" i="3" s="1"/>
  <c r="A3462" i="3" s="1"/>
  <c r="A3463" i="3" s="1"/>
  <c r="A3464" i="3" s="1"/>
  <c r="A3465" i="3" s="1"/>
  <c r="A3466" i="3" s="1"/>
  <c r="A3467" i="3" s="1"/>
  <c r="A3468" i="3" s="1"/>
  <c r="A3469" i="3" s="1"/>
  <c r="A3470" i="3" s="1"/>
  <c r="A3471" i="3" s="1"/>
  <c r="A3472" i="3" s="1"/>
  <c r="A3473" i="3" s="1"/>
  <c r="A3474" i="3" s="1"/>
  <c r="A3475" i="3" s="1"/>
  <c r="A3476" i="3" s="1"/>
  <c r="A3477" i="3" s="1"/>
  <c r="A3478" i="3" s="1"/>
  <c r="A3479" i="3" s="1"/>
  <c r="A3480" i="3" s="1"/>
  <c r="A3481" i="3" s="1"/>
  <c r="A3482" i="3" s="1"/>
  <c r="A3483" i="3" s="1"/>
  <c r="A3484" i="3" s="1"/>
  <c r="A3485" i="3" s="1"/>
  <c r="A3486" i="3" s="1"/>
  <c r="A3487" i="3" s="1"/>
  <c r="A3488" i="3" s="1"/>
  <c r="A3489" i="3" s="1"/>
  <c r="A3490" i="3" s="1"/>
  <c r="A3491" i="3" s="1"/>
  <c r="A3492" i="3" s="1"/>
  <c r="A3493" i="3" s="1"/>
  <c r="A3494" i="3" s="1"/>
  <c r="A3495" i="3" s="1"/>
  <c r="A3496" i="3" s="1"/>
  <c r="A3497" i="3" s="1"/>
  <c r="A3498" i="3" s="1"/>
  <c r="A3499" i="3" s="1"/>
  <c r="A3500" i="3" s="1"/>
  <c r="A3501" i="3" s="1"/>
  <c r="A3502" i="3" s="1"/>
  <c r="A3503" i="3" s="1"/>
  <c r="A3504" i="3" s="1"/>
  <c r="A3505" i="3" s="1"/>
  <c r="A3506" i="3" s="1"/>
  <c r="A3507" i="3" s="1"/>
  <c r="A3508" i="3" s="1"/>
  <c r="A3509" i="3" s="1"/>
  <c r="A3510" i="3" s="1"/>
  <c r="A3511" i="3" s="1"/>
  <c r="A3512" i="3" s="1"/>
  <c r="A3513" i="3" s="1"/>
  <c r="A3514" i="3" s="1"/>
  <c r="A3515" i="3" s="1"/>
  <c r="A3516" i="3" s="1"/>
  <c r="A3517" i="3" s="1"/>
  <c r="A3518" i="3" s="1"/>
  <c r="A3519" i="3" s="1"/>
  <c r="A3520" i="3" s="1"/>
  <c r="A3521" i="3" s="1"/>
  <c r="A3522" i="3" s="1"/>
  <c r="A3523" i="3" s="1"/>
  <c r="A3524" i="3" s="1"/>
  <c r="A3525" i="3" s="1"/>
  <c r="A3526" i="3" s="1"/>
  <c r="A3527" i="3" s="1"/>
  <c r="A3528" i="3" s="1"/>
  <c r="A3529" i="3" s="1"/>
  <c r="A3530" i="3" s="1"/>
  <c r="A3531" i="3" s="1"/>
  <c r="A3532" i="3" s="1"/>
  <c r="A3533" i="3" s="1"/>
  <c r="A3534" i="3" s="1"/>
  <c r="A3535" i="3" s="1"/>
  <c r="A3536" i="3" s="1"/>
  <c r="A3537" i="3" s="1"/>
  <c r="A3538" i="3" s="1"/>
  <c r="A3539" i="3" s="1"/>
  <c r="A3540" i="3" s="1"/>
  <c r="A3541" i="3" s="1"/>
  <c r="A3542" i="3" s="1"/>
  <c r="A3543" i="3" s="1"/>
  <c r="A3544" i="3" s="1"/>
  <c r="A3545" i="3" s="1"/>
  <c r="A3546" i="3" s="1"/>
  <c r="A3547" i="3" s="1"/>
  <c r="A3548" i="3" s="1"/>
  <c r="A3549" i="3" s="1"/>
  <c r="A3550" i="3" s="1"/>
  <c r="A3551" i="3" s="1"/>
  <c r="A3552" i="3" s="1"/>
  <c r="A3553" i="3" s="1"/>
  <c r="A3554" i="3" s="1"/>
  <c r="A3555" i="3" s="1"/>
  <c r="A3556" i="3" s="1"/>
  <c r="A3557" i="3" s="1"/>
  <c r="A3558" i="3" s="1"/>
  <c r="A3559" i="3" s="1"/>
  <c r="A3560" i="3" s="1"/>
  <c r="A3561" i="3" s="1"/>
  <c r="A3562" i="3" s="1"/>
  <c r="A3563" i="3" s="1"/>
  <c r="A3564" i="3" s="1"/>
  <c r="A3565" i="3" s="1"/>
  <c r="A3566" i="3" s="1"/>
  <c r="A3567" i="3" s="1"/>
  <c r="A3568" i="3" s="1"/>
  <c r="A3569" i="3" s="1"/>
  <c r="A3570" i="3" s="1"/>
  <c r="A3571" i="3" s="1"/>
  <c r="A3572" i="3" s="1"/>
  <c r="A3573" i="3" s="1"/>
  <c r="A3574" i="3" s="1"/>
  <c r="A3575" i="3" s="1"/>
  <c r="A3576" i="3" s="1"/>
  <c r="A3577" i="3" s="1"/>
  <c r="A3578" i="3" s="1"/>
  <c r="A3579" i="3" s="1"/>
  <c r="A3580" i="3" s="1"/>
  <c r="A3581" i="3" s="1"/>
  <c r="A3582" i="3" s="1"/>
  <c r="A3583" i="3" s="1"/>
  <c r="A3584" i="3" s="1"/>
  <c r="A3585" i="3" s="1"/>
  <c r="A3586" i="3" s="1"/>
  <c r="A3587" i="3" s="1"/>
  <c r="A3588" i="3" s="1"/>
  <c r="A3589" i="3" s="1"/>
  <c r="A3590" i="3" s="1"/>
  <c r="A3591" i="3" s="1"/>
  <c r="A3592" i="3" s="1"/>
  <c r="A3593" i="3" s="1"/>
  <c r="A3594" i="3" s="1"/>
  <c r="A3595" i="3" s="1"/>
  <c r="A3596" i="3" s="1"/>
  <c r="A3597" i="3" s="1"/>
  <c r="A3598" i="3" s="1"/>
  <c r="A3599" i="3" s="1"/>
  <c r="A3600" i="3" s="1"/>
  <c r="A3601" i="3" s="1"/>
  <c r="A3602" i="3" s="1"/>
  <c r="A3603" i="3" s="1"/>
  <c r="A3604" i="3" s="1"/>
  <c r="A3605" i="3" s="1"/>
  <c r="A3606" i="3" s="1"/>
  <c r="A3607" i="3" s="1"/>
  <c r="A3608" i="3" s="1"/>
  <c r="A3609" i="3" s="1"/>
  <c r="A3610" i="3" s="1"/>
  <c r="A3611" i="3" s="1"/>
  <c r="A3612" i="3" s="1"/>
  <c r="A3613" i="3" s="1"/>
  <c r="A3614" i="3" s="1"/>
  <c r="A3615" i="3" s="1"/>
  <c r="A3616" i="3" s="1"/>
  <c r="A3617" i="3" s="1"/>
  <c r="A3618" i="3" s="1"/>
  <c r="A3619" i="3" s="1"/>
  <c r="A3620" i="3" s="1"/>
  <c r="A3621" i="3" s="1"/>
  <c r="A3622" i="3" s="1"/>
  <c r="A3623" i="3" s="1"/>
  <c r="A3624" i="3" s="1"/>
  <c r="A3625" i="3" s="1"/>
  <c r="A3626" i="3" s="1"/>
  <c r="A3627" i="3" s="1"/>
  <c r="A3628" i="3" s="1"/>
  <c r="A3629" i="3" s="1"/>
  <c r="A3630" i="3" s="1"/>
  <c r="A3631" i="3" s="1"/>
  <c r="A3632" i="3" s="1"/>
  <c r="A3633" i="3" s="1"/>
  <c r="A3634" i="3" s="1"/>
  <c r="A3635" i="3" s="1"/>
  <c r="A3636" i="3" s="1"/>
  <c r="A3637" i="3" s="1"/>
  <c r="A3638" i="3" s="1"/>
  <c r="A3639" i="3" s="1"/>
  <c r="A3640" i="3" s="1"/>
  <c r="A3641" i="3" s="1"/>
  <c r="A3642" i="3" s="1"/>
  <c r="A3643" i="3" s="1"/>
  <c r="A3644" i="3" s="1"/>
  <c r="A3645" i="3" s="1"/>
  <c r="A3646" i="3" s="1"/>
  <c r="A3647" i="3" s="1"/>
  <c r="A3648" i="3" s="1"/>
  <c r="A3649" i="3" s="1"/>
  <c r="A3650" i="3" s="1"/>
  <c r="A3651" i="3" s="1"/>
  <c r="A3652" i="3" s="1"/>
  <c r="A3653" i="3" s="1"/>
  <c r="A3654" i="3" s="1"/>
  <c r="A3655" i="3" s="1"/>
  <c r="A3656" i="3" s="1"/>
  <c r="A3657" i="3" s="1"/>
  <c r="A3658" i="3" s="1"/>
  <c r="A3659" i="3" s="1"/>
  <c r="A3660" i="3" s="1"/>
  <c r="A3661" i="3" s="1"/>
  <c r="A3662" i="3" s="1"/>
  <c r="A3663" i="3" s="1"/>
  <c r="A3664" i="3" s="1"/>
  <c r="A3665" i="3" s="1"/>
  <c r="A3666" i="3" s="1"/>
  <c r="A3667" i="3" s="1"/>
  <c r="A3668" i="3" s="1"/>
  <c r="A3669" i="3" s="1"/>
  <c r="A3670" i="3" s="1"/>
  <c r="A3671" i="3" s="1"/>
  <c r="A3672" i="3" s="1"/>
  <c r="A3673" i="3" s="1"/>
  <c r="A3674" i="3" s="1"/>
  <c r="A3675" i="3" s="1"/>
  <c r="A3676" i="3" s="1"/>
  <c r="A3677" i="3" s="1"/>
  <c r="A3678" i="3" s="1"/>
  <c r="A3679" i="3" s="1"/>
  <c r="A3680" i="3" s="1"/>
  <c r="A3681" i="3" s="1"/>
  <c r="A3682" i="3" s="1"/>
  <c r="A3683" i="3" s="1"/>
  <c r="A3684" i="3" s="1"/>
  <c r="A3685" i="3" s="1"/>
  <c r="A3686" i="3" s="1"/>
  <c r="A3687" i="3" s="1"/>
  <c r="A3688" i="3" s="1"/>
  <c r="A3689" i="3" s="1"/>
  <c r="A3690" i="3" s="1"/>
  <c r="A3691" i="3" s="1"/>
  <c r="A3692" i="3" s="1"/>
  <c r="A3693" i="3" s="1"/>
  <c r="A3694" i="3" s="1"/>
  <c r="A3695" i="3" s="1"/>
  <c r="A3696" i="3" s="1"/>
  <c r="A3697" i="3" s="1"/>
  <c r="A3698" i="3" s="1"/>
  <c r="A3699" i="3" s="1"/>
  <c r="A3700" i="3" s="1"/>
  <c r="A3701" i="3" s="1"/>
  <c r="A3702" i="3" s="1"/>
  <c r="A3703" i="3" s="1"/>
  <c r="A3704" i="3" s="1"/>
  <c r="A3705" i="3" s="1"/>
  <c r="A3706" i="3" s="1"/>
  <c r="A3707" i="3" s="1"/>
  <c r="A3708" i="3" s="1"/>
  <c r="A3709" i="3" s="1"/>
  <c r="A3710" i="3" s="1"/>
  <c r="A3711" i="3" s="1"/>
  <c r="A3712" i="3" s="1"/>
  <c r="A3713" i="3" s="1"/>
  <c r="A3714" i="3" s="1"/>
  <c r="A3715" i="3" s="1"/>
  <c r="A3716" i="3" s="1"/>
  <c r="A3717" i="3" s="1"/>
  <c r="A3718" i="3" s="1"/>
  <c r="A3719" i="3" s="1"/>
  <c r="A3720" i="3" s="1"/>
  <c r="A3721" i="3" s="1"/>
  <c r="A3722" i="3" s="1"/>
  <c r="A3723" i="3" s="1"/>
  <c r="A3724" i="3" s="1"/>
  <c r="A3725" i="3" s="1"/>
  <c r="A3726" i="3" s="1"/>
  <c r="A3727" i="3" s="1"/>
  <c r="A3728" i="3" s="1"/>
  <c r="A3729" i="3" s="1"/>
  <c r="A3730" i="3" s="1"/>
  <c r="A3731" i="3" s="1"/>
  <c r="A3732" i="3" s="1"/>
  <c r="A3733" i="3" s="1"/>
  <c r="A3734" i="3" s="1"/>
  <c r="A3735" i="3" s="1"/>
  <c r="A3736" i="3" s="1"/>
  <c r="A3737" i="3" s="1"/>
  <c r="A3738" i="3" s="1"/>
  <c r="A3739" i="3" s="1"/>
  <c r="A3740" i="3" s="1"/>
  <c r="A3741" i="3" s="1"/>
  <c r="A3742" i="3" s="1"/>
  <c r="A3743" i="3" s="1"/>
  <c r="A3744" i="3" s="1"/>
  <c r="A3745" i="3" s="1"/>
  <c r="A3746" i="3" s="1"/>
  <c r="A3747" i="3" s="1"/>
  <c r="A3748" i="3" s="1"/>
  <c r="A3749" i="3" s="1"/>
  <c r="A3750" i="3" s="1"/>
  <c r="A3751" i="3" s="1"/>
  <c r="A3752" i="3" s="1"/>
  <c r="A3753" i="3" s="1"/>
  <c r="A3754" i="3" s="1"/>
  <c r="A3755" i="3" s="1"/>
  <c r="A3756" i="3" s="1"/>
  <c r="A3757" i="3" s="1"/>
  <c r="A3758" i="3" s="1"/>
  <c r="A3759" i="3" s="1"/>
  <c r="A3760" i="3" s="1"/>
  <c r="A3761" i="3" s="1"/>
  <c r="A3762" i="3" s="1"/>
  <c r="A3763" i="3" s="1"/>
  <c r="A3764" i="3" s="1"/>
  <c r="A3765" i="3" s="1"/>
  <c r="A3766" i="3" s="1"/>
  <c r="A3767" i="3" s="1"/>
  <c r="A3768" i="3" s="1"/>
  <c r="A3769" i="3" s="1"/>
  <c r="A3770" i="3" s="1"/>
  <c r="A3771" i="3" s="1"/>
  <c r="A3772" i="3" s="1"/>
  <c r="A3773" i="3" s="1"/>
  <c r="A3774" i="3" s="1"/>
  <c r="A3775" i="3" s="1"/>
  <c r="A3776" i="3" s="1"/>
  <c r="A3777" i="3" s="1"/>
  <c r="A3778" i="3" s="1"/>
  <c r="A3779" i="3" s="1"/>
  <c r="A3780" i="3" s="1"/>
  <c r="A3781" i="3" s="1"/>
  <c r="A3782" i="3" s="1"/>
  <c r="A3783" i="3" s="1"/>
  <c r="A3784" i="3" s="1"/>
  <c r="A3785" i="3" s="1"/>
  <c r="A3786" i="3" s="1"/>
  <c r="A3787" i="3" s="1"/>
  <c r="A3788" i="3" s="1"/>
  <c r="A3789" i="3" s="1"/>
  <c r="A3790" i="3" s="1"/>
  <c r="A3791" i="3" s="1"/>
  <c r="A3792" i="3" s="1"/>
  <c r="A3793" i="3" s="1"/>
  <c r="A3794" i="3" s="1"/>
  <c r="A3795" i="3" s="1"/>
  <c r="A3796" i="3" s="1"/>
  <c r="A3797" i="3" s="1"/>
  <c r="A3798" i="3" s="1"/>
  <c r="A3799" i="3" s="1"/>
  <c r="A3800" i="3" s="1"/>
  <c r="A3801" i="3" s="1"/>
  <c r="A3802" i="3" s="1"/>
  <c r="A3803" i="3" s="1"/>
  <c r="A3804" i="3" s="1"/>
  <c r="A3805" i="3" s="1"/>
  <c r="A3806" i="3" s="1"/>
  <c r="A3807" i="3" s="1"/>
  <c r="A3808" i="3" s="1"/>
  <c r="A3809" i="3" s="1"/>
  <c r="A3810" i="3" s="1"/>
  <c r="A3811" i="3" s="1"/>
  <c r="A3812" i="3" s="1"/>
  <c r="A3813" i="3" s="1"/>
  <c r="A3814" i="3" s="1"/>
  <c r="A3815" i="3" s="1"/>
  <c r="A3816" i="3" s="1"/>
  <c r="A3817" i="3" s="1"/>
  <c r="A3818" i="3" s="1"/>
  <c r="A3819" i="3" s="1"/>
  <c r="A3820" i="3" s="1"/>
  <c r="A3821" i="3" s="1"/>
  <c r="A3822" i="3" s="1"/>
  <c r="A3823" i="3" s="1"/>
  <c r="A3824" i="3" s="1"/>
  <c r="A3825" i="3" s="1"/>
  <c r="A3826" i="3" s="1"/>
  <c r="A3827" i="3" s="1"/>
  <c r="A3828" i="3" s="1"/>
  <c r="A3829" i="3" s="1"/>
  <c r="A3830" i="3" s="1"/>
  <c r="A3831" i="3" s="1"/>
  <c r="A3832" i="3" s="1"/>
  <c r="A3833" i="3" s="1"/>
  <c r="A3834" i="3" s="1"/>
  <c r="A3835" i="3" s="1"/>
  <c r="A3836" i="3" s="1"/>
  <c r="A3837" i="3" s="1"/>
  <c r="A3838" i="3" s="1"/>
  <c r="A3839" i="3" s="1"/>
  <c r="A3840" i="3" s="1"/>
  <c r="A3841" i="3" s="1"/>
  <c r="A3842" i="3" s="1"/>
  <c r="A3843" i="3" s="1"/>
  <c r="A3844" i="3" s="1"/>
  <c r="A3845" i="3" s="1"/>
  <c r="A3846" i="3" s="1"/>
  <c r="A3847" i="3" s="1"/>
  <c r="A3848" i="3" s="1"/>
  <c r="A3849" i="3" s="1"/>
  <c r="A3850" i="3" s="1"/>
  <c r="A3851" i="3" s="1"/>
  <c r="A3852" i="3" s="1"/>
  <c r="A3853" i="3" s="1"/>
  <c r="A3854" i="3" s="1"/>
  <c r="A3855" i="3" s="1"/>
  <c r="A3856" i="3" s="1"/>
  <c r="A3857" i="3" s="1"/>
  <c r="A3858" i="3" s="1"/>
  <c r="A3859" i="3" s="1"/>
  <c r="A3860" i="3" s="1"/>
  <c r="A3861" i="3" s="1"/>
  <c r="A3862" i="3" s="1"/>
  <c r="A3863" i="3" s="1"/>
  <c r="A3864" i="3" s="1"/>
  <c r="A3865" i="3" s="1"/>
  <c r="A3866" i="3" s="1"/>
  <c r="A3867" i="3" s="1"/>
  <c r="A3868" i="3" s="1"/>
  <c r="A3869" i="3" s="1"/>
  <c r="A3870" i="3" s="1"/>
  <c r="A3871" i="3" s="1"/>
  <c r="A3872" i="3" s="1"/>
  <c r="A3873" i="3" s="1"/>
  <c r="A3874" i="3" s="1"/>
  <c r="A3875" i="3" s="1"/>
  <c r="A3876" i="3" s="1"/>
  <c r="A3877" i="3" s="1"/>
  <c r="A3878" i="3" s="1"/>
  <c r="A3879" i="3" s="1"/>
  <c r="A3880" i="3" s="1"/>
  <c r="A3881" i="3" s="1"/>
  <c r="A3882" i="3" s="1"/>
  <c r="A3883" i="3" s="1"/>
  <c r="A3884" i="3" s="1"/>
  <c r="A3885" i="3" s="1"/>
  <c r="A3886" i="3" s="1"/>
  <c r="A3887" i="3" s="1"/>
  <c r="A3888" i="3" s="1"/>
  <c r="A3889" i="3" s="1"/>
  <c r="A3890" i="3" s="1"/>
  <c r="A3891" i="3" s="1"/>
  <c r="A3892" i="3" s="1"/>
  <c r="A3893" i="3" s="1"/>
  <c r="A3894" i="3" s="1"/>
  <c r="A3895" i="3" s="1"/>
  <c r="A3896" i="3" s="1"/>
  <c r="A3897" i="3" s="1"/>
  <c r="A3898" i="3" s="1"/>
  <c r="A3899" i="3" s="1"/>
  <c r="A3900" i="3" s="1"/>
  <c r="A3901" i="3" s="1"/>
  <c r="A3902" i="3" s="1"/>
  <c r="A3903" i="3" s="1"/>
  <c r="A3904" i="3" s="1"/>
  <c r="A3905" i="3" s="1"/>
  <c r="A3906" i="3" s="1"/>
  <c r="A3907" i="3" s="1"/>
  <c r="A3908" i="3" s="1"/>
  <c r="A3909" i="3" s="1"/>
  <c r="A3910" i="3" s="1"/>
  <c r="A3911" i="3" s="1"/>
  <c r="A3912" i="3" s="1"/>
  <c r="A3913" i="3" s="1"/>
  <c r="A3914" i="3" s="1"/>
  <c r="A3915" i="3" s="1"/>
  <c r="A3916" i="3" s="1"/>
  <c r="A3917" i="3" s="1"/>
  <c r="A3918" i="3" s="1"/>
  <c r="A3919" i="3" s="1"/>
  <c r="A3920" i="3" s="1"/>
  <c r="A3921" i="3" s="1"/>
  <c r="A3922" i="3" s="1"/>
  <c r="A3923" i="3" s="1"/>
  <c r="A3924" i="3" s="1"/>
  <c r="A3925" i="3" s="1"/>
  <c r="A3926" i="3" s="1"/>
  <c r="A3927" i="3" s="1"/>
  <c r="A3928" i="3" s="1"/>
  <c r="A3929" i="3" s="1"/>
  <c r="A3930" i="3" s="1"/>
  <c r="A3931" i="3" s="1"/>
  <c r="A3932" i="3" s="1"/>
  <c r="A3933" i="3" s="1"/>
  <c r="A3934" i="3" s="1"/>
  <c r="A3935" i="3" s="1"/>
  <c r="A3936" i="3" s="1"/>
  <c r="A3937" i="3" s="1"/>
  <c r="A3938" i="3" s="1"/>
  <c r="A3939" i="3" s="1"/>
  <c r="A3940" i="3" s="1"/>
  <c r="A3941" i="3" s="1"/>
  <c r="A3942" i="3" s="1"/>
  <c r="A3943" i="3" s="1"/>
  <c r="A3944" i="3" s="1"/>
  <c r="A3945" i="3" s="1"/>
  <c r="A3946" i="3" s="1"/>
  <c r="A3947" i="3" s="1"/>
  <c r="A3948" i="3" s="1"/>
  <c r="A3949" i="3" s="1"/>
  <c r="A3950" i="3" s="1"/>
  <c r="A3951" i="3" s="1"/>
  <c r="A3952" i="3" s="1"/>
  <c r="A3953" i="3" s="1"/>
  <c r="A3954" i="3" s="1"/>
  <c r="A3955" i="3" s="1"/>
  <c r="A3956" i="3" s="1"/>
  <c r="A3957" i="3" s="1"/>
  <c r="A3958" i="3" s="1"/>
  <c r="A3959" i="3" s="1"/>
  <c r="A3960" i="3" s="1"/>
  <c r="A3961" i="3" s="1"/>
  <c r="A3962" i="3" s="1"/>
  <c r="A3963" i="3" s="1"/>
  <c r="A3964" i="3" s="1"/>
  <c r="A3965" i="3" s="1"/>
  <c r="A3966" i="3" s="1"/>
  <c r="A3967" i="3" s="1"/>
  <c r="A3968" i="3" s="1"/>
  <c r="A3969" i="3" s="1"/>
  <c r="A3970" i="3" s="1"/>
  <c r="A3971" i="3" s="1"/>
  <c r="A3972" i="3" s="1"/>
  <c r="A3973" i="3" s="1"/>
  <c r="A3974" i="3" s="1"/>
  <c r="A3975" i="3" s="1"/>
  <c r="A3976" i="3" s="1"/>
  <c r="A3977" i="3" s="1"/>
  <c r="A3978" i="3" s="1"/>
  <c r="A3979" i="3" s="1"/>
  <c r="A3980" i="3" s="1"/>
  <c r="A3981" i="3" s="1"/>
  <c r="A3982" i="3" s="1"/>
  <c r="A3983" i="3" s="1"/>
  <c r="A3984" i="3" s="1"/>
  <c r="A3985" i="3" s="1"/>
  <c r="A3986" i="3" s="1"/>
  <c r="A3987" i="3" s="1"/>
  <c r="A3988" i="3" s="1"/>
  <c r="A3989" i="3" s="1"/>
  <c r="A3990" i="3" s="1"/>
  <c r="A3991" i="3" s="1"/>
  <c r="A3992" i="3" s="1"/>
  <c r="A3993" i="3" s="1"/>
  <c r="A3994" i="3" s="1"/>
  <c r="A3995" i="3" s="1"/>
  <c r="A3996" i="3" s="1"/>
  <c r="A3997" i="3" s="1"/>
  <c r="A3998" i="3" s="1"/>
  <c r="A3999" i="3" s="1"/>
  <c r="A4000" i="3" s="1"/>
  <c r="A4001" i="3" s="1"/>
  <c r="A4002" i="3" s="1"/>
  <c r="A4003" i="3" s="1"/>
  <c r="A4004" i="3" s="1"/>
  <c r="A4005" i="3" s="1"/>
  <c r="A4006" i="3" s="1"/>
  <c r="A4007" i="3" s="1"/>
  <c r="A4008" i="3" s="1"/>
  <c r="A4009" i="3" s="1"/>
  <c r="A4010" i="3" s="1"/>
  <c r="A4011" i="3" s="1"/>
  <c r="A4012" i="3" s="1"/>
  <c r="A4013" i="3" s="1"/>
  <c r="A4014" i="3" s="1"/>
  <c r="A4015" i="3" s="1"/>
  <c r="A4016" i="3" s="1"/>
  <c r="A4017" i="3" s="1"/>
  <c r="A4018" i="3" s="1"/>
  <c r="A4019" i="3" s="1"/>
  <c r="A4020" i="3" s="1"/>
  <c r="A4021" i="3" s="1"/>
  <c r="A4022" i="3" s="1"/>
  <c r="A4023" i="3" s="1"/>
  <c r="A4024" i="3" s="1"/>
  <c r="A4025" i="3" s="1"/>
  <c r="A4026" i="3" s="1"/>
  <c r="A4027" i="3" s="1"/>
  <c r="A4028" i="3" s="1"/>
  <c r="A4029" i="3" s="1"/>
  <c r="A4030" i="3" s="1"/>
  <c r="A4031" i="3" s="1"/>
  <c r="A4032" i="3" s="1"/>
  <c r="A4033" i="3" s="1"/>
  <c r="A4034" i="3" s="1"/>
  <c r="A4035" i="3" s="1"/>
  <c r="A4036" i="3" s="1"/>
  <c r="A4037" i="3" s="1"/>
  <c r="A4038" i="3" s="1"/>
  <c r="A4039" i="3" s="1"/>
  <c r="A4040" i="3" s="1"/>
  <c r="A4041" i="3" s="1"/>
  <c r="A4042" i="3" s="1"/>
  <c r="A4043" i="3" s="1"/>
  <c r="A4044" i="3" s="1"/>
  <c r="A4045" i="3" s="1"/>
  <c r="A4046" i="3" s="1"/>
  <c r="A4047" i="3" s="1"/>
  <c r="A4048" i="3" s="1"/>
  <c r="A4049" i="3" s="1"/>
  <c r="A4050" i="3" s="1"/>
  <c r="A4051" i="3" s="1"/>
  <c r="A4052" i="3" s="1"/>
  <c r="A4053" i="3" s="1"/>
  <c r="A4054" i="3" s="1"/>
  <c r="A4055" i="3" s="1"/>
  <c r="A4056" i="3" s="1"/>
  <c r="A4057" i="3" s="1"/>
  <c r="A4058" i="3" s="1"/>
  <c r="A4059" i="3" s="1"/>
  <c r="A4060" i="3" s="1"/>
  <c r="A4061" i="3" s="1"/>
  <c r="A4062" i="3" s="1"/>
  <c r="A4063" i="3" s="1"/>
  <c r="A4064" i="3" s="1"/>
  <c r="A4065" i="3" s="1"/>
  <c r="A4066" i="3" s="1"/>
  <c r="A4067" i="3" s="1"/>
  <c r="A4068" i="3" s="1"/>
  <c r="A4069" i="3" s="1"/>
  <c r="A4070" i="3" s="1"/>
  <c r="A4071" i="3" s="1"/>
  <c r="A4072" i="3" s="1"/>
  <c r="A4073" i="3" s="1"/>
  <c r="A4074" i="3" s="1"/>
  <c r="A4075" i="3" s="1"/>
  <c r="A4076" i="3" s="1"/>
  <c r="A4077" i="3" s="1"/>
  <c r="A4078" i="3" s="1"/>
  <c r="A4079" i="3" s="1"/>
  <c r="A4080" i="3" s="1"/>
  <c r="A4081" i="3" s="1"/>
  <c r="A4082" i="3" s="1"/>
  <c r="A4083" i="3" s="1"/>
  <c r="A4084" i="3" s="1"/>
  <c r="A4085" i="3" s="1"/>
  <c r="A4086" i="3" s="1"/>
  <c r="A4087" i="3" s="1"/>
  <c r="A4088" i="3" s="1"/>
  <c r="A4089" i="3" s="1"/>
  <c r="A4090" i="3" s="1"/>
  <c r="A4091" i="3" s="1"/>
  <c r="A4092" i="3" s="1"/>
  <c r="A4093" i="3" s="1"/>
  <c r="A4094" i="3" s="1"/>
  <c r="A4095" i="3" s="1"/>
  <c r="A4096" i="3" s="1"/>
  <c r="A4097" i="3" s="1"/>
  <c r="A4098" i="3" s="1"/>
  <c r="A4099" i="3" s="1"/>
  <c r="A4100" i="3" s="1"/>
  <c r="A4101" i="3" s="1"/>
  <c r="A4102" i="3" s="1"/>
  <c r="A4103" i="3" s="1"/>
  <c r="A4104" i="3" s="1"/>
  <c r="A4105" i="3" s="1"/>
  <c r="A4106" i="3" s="1"/>
  <c r="A4107" i="3" s="1"/>
  <c r="A4108" i="3" s="1"/>
  <c r="A4109" i="3" s="1"/>
  <c r="A4110" i="3" s="1"/>
  <c r="A4111" i="3" s="1"/>
  <c r="A4112" i="3" s="1"/>
  <c r="A4113" i="3" s="1"/>
  <c r="A4114" i="3" s="1"/>
  <c r="A4115" i="3" s="1"/>
  <c r="A4116" i="3" s="1"/>
  <c r="A4117" i="3" s="1"/>
  <c r="A4118" i="3" s="1"/>
  <c r="A4119" i="3" s="1"/>
  <c r="A4120" i="3" s="1"/>
  <c r="A4121" i="3" s="1"/>
  <c r="A4122" i="3" s="1"/>
  <c r="A4123" i="3" s="1"/>
  <c r="A4124" i="3" s="1"/>
  <c r="A4125" i="3" s="1"/>
  <c r="A4126" i="3" s="1"/>
  <c r="A4127" i="3" s="1"/>
  <c r="A4128" i="3" s="1"/>
  <c r="A4129" i="3" s="1"/>
  <c r="A4130" i="3" s="1"/>
  <c r="A4131" i="3" s="1"/>
  <c r="A4132" i="3" s="1"/>
  <c r="A4133" i="3" s="1"/>
  <c r="A4134" i="3" s="1"/>
  <c r="A4135" i="3" s="1"/>
  <c r="A4136" i="3" s="1"/>
  <c r="A4137" i="3" s="1"/>
  <c r="A4138" i="3" s="1"/>
  <c r="A4139" i="3" s="1"/>
  <c r="A4140" i="3" s="1"/>
  <c r="A4141" i="3" s="1"/>
  <c r="A4142" i="3" s="1"/>
  <c r="A4143" i="3" s="1"/>
  <c r="A4144" i="3" s="1"/>
  <c r="A4145" i="3" s="1"/>
  <c r="A4146" i="3" s="1"/>
  <c r="A4147" i="3" s="1"/>
  <c r="A4148" i="3" s="1"/>
  <c r="A4149" i="3" s="1"/>
  <c r="A4150" i="3" s="1"/>
  <c r="A4151" i="3" s="1"/>
  <c r="A4152" i="3" s="1"/>
  <c r="A4153" i="3" s="1"/>
  <c r="A4154" i="3" s="1"/>
  <c r="A4155" i="3" s="1"/>
  <c r="A4156" i="3" s="1"/>
  <c r="A4157" i="3" s="1"/>
  <c r="A4158" i="3" s="1"/>
  <c r="A4159" i="3" s="1"/>
  <c r="A4160" i="3" s="1"/>
  <c r="A4161" i="3" s="1"/>
  <c r="A4162" i="3" s="1"/>
  <c r="A4163" i="3" s="1"/>
  <c r="A4164" i="3" s="1"/>
  <c r="A4165" i="3" s="1"/>
  <c r="A4166" i="3" s="1"/>
  <c r="A4167" i="3" s="1"/>
  <c r="A4168" i="3" s="1"/>
  <c r="A4169" i="3" s="1"/>
  <c r="A4170" i="3" s="1"/>
  <c r="A4171" i="3" s="1"/>
  <c r="A4172" i="3" s="1"/>
  <c r="A4173" i="3" s="1"/>
  <c r="A4174" i="3" s="1"/>
  <c r="A4175" i="3" s="1"/>
  <c r="A4176" i="3" s="1"/>
  <c r="A4177" i="3" s="1"/>
  <c r="A4178" i="3" s="1"/>
  <c r="A4179" i="3" s="1"/>
  <c r="A4180" i="3" s="1"/>
  <c r="A4181" i="3" s="1"/>
  <c r="A4182" i="3" s="1"/>
  <c r="A4183" i="3" s="1"/>
  <c r="A4184" i="3" s="1"/>
  <c r="A4185" i="3" s="1"/>
  <c r="A4186" i="3" s="1"/>
  <c r="A4187" i="3" s="1"/>
  <c r="A4188" i="3" s="1"/>
  <c r="A4189" i="3" s="1"/>
  <c r="A4190" i="3" s="1"/>
  <c r="A4191" i="3" s="1"/>
  <c r="A4192" i="3" s="1"/>
  <c r="A4193" i="3" s="1"/>
  <c r="A4194" i="3" s="1"/>
  <c r="A4195" i="3" s="1"/>
  <c r="A4196" i="3" s="1"/>
  <c r="A4197" i="3" s="1"/>
  <c r="A4198" i="3" s="1"/>
  <c r="A4199" i="3" s="1"/>
  <c r="A4200" i="3" s="1"/>
  <c r="A4201" i="3" s="1"/>
  <c r="A4202" i="3" s="1"/>
  <c r="A4203" i="3" s="1"/>
  <c r="A4204" i="3" s="1"/>
  <c r="A4205" i="3" s="1"/>
  <c r="A4206" i="3" s="1"/>
  <c r="A4207" i="3" s="1"/>
  <c r="A4208" i="3" s="1"/>
  <c r="A4209" i="3" s="1"/>
  <c r="A4210" i="3" s="1"/>
  <c r="A4211" i="3" s="1"/>
  <c r="A4212" i="3" s="1"/>
  <c r="A4213" i="3" s="1"/>
  <c r="A4214" i="3" s="1"/>
  <c r="A4215" i="3" s="1"/>
  <c r="A4216" i="3" s="1"/>
  <c r="A4217" i="3" s="1"/>
  <c r="A4218" i="3" s="1"/>
  <c r="A4219" i="3" s="1"/>
  <c r="A4220" i="3" s="1"/>
  <c r="A4221" i="3" s="1"/>
  <c r="A4222" i="3" s="1"/>
  <c r="A4223" i="3" s="1"/>
  <c r="A4224" i="3" s="1"/>
  <c r="A4225" i="3" s="1"/>
  <c r="A4226" i="3" s="1"/>
  <c r="A4227" i="3" s="1"/>
  <c r="A4228" i="3" s="1"/>
  <c r="A4229" i="3" s="1"/>
  <c r="A4230" i="3" s="1"/>
  <c r="A4231" i="3" s="1"/>
  <c r="A4232" i="3" s="1"/>
  <c r="A4233" i="3" s="1"/>
  <c r="A4234" i="3" s="1"/>
  <c r="A4235" i="3" s="1"/>
  <c r="A4236" i="3" s="1"/>
  <c r="A4237" i="3" s="1"/>
  <c r="A4238" i="3" s="1"/>
  <c r="A4239" i="3" s="1"/>
  <c r="A4240" i="3" s="1"/>
  <c r="A4241" i="3" s="1"/>
  <c r="A4242" i="3" s="1"/>
  <c r="A4243" i="3" s="1"/>
  <c r="A4244" i="3" s="1"/>
  <c r="A4245" i="3" s="1"/>
  <c r="A4246" i="3" s="1"/>
  <c r="A4247" i="3" s="1"/>
  <c r="A4248" i="3" s="1"/>
  <c r="A4249" i="3" s="1"/>
  <c r="A4250" i="3" s="1"/>
  <c r="A4251" i="3" s="1"/>
  <c r="A4252" i="3" s="1"/>
  <c r="A4253" i="3" s="1"/>
  <c r="A4254" i="3" s="1"/>
  <c r="A4255" i="3" s="1"/>
  <c r="A4256" i="3" s="1"/>
  <c r="A4257" i="3" s="1"/>
  <c r="A4258" i="3" s="1"/>
  <c r="A4259" i="3" s="1"/>
  <c r="A4260" i="3" s="1"/>
  <c r="A4261" i="3" s="1"/>
  <c r="A4262" i="3" s="1"/>
  <c r="A4263" i="3" s="1"/>
  <c r="A4264" i="3" s="1"/>
  <c r="A4265" i="3" s="1"/>
  <c r="A4266" i="3" s="1"/>
  <c r="A4267" i="3" s="1"/>
  <c r="A4268" i="3" s="1"/>
  <c r="A4269" i="3" s="1"/>
  <c r="A4270" i="3" s="1"/>
  <c r="A4271" i="3" s="1"/>
  <c r="A4272" i="3" s="1"/>
  <c r="A4273" i="3" s="1"/>
  <c r="A4274" i="3" s="1"/>
  <c r="A4275" i="3" s="1"/>
  <c r="A4276" i="3" s="1"/>
  <c r="A4277" i="3" s="1"/>
  <c r="A4278" i="3" s="1"/>
  <c r="A4279" i="3" s="1"/>
  <c r="A4280" i="3" s="1"/>
  <c r="A4281" i="3" s="1"/>
  <c r="A4282" i="3" s="1"/>
  <c r="A4283" i="3" s="1"/>
  <c r="A4284" i="3" s="1"/>
  <c r="A4285" i="3" s="1"/>
  <c r="A4286" i="3" s="1"/>
  <c r="A4287" i="3" s="1"/>
  <c r="A4288" i="3" s="1"/>
  <c r="A4289" i="3" s="1"/>
  <c r="A4290" i="3" s="1"/>
  <c r="A4291" i="3" s="1"/>
  <c r="A4292" i="3" s="1"/>
  <c r="A4293" i="3" s="1"/>
  <c r="A4294" i="3" s="1"/>
  <c r="A4295" i="3" s="1"/>
  <c r="A4296" i="3" s="1"/>
  <c r="A4297" i="3" s="1"/>
  <c r="A4298" i="3" s="1"/>
  <c r="A4299" i="3" s="1"/>
  <c r="A4300" i="3" s="1"/>
  <c r="A4301" i="3" s="1"/>
  <c r="A4302" i="3" s="1"/>
  <c r="A4303" i="3" s="1"/>
  <c r="A4304" i="3" s="1"/>
  <c r="A4305" i="3" s="1"/>
  <c r="A4306" i="3" s="1"/>
  <c r="A4307" i="3" s="1"/>
  <c r="A4308" i="3" s="1"/>
  <c r="A4309" i="3" s="1"/>
  <c r="A4310" i="3" s="1"/>
  <c r="A4311" i="3" s="1"/>
  <c r="A4312" i="3" s="1"/>
  <c r="A4313" i="3" s="1"/>
  <c r="A4314" i="3" s="1"/>
  <c r="A4315" i="3" s="1"/>
  <c r="A4316" i="3" s="1"/>
  <c r="A4317" i="3" s="1"/>
  <c r="A4318" i="3" s="1"/>
  <c r="A4319" i="3" s="1"/>
  <c r="A4320" i="3" s="1"/>
  <c r="A4321" i="3" s="1"/>
  <c r="A4322" i="3" s="1"/>
  <c r="A4323" i="3" s="1"/>
  <c r="A4324" i="3" s="1"/>
  <c r="A4325" i="3" s="1"/>
  <c r="A4326" i="3" s="1"/>
  <c r="H10" i="17"/>
  <c r="H7" i="17" s="1"/>
  <c r="C18" i="16"/>
  <c r="C27" i="16" s="1"/>
  <c r="A438" i="2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4343" i="2"/>
  <c r="A4344" i="2" s="1"/>
  <c r="A4345" i="2" s="1"/>
  <c r="A4346" i="2" s="1"/>
  <c r="A4347" i="2" s="1"/>
  <c r="A4348" i="2" s="1"/>
  <c r="A4349" i="2" s="1"/>
  <c r="A4350" i="2" s="1"/>
  <c r="A4351" i="2" s="1"/>
  <c r="A4352" i="2" s="1"/>
  <c r="A4353" i="2" s="1"/>
  <c r="A4354" i="2" s="1"/>
  <c r="A4355" i="2" s="1"/>
  <c r="A4356" i="2" s="1"/>
  <c r="A4357" i="2" s="1"/>
  <c r="A4358" i="2" s="1"/>
  <c r="A4359" i="2" s="1"/>
  <c r="A4360" i="2" s="1"/>
  <c r="A4361" i="2" s="1"/>
  <c r="A4362" i="2" s="1"/>
  <c r="A4363" i="2" s="1"/>
  <c r="A4364" i="2" s="1"/>
  <c r="A4365" i="2" s="1"/>
  <c r="A4366" i="2" s="1"/>
  <c r="A4367" i="2" s="1"/>
  <c r="A4368" i="2" s="1"/>
  <c r="A4369" i="2" s="1"/>
  <c r="A4370" i="2" s="1"/>
  <c r="A4371" i="2" s="1"/>
  <c r="A4372" i="2" s="1"/>
  <c r="A4373" i="2" s="1"/>
  <c r="A4374" i="2" s="1"/>
  <c r="A4375" i="2" s="1"/>
  <c r="A4376" i="2" s="1"/>
  <c r="A4377" i="2" s="1"/>
  <c r="A4378" i="2" s="1"/>
  <c r="A4379" i="2" s="1"/>
  <c r="A4380" i="2" s="1"/>
  <c r="A4381" i="2" s="1"/>
  <c r="A4382" i="2" s="1"/>
  <c r="A4383" i="2" s="1"/>
  <c r="A4384" i="2" s="1"/>
  <c r="A4385" i="2" s="1"/>
  <c r="A4386" i="2" s="1"/>
  <c r="A4387" i="2" s="1"/>
  <c r="A4388" i="2" s="1"/>
  <c r="A4389" i="2" s="1"/>
  <c r="A4390" i="2" s="1"/>
  <c r="A4391" i="2" s="1"/>
  <c r="A4392" i="2" s="1"/>
  <c r="A4393" i="2" s="1"/>
  <c r="A4394" i="2" s="1"/>
  <c r="A4395" i="2" s="1"/>
  <c r="A4396" i="2" s="1"/>
  <c r="A4397" i="2" s="1"/>
  <c r="A4398" i="2" s="1"/>
  <c r="A4399" i="2" s="1"/>
  <c r="A4400" i="2" s="1"/>
  <c r="A4401" i="2" s="1"/>
  <c r="A4402" i="2" s="1"/>
  <c r="A4403" i="2" s="1"/>
  <c r="A4404" i="2" s="1"/>
  <c r="A4405" i="2" s="1"/>
  <c r="A4406" i="2" s="1"/>
  <c r="A4407" i="2" s="1"/>
  <c r="A4408" i="2" s="1"/>
  <c r="A4409" i="2" s="1"/>
  <c r="A4410" i="2" s="1"/>
  <c r="A4411" i="2" s="1"/>
  <c r="A4412" i="2" s="1"/>
  <c r="A4413" i="2" s="1"/>
  <c r="A4414" i="2" s="1"/>
  <c r="A4415" i="2" s="1"/>
  <c r="A4416" i="2" s="1"/>
  <c r="A4417" i="2" s="1"/>
  <c r="A4418" i="2" s="1"/>
  <c r="A4419" i="2" s="1"/>
  <c r="A4420" i="2" s="1"/>
  <c r="A4421" i="2" s="1"/>
  <c r="A4422" i="2" s="1"/>
  <c r="A4423" i="2" s="1"/>
  <c r="A4424" i="2" s="1"/>
  <c r="A4425" i="2" s="1"/>
  <c r="A4426" i="2" s="1"/>
  <c r="A4427" i="2" s="1"/>
  <c r="A4428" i="2" s="1"/>
  <c r="A4429" i="2" s="1"/>
  <c r="A4430" i="2" s="1"/>
  <c r="A4431" i="2" s="1"/>
  <c r="A4432" i="2" s="1"/>
  <c r="A4433" i="2" s="1"/>
  <c r="A4434" i="2" s="1"/>
  <c r="A4435" i="2" s="1"/>
  <c r="A4436" i="2" s="1"/>
  <c r="A4437" i="2" s="1"/>
  <c r="A4438" i="2" s="1"/>
  <c r="A4439" i="2" s="1"/>
  <c r="A4440" i="2" s="1"/>
  <c r="A4441" i="2" s="1"/>
  <c r="A4442" i="2" s="1"/>
  <c r="A4443" i="2" s="1"/>
  <c r="A4444" i="2" s="1"/>
  <c r="A4445" i="2" s="1"/>
  <c r="A4446" i="2" s="1"/>
  <c r="A4447" i="2" s="1"/>
  <c r="A4448" i="2" s="1"/>
  <c r="A4449" i="2" s="1"/>
  <c r="A4450" i="2" s="1"/>
  <c r="A4451" i="2" s="1"/>
  <c r="A4452" i="2" s="1"/>
  <c r="A4453" i="2" s="1"/>
  <c r="A4454" i="2" s="1"/>
  <c r="A4455" i="2" s="1"/>
  <c r="A4456" i="2" s="1"/>
  <c r="A4457" i="2" s="1"/>
  <c r="A4458" i="2" s="1"/>
  <c r="A4459" i="2" s="1"/>
  <c r="A4460" i="2" s="1"/>
  <c r="A4461" i="2" s="1"/>
  <c r="A4462" i="2" s="1"/>
  <c r="A4463" i="2" s="1"/>
  <c r="A4464" i="2" s="1"/>
  <c r="A4465" i="2" s="1"/>
  <c r="A4466" i="2" s="1"/>
  <c r="A4467" i="2" s="1"/>
  <c r="A4468" i="2" s="1"/>
  <c r="A4469" i="2" s="1"/>
  <c r="A4470" i="2" s="1"/>
  <c r="A4471" i="2" s="1"/>
  <c r="A4472" i="2" s="1"/>
  <c r="A4473" i="2" s="1"/>
  <c r="A4474" i="2" s="1"/>
  <c r="A4475" i="2" s="1"/>
  <c r="A4476" i="2" s="1"/>
  <c r="A4477" i="2" s="1"/>
  <c r="A4478" i="2" s="1"/>
  <c r="A4479" i="2" s="1"/>
  <c r="A4480" i="2" s="1"/>
  <c r="A4481" i="2" s="1"/>
  <c r="A4482" i="2" s="1"/>
  <c r="A4483" i="2" s="1"/>
  <c r="A4484" i="2" s="1"/>
  <c r="A4485" i="2" s="1"/>
  <c r="A4486" i="2" s="1"/>
  <c r="A4487" i="2" s="1"/>
  <c r="A4488" i="2" s="1"/>
  <c r="A4489" i="2" s="1"/>
  <c r="A4490" i="2" s="1"/>
  <c r="A4491" i="2" s="1"/>
  <c r="A4492" i="2" s="1"/>
  <c r="A4493" i="2" s="1"/>
  <c r="A4494" i="2" s="1"/>
  <c r="A4495" i="2" s="1"/>
  <c r="A4496" i="2" s="1"/>
  <c r="A4497" i="2" s="1"/>
  <c r="A4498" i="2" s="1"/>
  <c r="A4499" i="2" s="1"/>
  <c r="A4500" i="2" s="1"/>
  <c r="A4501" i="2" s="1"/>
  <c r="A4502" i="2" s="1"/>
  <c r="A4503" i="2" s="1"/>
  <c r="A4504" i="2" s="1"/>
  <c r="A4505" i="2" s="1"/>
  <c r="A4506" i="2" s="1"/>
  <c r="A4507" i="2" s="1"/>
  <c r="A4508" i="2" s="1"/>
  <c r="A4509" i="2" s="1"/>
  <c r="A4510" i="2" s="1"/>
  <c r="A4511" i="2" s="1"/>
  <c r="A4512" i="2" s="1"/>
  <c r="A4513" i="2" s="1"/>
  <c r="A4514" i="2" s="1"/>
  <c r="A4515" i="2" s="1"/>
  <c r="A4516" i="2" s="1"/>
  <c r="A4517" i="2" s="1"/>
  <c r="A4518" i="2" s="1"/>
  <c r="A4519" i="2" s="1"/>
  <c r="A4520" i="2" s="1"/>
  <c r="A4521" i="2" s="1"/>
  <c r="A4522" i="2" s="1"/>
  <c r="A4523" i="2" s="1"/>
  <c r="A4524" i="2" s="1"/>
  <c r="A4525" i="2" s="1"/>
  <c r="A4526" i="2" s="1"/>
  <c r="A4527" i="2" s="1"/>
  <c r="A4528" i="2" s="1"/>
  <c r="A4529" i="2" s="1"/>
  <c r="A4530" i="2" s="1"/>
  <c r="D338" i="1"/>
  <c r="E338" i="1"/>
  <c r="F379" i="4" l="1"/>
  <c r="F380" i="4" s="1"/>
  <c r="F381" i="4" s="1"/>
  <c r="F382" i="4" s="1"/>
  <c r="F383" i="4" s="1"/>
  <c r="F384" i="4" s="1"/>
  <c r="F385" i="4" s="1"/>
  <c r="A670" i="2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D164" i="1"/>
  <c r="F386" i="4" l="1"/>
  <c r="F387" i="4" s="1"/>
  <c r="F388" i="4" s="1"/>
  <c r="F389" i="4" s="1"/>
  <c r="F390" i="4" s="1"/>
  <c r="F391" i="4" s="1"/>
  <c r="F392" i="4" s="1"/>
  <c r="F393" i="4" s="1"/>
  <c r="F394" i="4" s="1"/>
  <c r="F395" i="4" s="1"/>
  <c r="F396" i="4" s="1"/>
  <c r="F397" i="4" s="1"/>
  <c r="F398" i="4" s="1"/>
  <c r="F399" i="4" s="1"/>
  <c r="F400" i="4" s="1"/>
  <c r="F401" i="4" s="1"/>
  <c r="F402" i="4" s="1"/>
  <c r="F403" i="4" s="1"/>
  <c r="F404" i="4" s="1"/>
  <c r="F405" i="4" s="1"/>
  <c r="F406" i="4" s="1"/>
  <c r="F407" i="4" s="1"/>
  <c r="F408" i="4" s="1"/>
  <c r="F409" i="4" s="1"/>
  <c r="F410" i="4" s="1"/>
  <c r="F411" i="4" s="1"/>
  <c r="F412" i="4" s="1"/>
  <c r="F413" i="4" s="1"/>
  <c r="F414" i="4" s="1"/>
  <c r="F415" i="4" s="1"/>
  <c r="F416" i="4" s="1"/>
  <c r="F417" i="4" s="1"/>
  <c r="F418" i="4" s="1"/>
  <c r="F419" i="4" s="1"/>
  <c r="F420" i="4" s="1"/>
  <c r="F421" i="4" s="1"/>
  <c r="F422" i="4" s="1"/>
  <c r="F423" i="4" s="1"/>
  <c r="F424" i="4" s="1"/>
  <c r="F425" i="4" s="1"/>
  <c r="F426" i="4" s="1"/>
  <c r="F427" i="4" s="1"/>
  <c r="F428" i="4" s="1"/>
  <c r="F429" i="4" s="1"/>
  <c r="F430" i="4" s="1"/>
  <c r="D4418" i="1"/>
  <c r="G4534" i="2" s="1"/>
  <c r="E4534" i="2" s="1"/>
  <c r="E1246" i="1"/>
  <c r="D1246" i="1"/>
  <c r="E972" i="1"/>
  <c r="D972" i="1"/>
  <c r="E794" i="1"/>
  <c r="D794" i="1"/>
  <c r="E616" i="1"/>
  <c r="E499" i="1"/>
  <c r="D499" i="1"/>
  <c r="E164" i="1"/>
  <c r="F14" i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l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/>
  <c r="F166" i="1" s="1"/>
  <c r="F167" i="1" l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l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l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F683" i="1" s="1"/>
  <c r="F684" i="1" s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l="1"/>
  <c r="F699" i="1" s="1"/>
  <c r="F700" i="1" s="1"/>
  <c r="F701" i="1" s="1"/>
  <c r="F702" i="1" s="1"/>
  <c r="F703" i="1" s="1"/>
  <c r="F704" i="1" s="1"/>
  <c r="F705" i="1" s="1"/>
  <c r="F706" i="1" s="1"/>
  <c r="F707" i="1" s="1"/>
  <c r="F708" i="1" s="1"/>
  <c r="F709" i="1" s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F726" i="1" s="1"/>
  <c r="F727" i="1" s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F739" i="1" s="1"/>
  <c r="F740" i="1" s="1"/>
  <c r="F741" i="1" s="1"/>
  <c r="F742" i="1" s="1"/>
  <c r="F743" i="1" s="1"/>
  <c r="F744" i="1" s="1"/>
  <c r="F745" i="1" s="1"/>
  <c r="F746" i="1" s="1"/>
  <c r="F747" i="1" s="1"/>
  <c r="F748" i="1" s="1"/>
  <c r="F749" i="1" s="1"/>
  <c r="F750" i="1" s="1"/>
  <c r="F751" i="1" s="1"/>
  <c r="F752" i="1" s="1"/>
  <c r="F753" i="1" s="1"/>
  <c r="F754" i="1" s="1"/>
  <c r="F755" i="1" s="1"/>
  <c r="F756" i="1" s="1"/>
  <c r="F757" i="1" s="1"/>
  <c r="F758" i="1" s="1"/>
  <c r="F759" i="1" s="1"/>
  <c r="F760" i="1" s="1"/>
  <c r="F761" i="1" s="1"/>
  <c r="F762" i="1" s="1"/>
  <c r="F763" i="1" s="1"/>
  <c r="F764" i="1" s="1"/>
  <c r="F765" i="1" s="1"/>
  <c r="F766" i="1" s="1"/>
  <c r="F767" i="1" s="1"/>
  <c r="F768" i="1" s="1"/>
  <c r="F769" i="1" s="1"/>
  <c r="F770" i="1" s="1"/>
  <c r="F771" i="1" s="1"/>
  <c r="F772" i="1" s="1"/>
  <c r="F773" i="1" s="1"/>
  <c r="F774" i="1" s="1"/>
  <c r="F775" i="1" s="1"/>
  <c r="F776" i="1" s="1"/>
  <c r="F777" i="1" s="1"/>
  <c r="F778" i="1" s="1"/>
  <c r="F779" i="1" s="1"/>
  <c r="F780" i="1" s="1"/>
  <c r="F781" i="1" s="1"/>
  <c r="F782" i="1" s="1"/>
  <c r="F783" i="1" s="1"/>
  <c r="F784" i="1" s="1"/>
  <c r="F785" i="1" s="1"/>
  <c r="F786" i="1" s="1"/>
  <c r="F787" i="1" s="1"/>
  <c r="F788" i="1" s="1"/>
  <c r="F789" i="1" s="1"/>
  <c r="F790" i="1" s="1"/>
  <c r="F791" i="1" s="1"/>
  <c r="F792" i="1" s="1"/>
  <c r="F793" i="1" s="1"/>
  <c r="F794" i="1"/>
  <c r="F796" i="1" s="1"/>
  <c r="F797" i="1" s="1"/>
  <c r="F798" i="1" s="1"/>
  <c r="F799" i="1" s="1"/>
  <c r="F800" i="1" s="1"/>
  <c r="F801" i="1" s="1"/>
  <c r="F802" i="1" s="1"/>
  <c r="F803" i="1" s="1"/>
  <c r="F804" i="1" l="1"/>
  <c r="F805" i="1" s="1"/>
  <c r="F806" i="1" s="1"/>
  <c r="F807" i="1" s="1"/>
  <c r="F808" i="1" s="1"/>
  <c r="F809" i="1" s="1"/>
  <c r="F810" i="1" s="1"/>
  <c r="F811" i="1" s="1"/>
  <c r="F812" i="1" s="1"/>
  <c r="F813" i="1" s="1"/>
  <c r="F814" i="1" s="1"/>
  <c r="F815" i="1" s="1"/>
  <c r="F816" i="1" s="1"/>
  <c r="F817" i="1" s="1"/>
  <c r="F818" i="1" s="1"/>
  <c r="F819" i="1" s="1"/>
  <c r="F820" i="1" s="1"/>
  <c r="F821" i="1" s="1"/>
  <c r="F822" i="1" s="1"/>
  <c r="F823" i="1" s="1"/>
  <c r="F824" i="1" s="1"/>
  <c r="F825" i="1" s="1"/>
  <c r="F826" i="1" s="1"/>
  <c r="F827" i="1" s="1"/>
  <c r="F828" i="1" s="1"/>
  <c r="F829" i="1" s="1"/>
  <c r="F830" i="1" s="1"/>
  <c r="F831" i="1" s="1"/>
  <c r="F832" i="1" s="1"/>
  <c r="F833" i="1" s="1"/>
  <c r="F834" i="1" s="1"/>
  <c r="F835" i="1" s="1"/>
  <c r="F836" i="1" s="1"/>
  <c r="F837" i="1" s="1"/>
  <c r="F838" i="1" s="1"/>
  <c r="F839" i="1" s="1"/>
  <c r="F840" i="1" s="1"/>
  <c r="F841" i="1" s="1"/>
  <c r="F842" i="1" s="1"/>
  <c r="F843" i="1" s="1"/>
  <c r="F844" i="1" s="1"/>
  <c r="F845" i="1" s="1"/>
  <c r="F846" i="1" s="1"/>
  <c r="F847" i="1" s="1"/>
  <c r="F848" i="1" s="1"/>
  <c r="F849" i="1" s="1"/>
  <c r="F850" i="1" s="1"/>
  <c r="F851" i="1" s="1"/>
  <c r="F852" i="1" s="1"/>
  <c r="F853" i="1" s="1"/>
  <c r="F854" i="1" s="1"/>
  <c r="F855" i="1" s="1"/>
  <c r="F856" i="1" s="1"/>
  <c r="F857" i="1" s="1"/>
  <c r="F858" i="1" s="1"/>
  <c r="F859" i="1" s="1"/>
  <c r="F860" i="1" s="1"/>
  <c r="F861" i="1" s="1"/>
  <c r="F862" i="1" s="1"/>
  <c r="F863" i="1" s="1"/>
  <c r="F864" i="1" s="1"/>
  <c r="F865" i="1" s="1"/>
  <c r="F866" i="1" s="1"/>
  <c r="F867" i="1" s="1"/>
  <c r="F868" i="1" s="1"/>
  <c r="F869" i="1" s="1"/>
  <c r="F870" i="1" s="1"/>
  <c r="F871" i="1" s="1"/>
  <c r="F872" i="1" s="1"/>
  <c r="F873" i="1" s="1"/>
  <c r="F874" i="1" s="1"/>
  <c r="F875" i="1" s="1"/>
  <c r="F876" i="1" s="1"/>
  <c r="F877" i="1" s="1"/>
  <c r="F878" i="1" s="1"/>
  <c r="F879" i="1" s="1"/>
  <c r="F880" i="1" s="1"/>
  <c r="F881" i="1" s="1"/>
  <c r="F882" i="1" s="1"/>
  <c r="F883" i="1" s="1"/>
  <c r="F884" i="1" s="1"/>
  <c r="F885" i="1" s="1"/>
  <c r="F886" i="1" s="1"/>
  <c r="F887" i="1" s="1"/>
  <c r="F888" i="1" s="1"/>
  <c r="F889" i="1" s="1"/>
  <c r="F890" i="1" s="1"/>
  <c r="F891" i="1" s="1"/>
  <c r="F892" i="1" s="1"/>
  <c r="F893" i="1" s="1"/>
  <c r="F894" i="1" s="1"/>
  <c r="F895" i="1" s="1"/>
  <c r="F896" i="1" s="1"/>
  <c r="F897" i="1" s="1"/>
  <c r="F898" i="1" s="1"/>
  <c r="F899" i="1" s="1"/>
  <c r="F900" i="1" s="1"/>
  <c r="F901" i="1" s="1"/>
  <c r="F902" i="1" s="1"/>
  <c r="F903" i="1" s="1"/>
  <c r="F904" i="1" s="1"/>
  <c r="F905" i="1" s="1"/>
  <c r="F906" i="1" s="1"/>
  <c r="F907" i="1" s="1"/>
  <c r="F908" i="1" s="1"/>
  <c r="F909" i="1" s="1"/>
  <c r="F910" i="1" s="1"/>
  <c r="F911" i="1" s="1"/>
  <c r="F912" i="1" s="1"/>
  <c r="F913" i="1" s="1"/>
  <c r="F914" i="1" s="1"/>
  <c r="F915" i="1" s="1"/>
  <c r="F916" i="1" s="1"/>
  <c r="F917" i="1" s="1"/>
  <c r="F918" i="1" s="1"/>
  <c r="F919" i="1" s="1"/>
  <c r="F920" i="1" s="1"/>
  <c r="F921" i="1" s="1"/>
  <c r="F922" i="1" s="1"/>
  <c r="F923" i="1" s="1"/>
  <c r="F924" i="1" s="1"/>
  <c r="F925" i="1" s="1"/>
  <c r="F926" i="1" s="1"/>
  <c r="F927" i="1" s="1"/>
  <c r="F928" i="1" s="1"/>
  <c r="F929" i="1" s="1"/>
  <c r="F930" i="1" s="1"/>
  <c r="F931" i="1" s="1"/>
  <c r="F932" i="1" s="1"/>
  <c r="F933" i="1" s="1"/>
  <c r="F934" i="1" s="1"/>
  <c r="F935" i="1" s="1"/>
  <c r="F936" i="1" s="1"/>
  <c r="F937" i="1" s="1"/>
  <c r="F938" i="1" s="1"/>
  <c r="F939" i="1" s="1"/>
  <c r="F940" i="1" s="1"/>
  <c r="F941" i="1" s="1"/>
  <c r="F942" i="1" s="1"/>
  <c r="F943" i="1" s="1"/>
  <c r="F944" i="1" s="1"/>
  <c r="F945" i="1" s="1"/>
  <c r="F946" i="1" s="1"/>
  <c r="F947" i="1" s="1"/>
  <c r="F948" i="1" s="1"/>
  <c r="F949" i="1" s="1"/>
  <c r="F950" i="1" s="1"/>
  <c r="F951" i="1" s="1"/>
  <c r="F952" i="1" s="1"/>
  <c r="F953" i="1" s="1"/>
  <c r="F954" i="1" s="1"/>
  <c r="F955" i="1" s="1"/>
  <c r="F956" i="1" s="1"/>
  <c r="F957" i="1" s="1"/>
  <c r="F958" i="1" s="1"/>
  <c r="F959" i="1" s="1"/>
  <c r="F960" i="1" s="1"/>
  <c r="F961" i="1" s="1"/>
  <c r="F962" i="1" s="1"/>
  <c r="F963" i="1" s="1"/>
  <c r="F964" i="1" s="1"/>
  <c r="F965" i="1" s="1"/>
  <c r="F966" i="1" s="1"/>
  <c r="F967" i="1" s="1"/>
  <c r="F968" i="1" s="1"/>
  <c r="F969" i="1" s="1"/>
  <c r="F970" i="1" s="1"/>
  <c r="F971" i="1" s="1"/>
  <c r="F972" i="1"/>
  <c r="F974" i="1" l="1"/>
  <c r="F975" i="1" s="1"/>
  <c r="F976" i="1" s="1"/>
  <c r="F977" i="1" s="1"/>
  <c r="F978" i="1" s="1"/>
  <c r="F979" i="1" s="1"/>
  <c r="F980" i="1" s="1"/>
  <c r="F981" i="1" s="1"/>
  <c r="F982" i="1" s="1"/>
  <c r="F983" i="1" s="1"/>
  <c r="F984" i="1" s="1"/>
  <c r="F985" i="1" s="1"/>
  <c r="F986" i="1" s="1"/>
  <c r="F987" i="1" s="1"/>
  <c r="F988" i="1" s="1"/>
  <c r="F989" i="1" s="1"/>
  <c r="F990" i="1" s="1"/>
  <c r="F991" i="1" s="1"/>
  <c r="F992" i="1" s="1"/>
  <c r="F993" i="1" s="1"/>
  <c r="F994" i="1" s="1"/>
  <c r="F995" i="1" s="1"/>
  <c r="F996" i="1" s="1"/>
  <c r="F997" i="1" s="1"/>
  <c r="F998" i="1" s="1"/>
  <c r="F999" i="1" s="1"/>
  <c r="F1000" i="1" s="1"/>
  <c r="F1001" i="1" s="1"/>
  <c r="F1002" i="1" s="1"/>
  <c r="F1003" i="1" s="1"/>
  <c r="F1004" i="1" s="1"/>
  <c r="F1005" i="1" s="1"/>
  <c r="F1006" i="1" s="1"/>
  <c r="F1007" i="1" s="1"/>
  <c r="F1008" i="1" s="1"/>
  <c r="F1009" i="1" s="1"/>
  <c r="F1010" i="1" s="1"/>
  <c r="F1011" i="1" s="1"/>
  <c r="F1012" i="1" s="1"/>
  <c r="F1013" i="1" s="1"/>
  <c r="F1014" i="1" s="1"/>
  <c r="F1015" i="1" s="1"/>
  <c r="F1016" i="1" s="1"/>
  <c r="F1017" i="1" s="1"/>
  <c r="F1018" i="1" s="1"/>
  <c r="F1019" i="1" s="1"/>
  <c r="F1020" i="1" s="1"/>
  <c r="F1021" i="1" s="1"/>
  <c r="F1022" i="1" s="1"/>
  <c r="F1023" i="1" s="1"/>
  <c r="F1024" i="1" s="1"/>
  <c r="F1025" i="1" s="1"/>
  <c r="F1026" i="1" s="1"/>
  <c r="F1027" i="1" s="1"/>
  <c r="F1028" i="1" s="1"/>
  <c r="F1029" i="1" s="1"/>
  <c r="F1030" i="1" s="1"/>
  <c r="F1031" i="1" s="1"/>
  <c r="F1032" i="1" s="1"/>
  <c r="F1033" i="1" s="1"/>
  <c r="F1034" i="1" s="1"/>
  <c r="F1035" i="1" s="1"/>
  <c r="F1036" i="1" s="1"/>
  <c r="F1037" i="1" s="1"/>
  <c r="F1038" i="1" s="1"/>
  <c r="F1039" i="1" s="1"/>
  <c r="F1040" i="1" s="1"/>
  <c r="F1041" i="1" s="1"/>
  <c r="F1042" i="1" s="1"/>
  <c r="F1043" i="1" s="1"/>
  <c r="F1044" i="1" s="1"/>
  <c r="F1045" i="1" s="1"/>
  <c r="F1046" i="1" s="1"/>
  <c r="F1047" i="1" s="1"/>
  <c r="F1048" i="1" s="1"/>
  <c r="F1049" i="1" s="1"/>
  <c r="F1050" i="1" s="1"/>
  <c r="F1051" i="1" s="1"/>
  <c r="F1052" i="1" s="1"/>
  <c r="F1053" i="1" s="1"/>
  <c r="F1054" i="1" s="1"/>
  <c r="F1055" i="1" s="1"/>
  <c r="F1056" i="1" s="1"/>
  <c r="F1057" i="1" s="1"/>
  <c r="F1058" i="1" s="1"/>
  <c r="F1059" i="1" s="1"/>
  <c r="F1060" i="1" s="1"/>
  <c r="F1061" i="1" s="1"/>
  <c r="F1062" i="1" s="1"/>
  <c r="F1063" i="1" s="1"/>
  <c r="F1064" i="1" s="1"/>
  <c r="F1065" i="1" s="1"/>
  <c r="F1066" i="1" s="1"/>
  <c r="F1067" i="1" s="1"/>
  <c r="F1068" i="1" s="1"/>
  <c r="F1069" i="1" s="1"/>
  <c r="F1070" i="1" s="1"/>
  <c r="F1071" i="1" s="1"/>
  <c r="F1072" i="1" s="1"/>
  <c r="F1073" i="1" s="1"/>
  <c r="F1074" i="1" s="1"/>
  <c r="F1075" i="1" s="1"/>
  <c r="F1076" i="1" s="1"/>
  <c r="F1077" i="1" s="1"/>
  <c r="F1078" i="1" s="1"/>
  <c r="F1079" i="1" s="1"/>
  <c r="F1080" i="1" s="1"/>
  <c r="F1081" i="1" s="1"/>
  <c r="F1082" i="1" s="1"/>
  <c r="F1083" i="1" s="1"/>
  <c r="F1084" i="1" s="1"/>
  <c r="F1085" i="1" s="1"/>
  <c r="F1086" i="1" s="1"/>
  <c r="F1087" i="1" s="1"/>
  <c r="F1088" i="1" s="1"/>
  <c r="F1089" i="1" s="1"/>
  <c r="F1090" i="1" s="1"/>
  <c r="F1091" i="1" s="1"/>
  <c r="F1092" i="1" s="1"/>
  <c r="F1093" i="1" s="1"/>
  <c r="F1094" i="1" s="1"/>
  <c r="F1095" i="1" s="1"/>
  <c r="F1096" i="1" s="1"/>
  <c r="F1097" i="1" s="1"/>
  <c r="F1098" i="1" s="1"/>
  <c r="F1099" i="1" s="1"/>
  <c r="F1100" i="1" s="1"/>
  <c r="F1101" i="1" s="1"/>
  <c r="F1102" i="1" s="1"/>
  <c r="F1103" i="1" s="1"/>
  <c r="F1104" i="1" s="1"/>
  <c r="F1105" i="1" s="1"/>
  <c r="F1106" i="1" s="1"/>
  <c r="F1107" i="1" s="1"/>
  <c r="F1108" i="1" s="1"/>
  <c r="F1109" i="1" s="1"/>
  <c r="F1110" i="1" s="1"/>
  <c r="F1111" i="1" s="1"/>
  <c r="F1112" i="1" s="1"/>
  <c r="F1113" i="1" s="1"/>
  <c r="F1114" i="1" s="1"/>
  <c r="F1115" i="1" s="1"/>
  <c r="F1116" i="1" s="1"/>
  <c r="F1117" i="1" s="1"/>
  <c r="F1118" i="1" s="1"/>
  <c r="F1119" i="1" s="1"/>
  <c r="F1120" i="1" s="1"/>
  <c r="F1121" i="1" s="1"/>
  <c r="F1122" i="1" s="1"/>
  <c r="F1123" i="1" s="1"/>
  <c r="F1124" i="1" s="1"/>
  <c r="F1125" i="1" s="1"/>
  <c r="F1126" i="1" s="1"/>
  <c r="F1127" i="1" s="1"/>
  <c r="F1128" i="1" s="1"/>
  <c r="F1129" i="1" s="1"/>
  <c r="F1130" i="1" s="1"/>
  <c r="F1131" i="1" s="1"/>
  <c r="F1132" i="1" s="1"/>
  <c r="F1133" i="1" s="1"/>
  <c r="F1134" i="1" s="1"/>
  <c r="F1135" i="1" s="1"/>
  <c r="F1136" i="1" s="1"/>
  <c r="F1137" i="1" s="1"/>
  <c r="F1138" i="1" s="1"/>
  <c r="F1139" i="1" s="1"/>
  <c r="F1140" i="1" s="1"/>
  <c r="F1141" i="1" s="1"/>
  <c r="F1142" i="1" s="1"/>
  <c r="F1143" i="1" s="1"/>
  <c r="F1144" i="1" s="1"/>
  <c r="F1145" i="1" s="1"/>
  <c r="F1146" i="1" s="1"/>
  <c r="F1147" i="1" s="1"/>
  <c r="F1148" i="1" s="1"/>
  <c r="F1149" i="1" s="1"/>
  <c r="F1150" i="1" s="1"/>
  <c r="F1151" i="1" s="1"/>
  <c r="F1152" i="1" s="1"/>
  <c r="F1153" i="1" s="1"/>
  <c r="F1154" i="1" s="1"/>
  <c r="F1155" i="1" s="1"/>
  <c r="F1156" i="1" s="1"/>
  <c r="F1157" i="1" s="1"/>
  <c r="F1158" i="1" s="1"/>
  <c r="F1159" i="1" s="1"/>
  <c r="F1160" i="1" s="1"/>
  <c r="F1161" i="1" s="1"/>
  <c r="F1162" i="1" s="1"/>
  <c r="F1163" i="1" s="1"/>
  <c r="F1164" i="1" s="1"/>
  <c r="F1165" i="1" s="1"/>
  <c r="F1166" i="1" s="1"/>
  <c r="F1167" i="1" s="1"/>
  <c r="F1168" i="1" s="1"/>
  <c r="F1169" i="1" s="1"/>
  <c r="F1170" i="1" s="1"/>
  <c r="F1171" i="1" s="1"/>
  <c r="F1172" i="1" s="1"/>
  <c r="F1173" i="1" s="1"/>
  <c r="F1174" i="1" s="1"/>
  <c r="F1175" i="1" s="1"/>
  <c r="F1176" i="1" s="1"/>
  <c r="F1177" i="1" s="1"/>
  <c r="F1178" i="1" s="1"/>
  <c r="F1179" i="1" s="1"/>
  <c r="F1180" i="1" s="1"/>
  <c r="F1181" i="1" s="1"/>
  <c r="F1182" i="1" s="1"/>
  <c r="F1183" i="1" s="1"/>
  <c r="F1184" i="1" s="1"/>
  <c r="F1185" i="1" s="1"/>
  <c r="F1186" i="1" s="1"/>
  <c r="F1187" i="1" s="1"/>
  <c r="F1188" i="1" s="1"/>
  <c r="F1189" i="1" s="1"/>
  <c r="F1190" i="1" s="1"/>
  <c r="F1191" i="1" s="1"/>
  <c r="F1192" i="1" s="1"/>
  <c r="F1193" i="1" s="1"/>
  <c r="F1194" i="1" s="1"/>
  <c r="F1195" i="1" s="1"/>
  <c r="F1196" i="1" s="1"/>
  <c r="F1197" i="1" s="1"/>
  <c r="F1198" i="1" s="1"/>
  <c r="F1199" i="1" s="1"/>
  <c r="F1200" i="1" s="1"/>
  <c r="F1201" i="1" s="1"/>
  <c r="F1202" i="1" s="1"/>
  <c r="F1203" i="1" s="1"/>
  <c r="F1204" i="1" s="1"/>
  <c r="F1205" i="1" s="1"/>
  <c r="F1206" i="1" s="1"/>
  <c r="F1207" i="1" s="1"/>
  <c r="F1208" i="1" s="1"/>
  <c r="F1209" i="1" s="1"/>
  <c r="F1210" i="1" s="1"/>
  <c r="F1211" i="1" s="1"/>
  <c r="F1212" i="1" s="1"/>
  <c r="F1213" i="1" s="1"/>
  <c r="F1214" i="1" s="1"/>
  <c r="F1215" i="1" s="1"/>
  <c r="F1216" i="1" s="1"/>
  <c r="F1217" i="1" s="1"/>
  <c r="F1218" i="1" s="1"/>
  <c r="F1219" i="1" s="1"/>
  <c r="F1220" i="1" s="1"/>
  <c r="F1221" i="1" s="1"/>
  <c r="F1222" i="1" s="1"/>
  <c r="F1223" i="1" s="1"/>
  <c r="F1224" i="1" s="1"/>
  <c r="F1225" i="1" s="1"/>
  <c r="F1226" i="1" s="1"/>
  <c r="F1227" i="1" s="1"/>
  <c r="F1228" i="1" s="1"/>
  <c r="F1229" i="1" s="1"/>
  <c r="F1230" i="1" s="1"/>
  <c r="F1231" i="1" s="1"/>
  <c r="F1232" i="1" s="1"/>
  <c r="F1233" i="1" s="1"/>
  <c r="F1234" i="1" s="1"/>
  <c r="F1235" i="1" s="1"/>
  <c r="F1236" i="1" s="1"/>
  <c r="F1237" i="1" s="1"/>
  <c r="F1238" i="1" s="1"/>
  <c r="F1239" i="1" s="1"/>
  <c r="F1240" i="1" s="1"/>
  <c r="F1241" i="1" s="1"/>
  <c r="F1242" i="1" s="1"/>
  <c r="F1243" i="1" s="1"/>
  <c r="F1244" i="1" s="1"/>
  <c r="F1245" i="1" s="1"/>
  <c r="F1246" i="1" l="1"/>
  <c r="F1248" i="1" s="1"/>
  <c r="F2208" i="1" s="1"/>
  <c r="F2210" i="1" s="1"/>
  <c r="F1249" i="1" l="1"/>
  <c r="F1250" i="1" s="1"/>
  <c r="F1251" i="1" s="1"/>
  <c r="F1252" i="1" s="1"/>
  <c r="F1253" i="1" s="1"/>
  <c r="F1254" i="1" s="1"/>
  <c r="F1255" i="1" s="1"/>
  <c r="F1256" i="1" s="1"/>
  <c r="F1257" i="1" s="1"/>
  <c r="F1258" i="1" s="1"/>
  <c r="F1259" i="1" s="1"/>
  <c r="F1260" i="1" s="1"/>
  <c r="F1261" i="1" s="1"/>
  <c r="F1262" i="1" s="1"/>
  <c r="F1263" i="1" s="1"/>
  <c r="F1264" i="1" s="1"/>
  <c r="F1265" i="1" s="1"/>
  <c r="F1266" i="1" s="1"/>
  <c r="F1267" i="1" s="1"/>
  <c r="F1268" i="1" s="1"/>
  <c r="F1269" i="1" s="1"/>
  <c r="F1270" i="1" s="1"/>
  <c r="F1271" i="1" s="1"/>
  <c r="F1272" i="1" s="1"/>
  <c r="F1273" i="1" s="1"/>
  <c r="F1274" i="1" s="1"/>
  <c r="F1275" i="1" s="1"/>
  <c r="F1276" i="1" s="1"/>
  <c r="F1277" i="1" s="1"/>
  <c r="F1278" i="1" s="1"/>
  <c r="F1279" i="1" s="1"/>
  <c r="F1280" i="1" s="1"/>
  <c r="F1281" i="1" s="1"/>
  <c r="F1282" i="1" s="1"/>
  <c r="F1283" i="1" s="1"/>
  <c r="F1284" i="1" s="1"/>
  <c r="F1285" i="1" s="1"/>
  <c r="F1286" i="1" s="1"/>
  <c r="F1287" i="1" s="1"/>
  <c r="F1288" i="1" s="1"/>
  <c r="F1289" i="1" s="1"/>
  <c r="F1290" i="1" s="1"/>
  <c r="F1291" i="1" s="1"/>
  <c r="F1292" i="1" s="1"/>
  <c r="F1293" i="1" s="1"/>
  <c r="F1294" i="1" s="1"/>
  <c r="F1295" i="1" s="1"/>
  <c r="F1296" i="1" s="1"/>
  <c r="F1297" i="1" s="1"/>
  <c r="F1298" i="1" s="1"/>
  <c r="F1299" i="1" s="1"/>
  <c r="F1300" i="1" s="1"/>
  <c r="F1301" i="1" s="1"/>
  <c r="F1302" i="1" s="1"/>
  <c r="F1303" i="1" s="1"/>
  <c r="F1304" i="1" s="1"/>
  <c r="F1305" i="1" s="1"/>
  <c r="F1306" i="1" s="1"/>
  <c r="F1307" i="1" s="1"/>
  <c r="F1308" i="1" s="1"/>
  <c r="F1309" i="1" s="1"/>
  <c r="F1310" i="1" s="1"/>
  <c r="F1311" i="1" s="1"/>
  <c r="F1312" i="1" s="1"/>
  <c r="F1313" i="1" s="1"/>
  <c r="F1314" i="1" s="1"/>
  <c r="F1315" i="1" s="1"/>
  <c r="F1316" i="1" s="1"/>
  <c r="F1317" i="1" s="1"/>
  <c r="F1318" i="1" s="1"/>
  <c r="F1319" i="1" s="1"/>
  <c r="F1320" i="1" s="1"/>
  <c r="F1321" i="1" s="1"/>
  <c r="F1322" i="1" s="1"/>
  <c r="F1323" i="1" s="1"/>
  <c r="F1324" i="1" s="1"/>
  <c r="F1325" i="1" s="1"/>
  <c r="F1326" i="1" s="1"/>
  <c r="F1327" i="1" s="1"/>
  <c r="F1328" i="1" s="1"/>
  <c r="F1329" i="1" s="1"/>
  <c r="F1330" i="1" s="1"/>
  <c r="F1331" i="1" s="1"/>
  <c r="F1332" i="1" s="1"/>
  <c r="F1333" i="1" s="1"/>
  <c r="F1334" i="1" s="1"/>
  <c r="F1335" i="1" s="1"/>
  <c r="F1336" i="1" s="1"/>
  <c r="F1337" i="1" s="1"/>
  <c r="F1338" i="1" s="1"/>
  <c r="F1339" i="1" s="1"/>
  <c r="F1340" i="1" s="1"/>
  <c r="F1341" i="1" s="1"/>
  <c r="F1342" i="1" s="1"/>
  <c r="F1343" i="1" s="1"/>
  <c r="F1344" i="1" s="1"/>
  <c r="F1345" i="1" s="1"/>
  <c r="F1346" i="1" s="1"/>
  <c r="F1347" i="1" s="1"/>
  <c r="F1348" i="1" s="1"/>
  <c r="F1349" i="1" s="1"/>
  <c r="F1350" i="1" s="1"/>
  <c r="F1351" i="1" s="1"/>
  <c r="F1352" i="1" s="1"/>
  <c r="F1353" i="1" s="1"/>
  <c r="F1354" i="1" s="1"/>
  <c r="F1355" i="1" s="1"/>
  <c r="F1356" i="1" s="1"/>
  <c r="F1357" i="1" s="1"/>
  <c r="F1358" i="1" s="1"/>
  <c r="F1359" i="1" s="1"/>
  <c r="F1360" i="1" s="1"/>
  <c r="F1361" i="1" s="1"/>
  <c r="F1362" i="1" s="1"/>
  <c r="F1363" i="1" s="1"/>
  <c r="F1364" i="1" s="1"/>
  <c r="F1365" i="1" s="1"/>
  <c r="F1366" i="1" s="1"/>
  <c r="F1367" i="1" s="1"/>
  <c r="F1368" i="1" s="1"/>
  <c r="F1369" i="1" s="1"/>
  <c r="F1370" i="1" s="1"/>
  <c r="F1371" i="1" s="1"/>
  <c r="F1372" i="1" s="1"/>
  <c r="F1373" i="1" s="1"/>
  <c r="F1374" i="1" s="1"/>
  <c r="F1375" i="1" s="1"/>
  <c r="F1376" i="1" s="1"/>
  <c r="F1377" i="1" s="1"/>
  <c r="F1378" i="1" s="1"/>
  <c r="F1379" i="1" s="1"/>
  <c r="F1380" i="1" s="1"/>
  <c r="F1381" i="1" s="1"/>
  <c r="F1382" i="1" s="1"/>
  <c r="F1383" i="1" s="1"/>
  <c r="F1384" i="1" s="1"/>
  <c r="F1385" i="1" s="1"/>
  <c r="F1386" i="1" s="1"/>
  <c r="F1387" i="1" s="1"/>
  <c r="F1388" i="1" s="1"/>
  <c r="F1389" i="1" s="1"/>
  <c r="F1390" i="1" s="1"/>
  <c r="F1391" i="1" s="1"/>
  <c r="F1392" i="1" s="1"/>
  <c r="F1393" i="1" s="1"/>
  <c r="F1394" i="1" s="1"/>
  <c r="F1395" i="1" s="1"/>
  <c r="F1396" i="1" s="1"/>
  <c r="F1397" i="1" s="1"/>
  <c r="F1398" i="1" s="1"/>
  <c r="F1399" i="1" s="1"/>
  <c r="F1400" i="1" s="1"/>
  <c r="F1401" i="1" s="1"/>
  <c r="F1402" i="1" s="1"/>
  <c r="F1403" i="1" s="1"/>
  <c r="F1404" i="1" s="1"/>
  <c r="F1405" i="1" s="1"/>
  <c r="F1406" i="1" s="1"/>
  <c r="F1407" i="1" s="1"/>
  <c r="F1408" i="1" s="1"/>
  <c r="F1409" i="1" s="1"/>
  <c r="F1410" i="1" s="1"/>
  <c r="F1411" i="1" s="1"/>
  <c r="F1412" i="1" s="1"/>
  <c r="F1413" i="1" s="1"/>
  <c r="F1414" i="1" s="1"/>
  <c r="F1415" i="1" s="1"/>
  <c r="F1416" i="1" s="1"/>
  <c r="F1417" i="1" s="1"/>
  <c r="F1418" i="1" s="1"/>
  <c r="F1419" i="1" s="1"/>
  <c r="F1420" i="1" s="1"/>
  <c r="F1421" i="1" s="1"/>
  <c r="F1422" i="1" s="1"/>
  <c r="F1423" i="1" s="1"/>
  <c r="F1424" i="1" s="1"/>
  <c r="F1425" i="1" s="1"/>
  <c r="F1426" i="1" s="1"/>
  <c r="F1427" i="1" s="1"/>
  <c r="F1428" i="1" s="1"/>
  <c r="F1429" i="1" s="1"/>
  <c r="F1430" i="1" s="1"/>
  <c r="F1431" i="1" s="1"/>
  <c r="F1432" i="1" s="1"/>
  <c r="F1433" i="1" s="1"/>
  <c r="F1434" i="1" s="1"/>
  <c r="F1435" i="1" s="1"/>
  <c r="F1436" i="1" s="1"/>
  <c r="F1437" i="1" s="1"/>
  <c r="F1438" i="1" s="1"/>
  <c r="F1439" i="1" s="1"/>
  <c r="F1440" i="1" s="1"/>
  <c r="F1441" i="1" s="1"/>
  <c r="F1442" i="1" s="1"/>
  <c r="F1443" i="1" s="1"/>
  <c r="F1444" i="1" s="1"/>
  <c r="F1445" i="1" s="1"/>
  <c r="F1446" i="1" s="1"/>
  <c r="F1447" i="1" s="1"/>
  <c r="F1448" i="1" s="1"/>
  <c r="F1449" i="1" s="1"/>
  <c r="F1450" i="1" s="1"/>
  <c r="F1451" i="1" s="1"/>
  <c r="F1452" i="1" s="1"/>
  <c r="F1453" i="1" s="1"/>
  <c r="F1454" i="1" s="1"/>
  <c r="F1455" i="1" s="1"/>
  <c r="F1456" i="1" s="1"/>
  <c r="F1457" i="1" s="1"/>
  <c r="F1458" i="1" s="1"/>
  <c r="F1459" i="1" s="1"/>
  <c r="F1460" i="1" s="1"/>
  <c r="F1461" i="1" s="1"/>
  <c r="F1462" i="1" s="1"/>
  <c r="F1463" i="1" s="1"/>
  <c r="F1464" i="1" s="1"/>
  <c r="F1465" i="1" s="1"/>
  <c r="F1466" i="1" s="1"/>
  <c r="F1467" i="1" s="1"/>
  <c r="F1468" i="1" s="1"/>
  <c r="F1469" i="1" s="1"/>
  <c r="F1470" i="1" s="1"/>
  <c r="F1471" i="1" s="1"/>
  <c r="F1472" i="1" s="1"/>
  <c r="F1473" i="1" s="1"/>
  <c r="F1474" i="1" s="1"/>
  <c r="F1475" i="1" s="1"/>
  <c r="F1476" i="1" s="1"/>
  <c r="F1477" i="1" s="1"/>
  <c r="F1478" i="1" s="1"/>
  <c r="F1479" i="1" s="1"/>
  <c r="F1480" i="1" s="1"/>
  <c r="F1481" i="1" s="1"/>
  <c r="F1482" i="1" s="1"/>
  <c r="F1483" i="1" s="1"/>
  <c r="F1484" i="1" s="1"/>
  <c r="F1485" i="1" s="1"/>
  <c r="F1486" i="1" s="1"/>
  <c r="F1487" i="1" s="1"/>
  <c r="F1488" i="1" s="1"/>
  <c r="F1489" i="1" s="1"/>
  <c r="F1490" i="1" s="1"/>
  <c r="F1491" i="1" s="1"/>
  <c r="F1492" i="1" s="1"/>
  <c r="F1493" i="1" s="1"/>
  <c r="F1494" i="1" s="1"/>
  <c r="F1495" i="1" s="1"/>
  <c r="F1496" i="1" s="1"/>
  <c r="F1497" i="1" s="1"/>
  <c r="F1498" i="1" s="1"/>
  <c r="F1499" i="1" s="1"/>
  <c r="F1500" i="1" s="1"/>
  <c r="F1501" i="1" s="1"/>
  <c r="F1502" i="1" s="1"/>
  <c r="F1503" i="1" s="1"/>
  <c r="F1504" i="1" s="1"/>
  <c r="F1505" i="1" s="1"/>
  <c r="F1506" i="1" s="1"/>
  <c r="F1507" i="1" s="1"/>
  <c r="F1508" i="1" s="1"/>
  <c r="F1509" i="1" s="1"/>
  <c r="F1510" i="1" s="1"/>
  <c r="F1511" i="1" s="1"/>
  <c r="F1512" i="1" s="1"/>
  <c r="F1513" i="1" s="1"/>
  <c r="F1514" i="1" s="1"/>
  <c r="F1515" i="1" s="1"/>
  <c r="F1516" i="1" s="1"/>
  <c r="F1517" i="1" s="1"/>
  <c r="F1518" i="1" s="1"/>
  <c r="F1519" i="1" s="1"/>
  <c r="F1520" i="1" s="1"/>
  <c r="F1521" i="1" s="1"/>
  <c r="F1522" i="1" s="1"/>
  <c r="F1523" i="1" s="1"/>
  <c r="F1524" i="1" s="1"/>
  <c r="F1525" i="1" s="1"/>
  <c r="F1526" i="1" s="1"/>
  <c r="F1527" i="1" s="1"/>
  <c r="F1528" i="1" s="1"/>
  <c r="F1529" i="1" s="1"/>
  <c r="F1530" i="1" s="1"/>
  <c r="F1531" i="1" s="1"/>
  <c r="F1532" i="1" s="1"/>
  <c r="F1533" i="1" s="1"/>
  <c r="F1534" i="1" s="1"/>
  <c r="F1535" i="1" s="1"/>
  <c r="F1536" i="1" s="1"/>
  <c r="F1537" i="1" s="1"/>
  <c r="F1538" i="1" s="1"/>
  <c r="F1539" i="1" s="1"/>
  <c r="F1540" i="1" s="1"/>
  <c r="F1541" i="1" s="1"/>
  <c r="F1542" i="1" s="1"/>
  <c r="F1543" i="1" s="1"/>
  <c r="F1544" i="1" s="1"/>
  <c r="F1545" i="1" s="1"/>
  <c r="F1546" i="1" s="1"/>
  <c r="F1547" i="1" s="1"/>
  <c r="F1548" i="1" s="1"/>
  <c r="F1549" i="1" s="1"/>
  <c r="F1550" i="1" s="1"/>
  <c r="F1551" i="1" s="1"/>
  <c r="F1552" i="1" s="1"/>
  <c r="F1553" i="1" s="1"/>
  <c r="F1554" i="1" s="1"/>
  <c r="F1555" i="1" s="1"/>
  <c r="F1556" i="1" s="1"/>
  <c r="F1557" i="1" s="1"/>
  <c r="F1558" i="1" s="1"/>
  <c r="F1559" i="1" s="1"/>
  <c r="F1560" i="1" s="1"/>
  <c r="F1561" i="1" s="1"/>
  <c r="F1562" i="1" s="1"/>
  <c r="F1563" i="1" s="1"/>
  <c r="F1564" i="1" s="1"/>
  <c r="F1565" i="1" s="1"/>
  <c r="F1566" i="1" s="1"/>
  <c r="F1567" i="1" s="1"/>
  <c r="F1568" i="1" s="1"/>
  <c r="F1569" i="1" s="1"/>
  <c r="F1570" i="1" s="1"/>
  <c r="F1571" i="1" s="1"/>
  <c r="F1572" i="1" s="1"/>
  <c r="F1573" i="1" s="1"/>
  <c r="F1574" i="1" s="1"/>
  <c r="F1575" i="1" s="1"/>
  <c r="F1576" i="1" s="1"/>
  <c r="F1577" i="1" s="1"/>
  <c r="F1578" i="1" s="1"/>
  <c r="F1579" i="1" s="1"/>
  <c r="F1580" i="1" s="1"/>
  <c r="F1581" i="1" s="1"/>
  <c r="F1582" i="1" s="1"/>
  <c r="F1583" i="1" s="1"/>
  <c r="F1584" i="1" s="1"/>
  <c r="F1585" i="1" s="1"/>
  <c r="F1586" i="1" s="1"/>
  <c r="F1587" i="1" s="1"/>
  <c r="F1588" i="1" s="1"/>
  <c r="F1589" i="1" s="1"/>
  <c r="F1590" i="1" s="1"/>
  <c r="F1591" i="1" s="1"/>
  <c r="F1592" i="1" s="1"/>
  <c r="F1593" i="1" s="1"/>
  <c r="F1594" i="1" s="1"/>
  <c r="F1595" i="1" s="1"/>
  <c r="F1596" i="1" s="1"/>
  <c r="F1597" i="1" s="1"/>
  <c r="F1598" i="1" s="1"/>
  <c r="F1599" i="1" s="1"/>
  <c r="F1600" i="1" s="1"/>
  <c r="F1601" i="1" s="1"/>
  <c r="F1602" i="1" s="1"/>
  <c r="F1603" i="1" s="1"/>
  <c r="F1604" i="1" s="1"/>
  <c r="F1605" i="1" s="1"/>
  <c r="F1606" i="1" s="1"/>
  <c r="F1607" i="1" s="1"/>
  <c r="F1608" i="1" s="1"/>
  <c r="F1609" i="1" s="1"/>
  <c r="F1610" i="1" s="1"/>
  <c r="F1611" i="1" s="1"/>
  <c r="F1612" i="1" s="1"/>
  <c r="F1613" i="1" s="1"/>
  <c r="F1614" i="1" s="1"/>
  <c r="F1615" i="1" s="1"/>
  <c r="F1616" i="1" s="1"/>
  <c r="F1617" i="1" s="1"/>
  <c r="F1618" i="1" s="1"/>
  <c r="F1619" i="1" s="1"/>
  <c r="F1620" i="1" s="1"/>
  <c r="F1621" i="1" s="1"/>
  <c r="F1622" i="1" s="1"/>
  <c r="F1623" i="1" s="1"/>
  <c r="F1624" i="1" s="1"/>
  <c r="F1625" i="1" s="1"/>
  <c r="F1626" i="1" s="1"/>
  <c r="F1627" i="1" s="1"/>
  <c r="F1628" i="1" s="1"/>
  <c r="F1629" i="1" s="1"/>
  <c r="F1630" i="1" s="1"/>
  <c r="F1631" i="1" s="1"/>
  <c r="F1632" i="1" s="1"/>
  <c r="F1633" i="1" s="1"/>
  <c r="F1634" i="1" s="1"/>
  <c r="F1635" i="1" s="1"/>
  <c r="F1636" i="1" s="1"/>
  <c r="F1637" i="1" s="1"/>
  <c r="F1638" i="1" s="1"/>
  <c r="F1639" i="1" s="1"/>
  <c r="F1640" i="1" s="1"/>
  <c r="F1641" i="1" s="1"/>
  <c r="F1642" i="1" s="1"/>
  <c r="F1643" i="1" s="1"/>
  <c r="F1644" i="1" s="1"/>
  <c r="F1645" i="1" s="1"/>
  <c r="F1646" i="1" s="1"/>
  <c r="F1647" i="1" s="1"/>
  <c r="F1648" i="1" s="1"/>
  <c r="F1649" i="1" s="1"/>
  <c r="F1650" i="1" s="1"/>
  <c r="F1651" i="1" s="1"/>
  <c r="F1652" i="1" s="1"/>
  <c r="F1653" i="1" s="1"/>
  <c r="F1654" i="1" s="1"/>
  <c r="F1655" i="1" s="1"/>
  <c r="F1656" i="1" s="1"/>
  <c r="F1657" i="1" s="1"/>
  <c r="F1658" i="1" s="1"/>
  <c r="F1659" i="1" s="1"/>
  <c r="F1660" i="1" s="1"/>
  <c r="F1661" i="1" s="1"/>
  <c r="F1662" i="1" s="1"/>
  <c r="F1663" i="1" s="1"/>
  <c r="F1664" i="1" s="1"/>
  <c r="F1665" i="1" s="1"/>
  <c r="F1666" i="1" s="1"/>
  <c r="F1667" i="1" s="1"/>
  <c r="F1668" i="1" s="1"/>
  <c r="F1669" i="1" s="1"/>
  <c r="F1670" i="1" s="1"/>
  <c r="F1671" i="1" s="1"/>
  <c r="F1672" i="1" s="1"/>
  <c r="F1673" i="1" s="1"/>
  <c r="F1674" i="1" s="1"/>
  <c r="F1675" i="1" s="1"/>
  <c r="F1676" i="1" s="1"/>
  <c r="F1677" i="1" s="1"/>
  <c r="F1678" i="1" s="1"/>
  <c r="F1679" i="1" s="1"/>
  <c r="F1680" i="1" s="1"/>
  <c r="F1681" i="1" s="1"/>
  <c r="F1682" i="1" s="1"/>
  <c r="F1683" i="1" s="1"/>
  <c r="F1684" i="1" s="1"/>
  <c r="F1685" i="1" s="1"/>
  <c r="F1686" i="1" s="1"/>
  <c r="F1687" i="1" s="1"/>
  <c r="F1688" i="1" s="1"/>
  <c r="F1689" i="1" s="1"/>
  <c r="F1690" i="1" s="1"/>
  <c r="F1691" i="1" s="1"/>
  <c r="F1692" i="1" s="1"/>
  <c r="F1693" i="1" s="1"/>
  <c r="F1694" i="1" s="1"/>
  <c r="F1695" i="1" s="1"/>
  <c r="F1696" i="1" s="1"/>
  <c r="F1697" i="1" s="1"/>
  <c r="F1698" i="1" s="1"/>
  <c r="F1699" i="1" s="1"/>
  <c r="F1700" i="1" s="1"/>
  <c r="F1701" i="1" s="1"/>
  <c r="F1702" i="1" s="1"/>
  <c r="F1703" i="1" s="1"/>
  <c r="F1704" i="1" s="1"/>
  <c r="F1705" i="1" s="1"/>
  <c r="F1706" i="1" s="1"/>
  <c r="F1707" i="1" s="1"/>
  <c r="F1708" i="1" s="1"/>
  <c r="F1709" i="1" s="1"/>
  <c r="F1710" i="1" s="1"/>
  <c r="F1711" i="1" s="1"/>
  <c r="F1712" i="1" s="1"/>
  <c r="F1713" i="1" s="1"/>
  <c r="F1714" i="1" s="1"/>
  <c r="F1715" i="1" s="1"/>
  <c r="F1716" i="1" s="1"/>
  <c r="F1717" i="1" s="1"/>
  <c r="F1718" i="1" s="1"/>
  <c r="F1719" i="1" s="1"/>
  <c r="F1720" i="1" s="1"/>
  <c r="F1721" i="1" s="1"/>
  <c r="F1722" i="1" s="1"/>
  <c r="F1723" i="1" s="1"/>
  <c r="F1724" i="1" s="1"/>
  <c r="F1725" i="1" s="1"/>
  <c r="F1726" i="1" s="1"/>
  <c r="F1727" i="1" s="1"/>
  <c r="F1728" i="1" s="1"/>
  <c r="F1729" i="1" s="1"/>
  <c r="F1730" i="1" s="1"/>
  <c r="F1731" i="1" s="1"/>
  <c r="F1732" i="1" s="1"/>
  <c r="F1733" i="1" s="1"/>
  <c r="F1734" i="1" s="1"/>
  <c r="F1735" i="1" s="1"/>
  <c r="F1736" i="1" s="1"/>
  <c r="F1737" i="1" s="1"/>
  <c r="F1738" i="1" s="1"/>
  <c r="F1739" i="1" s="1"/>
  <c r="F1740" i="1" s="1"/>
  <c r="F1741" i="1" s="1"/>
  <c r="F1742" i="1" s="1"/>
  <c r="F1743" i="1" s="1"/>
  <c r="F1744" i="1" s="1"/>
  <c r="F1745" i="1" s="1"/>
  <c r="F1746" i="1" s="1"/>
  <c r="F1747" i="1" s="1"/>
  <c r="F1748" i="1" s="1"/>
  <c r="F1749" i="1" s="1"/>
  <c r="F1750" i="1" s="1"/>
  <c r="F1751" i="1" s="1"/>
  <c r="F1752" i="1" s="1"/>
  <c r="F1753" i="1" s="1"/>
  <c r="F1754" i="1" s="1"/>
  <c r="F1755" i="1" s="1"/>
  <c r="F1756" i="1" s="1"/>
  <c r="F1757" i="1" s="1"/>
  <c r="F1758" i="1" s="1"/>
  <c r="F1759" i="1" s="1"/>
  <c r="F1760" i="1" s="1"/>
  <c r="F1761" i="1" s="1"/>
  <c r="F1762" i="1" s="1"/>
  <c r="F1763" i="1" s="1"/>
  <c r="F1764" i="1" s="1"/>
  <c r="F1765" i="1" s="1"/>
  <c r="F1766" i="1" s="1"/>
  <c r="F1767" i="1" s="1"/>
  <c r="F1768" i="1" s="1"/>
  <c r="F1769" i="1" s="1"/>
  <c r="F1770" i="1" s="1"/>
  <c r="F1771" i="1" s="1"/>
  <c r="F1772" i="1" s="1"/>
  <c r="F1773" i="1" s="1"/>
  <c r="F1774" i="1" s="1"/>
  <c r="F1775" i="1" s="1"/>
  <c r="F1776" i="1" s="1"/>
  <c r="F1777" i="1" s="1"/>
  <c r="F1778" i="1" s="1"/>
  <c r="F1779" i="1" s="1"/>
  <c r="F1780" i="1" s="1"/>
  <c r="F1781" i="1" s="1"/>
  <c r="F1782" i="1" s="1"/>
  <c r="F1783" i="1" s="1"/>
  <c r="F1784" i="1" s="1"/>
  <c r="F1785" i="1" s="1"/>
  <c r="F1786" i="1" s="1"/>
  <c r="F1787" i="1" s="1"/>
  <c r="F1788" i="1" s="1"/>
  <c r="F1789" i="1" s="1"/>
  <c r="F1790" i="1" s="1"/>
  <c r="F1791" i="1" s="1"/>
  <c r="F1792" i="1" s="1"/>
  <c r="F1793" i="1" s="1"/>
  <c r="F1794" i="1" s="1"/>
  <c r="F1795" i="1" s="1"/>
  <c r="F1796" i="1" s="1"/>
  <c r="F1797" i="1" s="1"/>
  <c r="F1798" i="1" s="1"/>
  <c r="F1799" i="1" s="1"/>
  <c r="F1800" i="1" s="1"/>
  <c r="F1801" i="1" s="1"/>
  <c r="F1802" i="1" s="1"/>
  <c r="F1803" i="1" s="1"/>
  <c r="F1804" i="1" s="1"/>
  <c r="F1805" i="1" s="1"/>
  <c r="F1806" i="1" s="1"/>
  <c r="F1807" i="1" s="1"/>
  <c r="F1808" i="1" s="1"/>
  <c r="F1809" i="1" s="1"/>
  <c r="F1810" i="1" s="1"/>
  <c r="F1811" i="1" s="1"/>
  <c r="F1812" i="1" s="1"/>
  <c r="F1813" i="1" s="1"/>
  <c r="F1814" i="1" s="1"/>
  <c r="F1815" i="1" s="1"/>
  <c r="F1816" i="1" s="1"/>
  <c r="F1817" i="1" s="1"/>
  <c r="F1818" i="1" s="1"/>
  <c r="F1819" i="1" s="1"/>
  <c r="F1820" i="1" s="1"/>
  <c r="F1821" i="1" s="1"/>
  <c r="F1822" i="1" s="1"/>
  <c r="F1823" i="1" s="1"/>
  <c r="F1824" i="1" s="1"/>
  <c r="F1825" i="1" s="1"/>
  <c r="F1826" i="1" s="1"/>
  <c r="F1827" i="1" s="1"/>
  <c r="F1828" i="1" s="1"/>
  <c r="F1829" i="1" s="1"/>
  <c r="F1830" i="1" s="1"/>
  <c r="F1831" i="1" s="1"/>
  <c r="F1832" i="1" s="1"/>
  <c r="F1833" i="1" s="1"/>
  <c r="F1834" i="1" s="1"/>
  <c r="F1835" i="1" s="1"/>
  <c r="F1836" i="1" s="1"/>
  <c r="F1837" i="1" s="1"/>
  <c r="F1838" i="1" s="1"/>
  <c r="F1839" i="1" s="1"/>
  <c r="F1840" i="1" s="1"/>
  <c r="F1841" i="1" s="1"/>
  <c r="F1842" i="1" s="1"/>
  <c r="F1843" i="1" s="1"/>
  <c r="F1844" i="1" s="1"/>
  <c r="F1845" i="1" s="1"/>
  <c r="F1846" i="1" s="1"/>
  <c r="F1847" i="1" s="1"/>
  <c r="F1848" i="1" s="1"/>
  <c r="F1849" i="1" s="1"/>
  <c r="F1850" i="1" s="1"/>
  <c r="F1851" i="1" s="1"/>
  <c r="F1852" i="1" s="1"/>
  <c r="F1853" i="1" s="1"/>
  <c r="F1854" i="1" s="1"/>
  <c r="F1855" i="1" s="1"/>
  <c r="F1856" i="1" s="1"/>
  <c r="F1857" i="1" s="1"/>
  <c r="F1858" i="1" s="1"/>
  <c r="F1859" i="1" s="1"/>
  <c r="F1860" i="1" s="1"/>
  <c r="F1861" i="1" s="1"/>
  <c r="F1862" i="1" s="1"/>
  <c r="F1863" i="1" s="1"/>
  <c r="F1864" i="1" s="1"/>
  <c r="F1865" i="1" s="1"/>
  <c r="F1866" i="1" s="1"/>
  <c r="F1867" i="1" s="1"/>
  <c r="F1868" i="1" s="1"/>
  <c r="F1869" i="1" s="1"/>
  <c r="F1870" i="1" s="1"/>
  <c r="F1871" i="1" s="1"/>
  <c r="F1872" i="1" s="1"/>
  <c r="F1873" i="1" s="1"/>
  <c r="F1874" i="1" s="1"/>
  <c r="F1875" i="1" s="1"/>
  <c r="F1876" i="1" s="1"/>
  <c r="F1877" i="1" s="1"/>
  <c r="F1878" i="1" s="1"/>
  <c r="F1879" i="1" s="1"/>
  <c r="F1880" i="1" s="1"/>
  <c r="F1881" i="1" s="1"/>
  <c r="F1882" i="1" s="1"/>
  <c r="F1883" i="1" s="1"/>
  <c r="F1884" i="1" s="1"/>
  <c r="F1885" i="1" s="1"/>
  <c r="F1886" i="1" s="1"/>
  <c r="F1887" i="1" s="1"/>
  <c r="F1888" i="1" s="1"/>
  <c r="F1889" i="1" s="1"/>
  <c r="F1890" i="1" s="1"/>
  <c r="F1891" i="1" s="1"/>
  <c r="F1892" i="1" s="1"/>
  <c r="F1893" i="1" s="1"/>
  <c r="F1894" i="1" s="1"/>
  <c r="F1895" i="1" s="1"/>
  <c r="F1896" i="1" s="1"/>
  <c r="F1897" i="1" s="1"/>
  <c r="F1898" i="1" s="1"/>
  <c r="F1899" i="1" s="1"/>
  <c r="F1900" i="1" s="1"/>
  <c r="F1901" i="1" s="1"/>
  <c r="F1902" i="1" s="1"/>
  <c r="F1903" i="1" s="1"/>
  <c r="F1904" i="1" s="1"/>
  <c r="F1905" i="1" s="1"/>
  <c r="F1906" i="1" s="1"/>
  <c r="F1907" i="1" s="1"/>
  <c r="F1908" i="1" s="1"/>
  <c r="F1909" i="1" s="1"/>
  <c r="F1910" i="1" s="1"/>
  <c r="F1911" i="1" s="1"/>
  <c r="F1912" i="1" s="1"/>
  <c r="F1913" i="1" s="1"/>
  <c r="F1914" i="1" s="1"/>
  <c r="F1915" i="1" s="1"/>
  <c r="F1916" i="1" s="1"/>
  <c r="F1917" i="1" s="1"/>
  <c r="F1918" i="1" s="1"/>
  <c r="F1919" i="1" s="1"/>
  <c r="F1920" i="1" s="1"/>
  <c r="F1921" i="1" s="1"/>
  <c r="F1922" i="1" s="1"/>
  <c r="F1923" i="1" s="1"/>
  <c r="F1924" i="1" s="1"/>
  <c r="F1925" i="1" s="1"/>
  <c r="F1926" i="1" s="1"/>
  <c r="F1927" i="1" s="1"/>
  <c r="F1928" i="1" s="1"/>
  <c r="F1929" i="1" s="1"/>
  <c r="F1930" i="1" s="1"/>
  <c r="F1931" i="1" s="1"/>
  <c r="F1932" i="1" s="1"/>
  <c r="F1933" i="1" s="1"/>
  <c r="F1934" i="1" s="1"/>
  <c r="F1935" i="1" s="1"/>
  <c r="F1936" i="1" s="1"/>
  <c r="F1937" i="1" s="1"/>
  <c r="F1938" i="1" s="1"/>
  <c r="F1939" i="1" s="1"/>
  <c r="F1940" i="1" s="1"/>
  <c r="F1941" i="1" s="1"/>
  <c r="F1942" i="1" s="1"/>
  <c r="F1943" i="1" s="1"/>
  <c r="F1944" i="1" s="1"/>
  <c r="F1945" i="1" s="1"/>
  <c r="F1946" i="1" s="1"/>
  <c r="F1947" i="1" s="1"/>
  <c r="F1948" i="1" s="1"/>
  <c r="F1949" i="1" s="1"/>
  <c r="F1950" i="1" s="1"/>
  <c r="F1951" i="1" s="1"/>
  <c r="F1952" i="1" s="1"/>
  <c r="F1953" i="1" s="1"/>
  <c r="F1954" i="1" s="1"/>
  <c r="F1955" i="1" s="1"/>
  <c r="F1956" i="1" s="1"/>
  <c r="F1957" i="1" s="1"/>
  <c r="F1958" i="1" s="1"/>
  <c r="F1959" i="1" s="1"/>
  <c r="F1960" i="1" s="1"/>
  <c r="F1961" i="1" s="1"/>
  <c r="F1962" i="1" s="1"/>
  <c r="F1963" i="1" s="1"/>
  <c r="F1964" i="1" s="1"/>
  <c r="F1965" i="1" s="1"/>
  <c r="F1966" i="1" s="1"/>
  <c r="F1967" i="1" s="1"/>
  <c r="F1968" i="1" s="1"/>
  <c r="F1969" i="1" s="1"/>
  <c r="F1970" i="1" s="1"/>
  <c r="F1971" i="1" s="1"/>
  <c r="F1972" i="1" s="1"/>
  <c r="F1973" i="1" s="1"/>
  <c r="F1974" i="1" s="1"/>
  <c r="F1975" i="1" s="1"/>
  <c r="F1976" i="1" s="1"/>
  <c r="F1977" i="1" s="1"/>
  <c r="F1978" i="1" s="1"/>
  <c r="F1979" i="1" s="1"/>
  <c r="F1980" i="1" s="1"/>
  <c r="F1981" i="1" s="1"/>
  <c r="F1982" i="1" s="1"/>
  <c r="F1983" i="1" s="1"/>
  <c r="F1984" i="1" s="1"/>
  <c r="F1985" i="1" s="1"/>
  <c r="F1986" i="1" s="1"/>
  <c r="F1987" i="1" s="1"/>
  <c r="F1988" i="1" s="1"/>
  <c r="F1989" i="1" s="1"/>
  <c r="F1990" i="1" s="1"/>
  <c r="F1991" i="1" s="1"/>
  <c r="F1992" i="1" s="1"/>
  <c r="F1993" i="1" s="1"/>
  <c r="F1994" i="1" s="1"/>
  <c r="F1995" i="1" s="1"/>
  <c r="F1996" i="1" s="1"/>
  <c r="F1997" i="1" s="1"/>
  <c r="F1998" i="1" s="1"/>
  <c r="F1999" i="1" s="1"/>
  <c r="F2000" i="1" s="1"/>
  <c r="F2001" i="1" s="1"/>
  <c r="F2002" i="1" s="1"/>
  <c r="F2003" i="1" s="1"/>
  <c r="F2004" i="1" s="1"/>
  <c r="F2005" i="1" s="1"/>
  <c r="F2006" i="1" s="1"/>
  <c r="F2007" i="1" s="1"/>
  <c r="F2008" i="1" s="1"/>
  <c r="F2009" i="1" s="1"/>
  <c r="F2010" i="1" s="1"/>
  <c r="F2011" i="1" s="1"/>
  <c r="F2012" i="1" s="1"/>
  <c r="F2013" i="1" s="1"/>
  <c r="F2014" i="1" s="1"/>
  <c r="F2015" i="1" s="1"/>
  <c r="F2016" i="1" s="1"/>
  <c r="F2017" i="1" s="1"/>
  <c r="F2018" i="1" s="1"/>
  <c r="F2019" i="1" s="1"/>
  <c r="F2020" i="1" s="1"/>
  <c r="F2021" i="1" s="1"/>
  <c r="F2022" i="1" s="1"/>
  <c r="F2023" i="1" s="1"/>
  <c r="F2024" i="1" s="1"/>
  <c r="F2025" i="1" s="1"/>
  <c r="F2026" i="1" s="1"/>
  <c r="F2027" i="1" s="1"/>
  <c r="F2028" i="1" s="1"/>
  <c r="F2029" i="1" s="1"/>
  <c r="F2030" i="1" s="1"/>
  <c r="F2031" i="1" s="1"/>
  <c r="F2032" i="1" s="1"/>
  <c r="F2033" i="1" s="1"/>
  <c r="F2034" i="1" s="1"/>
  <c r="F2035" i="1" s="1"/>
  <c r="F2036" i="1" s="1"/>
  <c r="F2037" i="1" s="1"/>
  <c r="F2038" i="1" s="1"/>
  <c r="F2039" i="1" s="1"/>
  <c r="F2040" i="1" s="1"/>
  <c r="F2041" i="1" s="1"/>
  <c r="F2042" i="1" s="1"/>
  <c r="F2043" i="1" s="1"/>
  <c r="F2044" i="1" s="1"/>
  <c r="F2045" i="1" s="1"/>
  <c r="F2046" i="1" s="1"/>
  <c r="F2047" i="1" s="1"/>
  <c r="F2048" i="1" s="1"/>
  <c r="F2049" i="1" s="1"/>
  <c r="F2050" i="1" s="1"/>
  <c r="F2051" i="1" s="1"/>
  <c r="F2052" i="1" s="1"/>
  <c r="F2053" i="1" s="1"/>
  <c r="F2054" i="1" s="1"/>
  <c r="F2055" i="1" s="1"/>
  <c r="F2056" i="1" s="1"/>
  <c r="F2057" i="1" s="1"/>
  <c r="F2058" i="1" s="1"/>
  <c r="F2059" i="1" s="1"/>
  <c r="F2060" i="1" s="1"/>
  <c r="F2061" i="1" s="1"/>
  <c r="F2062" i="1" s="1"/>
  <c r="F2063" i="1" s="1"/>
  <c r="F2064" i="1" s="1"/>
  <c r="F2065" i="1" s="1"/>
  <c r="F2066" i="1" s="1"/>
  <c r="F2067" i="1" s="1"/>
  <c r="F2068" i="1" s="1"/>
  <c r="F2069" i="1" s="1"/>
  <c r="F2070" i="1" s="1"/>
  <c r="F2071" i="1" s="1"/>
  <c r="F2072" i="1" s="1"/>
  <c r="F2073" i="1" s="1"/>
  <c r="F2074" i="1" s="1"/>
  <c r="F2075" i="1" s="1"/>
  <c r="F2076" i="1" s="1"/>
  <c r="F2077" i="1" s="1"/>
  <c r="F2078" i="1" s="1"/>
  <c r="F2079" i="1" s="1"/>
  <c r="F2080" i="1" s="1"/>
  <c r="F2081" i="1" s="1"/>
  <c r="F2082" i="1" s="1"/>
  <c r="F2083" i="1" s="1"/>
  <c r="F2084" i="1" s="1"/>
  <c r="F2085" i="1" s="1"/>
  <c r="F2086" i="1" s="1"/>
  <c r="F2087" i="1" s="1"/>
  <c r="F2088" i="1" s="1"/>
  <c r="F2089" i="1" s="1"/>
  <c r="F2090" i="1" s="1"/>
  <c r="F2091" i="1" s="1"/>
  <c r="F2092" i="1" s="1"/>
  <c r="F2093" i="1" s="1"/>
  <c r="F2094" i="1" s="1"/>
  <c r="F2095" i="1" s="1"/>
  <c r="F2096" i="1" s="1"/>
  <c r="F2097" i="1" s="1"/>
  <c r="F2098" i="1" s="1"/>
  <c r="F2099" i="1" s="1"/>
  <c r="F2100" i="1" s="1"/>
  <c r="F2101" i="1" s="1"/>
  <c r="F2102" i="1" s="1"/>
  <c r="F2103" i="1" s="1"/>
  <c r="F2104" i="1" s="1"/>
  <c r="F2105" i="1" s="1"/>
  <c r="F2106" i="1" s="1"/>
  <c r="F2107" i="1" s="1"/>
  <c r="F2108" i="1" s="1"/>
  <c r="F2109" i="1" s="1"/>
  <c r="F2110" i="1" s="1"/>
  <c r="F2111" i="1" s="1"/>
  <c r="F2112" i="1" s="1"/>
  <c r="F2113" i="1" s="1"/>
  <c r="F2114" i="1" s="1"/>
  <c r="F2115" i="1" s="1"/>
  <c r="F2116" i="1" s="1"/>
  <c r="F2117" i="1" s="1"/>
  <c r="F2118" i="1" s="1"/>
  <c r="F2119" i="1" s="1"/>
  <c r="F2120" i="1" s="1"/>
  <c r="F2121" i="1" s="1"/>
  <c r="F2122" i="1" s="1"/>
  <c r="F2123" i="1" s="1"/>
  <c r="F2124" i="1" s="1"/>
  <c r="F2125" i="1" s="1"/>
  <c r="F2126" i="1" s="1"/>
  <c r="F2127" i="1" s="1"/>
  <c r="F2128" i="1" s="1"/>
  <c r="F2129" i="1" s="1"/>
  <c r="F2130" i="1" s="1"/>
  <c r="F2131" i="1" s="1"/>
  <c r="F2132" i="1" s="1"/>
  <c r="F2133" i="1" s="1"/>
  <c r="F2134" i="1" s="1"/>
  <c r="F2135" i="1" s="1"/>
  <c r="F2136" i="1" s="1"/>
  <c r="F2137" i="1" s="1"/>
  <c r="F2138" i="1" s="1"/>
  <c r="F2139" i="1" s="1"/>
  <c r="F2140" i="1" s="1"/>
  <c r="F2141" i="1" s="1"/>
  <c r="F2142" i="1" s="1"/>
  <c r="F2143" i="1" s="1"/>
  <c r="F2144" i="1" s="1"/>
  <c r="F2145" i="1" s="1"/>
  <c r="F2146" i="1" s="1"/>
  <c r="F2147" i="1" s="1"/>
  <c r="F2148" i="1" s="1"/>
  <c r="F2149" i="1" s="1"/>
  <c r="F2150" i="1" s="1"/>
  <c r="F2151" i="1" s="1"/>
  <c r="F2152" i="1" s="1"/>
  <c r="F2153" i="1" s="1"/>
  <c r="F2154" i="1" s="1"/>
  <c r="F2155" i="1" s="1"/>
  <c r="F2156" i="1" s="1"/>
  <c r="F2157" i="1" s="1"/>
  <c r="F2158" i="1" s="1"/>
  <c r="F2159" i="1" s="1"/>
  <c r="F2160" i="1" s="1"/>
  <c r="F2161" i="1" s="1"/>
  <c r="F2162" i="1" s="1"/>
  <c r="F2163" i="1" s="1"/>
  <c r="F2164" i="1" s="1"/>
  <c r="F2165" i="1" s="1"/>
  <c r="F2166" i="1" s="1"/>
  <c r="F2167" i="1" s="1"/>
  <c r="F2168" i="1" s="1"/>
  <c r="F2169" i="1" s="1"/>
  <c r="F2170" i="1" s="1"/>
  <c r="F2171" i="1" s="1"/>
  <c r="F2172" i="1" s="1"/>
  <c r="F2173" i="1" s="1"/>
  <c r="F2174" i="1" s="1"/>
  <c r="F2175" i="1" s="1"/>
  <c r="F2176" i="1" s="1"/>
  <c r="F2177" i="1" s="1"/>
  <c r="F2178" i="1" s="1"/>
  <c r="F2179" i="1" s="1"/>
  <c r="F2180" i="1" s="1"/>
  <c r="F2181" i="1" s="1"/>
  <c r="F2182" i="1" s="1"/>
  <c r="F2183" i="1" s="1"/>
  <c r="F2184" i="1" s="1"/>
  <c r="F2185" i="1" s="1"/>
  <c r="F2186" i="1" s="1"/>
  <c r="F2187" i="1" s="1"/>
  <c r="F2188" i="1" s="1"/>
  <c r="F2189" i="1" s="1"/>
  <c r="F2190" i="1" s="1"/>
  <c r="F2191" i="1" s="1"/>
  <c r="F2192" i="1" s="1"/>
  <c r="F2193" i="1" s="1"/>
  <c r="F2194" i="1" s="1"/>
  <c r="F2195" i="1" s="1"/>
  <c r="F2196" i="1" s="1"/>
  <c r="F2197" i="1" s="1"/>
  <c r="F2198" i="1" s="1"/>
  <c r="F2199" i="1" s="1"/>
  <c r="F2200" i="1" s="1"/>
  <c r="F2201" i="1" s="1"/>
  <c r="F2202" i="1" s="1"/>
  <c r="F2203" i="1" s="1"/>
  <c r="F2204" i="1" s="1"/>
  <c r="F2205" i="1" s="1"/>
  <c r="F2206" i="1" s="1"/>
  <c r="F2207" i="1" s="1"/>
  <c r="F3119" i="1"/>
  <c r="F3121" i="1" s="1"/>
  <c r="F2211" i="1"/>
  <c r="F2212" i="1" s="1"/>
  <c r="F2213" i="1" s="1"/>
  <c r="F2214" i="1" s="1"/>
  <c r="F2215" i="1" s="1"/>
  <c r="F2216" i="1" s="1"/>
  <c r="F2217" i="1" s="1"/>
  <c r="F2218" i="1" s="1"/>
  <c r="F2219" i="1" s="1"/>
  <c r="F2220" i="1" s="1"/>
  <c r="F2221" i="1" s="1"/>
  <c r="F2222" i="1" s="1"/>
  <c r="F2223" i="1" s="1"/>
  <c r="F2224" i="1" s="1"/>
  <c r="F2225" i="1" s="1"/>
  <c r="F2226" i="1" s="1"/>
  <c r="F2227" i="1" s="1"/>
  <c r="F2228" i="1" s="1"/>
  <c r="F2229" i="1" s="1"/>
  <c r="F2230" i="1" s="1"/>
  <c r="F2231" i="1" s="1"/>
  <c r="F2232" i="1" s="1"/>
  <c r="F2233" i="1" s="1"/>
  <c r="F2234" i="1" s="1"/>
  <c r="F2235" i="1" s="1"/>
  <c r="F2236" i="1" s="1"/>
  <c r="F2237" i="1" s="1"/>
  <c r="F2238" i="1" s="1"/>
  <c r="F2239" i="1" s="1"/>
  <c r="F2240" i="1" s="1"/>
  <c r="F2241" i="1" s="1"/>
  <c r="F2242" i="1" s="1"/>
  <c r="F2243" i="1" s="1"/>
  <c r="F2244" i="1" s="1"/>
  <c r="F2245" i="1" s="1"/>
  <c r="F2246" i="1" s="1"/>
  <c r="F2247" i="1" s="1"/>
  <c r="F2248" i="1" s="1"/>
  <c r="F2249" i="1" s="1"/>
  <c r="F2250" i="1" s="1"/>
  <c r="F2251" i="1" s="1"/>
  <c r="F2252" i="1" s="1"/>
  <c r="F2253" i="1" s="1"/>
  <c r="F2254" i="1" s="1"/>
  <c r="F2255" i="1" s="1"/>
  <c r="F2256" i="1" s="1"/>
  <c r="F2257" i="1" s="1"/>
  <c r="F2258" i="1" s="1"/>
  <c r="F2259" i="1" s="1"/>
  <c r="F2260" i="1" s="1"/>
  <c r="F2261" i="1" s="1"/>
  <c r="F2262" i="1" s="1"/>
  <c r="F2263" i="1" s="1"/>
  <c r="F2264" i="1" s="1"/>
  <c r="F2265" i="1" s="1"/>
  <c r="F2266" i="1" s="1"/>
  <c r="F2267" i="1" s="1"/>
  <c r="F2268" i="1" s="1"/>
  <c r="F2269" i="1" s="1"/>
  <c r="F2270" i="1" s="1"/>
  <c r="F2271" i="1" s="1"/>
  <c r="F2272" i="1" s="1"/>
  <c r="F2273" i="1" s="1"/>
  <c r="F2274" i="1" s="1"/>
  <c r="F2275" i="1" s="1"/>
  <c r="F2276" i="1" s="1"/>
  <c r="F2277" i="1" s="1"/>
  <c r="F2278" i="1" s="1"/>
  <c r="F2279" i="1" s="1"/>
  <c r="F2280" i="1" s="1"/>
  <c r="F2281" i="1" s="1"/>
  <c r="F2282" i="1" s="1"/>
  <c r="F2283" i="1" s="1"/>
  <c r="F2284" i="1" s="1"/>
  <c r="F2285" i="1" s="1"/>
  <c r="F2286" i="1" s="1"/>
  <c r="F2287" i="1" s="1"/>
  <c r="F2288" i="1" s="1"/>
  <c r="F2289" i="1" s="1"/>
  <c r="F2290" i="1" s="1"/>
  <c r="F2291" i="1" s="1"/>
  <c r="F2292" i="1" s="1"/>
  <c r="F2293" i="1" s="1"/>
  <c r="F2294" i="1" s="1"/>
  <c r="F2295" i="1" s="1"/>
  <c r="F2296" i="1" s="1"/>
  <c r="F2297" i="1" s="1"/>
  <c r="F2298" i="1" s="1"/>
  <c r="F2299" i="1" s="1"/>
  <c r="F2300" i="1" s="1"/>
  <c r="F2301" i="1" s="1"/>
  <c r="F2302" i="1" s="1"/>
  <c r="F2303" i="1" s="1"/>
  <c r="F2304" i="1" s="1"/>
  <c r="F2305" i="1" s="1"/>
  <c r="F2306" i="1" s="1"/>
  <c r="F2307" i="1" s="1"/>
  <c r="F2308" i="1" s="1"/>
  <c r="F2309" i="1" s="1"/>
  <c r="F2310" i="1" s="1"/>
  <c r="F2311" i="1" s="1"/>
  <c r="F2312" i="1" s="1"/>
  <c r="F2313" i="1" s="1"/>
  <c r="F2314" i="1" s="1"/>
  <c r="F2315" i="1" s="1"/>
  <c r="F2316" i="1" s="1"/>
  <c r="F2317" i="1" s="1"/>
  <c r="F2318" i="1" s="1"/>
  <c r="F2319" i="1" s="1"/>
  <c r="F2320" i="1" s="1"/>
  <c r="F2321" i="1" s="1"/>
  <c r="F2322" i="1" s="1"/>
  <c r="F2323" i="1" s="1"/>
  <c r="F2324" i="1" s="1"/>
  <c r="F2325" i="1" s="1"/>
  <c r="F2326" i="1" s="1"/>
  <c r="F2327" i="1" s="1"/>
  <c r="F2328" i="1" s="1"/>
  <c r="F2329" i="1" s="1"/>
  <c r="F2330" i="1" s="1"/>
  <c r="F2331" i="1" s="1"/>
  <c r="F2332" i="1" s="1"/>
  <c r="F2333" i="1" s="1"/>
  <c r="F2334" i="1" s="1"/>
  <c r="F2335" i="1" s="1"/>
  <c r="F2336" i="1" s="1"/>
  <c r="F2337" i="1" s="1"/>
  <c r="F2338" i="1" s="1"/>
  <c r="F2339" i="1" s="1"/>
  <c r="F2340" i="1" s="1"/>
  <c r="F2341" i="1" s="1"/>
  <c r="F2342" i="1" s="1"/>
  <c r="F2343" i="1" s="1"/>
  <c r="F2344" i="1" s="1"/>
  <c r="F2345" i="1" s="1"/>
  <c r="F2346" i="1" s="1"/>
  <c r="F2347" i="1" s="1"/>
  <c r="F2348" i="1" s="1"/>
  <c r="F2349" i="1" s="1"/>
  <c r="F2350" i="1" s="1"/>
  <c r="F2351" i="1" s="1"/>
  <c r="F2352" i="1" s="1"/>
  <c r="F2353" i="1" s="1"/>
  <c r="F2354" i="1" s="1"/>
  <c r="F2355" i="1" s="1"/>
  <c r="F2356" i="1" s="1"/>
  <c r="F2357" i="1" s="1"/>
  <c r="F2358" i="1" s="1"/>
  <c r="F2359" i="1" s="1"/>
  <c r="F2360" i="1" s="1"/>
  <c r="F2361" i="1" s="1"/>
  <c r="F2362" i="1" s="1"/>
  <c r="F2363" i="1" s="1"/>
  <c r="F2364" i="1" s="1"/>
  <c r="F2365" i="1" s="1"/>
  <c r="F2366" i="1" s="1"/>
  <c r="F2367" i="1" s="1"/>
  <c r="F2368" i="1" s="1"/>
  <c r="F2369" i="1" s="1"/>
  <c r="F2370" i="1" s="1"/>
  <c r="F2371" i="1" s="1"/>
  <c r="F2372" i="1" s="1"/>
  <c r="F2373" i="1" s="1"/>
  <c r="F2374" i="1" s="1"/>
  <c r="F2375" i="1" s="1"/>
  <c r="F2376" i="1" s="1"/>
  <c r="F2377" i="1" s="1"/>
  <c r="F2378" i="1" s="1"/>
  <c r="F2379" i="1" s="1"/>
  <c r="F2380" i="1" s="1"/>
  <c r="F2381" i="1" s="1"/>
  <c r="F2382" i="1" s="1"/>
  <c r="F2383" i="1" s="1"/>
  <c r="F2384" i="1" s="1"/>
  <c r="F2385" i="1" s="1"/>
  <c r="F2386" i="1" s="1"/>
  <c r="F2387" i="1" s="1"/>
  <c r="F2388" i="1" s="1"/>
  <c r="F2389" i="1" s="1"/>
  <c r="F2390" i="1" s="1"/>
  <c r="F2391" i="1" s="1"/>
  <c r="F2392" i="1" s="1"/>
  <c r="F2393" i="1" s="1"/>
  <c r="F2394" i="1" s="1"/>
  <c r="F2395" i="1" s="1"/>
  <c r="F2396" i="1" s="1"/>
  <c r="F2397" i="1" s="1"/>
  <c r="F2398" i="1" s="1"/>
  <c r="F2399" i="1" s="1"/>
  <c r="F2400" i="1" s="1"/>
  <c r="F2401" i="1" s="1"/>
  <c r="F2402" i="1" s="1"/>
  <c r="F2403" i="1" s="1"/>
  <c r="F2404" i="1" s="1"/>
  <c r="F2405" i="1" s="1"/>
  <c r="F2406" i="1" s="1"/>
  <c r="F2407" i="1" s="1"/>
  <c r="F2408" i="1" s="1"/>
  <c r="F2409" i="1" s="1"/>
  <c r="F2410" i="1" s="1"/>
  <c r="F2411" i="1" s="1"/>
  <c r="F2412" i="1" s="1"/>
  <c r="F2413" i="1" s="1"/>
  <c r="F2414" i="1" s="1"/>
  <c r="F2415" i="1" s="1"/>
  <c r="F2416" i="1" s="1"/>
  <c r="F2417" i="1" s="1"/>
  <c r="F2418" i="1" s="1"/>
  <c r="F2419" i="1" s="1"/>
  <c r="F2420" i="1" s="1"/>
  <c r="F2421" i="1" s="1"/>
  <c r="F2422" i="1" s="1"/>
  <c r="F2423" i="1" s="1"/>
  <c r="F2424" i="1" s="1"/>
  <c r="F2425" i="1" s="1"/>
  <c r="F2426" i="1" s="1"/>
  <c r="F2427" i="1" s="1"/>
  <c r="F2428" i="1" s="1"/>
  <c r="F2429" i="1" s="1"/>
  <c r="F2430" i="1" s="1"/>
  <c r="F2431" i="1" s="1"/>
  <c r="F2432" i="1" s="1"/>
  <c r="F2433" i="1" s="1"/>
  <c r="F2434" i="1" s="1"/>
  <c r="F2435" i="1" s="1"/>
  <c r="F2436" i="1" s="1"/>
  <c r="F2437" i="1" s="1"/>
  <c r="F2438" i="1" s="1"/>
  <c r="F2439" i="1" s="1"/>
  <c r="F2440" i="1" s="1"/>
  <c r="F2441" i="1" s="1"/>
  <c r="F2442" i="1" s="1"/>
  <c r="F2443" i="1" s="1"/>
  <c r="F2444" i="1" s="1"/>
  <c r="F2445" i="1" s="1"/>
  <c r="F2446" i="1" s="1"/>
  <c r="F2447" i="1" s="1"/>
  <c r="F2448" i="1" s="1"/>
  <c r="F2449" i="1" s="1"/>
  <c r="F2450" i="1" s="1"/>
  <c r="F2451" i="1" s="1"/>
  <c r="F2452" i="1" s="1"/>
  <c r="F2453" i="1" s="1"/>
  <c r="F2454" i="1" s="1"/>
  <c r="F2455" i="1" s="1"/>
  <c r="F2456" i="1" s="1"/>
  <c r="F2457" i="1" s="1"/>
  <c r="F2458" i="1" s="1"/>
  <c r="F2459" i="1" s="1"/>
  <c r="F2460" i="1" s="1"/>
  <c r="F2461" i="1" s="1"/>
  <c r="F2462" i="1" s="1"/>
  <c r="F2463" i="1" s="1"/>
  <c r="F2464" i="1" s="1"/>
  <c r="F2465" i="1" s="1"/>
  <c r="F2466" i="1" s="1"/>
  <c r="F2467" i="1" s="1"/>
  <c r="F2468" i="1" s="1"/>
  <c r="F2469" i="1" s="1"/>
  <c r="F2470" i="1" s="1"/>
  <c r="F2471" i="1" s="1"/>
  <c r="F2472" i="1" s="1"/>
  <c r="F2473" i="1" s="1"/>
  <c r="F2474" i="1" s="1"/>
  <c r="F2475" i="1" s="1"/>
  <c r="F2476" i="1" s="1"/>
  <c r="F2477" i="1" s="1"/>
  <c r="F2478" i="1" s="1"/>
  <c r="F2479" i="1" s="1"/>
  <c r="F2480" i="1" s="1"/>
  <c r="F2481" i="1" s="1"/>
  <c r="F2482" i="1" s="1"/>
  <c r="F2483" i="1" s="1"/>
  <c r="F2484" i="1" s="1"/>
  <c r="F2485" i="1" s="1"/>
  <c r="F2486" i="1" s="1"/>
  <c r="F2487" i="1" s="1"/>
  <c r="F2488" i="1" s="1"/>
  <c r="F2489" i="1" s="1"/>
  <c r="F2490" i="1" s="1"/>
  <c r="F2491" i="1" s="1"/>
  <c r="F2492" i="1" s="1"/>
  <c r="F2493" i="1" s="1"/>
  <c r="F2494" i="1" s="1"/>
  <c r="F2495" i="1" s="1"/>
  <c r="F2496" i="1" s="1"/>
  <c r="F2497" i="1" s="1"/>
  <c r="F2498" i="1" s="1"/>
  <c r="F2499" i="1" s="1"/>
  <c r="F2500" i="1" s="1"/>
  <c r="F2501" i="1" s="1"/>
  <c r="F2502" i="1" s="1"/>
  <c r="F2503" i="1" s="1"/>
  <c r="F2504" i="1" s="1"/>
  <c r="F2505" i="1" s="1"/>
  <c r="F2506" i="1" s="1"/>
  <c r="F2507" i="1" s="1"/>
  <c r="F2508" i="1" s="1"/>
  <c r="F2509" i="1" s="1"/>
  <c r="F2510" i="1" s="1"/>
  <c r="F2511" i="1" s="1"/>
  <c r="F2512" i="1" s="1"/>
  <c r="F2513" i="1" s="1"/>
  <c r="F2514" i="1" s="1"/>
  <c r="F2515" i="1" s="1"/>
  <c r="F2516" i="1" s="1"/>
  <c r="F2517" i="1" s="1"/>
  <c r="F2518" i="1" s="1"/>
  <c r="F2519" i="1" s="1"/>
  <c r="F2520" i="1" s="1"/>
  <c r="F2521" i="1" s="1"/>
  <c r="F2522" i="1" s="1"/>
  <c r="F2523" i="1" s="1"/>
  <c r="F2524" i="1" s="1"/>
  <c r="F2525" i="1" s="1"/>
  <c r="F2526" i="1" s="1"/>
  <c r="F2527" i="1" s="1"/>
  <c r="F2528" i="1" s="1"/>
  <c r="F2529" i="1" s="1"/>
  <c r="F2530" i="1" s="1"/>
  <c r="F2531" i="1" s="1"/>
  <c r="F2532" i="1" s="1"/>
  <c r="F2533" i="1" s="1"/>
  <c r="F2534" i="1" s="1"/>
  <c r="F2535" i="1" s="1"/>
  <c r="F2536" i="1" s="1"/>
  <c r="F2537" i="1" s="1"/>
  <c r="F2538" i="1" s="1"/>
  <c r="F2539" i="1" s="1"/>
  <c r="F2540" i="1" s="1"/>
  <c r="F2541" i="1" s="1"/>
  <c r="F2542" i="1" s="1"/>
  <c r="F2543" i="1" s="1"/>
  <c r="F2544" i="1" s="1"/>
  <c r="F2545" i="1" s="1"/>
  <c r="F2546" i="1" s="1"/>
  <c r="F2547" i="1" s="1"/>
  <c r="F2548" i="1" s="1"/>
  <c r="F2549" i="1" s="1"/>
  <c r="F2550" i="1" s="1"/>
  <c r="F2551" i="1" s="1"/>
  <c r="F2552" i="1" s="1"/>
  <c r="F2553" i="1" s="1"/>
  <c r="F2554" i="1" s="1"/>
  <c r="F2555" i="1" s="1"/>
  <c r="F2556" i="1" s="1"/>
  <c r="F2557" i="1" s="1"/>
  <c r="F2558" i="1" s="1"/>
  <c r="F2559" i="1" s="1"/>
  <c r="F2560" i="1" s="1"/>
  <c r="F2561" i="1" s="1"/>
  <c r="F2562" i="1" s="1"/>
  <c r="F2563" i="1" s="1"/>
  <c r="F2564" i="1" s="1"/>
  <c r="F2565" i="1" s="1"/>
  <c r="F2566" i="1" s="1"/>
  <c r="F2567" i="1" s="1"/>
  <c r="F2568" i="1" s="1"/>
  <c r="F2569" i="1" s="1"/>
  <c r="F2570" i="1" s="1"/>
  <c r="F2571" i="1" s="1"/>
  <c r="F2572" i="1" s="1"/>
  <c r="F2573" i="1" s="1"/>
  <c r="F2574" i="1" s="1"/>
  <c r="F2575" i="1" s="1"/>
  <c r="F2576" i="1" s="1"/>
  <c r="F2577" i="1" s="1"/>
  <c r="F2578" i="1" s="1"/>
  <c r="F2579" i="1" s="1"/>
  <c r="F2580" i="1" s="1"/>
  <c r="F2581" i="1" s="1"/>
  <c r="F2582" i="1" s="1"/>
  <c r="F2583" i="1" s="1"/>
  <c r="F2584" i="1" s="1"/>
  <c r="F2585" i="1" s="1"/>
  <c r="F2586" i="1" s="1"/>
  <c r="F2587" i="1" s="1"/>
  <c r="F2588" i="1" s="1"/>
  <c r="F2589" i="1" s="1"/>
  <c r="F2590" i="1" s="1"/>
  <c r="F2591" i="1" s="1"/>
  <c r="F2592" i="1" s="1"/>
  <c r="F2593" i="1" s="1"/>
  <c r="F2594" i="1" s="1"/>
  <c r="F2595" i="1" s="1"/>
  <c r="F2596" i="1" s="1"/>
  <c r="F2597" i="1" s="1"/>
  <c r="F2598" i="1" s="1"/>
  <c r="F2599" i="1" s="1"/>
  <c r="F2600" i="1" s="1"/>
  <c r="F2601" i="1" s="1"/>
  <c r="F2602" i="1" s="1"/>
  <c r="F2603" i="1" s="1"/>
  <c r="F2604" i="1" s="1"/>
  <c r="F2605" i="1" s="1"/>
  <c r="F2606" i="1" s="1"/>
  <c r="F2607" i="1" s="1"/>
  <c r="F2608" i="1" s="1"/>
  <c r="F2609" i="1" s="1"/>
  <c r="F2610" i="1" s="1"/>
  <c r="F2611" i="1" s="1"/>
  <c r="F2612" i="1" s="1"/>
  <c r="F2613" i="1" s="1"/>
  <c r="F2614" i="1" s="1"/>
  <c r="F2615" i="1" s="1"/>
  <c r="F2616" i="1" s="1"/>
  <c r="F2617" i="1" s="1"/>
  <c r="F2618" i="1" s="1"/>
  <c r="F2619" i="1" s="1"/>
  <c r="F2620" i="1" s="1"/>
  <c r="F2621" i="1" s="1"/>
  <c r="F2622" i="1" s="1"/>
  <c r="F2623" i="1" s="1"/>
  <c r="F2624" i="1" s="1"/>
  <c r="F2625" i="1" s="1"/>
  <c r="F2626" i="1" s="1"/>
  <c r="F2627" i="1" s="1"/>
  <c r="F2628" i="1" s="1"/>
  <c r="F2629" i="1" s="1"/>
  <c r="F2630" i="1" s="1"/>
  <c r="F2631" i="1" s="1"/>
  <c r="F2632" i="1" s="1"/>
  <c r="F2633" i="1" s="1"/>
  <c r="F2634" i="1" s="1"/>
  <c r="F2635" i="1" s="1"/>
  <c r="F2636" i="1" s="1"/>
  <c r="F2637" i="1" s="1"/>
  <c r="F2638" i="1" s="1"/>
  <c r="F2639" i="1" s="1"/>
  <c r="F2640" i="1" s="1"/>
  <c r="F2641" i="1" s="1"/>
  <c r="F2642" i="1" s="1"/>
  <c r="F2643" i="1" s="1"/>
  <c r="F2644" i="1" s="1"/>
  <c r="F2645" i="1" s="1"/>
  <c r="F2646" i="1" s="1"/>
  <c r="F2647" i="1" s="1"/>
  <c r="F2648" i="1" s="1"/>
  <c r="F2649" i="1" s="1"/>
  <c r="F2650" i="1" s="1"/>
  <c r="F2651" i="1" s="1"/>
  <c r="F2652" i="1" s="1"/>
  <c r="F2653" i="1" s="1"/>
  <c r="F2654" i="1" s="1"/>
  <c r="F2655" i="1" s="1"/>
  <c r="F2656" i="1" s="1"/>
  <c r="F2657" i="1" s="1"/>
  <c r="F2658" i="1" s="1"/>
  <c r="F2659" i="1" s="1"/>
  <c r="F2660" i="1" s="1"/>
  <c r="F2661" i="1" s="1"/>
  <c r="F2662" i="1" s="1"/>
  <c r="F2663" i="1" s="1"/>
  <c r="F2664" i="1" s="1"/>
  <c r="F2665" i="1" s="1"/>
  <c r="F2666" i="1" s="1"/>
  <c r="F2667" i="1" s="1"/>
  <c r="F2668" i="1" s="1"/>
  <c r="F2669" i="1" s="1"/>
  <c r="F2670" i="1" s="1"/>
  <c r="F2671" i="1" s="1"/>
  <c r="F2672" i="1" s="1"/>
  <c r="F2673" i="1" s="1"/>
  <c r="F2674" i="1" s="1"/>
  <c r="F2675" i="1" s="1"/>
  <c r="F2676" i="1" s="1"/>
  <c r="F2677" i="1" s="1"/>
  <c r="F2678" i="1" s="1"/>
  <c r="F2679" i="1" s="1"/>
  <c r="F2680" i="1" s="1"/>
  <c r="F2681" i="1" s="1"/>
  <c r="F2682" i="1" s="1"/>
  <c r="F2683" i="1" s="1"/>
  <c r="F2684" i="1" s="1"/>
  <c r="F2685" i="1" s="1"/>
  <c r="F2686" i="1" s="1"/>
  <c r="F2687" i="1" s="1"/>
  <c r="F2688" i="1" s="1"/>
  <c r="F2689" i="1" s="1"/>
  <c r="F2690" i="1" s="1"/>
  <c r="F2691" i="1" s="1"/>
  <c r="F2692" i="1" s="1"/>
  <c r="F2693" i="1" s="1"/>
  <c r="F2694" i="1" s="1"/>
  <c r="F2695" i="1" s="1"/>
  <c r="F2696" i="1" s="1"/>
  <c r="F2697" i="1" s="1"/>
  <c r="F2698" i="1" s="1"/>
  <c r="F2699" i="1" s="1"/>
  <c r="F2700" i="1" s="1"/>
  <c r="F2701" i="1" s="1"/>
  <c r="F2702" i="1" s="1"/>
  <c r="F2703" i="1" s="1"/>
  <c r="F2704" i="1" s="1"/>
  <c r="F2705" i="1" s="1"/>
  <c r="F2706" i="1" s="1"/>
  <c r="F2707" i="1" s="1"/>
  <c r="F2708" i="1" s="1"/>
  <c r="F2709" i="1" s="1"/>
  <c r="F2710" i="1" s="1"/>
  <c r="F2711" i="1" s="1"/>
  <c r="F2712" i="1" s="1"/>
  <c r="F2713" i="1" s="1"/>
  <c r="F2714" i="1" s="1"/>
  <c r="F2715" i="1" s="1"/>
  <c r="F2716" i="1" s="1"/>
  <c r="F2717" i="1" s="1"/>
  <c r="F2718" i="1" s="1"/>
  <c r="F2719" i="1" s="1"/>
  <c r="F2720" i="1" s="1"/>
  <c r="F2721" i="1" s="1"/>
  <c r="F2722" i="1" s="1"/>
  <c r="F2723" i="1" s="1"/>
  <c r="F2724" i="1" s="1"/>
  <c r="F2725" i="1" s="1"/>
  <c r="F2726" i="1" s="1"/>
  <c r="F2727" i="1" s="1"/>
  <c r="F2728" i="1" s="1"/>
  <c r="F2729" i="1" s="1"/>
  <c r="F2730" i="1" s="1"/>
  <c r="F2731" i="1" s="1"/>
  <c r="F2732" i="1" s="1"/>
  <c r="F2733" i="1" s="1"/>
  <c r="F2734" i="1" s="1"/>
  <c r="F2735" i="1" s="1"/>
  <c r="F2736" i="1" s="1"/>
  <c r="F2737" i="1" s="1"/>
  <c r="F2738" i="1" s="1"/>
  <c r="F2739" i="1" s="1"/>
  <c r="F2740" i="1" s="1"/>
  <c r="F2741" i="1" s="1"/>
  <c r="F2742" i="1" s="1"/>
  <c r="F2743" i="1" s="1"/>
  <c r="F2744" i="1" s="1"/>
  <c r="F2745" i="1" s="1"/>
  <c r="F2746" i="1" s="1"/>
  <c r="F2747" i="1" s="1"/>
  <c r="F2748" i="1" s="1"/>
  <c r="F2749" i="1" s="1"/>
  <c r="F2750" i="1" s="1"/>
  <c r="F2751" i="1" s="1"/>
  <c r="F2752" i="1" s="1"/>
  <c r="F2753" i="1" s="1"/>
  <c r="F2754" i="1" s="1"/>
  <c r="F2755" i="1" s="1"/>
  <c r="F2756" i="1" s="1"/>
  <c r="F2757" i="1" s="1"/>
  <c r="F2758" i="1" s="1"/>
  <c r="F2759" i="1" s="1"/>
  <c r="F2760" i="1" s="1"/>
  <c r="F2761" i="1" s="1"/>
  <c r="F2762" i="1" s="1"/>
  <c r="F2763" i="1" s="1"/>
  <c r="F2764" i="1" s="1"/>
  <c r="F2765" i="1" s="1"/>
  <c r="F2766" i="1" s="1"/>
  <c r="F2767" i="1" s="1"/>
  <c r="F2768" i="1" s="1"/>
  <c r="F2769" i="1" s="1"/>
  <c r="F2770" i="1" s="1"/>
  <c r="F2771" i="1" s="1"/>
  <c r="F2772" i="1" s="1"/>
  <c r="F2773" i="1" s="1"/>
  <c r="F2774" i="1" s="1"/>
  <c r="F2775" i="1" s="1"/>
  <c r="F2776" i="1" s="1"/>
  <c r="F2777" i="1" s="1"/>
  <c r="F2778" i="1" s="1"/>
  <c r="F2779" i="1" s="1"/>
  <c r="F2780" i="1" s="1"/>
  <c r="F2781" i="1" s="1"/>
  <c r="F2782" i="1" s="1"/>
  <c r="F2783" i="1" s="1"/>
  <c r="F2784" i="1" s="1"/>
  <c r="F2785" i="1" s="1"/>
  <c r="F2786" i="1" s="1"/>
  <c r="F2787" i="1" s="1"/>
  <c r="F2788" i="1" s="1"/>
  <c r="F2789" i="1" s="1"/>
  <c r="F2790" i="1" s="1"/>
  <c r="F2791" i="1" s="1"/>
  <c r="F2792" i="1" s="1"/>
  <c r="F2793" i="1" s="1"/>
  <c r="F2794" i="1" s="1"/>
  <c r="F2795" i="1" s="1"/>
  <c r="F2796" i="1" s="1"/>
  <c r="F2797" i="1" s="1"/>
  <c r="F2798" i="1" s="1"/>
  <c r="F2799" i="1" s="1"/>
  <c r="F2800" i="1" s="1"/>
  <c r="F2801" i="1" s="1"/>
  <c r="F2802" i="1" s="1"/>
  <c r="F2803" i="1" s="1"/>
  <c r="F2804" i="1" s="1"/>
  <c r="F2805" i="1" s="1"/>
  <c r="F2806" i="1" s="1"/>
  <c r="F2807" i="1" s="1"/>
  <c r="F2808" i="1" s="1"/>
  <c r="F2809" i="1" s="1"/>
  <c r="F2810" i="1" s="1"/>
  <c r="F2811" i="1" s="1"/>
  <c r="F2812" i="1" s="1"/>
  <c r="F2813" i="1" s="1"/>
  <c r="F2814" i="1" s="1"/>
  <c r="F2815" i="1" s="1"/>
  <c r="F2816" i="1" s="1"/>
  <c r="F2817" i="1" s="1"/>
  <c r="F2818" i="1" s="1"/>
  <c r="F2819" i="1" s="1"/>
  <c r="F2820" i="1" s="1"/>
  <c r="F2821" i="1" s="1"/>
  <c r="F2822" i="1" s="1"/>
  <c r="F2823" i="1" s="1"/>
  <c r="F2824" i="1" s="1"/>
  <c r="F2825" i="1" s="1"/>
  <c r="F2826" i="1" s="1"/>
  <c r="F2827" i="1" s="1"/>
  <c r="F2828" i="1" s="1"/>
  <c r="F2829" i="1" s="1"/>
  <c r="F2830" i="1" s="1"/>
  <c r="F2831" i="1" s="1"/>
  <c r="F2832" i="1" s="1"/>
  <c r="F2833" i="1" s="1"/>
  <c r="F2834" i="1" s="1"/>
  <c r="F2835" i="1" s="1"/>
  <c r="F2836" i="1" s="1"/>
  <c r="F2837" i="1" s="1"/>
  <c r="F2838" i="1" s="1"/>
  <c r="F2839" i="1" s="1"/>
  <c r="F2840" i="1" s="1"/>
  <c r="F2841" i="1" s="1"/>
  <c r="F2842" i="1" s="1"/>
  <c r="F2843" i="1" s="1"/>
  <c r="F2844" i="1" s="1"/>
  <c r="F2845" i="1" s="1"/>
  <c r="F2846" i="1" s="1"/>
  <c r="F2847" i="1" s="1"/>
  <c r="F2848" i="1" s="1"/>
  <c r="F2849" i="1" s="1"/>
  <c r="F2850" i="1" s="1"/>
  <c r="F2851" i="1" s="1"/>
  <c r="F2852" i="1" s="1"/>
  <c r="F2853" i="1" s="1"/>
  <c r="F2854" i="1" s="1"/>
  <c r="F2855" i="1" s="1"/>
  <c r="F2856" i="1" s="1"/>
  <c r="F2857" i="1" s="1"/>
  <c r="F2858" i="1" s="1"/>
  <c r="F2859" i="1" s="1"/>
  <c r="F2860" i="1" s="1"/>
  <c r="F2861" i="1" s="1"/>
  <c r="F2862" i="1" s="1"/>
  <c r="F2863" i="1" s="1"/>
  <c r="F2864" i="1" s="1"/>
  <c r="F2865" i="1" s="1"/>
  <c r="F2866" i="1" s="1"/>
  <c r="F2867" i="1" s="1"/>
  <c r="F2868" i="1" s="1"/>
  <c r="F2869" i="1" s="1"/>
  <c r="F2870" i="1" s="1"/>
  <c r="F2871" i="1" s="1"/>
  <c r="F2872" i="1" s="1"/>
  <c r="F2873" i="1" s="1"/>
  <c r="F2874" i="1" s="1"/>
  <c r="F2875" i="1" s="1"/>
  <c r="F2876" i="1" s="1"/>
  <c r="F2877" i="1" s="1"/>
  <c r="F2878" i="1" s="1"/>
  <c r="F2879" i="1" s="1"/>
  <c r="F2880" i="1" s="1"/>
  <c r="F2881" i="1" s="1"/>
  <c r="F2882" i="1" s="1"/>
  <c r="F2883" i="1" s="1"/>
  <c r="F2884" i="1" s="1"/>
  <c r="F2885" i="1" s="1"/>
  <c r="F2886" i="1" s="1"/>
  <c r="F2887" i="1" s="1"/>
  <c r="F2888" i="1" s="1"/>
  <c r="F2889" i="1" s="1"/>
  <c r="F2890" i="1" s="1"/>
  <c r="F2891" i="1" s="1"/>
  <c r="F2892" i="1" s="1"/>
  <c r="F2893" i="1" s="1"/>
  <c r="F2894" i="1" s="1"/>
  <c r="F2895" i="1" s="1"/>
  <c r="F2896" i="1" s="1"/>
  <c r="F2897" i="1" s="1"/>
  <c r="F2898" i="1" s="1"/>
  <c r="F2899" i="1" s="1"/>
  <c r="F2900" i="1" s="1"/>
  <c r="F2901" i="1" s="1"/>
  <c r="F2902" i="1" s="1"/>
  <c r="F2903" i="1" s="1"/>
  <c r="F2904" i="1" s="1"/>
  <c r="F2905" i="1" s="1"/>
  <c r="F2906" i="1" s="1"/>
  <c r="F2907" i="1" s="1"/>
  <c r="F2908" i="1" s="1"/>
  <c r="F2909" i="1" s="1"/>
  <c r="F2910" i="1" s="1"/>
  <c r="F2911" i="1" s="1"/>
  <c r="F2912" i="1" s="1"/>
  <c r="F2913" i="1" s="1"/>
  <c r="F2914" i="1" s="1"/>
  <c r="F2915" i="1" s="1"/>
  <c r="F2916" i="1" s="1"/>
  <c r="F2917" i="1" s="1"/>
  <c r="F2918" i="1" s="1"/>
  <c r="F2919" i="1" s="1"/>
  <c r="F2920" i="1" s="1"/>
  <c r="F2921" i="1" s="1"/>
  <c r="F2922" i="1" s="1"/>
  <c r="F2923" i="1" s="1"/>
  <c r="F2924" i="1" s="1"/>
  <c r="F2925" i="1" s="1"/>
  <c r="F2926" i="1" s="1"/>
  <c r="F2927" i="1" s="1"/>
  <c r="F2928" i="1" s="1"/>
  <c r="F2929" i="1" s="1"/>
  <c r="F2930" i="1" s="1"/>
  <c r="F2931" i="1" s="1"/>
  <c r="F2932" i="1" s="1"/>
  <c r="F2933" i="1" s="1"/>
  <c r="F2934" i="1" s="1"/>
  <c r="F2935" i="1" s="1"/>
  <c r="F2936" i="1" s="1"/>
  <c r="F2937" i="1" s="1"/>
  <c r="F2938" i="1" s="1"/>
  <c r="F2939" i="1" s="1"/>
  <c r="F2940" i="1" s="1"/>
  <c r="F2941" i="1" s="1"/>
  <c r="F2942" i="1" s="1"/>
  <c r="F2943" i="1" s="1"/>
  <c r="F2944" i="1" s="1"/>
  <c r="F2945" i="1" s="1"/>
  <c r="F2946" i="1" s="1"/>
  <c r="F2947" i="1" s="1"/>
  <c r="F2948" i="1" s="1"/>
  <c r="F2949" i="1" s="1"/>
  <c r="F2950" i="1" s="1"/>
  <c r="F2951" i="1" s="1"/>
  <c r="F2952" i="1" s="1"/>
  <c r="F2953" i="1" s="1"/>
  <c r="F2954" i="1" s="1"/>
  <c r="F2955" i="1" s="1"/>
  <c r="F2956" i="1" s="1"/>
  <c r="F2957" i="1" s="1"/>
  <c r="F2958" i="1" s="1"/>
  <c r="F2959" i="1" s="1"/>
  <c r="F2960" i="1" s="1"/>
  <c r="F2961" i="1" s="1"/>
  <c r="F2962" i="1" s="1"/>
  <c r="F2963" i="1" s="1"/>
  <c r="F2964" i="1" s="1"/>
  <c r="F2965" i="1" s="1"/>
  <c r="F2966" i="1" s="1"/>
  <c r="F2967" i="1" s="1"/>
  <c r="F2968" i="1" s="1"/>
  <c r="F2969" i="1" s="1"/>
  <c r="F2970" i="1" s="1"/>
  <c r="F2971" i="1" s="1"/>
  <c r="F2972" i="1" s="1"/>
  <c r="F2973" i="1" s="1"/>
  <c r="F2974" i="1" s="1"/>
  <c r="F2975" i="1" s="1"/>
  <c r="F2976" i="1" s="1"/>
  <c r="F2977" i="1" s="1"/>
  <c r="F2978" i="1" s="1"/>
  <c r="F2979" i="1" s="1"/>
  <c r="F2980" i="1" s="1"/>
  <c r="F2981" i="1" s="1"/>
  <c r="F2982" i="1" s="1"/>
  <c r="F2983" i="1" s="1"/>
  <c r="F2984" i="1" s="1"/>
  <c r="F2985" i="1" s="1"/>
  <c r="F2986" i="1" s="1"/>
  <c r="F2987" i="1" s="1"/>
  <c r="F2988" i="1" s="1"/>
  <c r="F2989" i="1" s="1"/>
  <c r="F2990" i="1" s="1"/>
  <c r="F2991" i="1" s="1"/>
  <c r="F2992" i="1" s="1"/>
  <c r="F2993" i="1" s="1"/>
  <c r="F2994" i="1" s="1"/>
  <c r="F2995" i="1" s="1"/>
  <c r="F2996" i="1" s="1"/>
  <c r="F2997" i="1" s="1"/>
  <c r="F2998" i="1" s="1"/>
  <c r="F2999" i="1" s="1"/>
  <c r="F3000" i="1" s="1"/>
  <c r="F3001" i="1" s="1"/>
  <c r="F3002" i="1" s="1"/>
  <c r="F3003" i="1" s="1"/>
  <c r="F3004" i="1" s="1"/>
  <c r="F3005" i="1" s="1"/>
  <c r="F3006" i="1" s="1"/>
  <c r="F3007" i="1" s="1"/>
  <c r="F3008" i="1" s="1"/>
  <c r="F3009" i="1" s="1"/>
  <c r="F3010" i="1" s="1"/>
  <c r="F3011" i="1" s="1"/>
  <c r="F3012" i="1" s="1"/>
  <c r="F3013" i="1" s="1"/>
  <c r="F3014" i="1" s="1"/>
  <c r="F3015" i="1" s="1"/>
  <c r="F3016" i="1" s="1"/>
  <c r="F3017" i="1" s="1"/>
  <c r="F3018" i="1" s="1"/>
  <c r="F3019" i="1" s="1"/>
  <c r="F3020" i="1" s="1"/>
  <c r="F3021" i="1" s="1"/>
  <c r="F3022" i="1" s="1"/>
  <c r="F3023" i="1" s="1"/>
  <c r="F3024" i="1" s="1"/>
  <c r="F3025" i="1" s="1"/>
  <c r="F3026" i="1" s="1"/>
  <c r="F3027" i="1" s="1"/>
  <c r="F3028" i="1" s="1"/>
  <c r="F3029" i="1" s="1"/>
  <c r="F3030" i="1" s="1"/>
  <c r="F3031" i="1" s="1"/>
  <c r="F3032" i="1" s="1"/>
  <c r="F3033" i="1" s="1"/>
  <c r="F3034" i="1" s="1"/>
  <c r="F3035" i="1" s="1"/>
  <c r="F3036" i="1" s="1"/>
  <c r="F3037" i="1" s="1"/>
  <c r="F3038" i="1" s="1"/>
  <c r="F3039" i="1" s="1"/>
  <c r="F3040" i="1" s="1"/>
  <c r="F3041" i="1" s="1"/>
  <c r="F3042" i="1" s="1"/>
  <c r="F3043" i="1" s="1"/>
  <c r="F3044" i="1" s="1"/>
  <c r="F3045" i="1" s="1"/>
  <c r="F3046" i="1" s="1"/>
  <c r="F3047" i="1" s="1"/>
  <c r="F3048" i="1" s="1"/>
  <c r="F3049" i="1" s="1"/>
  <c r="F3050" i="1" s="1"/>
  <c r="F3051" i="1" s="1"/>
  <c r="F3052" i="1" s="1"/>
  <c r="F3053" i="1" s="1"/>
  <c r="F3054" i="1" s="1"/>
  <c r="F3055" i="1" s="1"/>
  <c r="F3056" i="1" s="1"/>
  <c r="F3057" i="1" s="1"/>
  <c r="F3058" i="1" s="1"/>
  <c r="F3059" i="1" s="1"/>
  <c r="F3060" i="1" s="1"/>
  <c r="F3061" i="1" s="1"/>
  <c r="F3062" i="1" s="1"/>
  <c r="F3063" i="1" s="1"/>
  <c r="F3064" i="1" s="1"/>
  <c r="F3065" i="1" s="1"/>
  <c r="F3066" i="1" s="1"/>
  <c r="F3067" i="1" s="1"/>
  <c r="F3068" i="1" s="1"/>
  <c r="F3069" i="1" s="1"/>
  <c r="F3070" i="1" s="1"/>
  <c r="F3071" i="1" s="1"/>
  <c r="F3072" i="1" s="1"/>
  <c r="F3073" i="1" s="1"/>
  <c r="F3074" i="1" s="1"/>
  <c r="F3075" i="1" s="1"/>
  <c r="F3076" i="1" s="1"/>
  <c r="F3077" i="1" s="1"/>
  <c r="F3078" i="1" s="1"/>
  <c r="F3079" i="1" s="1"/>
  <c r="F3080" i="1" s="1"/>
  <c r="F3081" i="1" s="1"/>
  <c r="F3082" i="1" s="1"/>
  <c r="F3083" i="1" s="1"/>
  <c r="F3084" i="1" s="1"/>
  <c r="F3085" i="1" s="1"/>
  <c r="F3086" i="1" s="1"/>
  <c r="F3087" i="1" s="1"/>
  <c r="F3088" i="1" s="1"/>
  <c r="F3089" i="1" s="1"/>
  <c r="F3090" i="1" s="1"/>
  <c r="F3091" i="1" s="1"/>
  <c r="F3092" i="1" s="1"/>
  <c r="F3093" i="1" s="1"/>
  <c r="F3094" i="1" s="1"/>
  <c r="F3095" i="1" s="1"/>
  <c r="F3096" i="1" s="1"/>
  <c r="F3097" i="1" s="1"/>
  <c r="F3098" i="1" s="1"/>
  <c r="F3099" i="1" s="1"/>
  <c r="F3100" i="1" s="1"/>
  <c r="F3101" i="1" s="1"/>
  <c r="F3102" i="1" s="1"/>
  <c r="F3103" i="1" s="1"/>
  <c r="F3104" i="1" s="1"/>
  <c r="F3105" i="1" s="1"/>
  <c r="F3106" i="1" s="1"/>
  <c r="F3107" i="1" s="1"/>
  <c r="F3108" i="1" s="1"/>
  <c r="F3109" i="1" s="1"/>
  <c r="F3110" i="1" s="1"/>
  <c r="F3111" i="1" s="1"/>
  <c r="F3112" i="1" s="1"/>
  <c r="F3113" i="1" s="1"/>
  <c r="F3114" i="1" s="1"/>
  <c r="F3115" i="1" s="1"/>
  <c r="F3116" i="1" s="1"/>
  <c r="F3117" i="1" s="1"/>
  <c r="F3118" i="1" s="1"/>
  <c r="F3495" i="1" l="1"/>
  <c r="F3497" i="1" s="1"/>
  <c r="F3122" i="1"/>
  <c r="F3123" i="1" s="1"/>
  <c r="F3124" i="1" s="1"/>
  <c r="F3125" i="1" s="1"/>
  <c r="F3126" i="1" s="1"/>
  <c r="F3127" i="1" s="1"/>
  <c r="F3128" i="1" s="1"/>
  <c r="F3129" i="1" s="1"/>
  <c r="F3130" i="1" s="1"/>
  <c r="F3131" i="1" s="1"/>
  <c r="F3132" i="1" s="1"/>
  <c r="F3133" i="1" s="1"/>
  <c r="F3134" i="1" s="1"/>
  <c r="F3135" i="1" s="1"/>
  <c r="F3136" i="1" s="1"/>
  <c r="F3137" i="1" s="1"/>
  <c r="F3138" i="1" s="1"/>
  <c r="F3139" i="1" s="1"/>
  <c r="F3140" i="1" s="1"/>
  <c r="F3141" i="1" s="1"/>
  <c r="F3142" i="1" s="1"/>
  <c r="F3143" i="1" s="1"/>
  <c r="F3144" i="1" s="1"/>
  <c r="F3145" i="1" s="1"/>
  <c r="F3146" i="1" s="1"/>
  <c r="F3147" i="1" s="1"/>
  <c r="F3148" i="1" s="1"/>
  <c r="F3149" i="1" s="1"/>
  <c r="F3150" i="1" s="1"/>
  <c r="F3151" i="1" s="1"/>
  <c r="F3152" i="1" s="1"/>
  <c r="F3153" i="1" s="1"/>
  <c r="F3154" i="1" s="1"/>
  <c r="F3155" i="1" s="1"/>
  <c r="F3156" i="1" s="1"/>
  <c r="F3157" i="1" s="1"/>
  <c r="F3158" i="1" s="1"/>
  <c r="F3159" i="1" s="1"/>
  <c r="F3160" i="1" s="1"/>
  <c r="F3161" i="1" s="1"/>
  <c r="F3162" i="1" s="1"/>
  <c r="F3163" i="1" s="1"/>
  <c r="F3164" i="1" s="1"/>
  <c r="F3165" i="1" s="1"/>
  <c r="F3166" i="1" s="1"/>
  <c r="F3167" i="1" s="1"/>
  <c r="F3168" i="1" s="1"/>
  <c r="F3169" i="1" s="1"/>
  <c r="F3170" i="1" s="1"/>
  <c r="F3171" i="1" s="1"/>
  <c r="F3172" i="1" s="1"/>
  <c r="F3173" i="1" s="1"/>
  <c r="F3174" i="1" s="1"/>
  <c r="F3175" i="1" s="1"/>
  <c r="F3176" i="1" s="1"/>
  <c r="F3177" i="1" s="1"/>
  <c r="F3178" i="1" s="1"/>
  <c r="F3179" i="1" s="1"/>
  <c r="F3180" i="1" s="1"/>
  <c r="F3181" i="1" s="1"/>
  <c r="F3182" i="1" s="1"/>
  <c r="F3183" i="1" s="1"/>
  <c r="F3184" i="1" s="1"/>
  <c r="F3185" i="1" s="1"/>
  <c r="F3186" i="1" s="1"/>
  <c r="F3187" i="1" s="1"/>
  <c r="F3188" i="1" s="1"/>
  <c r="F3189" i="1" s="1"/>
  <c r="F3190" i="1" s="1"/>
  <c r="F3191" i="1" s="1"/>
  <c r="F3192" i="1" s="1"/>
  <c r="F3193" i="1" s="1"/>
  <c r="F3194" i="1" s="1"/>
  <c r="F3195" i="1" s="1"/>
  <c r="F3196" i="1" s="1"/>
  <c r="F3197" i="1" s="1"/>
  <c r="F3198" i="1" s="1"/>
  <c r="F3199" i="1" s="1"/>
  <c r="F3200" i="1" s="1"/>
  <c r="F3201" i="1" s="1"/>
  <c r="F3202" i="1" s="1"/>
  <c r="F3203" i="1" s="1"/>
  <c r="F3204" i="1" s="1"/>
  <c r="F3205" i="1" s="1"/>
  <c r="F3206" i="1" s="1"/>
  <c r="F3207" i="1" s="1"/>
  <c r="F3208" i="1" s="1"/>
  <c r="F3209" i="1" s="1"/>
  <c r="F3210" i="1" s="1"/>
  <c r="F3211" i="1" s="1"/>
  <c r="F3212" i="1" s="1"/>
  <c r="F3213" i="1" s="1"/>
  <c r="F3214" i="1" s="1"/>
  <c r="F3215" i="1" s="1"/>
  <c r="F3216" i="1" s="1"/>
  <c r="F3217" i="1" s="1"/>
  <c r="F3218" i="1" s="1"/>
  <c r="F3219" i="1" s="1"/>
  <c r="F3220" i="1" s="1"/>
  <c r="F3221" i="1" s="1"/>
  <c r="F3222" i="1" s="1"/>
  <c r="F3223" i="1" s="1"/>
  <c r="F3224" i="1" s="1"/>
  <c r="F3225" i="1" s="1"/>
  <c r="F3226" i="1" s="1"/>
  <c r="F3227" i="1" s="1"/>
  <c r="F3228" i="1" s="1"/>
  <c r="F3229" i="1" s="1"/>
  <c r="F3230" i="1" s="1"/>
  <c r="F3231" i="1" s="1"/>
  <c r="F3232" i="1" s="1"/>
  <c r="F3233" i="1" s="1"/>
  <c r="F3234" i="1" s="1"/>
  <c r="F3235" i="1" s="1"/>
  <c r="F3236" i="1" s="1"/>
  <c r="F3237" i="1" s="1"/>
  <c r="F3238" i="1" s="1"/>
  <c r="F3239" i="1" s="1"/>
  <c r="F3240" i="1" s="1"/>
  <c r="F3241" i="1" s="1"/>
  <c r="F3242" i="1" s="1"/>
  <c r="F3243" i="1" s="1"/>
  <c r="F3244" i="1" s="1"/>
  <c r="F3245" i="1" s="1"/>
  <c r="F3246" i="1" s="1"/>
  <c r="F3247" i="1" s="1"/>
  <c r="F3248" i="1" s="1"/>
  <c r="F3249" i="1" s="1"/>
  <c r="F3250" i="1" s="1"/>
  <c r="F3251" i="1" s="1"/>
  <c r="F3252" i="1" s="1"/>
  <c r="F3253" i="1" s="1"/>
  <c r="F3254" i="1" s="1"/>
  <c r="F3255" i="1" s="1"/>
  <c r="F3256" i="1" s="1"/>
  <c r="F3257" i="1" s="1"/>
  <c r="F3258" i="1" s="1"/>
  <c r="F3259" i="1" s="1"/>
  <c r="F3260" i="1" s="1"/>
  <c r="F3261" i="1" s="1"/>
  <c r="F3262" i="1" s="1"/>
  <c r="F3263" i="1" s="1"/>
  <c r="F3264" i="1" s="1"/>
  <c r="F3265" i="1" s="1"/>
  <c r="F3266" i="1" s="1"/>
  <c r="F3267" i="1" s="1"/>
  <c r="F3268" i="1" s="1"/>
  <c r="F3269" i="1" s="1"/>
  <c r="F3270" i="1" s="1"/>
  <c r="F3271" i="1" s="1"/>
  <c r="F3272" i="1" s="1"/>
  <c r="F3273" i="1" s="1"/>
  <c r="F3274" i="1" s="1"/>
  <c r="F3275" i="1" s="1"/>
  <c r="F3276" i="1" s="1"/>
  <c r="F3277" i="1" s="1"/>
  <c r="F3278" i="1" s="1"/>
  <c r="F3279" i="1" s="1"/>
  <c r="F3280" i="1" s="1"/>
  <c r="F3281" i="1" s="1"/>
  <c r="F3282" i="1" s="1"/>
  <c r="F3283" i="1" s="1"/>
  <c r="F3284" i="1" s="1"/>
  <c r="F3285" i="1" s="1"/>
  <c r="F3286" i="1" s="1"/>
  <c r="F3287" i="1" s="1"/>
  <c r="F3288" i="1" s="1"/>
  <c r="F3289" i="1" s="1"/>
  <c r="F3290" i="1" s="1"/>
  <c r="F3291" i="1" s="1"/>
  <c r="F3292" i="1" s="1"/>
  <c r="F3293" i="1" s="1"/>
  <c r="F3294" i="1" s="1"/>
  <c r="F3295" i="1" s="1"/>
  <c r="F3296" i="1" s="1"/>
  <c r="F3297" i="1" s="1"/>
  <c r="F3298" i="1" s="1"/>
  <c r="F3299" i="1" s="1"/>
  <c r="F3300" i="1" s="1"/>
  <c r="F3301" i="1" s="1"/>
  <c r="F3302" i="1" s="1"/>
  <c r="F3303" i="1" s="1"/>
  <c r="F3304" i="1" s="1"/>
  <c r="F3305" i="1" s="1"/>
  <c r="F3306" i="1" s="1"/>
  <c r="F3307" i="1" s="1"/>
  <c r="F3308" i="1" s="1"/>
  <c r="F3309" i="1" s="1"/>
  <c r="F3310" i="1" s="1"/>
  <c r="F3311" i="1" s="1"/>
  <c r="F3312" i="1" s="1"/>
  <c r="F3313" i="1" s="1"/>
  <c r="F3314" i="1" s="1"/>
  <c r="F3315" i="1" s="1"/>
  <c r="F3316" i="1" s="1"/>
  <c r="F3317" i="1" s="1"/>
  <c r="F3318" i="1" s="1"/>
  <c r="F3319" i="1" s="1"/>
  <c r="F3320" i="1" s="1"/>
  <c r="F3321" i="1" s="1"/>
  <c r="F3322" i="1" s="1"/>
  <c r="F3323" i="1" s="1"/>
  <c r="F3324" i="1" s="1"/>
  <c r="F3325" i="1" s="1"/>
  <c r="F3326" i="1" s="1"/>
  <c r="F3327" i="1" s="1"/>
  <c r="F3328" i="1" s="1"/>
  <c r="F3329" i="1" s="1"/>
  <c r="F3330" i="1" s="1"/>
  <c r="F3331" i="1" s="1"/>
  <c r="F3332" i="1" s="1"/>
  <c r="F3333" i="1" s="1"/>
  <c r="F3334" i="1" s="1"/>
  <c r="F3335" i="1" s="1"/>
  <c r="F3336" i="1" s="1"/>
  <c r="F3337" i="1" s="1"/>
  <c r="F3338" i="1" s="1"/>
  <c r="F3339" i="1" s="1"/>
  <c r="F3340" i="1" s="1"/>
  <c r="F3341" i="1" s="1"/>
  <c r="F3342" i="1" s="1"/>
  <c r="F3343" i="1" s="1"/>
  <c r="F3344" i="1" s="1"/>
  <c r="F3345" i="1" s="1"/>
  <c r="F3346" i="1" s="1"/>
  <c r="F3347" i="1" s="1"/>
  <c r="F3348" i="1" s="1"/>
  <c r="F3349" i="1" s="1"/>
  <c r="F3350" i="1" s="1"/>
  <c r="F3351" i="1" s="1"/>
  <c r="F3352" i="1" s="1"/>
  <c r="F3353" i="1" s="1"/>
  <c r="F3354" i="1" s="1"/>
  <c r="F3355" i="1" s="1"/>
  <c r="F3356" i="1" s="1"/>
  <c r="F3357" i="1" s="1"/>
  <c r="F3358" i="1" s="1"/>
  <c r="F3359" i="1" s="1"/>
  <c r="F3360" i="1" s="1"/>
  <c r="F3361" i="1" s="1"/>
  <c r="F3362" i="1" s="1"/>
  <c r="F3363" i="1" s="1"/>
  <c r="F3364" i="1" s="1"/>
  <c r="F3365" i="1" s="1"/>
  <c r="F3366" i="1" s="1"/>
  <c r="F3367" i="1" s="1"/>
  <c r="F3368" i="1" s="1"/>
  <c r="F3369" i="1" s="1"/>
  <c r="F3370" i="1" s="1"/>
  <c r="F3371" i="1" s="1"/>
  <c r="F3372" i="1" s="1"/>
  <c r="F3373" i="1" s="1"/>
  <c r="F3374" i="1" s="1"/>
  <c r="F3375" i="1" s="1"/>
  <c r="F3376" i="1" s="1"/>
  <c r="F3377" i="1" s="1"/>
  <c r="F3378" i="1" s="1"/>
  <c r="F3379" i="1" s="1"/>
  <c r="F3380" i="1" s="1"/>
  <c r="F3381" i="1" s="1"/>
  <c r="F3382" i="1" s="1"/>
  <c r="F3383" i="1" s="1"/>
  <c r="F3384" i="1" s="1"/>
  <c r="F3385" i="1" s="1"/>
  <c r="F3386" i="1" s="1"/>
  <c r="F3387" i="1" s="1"/>
  <c r="F3388" i="1" s="1"/>
  <c r="F3389" i="1" s="1"/>
  <c r="F3390" i="1" s="1"/>
  <c r="F3391" i="1" s="1"/>
  <c r="F3392" i="1" s="1"/>
  <c r="F3393" i="1" s="1"/>
  <c r="F3394" i="1" s="1"/>
  <c r="F3395" i="1" s="1"/>
  <c r="F3396" i="1" s="1"/>
  <c r="F3397" i="1" s="1"/>
  <c r="F3398" i="1" s="1"/>
  <c r="F3399" i="1" s="1"/>
  <c r="F3400" i="1" s="1"/>
  <c r="F3401" i="1" s="1"/>
  <c r="F3402" i="1" s="1"/>
  <c r="F3403" i="1" s="1"/>
  <c r="F3404" i="1" s="1"/>
  <c r="F3405" i="1" s="1"/>
  <c r="F3406" i="1" s="1"/>
  <c r="F3407" i="1" s="1"/>
  <c r="F3408" i="1" s="1"/>
  <c r="F3409" i="1" s="1"/>
  <c r="F3410" i="1" s="1"/>
  <c r="F3411" i="1" s="1"/>
  <c r="F3412" i="1" s="1"/>
  <c r="F3413" i="1" s="1"/>
  <c r="F3414" i="1" s="1"/>
  <c r="F3415" i="1" s="1"/>
  <c r="F3416" i="1" s="1"/>
  <c r="F3417" i="1" s="1"/>
  <c r="F3418" i="1" s="1"/>
  <c r="F3419" i="1" s="1"/>
  <c r="F3420" i="1" s="1"/>
  <c r="F3421" i="1" s="1"/>
  <c r="F3422" i="1" s="1"/>
  <c r="F3423" i="1" s="1"/>
  <c r="F3424" i="1" s="1"/>
  <c r="F3425" i="1" s="1"/>
  <c r="F3426" i="1" s="1"/>
  <c r="F3427" i="1" s="1"/>
  <c r="F3428" i="1" s="1"/>
  <c r="F3429" i="1" s="1"/>
  <c r="F3430" i="1" s="1"/>
  <c r="F3431" i="1" s="1"/>
  <c r="F3432" i="1" s="1"/>
  <c r="F3433" i="1" s="1"/>
  <c r="F3434" i="1" s="1"/>
  <c r="F3435" i="1" s="1"/>
  <c r="F3436" i="1" s="1"/>
  <c r="F3437" i="1" s="1"/>
  <c r="F3438" i="1" s="1"/>
  <c r="F3439" i="1" s="1"/>
  <c r="F3440" i="1" s="1"/>
  <c r="F3441" i="1" s="1"/>
  <c r="F3442" i="1" s="1"/>
  <c r="F3443" i="1" s="1"/>
  <c r="F3444" i="1" s="1"/>
  <c r="F3445" i="1" s="1"/>
  <c r="F3446" i="1" s="1"/>
  <c r="F3447" i="1" s="1"/>
  <c r="F3448" i="1" s="1"/>
  <c r="F3449" i="1" s="1"/>
  <c r="F3450" i="1" s="1"/>
  <c r="F3451" i="1" s="1"/>
  <c r="F3452" i="1" s="1"/>
  <c r="F3453" i="1" s="1"/>
  <c r="F3454" i="1" s="1"/>
  <c r="F3455" i="1" s="1"/>
  <c r="F3456" i="1" s="1"/>
  <c r="F3457" i="1" s="1"/>
  <c r="F3458" i="1" s="1"/>
  <c r="F3459" i="1" s="1"/>
  <c r="F3460" i="1" s="1"/>
  <c r="F3461" i="1" s="1"/>
  <c r="F3462" i="1" s="1"/>
  <c r="F3463" i="1" s="1"/>
  <c r="F3464" i="1" s="1"/>
  <c r="F3465" i="1" s="1"/>
  <c r="F3466" i="1" s="1"/>
  <c r="F3467" i="1" s="1"/>
  <c r="F3468" i="1" s="1"/>
  <c r="F3469" i="1" s="1"/>
  <c r="F3470" i="1" s="1"/>
  <c r="F3471" i="1" s="1"/>
  <c r="F3472" i="1" s="1"/>
  <c r="F3473" i="1" s="1"/>
  <c r="F3474" i="1" s="1"/>
  <c r="F3475" i="1" s="1"/>
  <c r="F3476" i="1" s="1"/>
  <c r="F3477" i="1" s="1"/>
  <c r="F3478" i="1" s="1"/>
  <c r="F3479" i="1" s="1"/>
  <c r="F3480" i="1" s="1"/>
  <c r="F3481" i="1" s="1"/>
  <c r="F3482" i="1" s="1"/>
  <c r="F3483" i="1" s="1"/>
  <c r="F3484" i="1" s="1"/>
  <c r="F3485" i="1" s="1"/>
  <c r="F3486" i="1" s="1"/>
  <c r="F3487" i="1" s="1"/>
  <c r="F3488" i="1" s="1"/>
  <c r="F3489" i="1" s="1"/>
  <c r="F3490" i="1" s="1"/>
  <c r="F3491" i="1" s="1"/>
  <c r="F3492" i="1" s="1"/>
  <c r="F3493" i="1" s="1"/>
  <c r="F3494" i="1" s="1"/>
  <c r="F3611" i="1" l="1"/>
  <c r="F3613" i="1" s="1"/>
  <c r="F4413" i="1" s="1"/>
  <c r="F3498" i="1"/>
  <c r="F3499" i="1" s="1"/>
  <c r="F3500" i="1" s="1"/>
  <c r="F3501" i="1" s="1"/>
  <c r="F3502" i="1" s="1"/>
  <c r="F3503" i="1" s="1"/>
  <c r="F3504" i="1" s="1"/>
  <c r="F3505" i="1" s="1"/>
  <c r="F3506" i="1" s="1"/>
  <c r="F3507" i="1" s="1"/>
  <c r="F3508" i="1" s="1"/>
  <c r="F3509" i="1" s="1"/>
  <c r="F3510" i="1" s="1"/>
  <c r="F3511" i="1" s="1"/>
  <c r="F3512" i="1" s="1"/>
  <c r="F3513" i="1" s="1"/>
  <c r="F3514" i="1" s="1"/>
  <c r="F3515" i="1" s="1"/>
  <c r="F3516" i="1" s="1"/>
  <c r="F3517" i="1" s="1"/>
  <c r="F3518" i="1" s="1"/>
  <c r="F3519" i="1" s="1"/>
  <c r="F3520" i="1" s="1"/>
  <c r="F3521" i="1" s="1"/>
  <c r="F3522" i="1" s="1"/>
  <c r="F3523" i="1" s="1"/>
  <c r="F3524" i="1" s="1"/>
  <c r="F3525" i="1" s="1"/>
  <c r="F3526" i="1" s="1"/>
  <c r="F3527" i="1" s="1"/>
  <c r="F3528" i="1" s="1"/>
  <c r="F3529" i="1" s="1"/>
  <c r="F3530" i="1" s="1"/>
  <c r="F3531" i="1" s="1"/>
  <c r="F3532" i="1" s="1"/>
  <c r="F3533" i="1" s="1"/>
  <c r="F3534" i="1" s="1"/>
  <c r="F3535" i="1" s="1"/>
  <c r="F3536" i="1" s="1"/>
  <c r="F3537" i="1" s="1"/>
  <c r="F3538" i="1" s="1"/>
  <c r="F3539" i="1" s="1"/>
  <c r="F3540" i="1" s="1"/>
  <c r="F3541" i="1" s="1"/>
  <c r="F3542" i="1" s="1"/>
  <c r="F3543" i="1" s="1"/>
  <c r="F3544" i="1" s="1"/>
  <c r="F3545" i="1" s="1"/>
  <c r="F3546" i="1" s="1"/>
  <c r="F3547" i="1" s="1"/>
  <c r="F3548" i="1" s="1"/>
  <c r="F3549" i="1" s="1"/>
  <c r="F3550" i="1" s="1"/>
  <c r="F3551" i="1" s="1"/>
  <c r="F3552" i="1" s="1"/>
  <c r="F3553" i="1" s="1"/>
  <c r="F3554" i="1" s="1"/>
  <c r="F3555" i="1" s="1"/>
  <c r="F3556" i="1" s="1"/>
  <c r="F3557" i="1" s="1"/>
  <c r="F3558" i="1" s="1"/>
  <c r="F3559" i="1" s="1"/>
  <c r="F3560" i="1" s="1"/>
  <c r="F3561" i="1" s="1"/>
  <c r="F3562" i="1" s="1"/>
  <c r="F3563" i="1" s="1"/>
  <c r="F3564" i="1" s="1"/>
  <c r="F3565" i="1" s="1"/>
  <c r="F3566" i="1" s="1"/>
  <c r="F3567" i="1" s="1"/>
  <c r="F3568" i="1" s="1"/>
  <c r="F3569" i="1" s="1"/>
  <c r="F3570" i="1" s="1"/>
  <c r="F3571" i="1" s="1"/>
  <c r="F3572" i="1" s="1"/>
  <c r="F3573" i="1" s="1"/>
  <c r="F3574" i="1" s="1"/>
  <c r="F3575" i="1" s="1"/>
  <c r="F3576" i="1" s="1"/>
  <c r="F3577" i="1" s="1"/>
  <c r="F3578" i="1" s="1"/>
  <c r="F3579" i="1" s="1"/>
  <c r="F3580" i="1" s="1"/>
  <c r="F3581" i="1" s="1"/>
  <c r="F3582" i="1" s="1"/>
  <c r="F3583" i="1" s="1"/>
  <c r="F3584" i="1" s="1"/>
  <c r="F3585" i="1" s="1"/>
  <c r="F3586" i="1" s="1"/>
  <c r="F3587" i="1" s="1"/>
  <c r="F3588" i="1" s="1"/>
  <c r="F3589" i="1" s="1"/>
  <c r="F3590" i="1" s="1"/>
  <c r="F3591" i="1" s="1"/>
  <c r="F3592" i="1" s="1"/>
  <c r="F3593" i="1" s="1"/>
  <c r="F3594" i="1" s="1"/>
  <c r="F3595" i="1" s="1"/>
  <c r="F3596" i="1" s="1"/>
  <c r="F3597" i="1" s="1"/>
  <c r="F3598" i="1" s="1"/>
  <c r="F3599" i="1" s="1"/>
  <c r="F3600" i="1" s="1"/>
  <c r="F3601" i="1" s="1"/>
  <c r="F3602" i="1" s="1"/>
  <c r="F3603" i="1" s="1"/>
  <c r="F3604" i="1" s="1"/>
  <c r="F3605" i="1" s="1"/>
  <c r="F3606" i="1" s="1"/>
  <c r="F3607" i="1" s="1"/>
  <c r="F3608" i="1" s="1"/>
  <c r="F3609" i="1" s="1"/>
  <c r="F3610" i="1" s="1"/>
  <c r="C29" i="16" l="1"/>
  <c r="G35" i="16" s="1"/>
  <c r="G36" i="16" s="1"/>
  <c r="F3614" i="1"/>
  <c r="F3615" i="1" s="1"/>
  <c r="F3616" i="1" s="1"/>
  <c r="F3617" i="1" s="1"/>
  <c r="F3618" i="1" s="1"/>
  <c r="F3619" i="1" s="1"/>
  <c r="F3620" i="1" s="1"/>
  <c r="F3621" i="1" s="1"/>
  <c r="F3622" i="1" s="1"/>
  <c r="F3623" i="1" s="1"/>
  <c r="F3624" i="1" s="1"/>
  <c r="F3625" i="1" s="1"/>
  <c r="F3626" i="1" s="1"/>
  <c r="F3627" i="1" s="1"/>
  <c r="F3628" i="1" s="1"/>
  <c r="F3629" i="1" s="1"/>
  <c r="F3630" i="1" s="1"/>
  <c r="F3631" i="1" s="1"/>
  <c r="F3632" i="1" s="1"/>
  <c r="F3633" i="1" s="1"/>
  <c r="F3634" i="1" s="1"/>
  <c r="F3635" i="1" s="1"/>
  <c r="F3636" i="1" s="1"/>
  <c r="F3637" i="1" s="1"/>
  <c r="F3638" i="1" s="1"/>
  <c r="F3639" i="1" s="1"/>
  <c r="F3640" i="1" s="1"/>
  <c r="F3641" i="1" s="1"/>
  <c r="F3642" i="1" s="1"/>
  <c r="F3643" i="1" s="1"/>
  <c r="F3644" i="1" s="1"/>
  <c r="F3645" i="1" s="1"/>
  <c r="F3646" i="1" s="1"/>
  <c r="F3647" i="1" s="1"/>
  <c r="F3648" i="1" s="1"/>
  <c r="F3649" i="1" s="1"/>
  <c r="F3650" i="1" s="1"/>
  <c r="F3651" i="1" s="1"/>
  <c r="F3652" i="1" s="1"/>
  <c r="F3653" i="1" s="1"/>
  <c r="F3654" i="1" s="1"/>
  <c r="F3655" i="1" s="1"/>
  <c r="F3656" i="1" s="1"/>
  <c r="F3657" i="1" s="1"/>
  <c r="F3658" i="1" s="1"/>
  <c r="F3659" i="1" s="1"/>
  <c r="F3660" i="1" s="1"/>
  <c r="F3661" i="1" s="1"/>
  <c r="F3662" i="1" s="1"/>
  <c r="F3663" i="1" s="1"/>
  <c r="F3664" i="1" s="1"/>
  <c r="F3665" i="1" s="1"/>
  <c r="F3666" i="1" s="1"/>
  <c r="F3667" i="1" s="1"/>
  <c r="F3668" i="1" s="1"/>
  <c r="F3669" i="1" s="1"/>
  <c r="F3670" i="1" s="1"/>
  <c r="F3671" i="1" s="1"/>
  <c r="F3672" i="1" s="1"/>
  <c r="F3673" i="1" s="1"/>
  <c r="F3674" i="1" s="1"/>
  <c r="F3675" i="1" s="1"/>
  <c r="F3676" i="1" s="1"/>
  <c r="F3677" i="1" s="1"/>
  <c r="F3678" i="1" s="1"/>
  <c r="F3679" i="1" s="1"/>
  <c r="F3680" i="1" s="1"/>
  <c r="F3681" i="1" s="1"/>
  <c r="F3682" i="1" s="1"/>
  <c r="F3683" i="1" s="1"/>
  <c r="F3684" i="1" s="1"/>
  <c r="F3685" i="1" s="1"/>
  <c r="F3686" i="1" s="1"/>
  <c r="F3687" i="1" s="1"/>
  <c r="F3688" i="1" s="1"/>
  <c r="F3689" i="1" s="1"/>
  <c r="F3690" i="1" s="1"/>
  <c r="F3691" i="1" s="1"/>
  <c r="F3692" i="1" s="1"/>
  <c r="F3693" i="1" s="1"/>
  <c r="F3694" i="1" s="1"/>
  <c r="F3695" i="1" s="1"/>
  <c r="F3696" i="1" s="1"/>
  <c r="F3697" i="1" s="1"/>
  <c r="F3698" i="1" s="1"/>
  <c r="F3699" i="1" s="1"/>
  <c r="F3700" i="1" s="1"/>
  <c r="F3701" i="1" s="1"/>
  <c r="F3702" i="1" s="1"/>
  <c r="F3703" i="1" s="1"/>
  <c r="F3704" i="1" s="1"/>
  <c r="F3705" i="1" s="1"/>
  <c r="F3706" i="1" s="1"/>
  <c r="F3707" i="1" s="1"/>
  <c r="F3708" i="1" s="1"/>
  <c r="F3709" i="1" s="1"/>
  <c r="F3710" i="1" s="1"/>
  <c r="F3711" i="1" s="1"/>
  <c r="F3712" i="1" s="1"/>
  <c r="F3713" i="1" s="1"/>
  <c r="F3714" i="1" s="1"/>
  <c r="F3715" i="1" s="1"/>
  <c r="F3716" i="1" s="1"/>
  <c r="F3717" i="1" s="1"/>
  <c r="F3718" i="1" s="1"/>
  <c r="F3719" i="1" s="1"/>
  <c r="F3720" i="1" s="1"/>
  <c r="F3721" i="1" s="1"/>
  <c r="F3722" i="1" s="1"/>
  <c r="F3723" i="1" s="1"/>
  <c r="F3724" i="1" s="1"/>
  <c r="F3725" i="1" s="1"/>
  <c r="F3726" i="1" s="1"/>
  <c r="F3727" i="1" s="1"/>
  <c r="F3728" i="1" s="1"/>
  <c r="F3729" i="1" s="1"/>
  <c r="F3730" i="1" s="1"/>
  <c r="F3731" i="1" s="1"/>
  <c r="F3732" i="1" s="1"/>
  <c r="F3733" i="1" s="1"/>
  <c r="F3734" i="1" s="1"/>
  <c r="F3735" i="1" s="1"/>
  <c r="F3736" i="1" s="1"/>
  <c r="F3737" i="1" s="1"/>
  <c r="F3738" i="1" s="1"/>
  <c r="F3739" i="1" s="1"/>
  <c r="F3740" i="1" s="1"/>
  <c r="F3741" i="1" s="1"/>
  <c r="F3742" i="1" s="1"/>
  <c r="F3743" i="1" s="1"/>
  <c r="F3744" i="1" s="1"/>
  <c r="F3745" i="1" s="1"/>
  <c r="F3746" i="1" s="1"/>
  <c r="F3747" i="1" s="1"/>
  <c r="F3748" i="1" s="1"/>
  <c r="F3749" i="1" s="1"/>
  <c r="F3750" i="1" s="1"/>
  <c r="F3751" i="1" s="1"/>
  <c r="F3752" i="1" s="1"/>
  <c r="F3753" i="1" s="1"/>
  <c r="F3754" i="1" s="1"/>
  <c r="F3755" i="1" s="1"/>
  <c r="F3756" i="1" s="1"/>
  <c r="F3757" i="1" s="1"/>
  <c r="F3758" i="1" s="1"/>
  <c r="F3759" i="1" s="1"/>
  <c r="F3760" i="1" s="1"/>
  <c r="F3761" i="1" s="1"/>
  <c r="F3762" i="1" s="1"/>
  <c r="F3763" i="1" s="1"/>
  <c r="F3764" i="1" s="1"/>
  <c r="F3765" i="1" s="1"/>
  <c r="F3766" i="1" s="1"/>
  <c r="F3767" i="1" s="1"/>
  <c r="F3768" i="1" s="1"/>
  <c r="F3769" i="1" s="1"/>
  <c r="F3770" i="1" s="1"/>
  <c r="F3771" i="1" s="1"/>
  <c r="F3772" i="1" s="1"/>
  <c r="F3773" i="1" s="1"/>
  <c r="F3774" i="1" s="1"/>
  <c r="F3775" i="1" s="1"/>
  <c r="F3776" i="1" s="1"/>
  <c r="F3777" i="1" s="1"/>
  <c r="F3778" i="1" s="1"/>
  <c r="F3779" i="1" s="1"/>
  <c r="F3780" i="1" s="1"/>
  <c r="F3781" i="1" s="1"/>
  <c r="F3782" i="1" s="1"/>
  <c r="F3783" i="1" s="1"/>
  <c r="F3784" i="1" s="1"/>
  <c r="F3785" i="1" s="1"/>
  <c r="F3786" i="1" s="1"/>
  <c r="F3787" i="1" s="1"/>
  <c r="F3788" i="1" s="1"/>
  <c r="F3789" i="1" s="1"/>
  <c r="F3790" i="1" s="1"/>
  <c r="F3791" i="1" s="1"/>
  <c r="F3792" i="1" s="1"/>
  <c r="F3793" i="1" s="1"/>
  <c r="F3794" i="1" s="1"/>
  <c r="F3795" i="1" s="1"/>
  <c r="F3796" i="1" s="1"/>
  <c r="F3797" i="1" s="1"/>
  <c r="F3798" i="1" s="1"/>
  <c r="F3799" i="1" s="1"/>
  <c r="F3800" i="1" s="1"/>
  <c r="F3801" i="1" s="1"/>
  <c r="F3802" i="1" s="1"/>
  <c r="F3803" i="1" s="1"/>
  <c r="F3804" i="1" s="1"/>
  <c r="F3805" i="1" s="1"/>
  <c r="F3806" i="1" s="1"/>
  <c r="F3807" i="1" s="1"/>
  <c r="F3808" i="1" s="1"/>
  <c r="F3809" i="1" s="1"/>
  <c r="F3810" i="1" s="1"/>
  <c r="F3811" i="1" s="1"/>
  <c r="F3812" i="1" s="1"/>
  <c r="F3813" i="1" s="1"/>
  <c r="F3814" i="1" s="1"/>
  <c r="F3815" i="1" s="1"/>
  <c r="F3816" i="1" s="1"/>
  <c r="F3817" i="1" s="1"/>
  <c r="F3818" i="1" s="1"/>
  <c r="F3819" i="1" s="1"/>
  <c r="F3820" i="1" s="1"/>
  <c r="F3821" i="1" s="1"/>
  <c r="F3822" i="1" s="1"/>
  <c r="F3823" i="1" s="1"/>
  <c r="F3824" i="1" s="1"/>
  <c r="F3825" i="1" s="1"/>
  <c r="F3826" i="1" s="1"/>
  <c r="F3827" i="1" s="1"/>
  <c r="F3828" i="1" s="1"/>
  <c r="F3829" i="1" s="1"/>
  <c r="F3830" i="1" s="1"/>
  <c r="F3831" i="1" s="1"/>
  <c r="F3832" i="1" s="1"/>
  <c r="F3833" i="1" s="1"/>
  <c r="F3834" i="1" s="1"/>
  <c r="F3835" i="1" s="1"/>
  <c r="F3836" i="1" s="1"/>
  <c r="F3837" i="1" s="1"/>
  <c r="F3838" i="1" s="1"/>
  <c r="F3839" i="1" s="1"/>
  <c r="F3840" i="1" s="1"/>
  <c r="F3841" i="1" s="1"/>
  <c r="F3842" i="1" s="1"/>
  <c r="F3843" i="1" s="1"/>
  <c r="F3844" i="1" s="1"/>
  <c r="F3845" i="1" s="1"/>
  <c r="F3846" i="1" s="1"/>
  <c r="F3847" i="1" s="1"/>
  <c r="F3848" i="1" s="1"/>
  <c r="F3849" i="1" s="1"/>
  <c r="F3850" i="1" s="1"/>
  <c r="F3851" i="1" s="1"/>
  <c r="F3852" i="1" s="1"/>
  <c r="F3853" i="1" s="1"/>
  <c r="F3854" i="1" s="1"/>
  <c r="F3855" i="1" s="1"/>
  <c r="F3856" i="1" s="1"/>
  <c r="F3857" i="1" s="1"/>
  <c r="F3858" i="1" s="1"/>
  <c r="F3859" i="1" s="1"/>
  <c r="F3860" i="1" s="1"/>
  <c r="F3861" i="1" s="1"/>
  <c r="F3862" i="1" s="1"/>
  <c r="F3863" i="1" s="1"/>
  <c r="F3864" i="1" s="1"/>
  <c r="F3865" i="1" s="1"/>
  <c r="F3866" i="1" s="1"/>
  <c r="F3867" i="1" s="1"/>
  <c r="F3868" i="1" s="1"/>
  <c r="F3869" i="1" s="1"/>
  <c r="F3870" i="1" s="1"/>
  <c r="F3871" i="1" s="1"/>
  <c r="F3872" i="1" s="1"/>
  <c r="F3873" i="1" s="1"/>
  <c r="F3874" i="1" s="1"/>
  <c r="F3875" i="1" s="1"/>
  <c r="F3876" i="1" s="1"/>
  <c r="F3877" i="1" s="1"/>
  <c r="F3878" i="1" s="1"/>
  <c r="F3879" i="1" s="1"/>
  <c r="F3880" i="1" s="1"/>
  <c r="F3881" i="1" s="1"/>
  <c r="F3882" i="1" s="1"/>
  <c r="F3883" i="1" s="1"/>
  <c r="F3884" i="1" s="1"/>
  <c r="F3885" i="1" s="1"/>
  <c r="F3886" i="1" s="1"/>
  <c r="F3887" i="1" s="1"/>
  <c r="F3888" i="1" s="1"/>
  <c r="F3889" i="1" s="1"/>
  <c r="F3890" i="1" s="1"/>
  <c r="F3891" i="1" s="1"/>
  <c r="F3892" i="1" s="1"/>
  <c r="F3893" i="1" s="1"/>
  <c r="F3894" i="1" s="1"/>
  <c r="F3895" i="1" s="1"/>
  <c r="F3896" i="1" s="1"/>
  <c r="F3897" i="1" s="1"/>
  <c r="F3898" i="1" s="1"/>
  <c r="F3899" i="1" s="1"/>
  <c r="F3900" i="1" s="1"/>
  <c r="F3901" i="1" s="1"/>
  <c r="F3902" i="1" s="1"/>
  <c r="F3903" i="1" s="1"/>
  <c r="F3904" i="1" s="1"/>
  <c r="F3905" i="1" s="1"/>
  <c r="F3906" i="1" s="1"/>
  <c r="F3907" i="1" s="1"/>
  <c r="F3908" i="1" s="1"/>
  <c r="F3909" i="1" s="1"/>
  <c r="F3910" i="1" s="1"/>
  <c r="F3911" i="1" s="1"/>
  <c r="F3912" i="1" s="1"/>
  <c r="F3913" i="1" s="1"/>
  <c r="F3914" i="1" s="1"/>
  <c r="F3915" i="1" s="1"/>
  <c r="F3916" i="1" s="1"/>
  <c r="F3917" i="1" s="1"/>
  <c r="F3918" i="1" s="1"/>
  <c r="F3919" i="1" s="1"/>
  <c r="F3920" i="1" s="1"/>
  <c r="F3921" i="1" s="1"/>
  <c r="F3922" i="1" s="1"/>
  <c r="F3923" i="1" s="1"/>
  <c r="F3924" i="1" s="1"/>
  <c r="F3925" i="1" s="1"/>
  <c r="F3926" i="1" s="1"/>
  <c r="F3927" i="1" s="1"/>
  <c r="F3928" i="1" s="1"/>
  <c r="F3929" i="1" s="1"/>
  <c r="F3930" i="1" s="1"/>
  <c r="F3931" i="1" s="1"/>
  <c r="F3932" i="1" s="1"/>
  <c r="F3933" i="1" s="1"/>
  <c r="F3934" i="1" s="1"/>
  <c r="F3935" i="1" s="1"/>
  <c r="F3936" i="1" s="1"/>
  <c r="F3937" i="1" s="1"/>
  <c r="F3938" i="1" s="1"/>
  <c r="F3939" i="1" s="1"/>
  <c r="F3940" i="1" s="1"/>
  <c r="F3941" i="1" s="1"/>
  <c r="F3942" i="1" s="1"/>
  <c r="F3943" i="1" s="1"/>
  <c r="F3944" i="1" s="1"/>
  <c r="F3945" i="1" s="1"/>
  <c r="F3946" i="1" s="1"/>
  <c r="F3947" i="1" s="1"/>
  <c r="F3948" i="1" s="1"/>
  <c r="F3949" i="1" s="1"/>
  <c r="F3950" i="1" s="1"/>
  <c r="F3951" i="1" s="1"/>
  <c r="F3952" i="1" s="1"/>
  <c r="F3953" i="1" s="1"/>
  <c r="F3954" i="1" s="1"/>
  <c r="F3955" i="1" s="1"/>
  <c r="F3956" i="1" s="1"/>
  <c r="F3957" i="1" s="1"/>
  <c r="F3958" i="1" s="1"/>
  <c r="F3959" i="1" s="1"/>
  <c r="F3960" i="1" s="1"/>
  <c r="F3961" i="1" s="1"/>
  <c r="F3962" i="1" s="1"/>
  <c r="F3963" i="1" s="1"/>
  <c r="F3964" i="1" s="1"/>
  <c r="F3965" i="1" s="1"/>
  <c r="F3966" i="1" s="1"/>
  <c r="F3967" i="1" s="1"/>
  <c r="F3968" i="1" s="1"/>
  <c r="F3969" i="1" s="1"/>
  <c r="F3970" i="1" s="1"/>
  <c r="F3971" i="1" s="1"/>
  <c r="F3972" i="1" s="1"/>
  <c r="F3973" i="1" s="1"/>
  <c r="F3974" i="1" s="1"/>
  <c r="F3975" i="1" s="1"/>
  <c r="F3976" i="1" s="1"/>
  <c r="F3977" i="1" s="1"/>
  <c r="F3978" i="1" s="1"/>
  <c r="F3979" i="1" s="1"/>
  <c r="F3980" i="1" s="1"/>
  <c r="F3981" i="1" s="1"/>
  <c r="F3982" i="1" s="1"/>
  <c r="F3983" i="1" s="1"/>
  <c r="F3984" i="1" s="1"/>
  <c r="F3985" i="1" s="1"/>
  <c r="F3986" i="1" s="1"/>
  <c r="F3987" i="1" s="1"/>
  <c r="F3988" i="1" s="1"/>
  <c r="F3989" i="1" s="1"/>
  <c r="F3990" i="1" s="1"/>
  <c r="F3991" i="1" s="1"/>
  <c r="F3992" i="1" s="1"/>
  <c r="F3993" i="1" s="1"/>
  <c r="F3994" i="1" s="1"/>
  <c r="F3995" i="1" s="1"/>
  <c r="F3996" i="1" s="1"/>
  <c r="F3997" i="1" s="1"/>
  <c r="F3998" i="1" s="1"/>
  <c r="F3999" i="1" s="1"/>
  <c r="F4000" i="1" s="1"/>
  <c r="F4001" i="1" s="1"/>
  <c r="F4002" i="1" s="1"/>
  <c r="F4003" i="1" s="1"/>
  <c r="F4004" i="1" s="1"/>
  <c r="F4005" i="1" s="1"/>
  <c r="F4006" i="1" s="1"/>
  <c r="F4007" i="1" s="1"/>
  <c r="F4008" i="1" s="1"/>
  <c r="F4009" i="1" s="1"/>
  <c r="F4010" i="1" s="1"/>
  <c r="F4011" i="1" s="1"/>
  <c r="F4012" i="1" s="1"/>
  <c r="F4013" i="1" s="1"/>
  <c r="F4014" i="1" s="1"/>
  <c r="F4015" i="1" s="1"/>
  <c r="F4016" i="1" s="1"/>
  <c r="F4017" i="1" s="1"/>
  <c r="F4018" i="1" s="1"/>
  <c r="F4019" i="1" s="1"/>
  <c r="F4020" i="1" s="1"/>
  <c r="F4021" i="1" s="1"/>
  <c r="F4022" i="1" s="1"/>
  <c r="F4023" i="1" s="1"/>
  <c r="F4024" i="1" s="1"/>
  <c r="F4025" i="1" s="1"/>
  <c r="F4026" i="1" s="1"/>
  <c r="F4027" i="1" s="1"/>
  <c r="F4028" i="1" s="1"/>
  <c r="F4029" i="1" s="1"/>
  <c r="F4030" i="1" s="1"/>
  <c r="F4031" i="1" s="1"/>
  <c r="F4032" i="1" s="1"/>
  <c r="F4033" i="1" s="1"/>
  <c r="F4034" i="1" s="1"/>
  <c r="F4035" i="1" s="1"/>
  <c r="F4036" i="1" s="1"/>
  <c r="F4037" i="1" s="1"/>
  <c r="F4038" i="1" s="1"/>
  <c r="F4039" i="1" s="1"/>
  <c r="F4040" i="1" s="1"/>
  <c r="F4041" i="1" s="1"/>
  <c r="F4042" i="1" s="1"/>
  <c r="F4043" i="1" s="1"/>
  <c r="F4044" i="1" s="1"/>
  <c r="F4045" i="1" s="1"/>
  <c r="F4046" i="1" s="1"/>
  <c r="F4047" i="1" s="1"/>
  <c r="F4048" i="1" s="1"/>
  <c r="F4049" i="1" s="1"/>
  <c r="F4050" i="1" s="1"/>
  <c r="F4051" i="1" s="1"/>
  <c r="F4052" i="1" s="1"/>
  <c r="F4053" i="1" s="1"/>
  <c r="F4054" i="1" s="1"/>
  <c r="F4055" i="1" s="1"/>
  <c r="F4056" i="1" s="1"/>
  <c r="F4057" i="1" s="1"/>
  <c r="F4058" i="1" s="1"/>
  <c r="F4059" i="1" s="1"/>
  <c r="F4060" i="1" s="1"/>
  <c r="F4061" i="1" s="1"/>
  <c r="F4062" i="1" s="1"/>
  <c r="F4063" i="1" s="1"/>
  <c r="F4064" i="1" s="1"/>
  <c r="F4065" i="1" s="1"/>
  <c r="F4066" i="1" s="1"/>
  <c r="F4067" i="1" s="1"/>
  <c r="F4068" i="1" s="1"/>
  <c r="F4069" i="1" s="1"/>
  <c r="F4070" i="1" s="1"/>
  <c r="F4071" i="1" s="1"/>
  <c r="F4072" i="1" s="1"/>
  <c r="F4073" i="1" s="1"/>
  <c r="F4074" i="1" s="1"/>
  <c r="F4075" i="1" s="1"/>
  <c r="F4076" i="1" s="1"/>
  <c r="F4077" i="1" s="1"/>
  <c r="F4078" i="1" s="1"/>
  <c r="F4079" i="1" s="1"/>
  <c r="F4080" i="1" s="1"/>
  <c r="F4081" i="1" s="1"/>
  <c r="F4082" i="1" s="1"/>
  <c r="F4083" i="1" s="1"/>
  <c r="F4084" i="1" s="1"/>
  <c r="F4085" i="1" s="1"/>
  <c r="F4086" i="1" s="1"/>
  <c r="F4087" i="1" s="1"/>
  <c r="F4088" i="1" s="1"/>
  <c r="F4089" i="1" s="1"/>
  <c r="F4090" i="1" s="1"/>
  <c r="F4091" i="1" s="1"/>
  <c r="F4092" i="1" s="1"/>
  <c r="F4093" i="1" s="1"/>
  <c r="F4094" i="1" s="1"/>
  <c r="F4095" i="1" s="1"/>
  <c r="F4096" i="1" s="1"/>
  <c r="F4097" i="1" s="1"/>
  <c r="F4098" i="1" s="1"/>
  <c r="F4099" i="1" s="1"/>
  <c r="F4100" i="1" s="1"/>
  <c r="F4101" i="1" s="1"/>
  <c r="F4102" i="1" s="1"/>
  <c r="F4103" i="1" s="1"/>
  <c r="F4104" i="1" s="1"/>
  <c r="F4105" i="1" s="1"/>
  <c r="F4106" i="1" s="1"/>
  <c r="F4107" i="1" s="1"/>
  <c r="F4108" i="1" s="1"/>
  <c r="F4109" i="1" s="1"/>
  <c r="F4110" i="1" s="1"/>
  <c r="F4111" i="1" s="1"/>
  <c r="F4112" i="1" s="1"/>
  <c r="F4113" i="1" s="1"/>
  <c r="F4114" i="1" s="1"/>
  <c r="F4115" i="1" s="1"/>
  <c r="F4116" i="1" s="1"/>
  <c r="F4117" i="1" s="1"/>
  <c r="F4118" i="1" s="1"/>
  <c r="F4119" i="1" s="1"/>
  <c r="F4120" i="1" s="1"/>
  <c r="F4121" i="1" s="1"/>
  <c r="F4122" i="1" s="1"/>
  <c r="F4123" i="1" s="1"/>
  <c r="F4124" i="1" s="1"/>
  <c r="F4125" i="1" s="1"/>
  <c r="F4126" i="1" s="1"/>
  <c r="F4127" i="1" s="1"/>
  <c r="F4128" i="1" s="1"/>
  <c r="F4129" i="1" s="1"/>
  <c r="F4130" i="1" s="1"/>
  <c r="F4131" i="1" s="1"/>
  <c r="F4132" i="1" s="1"/>
  <c r="F4133" i="1" s="1"/>
  <c r="F4134" i="1" s="1"/>
  <c r="F4135" i="1" s="1"/>
  <c r="F4136" i="1" s="1"/>
  <c r="F4137" i="1" s="1"/>
  <c r="F4138" i="1" s="1"/>
  <c r="F4139" i="1" s="1"/>
  <c r="F4140" i="1" s="1"/>
  <c r="F4141" i="1" s="1"/>
  <c r="F4142" i="1" s="1"/>
  <c r="F4143" i="1" s="1"/>
  <c r="F4144" i="1" s="1"/>
  <c r="F4145" i="1" s="1"/>
  <c r="F4146" i="1" s="1"/>
  <c r="F4147" i="1" s="1"/>
  <c r="F4148" i="1" s="1"/>
  <c r="F4149" i="1" s="1"/>
  <c r="F4150" i="1" s="1"/>
  <c r="F4151" i="1" s="1"/>
  <c r="F4152" i="1" s="1"/>
  <c r="F4153" i="1" s="1"/>
  <c r="F4154" i="1" s="1"/>
  <c r="F4155" i="1" s="1"/>
  <c r="F4156" i="1" s="1"/>
  <c r="F4157" i="1" s="1"/>
  <c r="F4158" i="1" s="1"/>
  <c r="F4159" i="1" s="1"/>
  <c r="F4160" i="1" s="1"/>
  <c r="F4161" i="1" s="1"/>
  <c r="F4162" i="1" s="1"/>
  <c r="F4163" i="1" s="1"/>
  <c r="F4164" i="1" s="1"/>
  <c r="F4165" i="1" s="1"/>
  <c r="F4166" i="1" s="1"/>
  <c r="F4167" i="1" s="1"/>
  <c r="F4168" i="1" s="1"/>
  <c r="F4169" i="1" s="1"/>
  <c r="F4170" i="1" s="1"/>
  <c r="F4171" i="1" s="1"/>
  <c r="F4172" i="1" s="1"/>
  <c r="F4173" i="1" s="1"/>
  <c r="F4174" i="1" s="1"/>
  <c r="F4175" i="1" s="1"/>
  <c r="F4176" i="1" s="1"/>
  <c r="F4177" i="1" s="1"/>
  <c r="F4178" i="1" s="1"/>
  <c r="F4179" i="1" s="1"/>
  <c r="F4180" i="1" s="1"/>
  <c r="F4181" i="1" s="1"/>
  <c r="F4182" i="1" s="1"/>
  <c r="F4183" i="1" s="1"/>
  <c r="F4184" i="1" s="1"/>
  <c r="F4185" i="1" s="1"/>
  <c r="F4186" i="1" s="1"/>
  <c r="F4187" i="1" s="1"/>
  <c r="F4188" i="1" s="1"/>
  <c r="F4189" i="1" s="1"/>
  <c r="F4190" i="1" s="1"/>
  <c r="F4191" i="1" s="1"/>
  <c r="F4192" i="1" s="1"/>
  <c r="F4193" i="1" s="1"/>
  <c r="F4194" i="1" s="1"/>
  <c r="F4195" i="1" s="1"/>
  <c r="F4196" i="1" s="1"/>
  <c r="F4197" i="1" s="1"/>
  <c r="F4198" i="1" s="1"/>
  <c r="F4199" i="1" s="1"/>
  <c r="F4200" i="1" s="1"/>
  <c r="F4201" i="1" s="1"/>
  <c r="F4202" i="1" s="1"/>
  <c r="F4203" i="1" s="1"/>
  <c r="F4204" i="1" s="1"/>
  <c r="F4205" i="1" s="1"/>
  <c r="F4206" i="1" s="1"/>
  <c r="F4207" i="1" s="1"/>
  <c r="F4208" i="1" s="1"/>
  <c r="F4209" i="1" s="1"/>
  <c r="F4210" i="1" s="1"/>
  <c r="F4211" i="1" s="1"/>
  <c r="F4212" i="1" s="1"/>
  <c r="F4213" i="1" s="1"/>
  <c r="F4214" i="1" s="1"/>
  <c r="F4215" i="1" s="1"/>
  <c r="F4216" i="1" s="1"/>
  <c r="F4217" i="1" s="1"/>
  <c r="F4218" i="1" s="1"/>
  <c r="F4219" i="1" s="1"/>
  <c r="F4220" i="1" s="1"/>
  <c r="F4221" i="1" s="1"/>
  <c r="F4222" i="1" s="1"/>
  <c r="F4223" i="1" s="1"/>
  <c r="F4224" i="1" s="1"/>
  <c r="F4225" i="1" s="1"/>
  <c r="F4226" i="1" s="1"/>
  <c r="F4227" i="1" s="1"/>
  <c r="F4228" i="1" s="1"/>
  <c r="F4229" i="1" s="1"/>
  <c r="F4230" i="1" s="1"/>
  <c r="F4231" i="1" s="1"/>
  <c r="F4232" i="1" s="1"/>
  <c r="F4233" i="1" s="1"/>
  <c r="F4234" i="1" s="1"/>
  <c r="F4235" i="1" s="1"/>
  <c r="F4236" i="1" s="1"/>
  <c r="F4237" i="1" s="1"/>
  <c r="F4238" i="1" s="1"/>
  <c r="F4239" i="1" s="1"/>
  <c r="F4240" i="1" s="1"/>
  <c r="F4241" i="1" s="1"/>
  <c r="F4242" i="1" s="1"/>
  <c r="F4243" i="1" s="1"/>
  <c r="F4244" i="1" s="1"/>
  <c r="F4245" i="1" s="1"/>
  <c r="F4246" i="1" s="1"/>
  <c r="F4247" i="1" s="1"/>
  <c r="F4248" i="1" s="1"/>
  <c r="F4249" i="1" s="1"/>
  <c r="F4250" i="1" s="1"/>
  <c r="F4251" i="1" s="1"/>
  <c r="F4252" i="1" s="1"/>
  <c r="F4253" i="1" s="1"/>
  <c r="F4254" i="1" s="1"/>
  <c r="F4255" i="1" s="1"/>
  <c r="F4256" i="1" s="1"/>
  <c r="F4257" i="1" s="1"/>
  <c r="F4258" i="1" s="1"/>
  <c r="F4259" i="1" s="1"/>
  <c r="F4260" i="1" s="1"/>
  <c r="F4261" i="1" s="1"/>
  <c r="F4262" i="1" s="1"/>
  <c r="F4263" i="1" s="1"/>
  <c r="F4264" i="1" s="1"/>
  <c r="F4265" i="1" s="1"/>
  <c r="F4266" i="1" s="1"/>
  <c r="F4267" i="1" s="1"/>
  <c r="F4268" i="1" s="1"/>
  <c r="F4269" i="1" s="1"/>
  <c r="F4270" i="1" s="1"/>
  <c r="F4271" i="1" s="1"/>
  <c r="F4272" i="1" s="1"/>
  <c r="F4273" i="1" s="1"/>
  <c r="F4274" i="1" s="1"/>
  <c r="F4275" i="1" s="1"/>
  <c r="F4276" i="1" s="1"/>
  <c r="F4277" i="1" s="1"/>
  <c r="F4278" i="1" s="1"/>
  <c r="F4279" i="1" s="1"/>
  <c r="F4280" i="1" s="1"/>
  <c r="F4281" i="1" s="1"/>
  <c r="F4282" i="1" s="1"/>
  <c r="F4283" i="1" s="1"/>
  <c r="F4284" i="1" s="1"/>
  <c r="F4285" i="1" s="1"/>
  <c r="F4286" i="1" s="1"/>
  <c r="F4287" i="1" s="1"/>
  <c r="F4288" i="1" s="1"/>
  <c r="F4289" i="1" s="1"/>
  <c r="F4290" i="1" s="1"/>
  <c r="F4291" i="1" s="1"/>
  <c r="F4292" i="1" s="1"/>
  <c r="F4293" i="1" s="1"/>
  <c r="F4294" i="1" s="1"/>
  <c r="F4295" i="1" s="1"/>
  <c r="F4296" i="1" s="1"/>
  <c r="F4297" i="1" s="1"/>
  <c r="F4298" i="1" s="1"/>
  <c r="F4299" i="1" s="1"/>
  <c r="F4300" i="1" s="1"/>
  <c r="F4301" i="1" s="1"/>
  <c r="F4302" i="1" s="1"/>
  <c r="F4303" i="1" s="1"/>
  <c r="F4304" i="1" s="1"/>
  <c r="F4305" i="1" s="1"/>
  <c r="F4306" i="1" s="1"/>
  <c r="F4307" i="1" s="1"/>
  <c r="F4308" i="1" s="1"/>
  <c r="F4309" i="1" s="1"/>
  <c r="F4310" i="1" s="1"/>
  <c r="F4311" i="1" s="1"/>
  <c r="F4312" i="1" s="1"/>
  <c r="F4313" i="1" s="1"/>
  <c r="F4314" i="1" s="1"/>
  <c r="F4315" i="1" s="1"/>
  <c r="F4316" i="1" s="1"/>
  <c r="F4317" i="1" s="1"/>
  <c r="F4318" i="1" s="1"/>
  <c r="F4319" i="1" s="1"/>
  <c r="F4320" i="1" s="1"/>
  <c r="F4321" i="1" s="1"/>
  <c r="F4322" i="1" s="1"/>
  <c r="F4323" i="1" s="1"/>
  <c r="F4324" i="1" s="1"/>
  <c r="F4325" i="1" s="1"/>
  <c r="F4326" i="1" s="1"/>
  <c r="F4327" i="1" s="1"/>
  <c r="F4328" i="1" s="1"/>
  <c r="F4329" i="1" s="1"/>
  <c r="F4330" i="1" s="1"/>
  <c r="F4331" i="1" s="1"/>
  <c r="F4332" i="1" s="1"/>
  <c r="F4333" i="1" s="1"/>
  <c r="F4334" i="1" s="1"/>
  <c r="F4335" i="1" s="1"/>
  <c r="F4336" i="1" s="1"/>
  <c r="F4337" i="1" s="1"/>
  <c r="F4338" i="1" s="1"/>
  <c r="F4339" i="1" s="1"/>
  <c r="F4340" i="1" s="1"/>
  <c r="F4341" i="1" s="1"/>
  <c r="F4342" i="1" s="1"/>
  <c r="F4343" i="1" s="1"/>
  <c r="F4344" i="1" s="1"/>
  <c r="F4345" i="1" s="1"/>
  <c r="F4346" i="1" s="1"/>
  <c r="F4347" i="1" s="1"/>
  <c r="F4348" i="1" s="1"/>
  <c r="F4349" i="1" s="1"/>
  <c r="F4350" i="1" s="1"/>
  <c r="F4351" i="1" s="1"/>
  <c r="F4352" i="1" s="1"/>
  <c r="F4353" i="1" s="1"/>
  <c r="F4354" i="1" s="1"/>
  <c r="F4355" i="1" s="1"/>
  <c r="F4356" i="1" s="1"/>
  <c r="F4357" i="1" s="1"/>
  <c r="F4358" i="1" s="1"/>
  <c r="F4359" i="1" s="1"/>
  <c r="F4360" i="1" s="1"/>
  <c r="F4361" i="1" s="1"/>
  <c r="F4362" i="1" s="1"/>
  <c r="F4363" i="1" s="1"/>
  <c r="F4364" i="1" s="1"/>
  <c r="F4365" i="1" s="1"/>
  <c r="F4366" i="1" s="1"/>
  <c r="F4367" i="1" s="1"/>
  <c r="F4368" i="1" s="1"/>
  <c r="F4369" i="1" s="1"/>
  <c r="F4370" i="1" s="1"/>
  <c r="F4371" i="1" s="1"/>
  <c r="F4372" i="1" s="1"/>
  <c r="F4373" i="1" s="1"/>
  <c r="F4374" i="1" s="1"/>
  <c r="F4375" i="1" s="1"/>
  <c r="F4376" i="1" s="1"/>
  <c r="F4377" i="1" s="1"/>
  <c r="F4378" i="1" s="1"/>
  <c r="F4379" i="1" s="1"/>
  <c r="F4380" i="1" s="1"/>
  <c r="F4381" i="1" s="1"/>
  <c r="F4382" i="1" s="1"/>
  <c r="F4383" i="1" s="1"/>
  <c r="F4384" i="1" s="1"/>
  <c r="F4385" i="1" s="1"/>
  <c r="F4386" i="1" s="1"/>
  <c r="F4387" i="1" s="1"/>
  <c r="F4388" i="1" s="1"/>
  <c r="F4389" i="1" s="1"/>
  <c r="F4390" i="1" s="1"/>
  <c r="F4391" i="1" s="1"/>
  <c r="F4392" i="1" s="1"/>
  <c r="F4393" i="1" s="1"/>
  <c r="F4394" i="1" s="1"/>
  <c r="F4395" i="1" s="1"/>
  <c r="F4396" i="1" s="1"/>
  <c r="F4397" i="1" s="1"/>
  <c r="F4398" i="1" s="1"/>
  <c r="F4399" i="1" s="1"/>
  <c r="F4400" i="1" s="1"/>
  <c r="F4401" i="1" s="1"/>
  <c r="F4402" i="1" s="1"/>
  <c r="F4403" i="1" s="1"/>
  <c r="F4404" i="1" s="1"/>
  <c r="F4405" i="1" s="1"/>
  <c r="F4406" i="1" s="1"/>
  <c r="F4407" i="1" s="1"/>
  <c r="F4408" i="1" s="1"/>
  <c r="F4409" i="1" s="1"/>
  <c r="F4410" i="1" s="1"/>
  <c r="F4411" i="1" s="1"/>
  <c r="F4412" i="1" s="1"/>
</calcChain>
</file>

<file path=xl/comments1.xml><?xml version="1.0" encoding="utf-8"?>
<comments xmlns="http://schemas.openxmlformats.org/spreadsheetml/2006/main">
  <authors>
    <author>Nguyen Thi Thuy Van (VPDU-HO)</author>
  </authors>
  <commentList>
    <comment ref="J46" authorId="0">
      <text>
        <r>
          <rPr>
            <b/>
            <sz val="9"/>
            <color indexed="81"/>
            <rFont val="Tahoma"/>
            <family val="2"/>
          </rPr>
          <t>Nguyen Thi Thuy Van (VPDU-HO):</t>
        </r>
        <r>
          <rPr>
            <sz val="9"/>
            <color indexed="81"/>
            <rFont val="Tahoma"/>
            <family val="2"/>
          </rPr>
          <t xml:space="preserve">
Cộng thêm chênh lệch tỷ giá (giảm)</t>
        </r>
      </text>
    </comment>
  </commentList>
</comments>
</file>

<file path=xl/comments2.xml><?xml version="1.0" encoding="utf-8"?>
<comments xmlns="http://schemas.openxmlformats.org/spreadsheetml/2006/main">
  <authors>
    <author>Nguyen Thi Thuy Van (VPDU-HO)</author>
  </authors>
  <commentList>
    <comment ref="D14" authorId="0">
      <text>
        <r>
          <rPr>
            <b/>
            <sz val="9"/>
            <color indexed="81"/>
            <rFont val="Tahoma"/>
          </rPr>
          <t>Nguyen Thi Thuy Van (VPDU-HO):</t>
        </r>
        <r>
          <rPr>
            <sz val="9"/>
            <color indexed="81"/>
            <rFont val="Tahoma"/>
          </rPr>
          <t xml:space="preserve">
 STK: 0281000360506</t>
        </r>
      </text>
    </comment>
    <comment ref="D42" authorId="0">
      <text>
        <r>
          <rPr>
            <b/>
            <sz val="9"/>
            <color indexed="81"/>
            <rFont val="Tahoma"/>
          </rPr>
          <t>Nguyen Thi Thuy Van (VPDU-HO):</t>
        </r>
        <r>
          <rPr>
            <sz val="9"/>
            <color indexed="81"/>
            <rFont val="Tahoma"/>
          </rPr>
          <t xml:space="preserve">
0071004356767</t>
        </r>
      </text>
    </comment>
    <comment ref="D149" authorId="0">
      <text>
        <r>
          <rPr>
            <b/>
            <sz val="9"/>
            <color indexed="81"/>
            <rFont val="Tahoma"/>
          </rPr>
          <t>Nguyen Thi Thuy Van (VPDU-HO):</t>
        </r>
        <r>
          <rPr>
            <sz val="9"/>
            <color indexed="81"/>
            <rFont val="Tahoma"/>
          </rPr>
          <t xml:space="preserve">
0071004356767</t>
        </r>
      </text>
    </comment>
    <comment ref="D246" authorId="0">
      <text>
        <r>
          <rPr>
            <b/>
            <sz val="9"/>
            <color indexed="81"/>
            <rFont val="Tahoma"/>
          </rPr>
          <t>Nguyen Thi Thuy Van (VPDU-HO):</t>
        </r>
        <r>
          <rPr>
            <sz val="9"/>
            <color indexed="81"/>
            <rFont val="Tahoma"/>
          </rPr>
          <t xml:space="preserve">
 STK: 0281000360506</t>
        </r>
      </text>
    </comment>
    <comment ref="D335" authorId="0">
      <text>
        <r>
          <rPr>
            <b/>
            <sz val="9"/>
            <color indexed="81"/>
            <rFont val="Tahoma"/>
          </rPr>
          <t>Nguyen Thi Thuy Van (VPDU-HO):</t>
        </r>
        <r>
          <rPr>
            <sz val="9"/>
            <color indexed="81"/>
            <rFont val="Tahoma"/>
          </rPr>
          <t xml:space="preserve">
0071004356767</t>
        </r>
      </text>
    </comment>
    <comment ref="D398" authorId="0">
      <text>
        <r>
          <rPr>
            <b/>
            <sz val="9"/>
            <color indexed="81"/>
            <rFont val="Tahoma"/>
          </rPr>
          <t>Nguyen Thi Thuy Van (VPDU-HO):</t>
        </r>
        <r>
          <rPr>
            <sz val="9"/>
            <color indexed="81"/>
            <rFont val="Tahoma"/>
          </rPr>
          <t xml:space="preserve">
 STK: 0281000360506</t>
        </r>
      </text>
    </comment>
    <comment ref="D665" authorId="0">
      <text>
        <r>
          <rPr>
            <b/>
            <sz val="9"/>
            <color indexed="81"/>
            <rFont val="Tahoma"/>
          </rPr>
          <t>Nguyen Thi Thuy Van (VPDU-HO):</t>
        </r>
        <r>
          <rPr>
            <sz val="9"/>
            <color indexed="81"/>
            <rFont val="Tahoma"/>
          </rPr>
          <t xml:space="preserve">
 STK: 0281000360506</t>
        </r>
      </text>
    </comment>
    <comment ref="D882" authorId="0">
      <text>
        <r>
          <rPr>
            <b/>
            <sz val="9"/>
            <color indexed="81"/>
            <rFont val="Tahoma"/>
          </rPr>
          <t>Nguyen Thi Thuy Van (VPDU-HO):</t>
        </r>
        <r>
          <rPr>
            <sz val="9"/>
            <color indexed="81"/>
            <rFont val="Tahoma"/>
          </rPr>
          <t xml:space="preserve">
 STK: 0281000360506</t>
        </r>
      </text>
    </comment>
    <comment ref="D1003" authorId="0">
      <text>
        <r>
          <rPr>
            <b/>
            <sz val="9"/>
            <color indexed="81"/>
            <rFont val="Tahoma"/>
          </rPr>
          <t>Nguyen Thi Thuy Van (VPDU-HO):</t>
        </r>
        <r>
          <rPr>
            <sz val="9"/>
            <color indexed="81"/>
            <rFont val="Tahoma"/>
          </rPr>
          <t xml:space="preserve">
 STK: 0281000360506</t>
        </r>
      </text>
    </comment>
    <comment ref="D1029" authorId="0">
      <text>
        <r>
          <rPr>
            <b/>
            <sz val="9"/>
            <color indexed="81"/>
            <rFont val="Tahoma"/>
          </rPr>
          <t>Nguyen Thi Thuy Van (VPDU-HO):</t>
        </r>
        <r>
          <rPr>
            <sz val="9"/>
            <color indexed="81"/>
            <rFont val="Tahoma"/>
          </rPr>
          <t xml:space="preserve">
 STK: 0281000360506</t>
        </r>
      </text>
    </comment>
    <comment ref="D1134" authorId="0">
      <text>
        <r>
          <rPr>
            <b/>
            <sz val="9"/>
            <color indexed="81"/>
            <rFont val="Tahoma"/>
          </rPr>
          <t>Nguyen Thi Thuy Van (VPDU-HO):</t>
        </r>
        <r>
          <rPr>
            <sz val="9"/>
            <color indexed="81"/>
            <rFont val="Tahoma"/>
          </rPr>
          <t xml:space="preserve">
 STK: 0281000360506</t>
        </r>
      </text>
    </comment>
    <comment ref="D2170" authorId="0">
      <text>
        <r>
          <rPr>
            <b/>
            <sz val="9"/>
            <color indexed="81"/>
            <rFont val="Tahoma"/>
          </rPr>
          <t>Nguyen Thi Thuy Van (VPDU-HO):</t>
        </r>
        <r>
          <rPr>
            <sz val="9"/>
            <color indexed="81"/>
            <rFont val="Tahoma"/>
          </rPr>
          <t xml:space="preserve">
 STK: 0281000360506</t>
        </r>
      </text>
    </comment>
    <comment ref="D2750" authorId="0">
      <text>
        <r>
          <rPr>
            <b/>
            <sz val="9"/>
            <color indexed="81"/>
            <rFont val="Tahoma"/>
          </rPr>
          <t>Nguyen Thi Thuy Van (VPDU-HO):</t>
        </r>
        <r>
          <rPr>
            <sz val="9"/>
            <color indexed="81"/>
            <rFont val="Tahoma"/>
          </rPr>
          <t xml:space="preserve">
 STK: 0281000360506</t>
        </r>
      </text>
    </comment>
    <comment ref="D3193" authorId="0">
      <text>
        <r>
          <rPr>
            <b/>
            <sz val="9"/>
            <color indexed="81"/>
            <rFont val="Tahoma"/>
          </rPr>
          <t>Nguyen Thi Thuy Van (VPDU-HO):</t>
        </r>
        <r>
          <rPr>
            <sz val="9"/>
            <color indexed="81"/>
            <rFont val="Tahoma"/>
          </rPr>
          <t xml:space="preserve">
 STK: 0281000360506</t>
        </r>
      </text>
    </comment>
    <comment ref="D3858" authorId="0">
      <text>
        <r>
          <rPr>
            <b/>
            <sz val="9"/>
            <color indexed="81"/>
            <rFont val="Tahoma"/>
          </rPr>
          <t>Nguyen Thi Thuy Van (VPDU-HO):</t>
        </r>
        <r>
          <rPr>
            <sz val="9"/>
            <color indexed="81"/>
            <rFont val="Tahoma"/>
          </rPr>
          <t xml:space="preserve">
0071004356767</t>
        </r>
      </text>
    </comment>
    <comment ref="D3914" authorId="0">
      <text>
        <r>
          <rPr>
            <b/>
            <sz val="9"/>
            <color indexed="81"/>
            <rFont val="Tahoma"/>
          </rPr>
          <t>Nguyen Thi Thuy Van (VPDU-HO):</t>
        </r>
        <r>
          <rPr>
            <sz val="9"/>
            <color indexed="81"/>
            <rFont val="Tahoma"/>
          </rPr>
          <t xml:space="preserve">
 STK: 0281000360506</t>
        </r>
      </text>
    </comment>
  </commentList>
</comments>
</file>

<file path=xl/comments3.xml><?xml version="1.0" encoding="utf-8"?>
<comments xmlns="http://schemas.openxmlformats.org/spreadsheetml/2006/main">
  <authors>
    <author>Nguyen Thi Thuy Van (VPDU-HO)</author>
  </authors>
  <commentList>
    <comment ref="E158" authorId="0">
      <text>
        <r>
          <rPr>
            <b/>
            <sz val="9"/>
            <color indexed="81"/>
            <rFont val="Tahoma"/>
            <family val="2"/>
          </rPr>
          <t>Nguyen Thi Thuy Van (VPDU-HO):</t>
        </r>
        <r>
          <rPr>
            <sz val="9"/>
            <color indexed="81"/>
            <rFont val="Tahoma"/>
            <family val="2"/>
          </rPr>
          <t xml:space="preserve">
Thiếu tờ trình GĐ phê duyệt</t>
        </r>
      </text>
    </comment>
  </commentList>
</comments>
</file>

<file path=xl/comments4.xml><?xml version="1.0" encoding="utf-8"?>
<comments xmlns="http://schemas.openxmlformats.org/spreadsheetml/2006/main">
  <authors>
    <author>Nguyen Thi Thuy Van (VPDU-HO)</author>
  </authors>
  <commentList>
    <comment ref="C17" authorId="0">
      <text>
        <r>
          <rPr>
            <b/>
            <sz val="9"/>
            <color indexed="81"/>
            <rFont val="Tahoma"/>
          </rPr>
          <t>Nguyen Thi Thuy Van (VPDU-HO):</t>
        </r>
        <r>
          <rPr>
            <sz val="9"/>
            <color indexed="81"/>
            <rFont val="Tahoma"/>
          </rPr>
          <t xml:space="preserve">
 STK: 0281000360506</t>
        </r>
      </text>
    </comment>
    <comment ref="C45" authorId="0">
      <text>
        <r>
          <rPr>
            <b/>
            <sz val="9"/>
            <color indexed="81"/>
            <rFont val="Tahoma"/>
          </rPr>
          <t>Nguyen Thi Thuy Van (VPDU-HO):</t>
        </r>
        <r>
          <rPr>
            <sz val="9"/>
            <color indexed="81"/>
            <rFont val="Tahoma"/>
          </rPr>
          <t xml:space="preserve">
0071004356767</t>
        </r>
      </text>
    </comment>
    <comment ref="C153" authorId="0">
      <text>
        <r>
          <rPr>
            <b/>
            <sz val="9"/>
            <color indexed="81"/>
            <rFont val="Tahoma"/>
          </rPr>
          <t>Nguyen Thi Thuy Van (VPDU-HO):</t>
        </r>
        <r>
          <rPr>
            <sz val="9"/>
            <color indexed="81"/>
            <rFont val="Tahoma"/>
          </rPr>
          <t xml:space="preserve">
0071004356767</t>
        </r>
      </text>
    </comment>
    <comment ref="C253" authorId="0">
      <text>
        <r>
          <rPr>
            <b/>
            <sz val="9"/>
            <color indexed="81"/>
            <rFont val="Tahoma"/>
          </rPr>
          <t>Nguyen Thi Thuy Van (VPDU-HO):</t>
        </r>
        <r>
          <rPr>
            <sz val="9"/>
            <color indexed="81"/>
            <rFont val="Tahoma"/>
          </rPr>
          <t xml:space="preserve">
 STK: 0281000360506</t>
        </r>
      </text>
    </comment>
    <comment ref="C346" authorId="0">
      <text>
        <r>
          <rPr>
            <b/>
            <sz val="9"/>
            <color indexed="81"/>
            <rFont val="Tahoma"/>
          </rPr>
          <t>Nguyen Thi Thuy Van (VPDU-HO):</t>
        </r>
        <r>
          <rPr>
            <sz val="9"/>
            <color indexed="81"/>
            <rFont val="Tahoma"/>
          </rPr>
          <t xml:space="preserve">
0071004356767</t>
        </r>
      </text>
    </comment>
    <comment ref="C409" authorId="0">
      <text>
        <r>
          <rPr>
            <b/>
            <sz val="9"/>
            <color indexed="81"/>
            <rFont val="Tahoma"/>
          </rPr>
          <t>Nguyen Thi Thuy Van (VPDU-HO):</t>
        </r>
        <r>
          <rPr>
            <sz val="9"/>
            <color indexed="81"/>
            <rFont val="Tahoma"/>
          </rPr>
          <t xml:space="preserve">
 STK: 0281000360506</t>
        </r>
      </text>
    </comment>
    <comment ref="C692" authorId="0">
      <text>
        <r>
          <rPr>
            <b/>
            <sz val="9"/>
            <color indexed="81"/>
            <rFont val="Tahoma"/>
          </rPr>
          <t>Nguyen Thi Thuy Van (VPDU-HO):</t>
        </r>
        <r>
          <rPr>
            <sz val="9"/>
            <color indexed="81"/>
            <rFont val="Tahoma"/>
          </rPr>
          <t xml:space="preserve">
 STK: 0281000360506</t>
        </r>
      </text>
    </comment>
    <comment ref="C917" authorId="0">
      <text>
        <r>
          <rPr>
            <b/>
            <sz val="9"/>
            <color indexed="81"/>
            <rFont val="Tahoma"/>
          </rPr>
          <t>Nguyen Thi Thuy Van (VPDU-HO):</t>
        </r>
        <r>
          <rPr>
            <sz val="9"/>
            <color indexed="81"/>
            <rFont val="Tahoma"/>
          </rPr>
          <t xml:space="preserve">
 STK: 0281000360506</t>
        </r>
      </text>
    </comment>
    <comment ref="C1042" authorId="0">
      <text>
        <r>
          <rPr>
            <b/>
            <sz val="9"/>
            <color indexed="81"/>
            <rFont val="Tahoma"/>
          </rPr>
          <t>Nguyen Thi Thuy Van (VPDU-HO):</t>
        </r>
        <r>
          <rPr>
            <sz val="9"/>
            <color indexed="81"/>
            <rFont val="Tahoma"/>
          </rPr>
          <t xml:space="preserve">
 STK: 0281000360506</t>
        </r>
      </text>
    </comment>
    <comment ref="C1068" authorId="0">
      <text>
        <r>
          <rPr>
            <b/>
            <sz val="9"/>
            <color indexed="81"/>
            <rFont val="Tahoma"/>
          </rPr>
          <t>Nguyen Thi Thuy Van (VPDU-HO):</t>
        </r>
        <r>
          <rPr>
            <sz val="9"/>
            <color indexed="81"/>
            <rFont val="Tahoma"/>
          </rPr>
          <t xml:space="preserve">
 STK: 0281000360506</t>
        </r>
      </text>
    </comment>
    <comment ref="C1174" authorId="0">
      <text>
        <r>
          <rPr>
            <b/>
            <sz val="9"/>
            <color indexed="81"/>
            <rFont val="Tahoma"/>
          </rPr>
          <t>Nguyen Thi Thuy Van (VPDU-HO):</t>
        </r>
        <r>
          <rPr>
            <sz val="9"/>
            <color indexed="81"/>
            <rFont val="Tahoma"/>
          </rPr>
          <t xml:space="preserve">
 STK: 0281000360506</t>
        </r>
      </text>
    </comment>
    <comment ref="C2217" authorId="0">
      <text>
        <r>
          <rPr>
            <b/>
            <sz val="9"/>
            <color indexed="81"/>
            <rFont val="Tahoma"/>
          </rPr>
          <t>Nguyen Thi Thuy Van (VPDU-HO):</t>
        </r>
        <r>
          <rPr>
            <sz val="9"/>
            <color indexed="81"/>
            <rFont val="Tahoma"/>
          </rPr>
          <t xml:space="preserve">
 STK: 0281000360506</t>
        </r>
      </text>
    </comment>
    <comment ref="C2797" authorId="0">
      <text>
        <r>
          <rPr>
            <b/>
            <sz val="9"/>
            <color indexed="81"/>
            <rFont val="Tahoma"/>
          </rPr>
          <t>Nguyen Thi Thuy Van (VPDU-HO):</t>
        </r>
        <r>
          <rPr>
            <sz val="9"/>
            <color indexed="81"/>
            <rFont val="Tahoma"/>
          </rPr>
          <t xml:space="preserve">
 STK: 0281000360506</t>
        </r>
      </text>
    </comment>
    <comment ref="C3244" authorId="0">
      <text>
        <r>
          <rPr>
            <b/>
            <sz val="9"/>
            <color indexed="81"/>
            <rFont val="Tahoma"/>
          </rPr>
          <t>Nguyen Thi Thuy Van (VPDU-HO):</t>
        </r>
        <r>
          <rPr>
            <sz val="9"/>
            <color indexed="81"/>
            <rFont val="Tahoma"/>
          </rPr>
          <t xml:space="preserve">
 STK: 0281000360506</t>
        </r>
      </text>
    </comment>
    <comment ref="C3923" authorId="0">
      <text>
        <r>
          <rPr>
            <b/>
            <sz val="9"/>
            <color indexed="81"/>
            <rFont val="Tahoma"/>
          </rPr>
          <t>Nguyen Thi Thuy Van (VPDU-HO):</t>
        </r>
        <r>
          <rPr>
            <sz val="9"/>
            <color indexed="81"/>
            <rFont val="Tahoma"/>
          </rPr>
          <t xml:space="preserve">
0071004356767</t>
        </r>
      </text>
    </comment>
    <comment ref="C3985" authorId="0">
      <text>
        <r>
          <rPr>
            <b/>
            <sz val="9"/>
            <color indexed="81"/>
            <rFont val="Tahoma"/>
          </rPr>
          <t>Nguyen Thi Thuy Van (VPDU-HO):</t>
        </r>
        <r>
          <rPr>
            <sz val="9"/>
            <color indexed="81"/>
            <rFont val="Tahoma"/>
          </rPr>
          <t xml:space="preserve">
 STK: 0281000360506</t>
        </r>
      </text>
    </comment>
  </commentList>
</comments>
</file>

<file path=xl/comments5.xml><?xml version="1.0" encoding="utf-8"?>
<comments xmlns="http://schemas.openxmlformats.org/spreadsheetml/2006/main">
  <authors>
    <author>Nguyen Thi Thuy Van (VPDU-HO)</author>
  </authors>
  <commentList>
    <comment ref="D13" authorId="0">
      <text>
        <r>
          <rPr>
            <b/>
            <sz val="9"/>
            <color indexed="81"/>
            <rFont val="Tahoma"/>
          </rPr>
          <t>Nguyen Thi Thuy Van (VPDU-HO):</t>
        </r>
        <r>
          <rPr>
            <sz val="9"/>
            <color indexed="81"/>
            <rFont val="Tahoma"/>
          </rPr>
          <t xml:space="preserve">
 STK: 0281000360506</t>
        </r>
      </text>
    </comment>
    <comment ref="D41" authorId="0">
      <text>
        <r>
          <rPr>
            <b/>
            <sz val="9"/>
            <color indexed="81"/>
            <rFont val="Tahoma"/>
          </rPr>
          <t>Nguyen Thi Thuy Van (VPDU-HO):</t>
        </r>
        <r>
          <rPr>
            <sz val="9"/>
            <color indexed="81"/>
            <rFont val="Tahoma"/>
          </rPr>
          <t xml:space="preserve">
0071004356767</t>
        </r>
      </text>
    </comment>
    <comment ref="D93" authorId="0">
      <text>
        <r>
          <rPr>
            <b/>
            <sz val="9"/>
            <color indexed="81"/>
            <rFont val="Tahoma"/>
          </rPr>
          <t>Nguyen Thi Thuy Van (VPDU-HO):</t>
        </r>
        <r>
          <rPr>
            <sz val="9"/>
            <color indexed="81"/>
            <rFont val="Tahoma"/>
          </rPr>
          <t xml:space="preserve">
 STK: 0281000360506</t>
        </r>
      </text>
    </comment>
    <comment ref="D138" authorId="0">
      <text>
        <r>
          <rPr>
            <b/>
            <sz val="9"/>
            <color indexed="81"/>
            <rFont val="Tahoma"/>
          </rPr>
          <t>Nguyen Thi Thuy Van (VPDU-HO):</t>
        </r>
        <r>
          <rPr>
            <sz val="9"/>
            <color indexed="81"/>
            <rFont val="Tahoma"/>
          </rPr>
          <t xml:space="preserve">
0111000272281</t>
        </r>
      </text>
    </comment>
    <comment ref="D147" authorId="0">
      <text>
        <r>
          <rPr>
            <b/>
            <sz val="9"/>
            <color indexed="81"/>
            <rFont val="Tahoma"/>
          </rPr>
          <t>Nguyen Thi Thuy Van (VPDU-HO):</t>
        </r>
        <r>
          <rPr>
            <sz val="9"/>
            <color indexed="81"/>
            <rFont val="Tahoma"/>
          </rPr>
          <t xml:space="preserve">
0071004356767</t>
        </r>
      </text>
    </comment>
    <comment ref="G177" authorId="0">
      <text>
        <r>
          <rPr>
            <b/>
            <sz val="9"/>
            <color indexed="81"/>
            <rFont val="Tahoma"/>
          </rPr>
          <t>Nguyen Thi Thuy Van (VPDU-HO):</t>
        </r>
        <r>
          <rPr>
            <sz val="9"/>
            <color indexed="81"/>
            <rFont val="Tahoma"/>
          </rPr>
          <t xml:space="preserve">
Nguyen Thi Dieu
0081001262868</t>
        </r>
      </text>
    </comment>
    <comment ref="D244" authorId="0">
      <text>
        <r>
          <rPr>
            <b/>
            <sz val="9"/>
            <color indexed="81"/>
            <rFont val="Tahoma"/>
          </rPr>
          <t>Nguyen Thi Thuy Van (VPDU-HO):</t>
        </r>
        <r>
          <rPr>
            <sz val="9"/>
            <color indexed="81"/>
            <rFont val="Tahoma"/>
          </rPr>
          <t xml:space="preserve">
 STK: 0281000360506</t>
        </r>
      </text>
    </comment>
    <comment ref="D332" authorId="0">
      <text>
        <r>
          <rPr>
            <b/>
            <sz val="9"/>
            <color indexed="81"/>
            <rFont val="Tahoma"/>
          </rPr>
          <t>Nguyen Thi Thuy Van (VPDU-HO):</t>
        </r>
        <r>
          <rPr>
            <sz val="9"/>
            <color indexed="81"/>
            <rFont val="Tahoma"/>
          </rPr>
          <t xml:space="preserve">
0071004356767</t>
        </r>
      </text>
    </comment>
    <comment ref="D395" authorId="0">
      <text>
        <r>
          <rPr>
            <b/>
            <sz val="9"/>
            <color indexed="81"/>
            <rFont val="Tahoma"/>
          </rPr>
          <t>Nguyen Thi Thuy Van (VPDU-HO):</t>
        </r>
        <r>
          <rPr>
            <sz val="9"/>
            <color indexed="81"/>
            <rFont val="Tahoma"/>
          </rPr>
          <t xml:space="preserve">
 STK: 0281000360506</t>
        </r>
      </text>
    </comment>
    <comment ref="D660" authorId="0">
      <text>
        <r>
          <rPr>
            <b/>
            <sz val="9"/>
            <color indexed="81"/>
            <rFont val="Tahoma"/>
          </rPr>
          <t>Nguyen Thi Thuy Van (VPDU-HO):</t>
        </r>
        <r>
          <rPr>
            <sz val="9"/>
            <color indexed="81"/>
            <rFont val="Tahoma"/>
          </rPr>
          <t xml:space="preserve">
 STK: 0281000360506</t>
        </r>
      </text>
    </comment>
    <comment ref="D876" authorId="0">
      <text>
        <r>
          <rPr>
            <b/>
            <sz val="9"/>
            <color indexed="81"/>
            <rFont val="Tahoma"/>
          </rPr>
          <t>Nguyen Thi Thuy Van (VPDU-HO):</t>
        </r>
        <r>
          <rPr>
            <sz val="9"/>
            <color indexed="81"/>
            <rFont val="Tahoma"/>
          </rPr>
          <t xml:space="preserve">
 STK: 0281000360506</t>
        </r>
      </text>
    </comment>
    <comment ref="D996" authorId="0">
      <text>
        <r>
          <rPr>
            <b/>
            <sz val="9"/>
            <color indexed="81"/>
            <rFont val="Tahoma"/>
          </rPr>
          <t>Nguyen Thi Thuy Van (VPDU-HO):</t>
        </r>
        <r>
          <rPr>
            <sz val="9"/>
            <color indexed="81"/>
            <rFont val="Tahoma"/>
          </rPr>
          <t xml:space="preserve">
 STK: 0281000360506</t>
        </r>
      </text>
    </comment>
    <comment ref="D1022" authorId="0">
      <text>
        <r>
          <rPr>
            <b/>
            <sz val="9"/>
            <color indexed="81"/>
            <rFont val="Tahoma"/>
          </rPr>
          <t>Nguyen Thi Thuy Van (VPDU-HO):</t>
        </r>
        <r>
          <rPr>
            <sz val="9"/>
            <color indexed="81"/>
            <rFont val="Tahoma"/>
          </rPr>
          <t xml:space="preserve">
 STK: 0281000360506</t>
        </r>
      </text>
    </comment>
    <comment ref="D1126" authorId="0">
      <text>
        <r>
          <rPr>
            <b/>
            <sz val="9"/>
            <color indexed="81"/>
            <rFont val="Tahoma"/>
          </rPr>
          <t>Nguyen Thi Thuy Van (VPDU-HO):</t>
        </r>
        <r>
          <rPr>
            <sz val="9"/>
            <color indexed="81"/>
            <rFont val="Tahoma"/>
          </rPr>
          <t xml:space="preserve">
 STK: 0281000360506</t>
        </r>
      </text>
    </comment>
    <comment ref="D2161" authorId="0">
      <text>
        <r>
          <rPr>
            <b/>
            <sz val="9"/>
            <color indexed="81"/>
            <rFont val="Tahoma"/>
          </rPr>
          <t>Nguyen Thi Thuy Van (VPDU-HO):</t>
        </r>
        <r>
          <rPr>
            <sz val="9"/>
            <color indexed="81"/>
            <rFont val="Tahoma"/>
          </rPr>
          <t xml:space="preserve">
 STK: 0281000360506</t>
        </r>
      </text>
    </comment>
    <comment ref="D2741" authorId="0">
      <text>
        <r>
          <rPr>
            <b/>
            <sz val="9"/>
            <color indexed="81"/>
            <rFont val="Tahoma"/>
          </rPr>
          <t>Nguyen Thi Thuy Van (VPDU-HO):</t>
        </r>
        <r>
          <rPr>
            <sz val="9"/>
            <color indexed="81"/>
            <rFont val="Tahoma"/>
          </rPr>
          <t xml:space="preserve">
 STK: 0281000360506</t>
        </r>
      </text>
    </comment>
    <comment ref="D3183" authorId="0">
      <text>
        <r>
          <rPr>
            <b/>
            <sz val="9"/>
            <color indexed="81"/>
            <rFont val="Tahoma"/>
          </rPr>
          <t>Nguyen Thi Thuy Van (VPDU-HO):</t>
        </r>
        <r>
          <rPr>
            <sz val="9"/>
            <color indexed="81"/>
            <rFont val="Tahoma"/>
          </rPr>
          <t xml:space="preserve">
 STK: 0281000360506</t>
        </r>
      </text>
    </comment>
    <comment ref="D3846" authorId="0">
      <text>
        <r>
          <rPr>
            <b/>
            <sz val="9"/>
            <color indexed="81"/>
            <rFont val="Tahoma"/>
          </rPr>
          <t>Nguyen Thi Thuy Van (VPDU-HO):</t>
        </r>
        <r>
          <rPr>
            <sz val="9"/>
            <color indexed="81"/>
            <rFont val="Tahoma"/>
          </rPr>
          <t xml:space="preserve">
0071004356767</t>
        </r>
      </text>
    </comment>
    <comment ref="D3902" authorId="0">
      <text>
        <r>
          <rPr>
            <b/>
            <sz val="9"/>
            <color indexed="81"/>
            <rFont val="Tahoma"/>
          </rPr>
          <t>Nguyen Thi Thuy Van (VPDU-HO):</t>
        </r>
        <r>
          <rPr>
            <sz val="9"/>
            <color indexed="81"/>
            <rFont val="Tahoma"/>
          </rPr>
          <t xml:space="preserve">
 STK: 0281000360506</t>
        </r>
      </text>
    </comment>
  </commentList>
</comments>
</file>

<file path=xl/comments6.xml><?xml version="1.0" encoding="utf-8"?>
<comments xmlns="http://schemas.openxmlformats.org/spreadsheetml/2006/main">
  <authors>
    <author>Nguyen Thi Thuy Van (VPDU-HO)</author>
  </authors>
  <commentList>
    <comment ref="K34" authorId="0">
      <text>
        <r>
          <rPr>
            <b/>
            <sz val="9"/>
            <color indexed="81"/>
            <rFont val="Tahoma"/>
          </rPr>
          <t>Nguyen Thi Thuy Van (VPDU-HO):</t>
        </r>
        <r>
          <rPr>
            <sz val="9"/>
            <color indexed="81"/>
            <rFont val="Tahoma"/>
          </rPr>
          <t xml:space="preserve">
tất toán sang Món 40 (do thay đổi lãi suất, mất thời gian trình ls)</t>
        </r>
      </text>
    </comment>
  </commentList>
</comments>
</file>

<file path=xl/sharedStrings.xml><?xml version="1.0" encoding="utf-8"?>
<sst xmlns="http://schemas.openxmlformats.org/spreadsheetml/2006/main" count="31206" uniqueCount="2663">
  <si>
    <t>Mẫu số: S03 - Q</t>
  </si>
  <si>
    <t>22 Ngô Quyền - Hoàn Kiếm - Hà Nội</t>
  </si>
  <si>
    <t>(Ban hành theo TT số 77/2007/TT-BTC  ngày 05/07/2007)</t>
  </si>
  <si>
    <t>của Bộ trưởng Bộ tài chính)</t>
  </si>
  <si>
    <t>Nơi mở tài khoản giao dịch: NGÂN HÀNG VIETCOMBANK</t>
  </si>
  <si>
    <t>Địa chỉ : 31-33 Ngô Quyền - Hoàn Kiếm - Hà Nội</t>
  </si>
  <si>
    <t>Số hiệu tài khoản tại nơi gửi: 001.100.3999.524</t>
  </si>
  <si>
    <t>Loại tiền gửi: VNĐ</t>
  </si>
  <si>
    <t>Đơn vị tính: đồng</t>
  </si>
  <si>
    <t>Chứng từ</t>
  </si>
  <si>
    <t>Diễn giải</t>
  </si>
  <si>
    <t>Số tiền</t>
  </si>
  <si>
    <t>Mã số</t>
  </si>
  <si>
    <t>Ngày tháng</t>
  </si>
  <si>
    <t>Số hiệu</t>
  </si>
  <si>
    <t>Gửi vào</t>
  </si>
  <si>
    <t>Rút ra</t>
  </si>
  <si>
    <t>Còn lại</t>
  </si>
  <si>
    <t>Số tồn đầu kỳ</t>
  </si>
  <si>
    <t>VCB - 02</t>
  </si>
  <si>
    <t>VCB - 03</t>
  </si>
  <si>
    <t>Cá nhân ủng hộ Quỹ học bổng</t>
  </si>
  <si>
    <t>VCB - 04</t>
  </si>
  <si>
    <t>VCB - 05</t>
  </si>
  <si>
    <t>VCB - 06</t>
  </si>
  <si>
    <t>Nguyen Thanh Lam - Định Hòa, TP.Thủ Dầu Một, Bình Dương ủng hộ Quỹ học bổng</t>
  </si>
  <si>
    <t>VCB - 07</t>
  </si>
  <si>
    <t>VCB - 08</t>
  </si>
  <si>
    <t>VCB - 09</t>
  </si>
  <si>
    <t>VCB - 10</t>
  </si>
  <si>
    <t>VCB - 11</t>
  </si>
  <si>
    <t>Doan Ngoc Thanh - xã Trung Dũng, Tiên Lữ, Hưng Yên ủng hộ Quỹ học bổng</t>
  </si>
  <si>
    <t>VCB - 13</t>
  </si>
  <si>
    <t>Do Van Hiep ủng hộ Quỹ học bổng</t>
  </si>
  <si>
    <t>VCB - 14</t>
  </si>
  <si>
    <t>VCB - 15</t>
  </si>
  <si>
    <t>VCB - 16</t>
  </si>
  <si>
    <t>VCB - 17</t>
  </si>
  <si>
    <t>VCB - 18</t>
  </si>
  <si>
    <t>8.3.3</t>
  </si>
  <si>
    <t>VCB - 19</t>
  </si>
  <si>
    <t>VCB - 20</t>
  </si>
  <si>
    <t>VCB - 21</t>
  </si>
  <si>
    <t>VCB - 22</t>
  </si>
  <si>
    <t>VCB - 23</t>
  </si>
  <si>
    <t>VCB - 24</t>
  </si>
  <si>
    <t>VCB - 25</t>
  </si>
  <si>
    <t>VCB - 26</t>
  </si>
  <si>
    <t>VCB - 27</t>
  </si>
  <si>
    <t>VCB - 28</t>
  </si>
  <si>
    <t>VCB - 29</t>
  </si>
  <si>
    <t>VCB - 30</t>
  </si>
  <si>
    <t>VCB - 31</t>
  </si>
  <si>
    <t>Vu Thi Anh Hong - Hà Nội ủng hộ Quỹ học bổng</t>
  </si>
  <si>
    <t>VCB - 47</t>
  </si>
  <si>
    <t>VCB - 48</t>
  </si>
  <si>
    <t>VCB - 49</t>
  </si>
  <si>
    <t>VCB - 50</t>
  </si>
  <si>
    <t>VCB - 51</t>
  </si>
  <si>
    <t>VCB - 52</t>
  </si>
  <si>
    <t>VCB - 53</t>
  </si>
  <si>
    <t>VCB - 54</t>
  </si>
  <si>
    <t>VCB - 55</t>
  </si>
  <si>
    <t>VCB - 56</t>
  </si>
  <si>
    <t>VCB - 57</t>
  </si>
  <si>
    <t>VCB - 72</t>
  </si>
  <si>
    <t>VCB - 73</t>
  </si>
  <si>
    <t>VCB - 74</t>
  </si>
  <si>
    <t>VCB - 75</t>
  </si>
  <si>
    <t>VCB - 76</t>
  </si>
  <si>
    <t>VCB - 78</t>
  </si>
  <si>
    <t>VCB - 79</t>
  </si>
  <si>
    <t>VCB - 80</t>
  </si>
  <si>
    <t>VCB - 82</t>
  </si>
  <si>
    <t>VCB - 83</t>
  </si>
  <si>
    <t>VCB - 84</t>
  </si>
  <si>
    <t>VCB - 85</t>
  </si>
  <si>
    <t>VCB - 86</t>
  </si>
  <si>
    <t>VCB - 87</t>
  </si>
  <si>
    <t>VCB - 92</t>
  </si>
  <si>
    <t>VCB - 93</t>
  </si>
  <si>
    <t>VCB - 94</t>
  </si>
  <si>
    <t>VCB - 95</t>
  </si>
  <si>
    <t>VCB - 96</t>
  </si>
  <si>
    <t xml:space="preserve"> </t>
  </si>
  <si>
    <t>VCB - 97</t>
  </si>
  <si>
    <t>VCB - 98</t>
  </si>
  <si>
    <t>VCB - 99</t>
  </si>
  <si>
    <t>VCB - 100</t>
  </si>
  <si>
    <t>VCB - 101</t>
  </si>
  <si>
    <t>VCB - 102</t>
  </si>
  <si>
    <t>VCB - 103</t>
  </si>
  <si>
    <t>VCB - 104</t>
  </si>
  <si>
    <t>VCB - 105</t>
  </si>
  <si>
    <t>VCB - 106</t>
  </si>
  <si>
    <t>VCB - 107</t>
  </si>
  <si>
    <t>VCB - 108</t>
  </si>
  <si>
    <t>VCB - 109</t>
  </si>
  <si>
    <t>VCB - 110</t>
  </si>
  <si>
    <t>VCB - 111</t>
  </si>
  <si>
    <t>VCB - 112</t>
  </si>
  <si>
    <t>VCB - 113</t>
  </si>
  <si>
    <t>VCB - 114</t>
  </si>
  <si>
    <t>VCB - 115</t>
  </si>
  <si>
    <t>VCB - 116</t>
  </si>
  <si>
    <t>VCB - 117</t>
  </si>
  <si>
    <t>VCB - 118</t>
  </si>
  <si>
    <t>VCB - 119</t>
  </si>
  <si>
    <t>VCB - 120</t>
  </si>
  <si>
    <t>VCB - 121</t>
  </si>
  <si>
    <t>VCB - 122</t>
  </si>
  <si>
    <t>VCB - 123</t>
  </si>
  <si>
    <t>VCB - 124</t>
  </si>
  <si>
    <t>VCB - 125</t>
  </si>
  <si>
    <t>VCB - 126</t>
  </si>
  <si>
    <t>VCB - 127</t>
  </si>
  <si>
    <t>VCB - 128</t>
  </si>
  <si>
    <t>Tran Thi Ngoc Tuyen ủng hộ Quỹ học bổng</t>
  </si>
  <si>
    <t>VCB - 129</t>
  </si>
  <si>
    <t>VCB - 130</t>
  </si>
  <si>
    <t>VCB - 131</t>
  </si>
  <si>
    <t>VCB - 132</t>
  </si>
  <si>
    <t>VCB - 133</t>
  </si>
  <si>
    <t>VCB - 134</t>
  </si>
  <si>
    <t>VCB - 135</t>
  </si>
  <si>
    <t>VCB - 136</t>
  </si>
  <si>
    <t>VCB - 137</t>
  </si>
  <si>
    <t>VCB - 138</t>
  </si>
  <si>
    <t>VCB - 139</t>
  </si>
  <si>
    <t>VCB - 140</t>
  </si>
  <si>
    <t>VCB - 141</t>
  </si>
  <si>
    <t>VCB - 142</t>
  </si>
  <si>
    <t>VCB - 143</t>
  </si>
  <si>
    <t>VCB - 144</t>
  </si>
  <si>
    <t>VCB - 145</t>
  </si>
  <si>
    <t>VCB - 146</t>
  </si>
  <si>
    <t>VCB - 147</t>
  </si>
  <si>
    <t>VCB - 148</t>
  </si>
  <si>
    <t>VCB - 149</t>
  </si>
  <si>
    <t>La Ngoc Minh Hieu ủng hộ Quỹ học bổng</t>
  </si>
  <si>
    <t>Cam Linh Chi ủng hộ Quỹ học bổng</t>
  </si>
  <si>
    <t>Thi Mai Vuong ủng hộ Quỹ học bổng</t>
  </si>
  <si>
    <t>Nguyen Thi Be ủng hộ Quỹ học bổng</t>
  </si>
  <si>
    <t>Vo Thi Hong Thu ủng hộ Quỹ học bổng</t>
  </si>
  <si>
    <t>Dang Thi Hoa ủng hộ Quỹ học bổng</t>
  </si>
  <si>
    <t>Vu Thi Bich Ngoc ủng hộ Quỹ học bổng</t>
  </si>
  <si>
    <t>Nguyen Tang Hung ủng hộ Quỹ học bổng</t>
  </si>
  <si>
    <t>Doan Minh Phuong ủng hộ Quỹ học bổng</t>
  </si>
  <si>
    <t>Phan Tuan Anh ủng hộ Quỹ học bổng</t>
  </si>
  <si>
    <t>Dang Le Xuan Phuong ủng hộ Quỹ học bổng</t>
  </si>
  <si>
    <t>Nguyen Thi Be - HCM ủng hộ Quỹ học bổng</t>
  </si>
  <si>
    <t>Phung Thanh Quang ủng hộ Quỹ học bổng</t>
  </si>
  <si>
    <t>Nguyen Thi Bich Ngoc ủng hộ Quỹ học bổng</t>
  </si>
  <si>
    <t>Ngo Thi Thi Nga ủng hộ Quỹ học bổng</t>
  </si>
  <si>
    <t>Nguyen Duc Minh ủng hộ Quỹ học bổng</t>
  </si>
  <si>
    <t>Nguyen Thi Luu Ly ủng hộ Quỹ học bổng</t>
  </si>
  <si>
    <t>Nguyen Thi Ngoc Thuy ủng hộ Quỹ học bổng</t>
  </si>
  <si>
    <t>Luong Thi Dieu Huyen ủng hộ Quỹ học bổng</t>
  </si>
  <si>
    <t>Hoang Thi Xuan ủng hộ Quỹ học bổng</t>
  </si>
  <si>
    <t>chốt</t>
  </si>
  <si>
    <t>MS3</t>
  </si>
  <si>
    <t xml:space="preserve">Thu tài trợ </t>
  </si>
  <si>
    <t>MS4</t>
  </si>
  <si>
    <t>Thu lãi UTQLV và thu khác</t>
  </si>
  <si>
    <t>Thu lãi tiền gửi tài khoản</t>
  </si>
  <si>
    <t>Thu lãi từ UTQLV tại SGD VCB</t>
  </si>
  <si>
    <t>MS6</t>
  </si>
  <si>
    <t>Tài trợ học bổng, các hoạt động khuyến học</t>
  </si>
  <si>
    <t>MS7</t>
  </si>
  <si>
    <t>Chi hoạt động hỗ trợ sinh viên</t>
  </si>
  <si>
    <t>Chi sinh hoạt định kỳ cho sinh viên các khu vực</t>
  </si>
  <si>
    <t>Chi hỗ trợ sinh viên có hoàn cảnh khó khăn</t>
  </si>
  <si>
    <t>MS8</t>
  </si>
  <si>
    <r>
      <t xml:space="preserve">Chi hoạt động quản lý Quỹ </t>
    </r>
    <r>
      <rPr>
        <i/>
        <sz val="10"/>
        <rFont val="Arial"/>
        <family val="2"/>
      </rPr>
      <t>(8.3.3)</t>
    </r>
  </si>
  <si>
    <t>Phụ trách Kế toán</t>
  </si>
  <si>
    <t>P.Giám đốc Quỹ</t>
  </si>
  <si>
    <t>(Ký, ghi rõ họ tên)</t>
  </si>
  <si>
    <t>(Ký, họ tên, đóng dấu)</t>
  </si>
  <si>
    <t>Đinh Thị Lan Anh</t>
  </si>
  <si>
    <t>Nguyễn Thị Thúy Vân</t>
  </si>
  <si>
    <t>SỔ TIỀN GỬI NGÂN HÀNG VIETCOMBANK NĂM 2022 (VNĐ)</t>
  </si>
  <si>
    <t>Tháng 01/2022</t>
  </si>
  <si>
    <t>Cộng phát sinh tháng 01/2022</t>
  </si>
  <si>
    <t xml:space="preserve">VCB - 01 </t>
  </si>
  <si>
    <t>Tran Van Dung ủng hộ Quỹ học bổng</t>
  </si>
  <si>
    <t>Dinh Thi Kim Thuong ủng hộ Quỹ học bổng</t>
  </si>
  <si>
    <t>Truong Minh Phat ủng hộ Quỹ học bổng</t>
  </si>
  <si>
    <t>Tran My Anh ủng hộ Quỹ học bổng</t>
  </si>
  <si>
    <t>Truong Thuy Ngan ủng hộ Quỹ học bổng</t>
  </si>
  <si>
    <t>Dao Thi Diem Huong - P. Quang Trung, Tp. Thái Nguyên ủng hộ Quỹ học bổng</t>
  </si>
  <si>
    <t>Truong Thi Thien Ly - HCM ủng hộ Quỹ học bổng</t>
  </si>
  <si>
    <t>Nguyen Hong Hanh ủng hộ Quỹ học bổng</t>
  </si>
  <si>
    <t>Nguyen Thi Trang ủng hộ Quỹ học bổng</t>
  </si>
  <si>
    <t>Pham Trung Tin ủng hộ Quỹ học bổng</t>
  </si>
  <si>
    <t>Trang Le ủng hộ Quỹ học bổng</t>
  </si>
  <si>
    <t xml:space="preserve">Nguyen Thanh Van ủng hộ Quỹ học bổng </t>
  </si>
  <si>
    <t xml:space="preserve">Hoang Tuan Anh ủng hộ Quỹ học bổng </t>
  </si>
  <si>
    <t xml:space="preserve">Nguyen Bich Dien An ủng hộ Quỹ học bổng </t>
  </si>
  <si>
    <t xml:space="preserve">Tran Thi Ngoc Tran ủng hộ Quỹ học bổng </t>
  </si>
  <si>
    <t xml:space="preserve">Tran Thi Bang Tam ủng hộ Quỹ học bổng </t>
  </si>
  <si>
    <t xml:space="preserve">Pham Thi Tuyet Mai ủng hộ Quỹ học bổng </t>
  </si>
  <si>
    <t xml:space="preserve">Luu Thi Xuan Dung ủng hộ Quỹ học bổng </t>
  </si>
  <si>
    <t xml:space="preserve">Nguyen Duc Minh ủng hộ Quỹ học bổng </t>
  </si>
  <si>
    <t xml:space="preserve">Nguyen Thi Anh Hong ủng hộ Quỹ học bổng </t>
  </si>
  <si>
    <t>Nguyen Phuong Thao ủng hộ Quỹ học bổng</t>
  </si>
  <si>
    <t>Nguyen Thi Bich Hang ủng hộ Quỹ học bổng</t>
  </si>
  <si>
    <t>Truong Thi Ha Ninh ủng hộ Quỹ học bổng</t>
  </si>
  <si>
    <t>Duong Minh Thien ủng hộ Quỹ học bổng</t>
  </si>
  <si>
    <t>Bui Linh Chi ủng hộ Quỹ học bổng</t>
  </si>
  <si>
    <t>VCB -12</t>
  </si>
  <si>
    <t>Cao Thi Kim Giao  ủng hộ Quỹ học bổng</t>
  </si>
  <si>
    <t>Pham Thi Thu Thuy ủng hộ Quỹ học bổng</t>
  </si>
  <si>
    <t>Công ty COCO GROUP ủng hộ Quỹ học bổng</t>
  </si>
  <si>
    <t>Le Thi Kim Thanh ủng hộ Quỹ học bổng</t>
  </si>
  <si>
    <t>Le Thi Thanh Thuy ủng hộ Quỹ học bổng</t>
  </si>
  <si>
    <t>Pham Thi Hue ủng hộ Quỹ học bổng</t>
  </si>
  <si>
    <t>Nguyen Thi To Nga ủng hộ Quỹ học bổng</t>
  </si>
  <si>
    <t>Nguyen Xuan Hai ủng hộ Quỹ học bổng</t>
  </si>
  <si>
    <t>Nguyen Thi Phuong ủng hộ Quỹ học bổng</t>
  </si>
  <si>
    <t>Pham Cao Vinh ủng hộ Quỹ học bổng</t>
  </si>
  <si>
    <t>Ngo Duy Quyen ủng hộ Quỹ học bổng</t>
  </si>
  <si>
    <t>Duong Thanh Hieu ủng hộ Quỹ học bổng</t>
  </si>
  <si>
    <t>Nguyen Ba Uyen Phuong ủng hộ Quỹ học bổng</t>
  </si>
  <si>
    <t>Phung Quoc Luong ủng hộ Quỹ học bổng</t>
  </si>
  <si>
    <t>Pham Thu Hang ủng hộ Quỹ học bổng</t>
  </si>
  <si>
    <t>Quach Hai Ngoc Vy ủng hộ Quỹ học bổng</t>
  </si>
  <si>
    <t>Vo chong QKHY ủng hộ Quỹ học bổng</t>
  </si>
  <si>
    <t>Phí quản lý tài khoản tháng 01/2022</t>
  </si>
  <si>
    <t>Lãi tiền gửi TK tháng 01/2022</t>
  </si>
  <si>
    <t>Pham Hoang Vy Anh ủng hộ Quỹ học bổng</t>
  </si>
  <si>
    <t>Tram Hoang The My ủng hộ Quỹ học bổng</t>
  </si>
  <si>
    <t>Nguyen Phan Tan Thong ủng hộ Quỹ học bổng</t>
  </si>
  <si>
    <t>Nguyen Tran Thanh ủng hộ Quỹ học bổng</t>
  </si>
  <si>
    <t>Hoang Thi Thu Ha ủng hộ Quỹ học bổng</t>
  </si>
  <si>
    <t>Nguyen Trong Quan ủng hộ Quỹ học bổng</t>
  </si>
  <si>
    <t>Dang Van Duong - Hưng Yên ủng hộ Quỹ học bổng</t>
  </si>
  <si>
    <t>Nguyen Thi Dao ủng hộ Quỹ học bổng</t>
  </si>
  <si>
    <t>Nguyen Hai Yen ủng hộ Quỹ học bổng</t>
  </si>
  <si>
    <t>Nguyen Thi Cam Nhi ủng hộ Quỹ học bổng</t>
  </si>
  <si>
    <t>Ho Thanh Quy ủng hộ Quỹ học bổng</t>
  </si>
  <si>
    <t>Tháng 02/2022</t>
  </si>
  <si>
    <t>Số dư đầu tháng 02/2022</t>
  </si>
  <si>
    <t>VCB - 32</t>
  </si>
  <si>
    <t>Huynh Thi Thanh Thuong ủng hộ Quỹ học bổng</t>
  </si>
  <si>
    <t>Nguyen Thi Ngoc ủng hộ Quỹ học bổng</t>
  </si>
  <si>
    <t>Bui Van Nam ủng hộ Quỹ học bổng</t>
  </si>
  <si>
    <t>Dinh Ngoc Quynh Chi ủng hộ Quỹ học bổng</t>
  </si>
  <si>
    <t>Nguyen Thi Ngoc Bich ủng hộ Quỹ học bổng</t>
  </si>
  <si>
    <t>VCB - 33</t>
  </si>
  <si>
    <t>Nguyen Le Ngoc My ủng hộ Quỹ học bổng</t>
  </si>
  <si>
    <t>Do Van Linh ủng hộ Quỹ học bổng</t>
  </si>
  <si>
    <t>Dinh Ngoc Truc ủng hộ Quỹ học bổng</t>
  </si>
  <si>
    <t>VCB - 34</t>
  </si>
  <si>
    <t>Xuan Nguyen ủng hộ Quỹ học bổng</t>
  </si>
  <si>
    <t>Vo Hoang Thien ủng hộ Quỹ học bổng</t>
  </si>
  <si>
    <t>VCB - 35</t>
  </si>
  <si>
    <t>VCB - 36</t>
  </si>
  <si>
    <t>VCB - 37</t>
  </si>
  <si>
    <t>VCB - 38</t>
  </si>
  <si>
    <t>Cao Thi Kim Giao ủng hộ Quỹ học bổng</t>
  </si>
  <si>
    <t>Cao Truc Quynh ủng hộ Quỹ học bổng</t>
  </si>
  <si>
    <t>Nguyen Thi Dieu ủng hộ Quỹ học bổng</t>
  </si>
  <si>
    <t>Ngo Thanh Liem ủng hộ Quỹ học bổng</t>
  </si>
  <si>
    <t>Nguyen Thi Thi ủng hộ Quỹ học bổng</t>
  </si>
  <si>
    <t>VCB - 39</t>
  </si>
  <si>
    <t>Hoang Thuy Trang ủng hộ Quỹ học bổng</t>
  </si>
  <si>
    <t>Nguyen Don Cam ủng hộ Quỹ học bổng</t>
  </si>
  <si>
    <t>VCB - 40</t>
  </si>
  <si>
    <t>VCB - 41</t>
  </si>
  <si>
    <t>VCB - 42</t>
  </si>
  <si>
    <t>Tran Minh Tay ủng hộ Quỹ học bổng</t>
  </si>
  <si>
    <t>VCB - 43</t>
  </si>
  <si>
    <t>VCB - 44</t>
  </si>
  <si>
    <t xml:space="preserve">Lu Kien Tong ủng hộ Quỹ học bổng </t>
  </si>
  <si>
    <t>Dao Diem Phuc ủng hộ Quỹ học bổng</t>
  </si>
  <si>
    <t>VCB - 45</t>
  </si>
  <si>
    <t>VCB - 46</t>
  </si>
  <si>
    <t>Nguyen The Nam ủng hộ Quỹ học bổng</t>
  </si>
  <si>
    <t>Tran Ngoc Mai ủng hộ Quỹ học bổng</t>
  </si>
  <si>
    <t>Tran Vu Thien Huong ủng hộ Quỹ học bổng</t>
  </si>
  <si>
    <t>Ngo Thuy Khanh Van ủng hộ Quỹ học bổng</t>
  </si>
  <si>
    <t>Nguyen Bao Ngan ủng hộ Quỹ học bổng</t>
  </si>
  <si>
    <t>Chau Hoang Duy Anh ủng hộ Quỹ học bổng</t>
  </si>
  <si>
    <t>Nguyen Thi Phuong Thu ủng hộ Quỹ hoc bổng</t>
  </si>
  <si>
    <t>Doan Bach Diep ủng hộ Quỹ hoc bổng</t>
  </si>
  <si>
    <t>Nguyen Thi Anh Hong ủng hộ Quỹ hoc bổng</t>
  </si>
  <si>
    <t>Nguyen Thuy Duong ủng hộ Quỹ học bổng</t>
  </si>
  <si>
    <t>Nguyen Ha Trang ủng hộ Quỹ học bổng</t>
  </si>
  <si>
    <t>Tran Thi Loan ủng hộ Quỹ học bổng</t>
  </si>
  <si>
    <t>Nguyen Thi Mai Huong ủng hộ Quỹ học bổng</t>
  </si>
  <si>
    <t>Nguyen Thi Hai Yen ủng hộ Quỹ học bổng</t>
  </si>
  <si>
    <t>Nguyen Thu Thao ủng hộ Quỹ học bổng</t>
  </si>
  <si>
    <t>Dang Diep Quan ủng hộ Quỹ học bổng</t>
  </si>
  <si>
    <t>Nguyen Cao Vu ủng hộ Quỹ học bổng</t>
  </si>
  <si>
    <t>Nguyen Minh Ha ủng hộ Quỹ học bổng</t>
  </si>
  <si>
    <t>Phí quản lý tài khoản tháng 02/2022</t>
  </si>
  <si>
    <t>Lãi tiền gửi TK tháng 02/2022</t>
  </si>
  <si>
    <t>Nguyen Nhu Nguyet Nhi ủng hộ Quỹ học bổng</t>
  </si>
  <si>
    <t>ACC ủng hộ Quỹ học bổng</t>
  </si>
  <si>
    <t>Cộng phát sinh tháng 02/2022</t>
  </si>
  <si>
    <t>Tháng 03/2022</t>
  </si>
  <si>
    <t>Số dư đầu tháng 03/2022</t>
  </si>
  <si>
    <t>Cộng phát sinh tháng 03/2022</t>
  </si>
  <si>
    <t>VCB - 58</t>
  </si>
  <si>
    <t>VCB - 59</t>
  </si>
  <si>
    <t>VCB - 60</t>
  </si>
  <si>
    <t>VCB - 61</t>
  </si>
  <si>
    <t>Le Minh ủng hộ Quỹ học bổng</t>
  </si>
  <si>
    <t>Nguyen Thi Hong Nhung ủng hộ Quỹ học bổng</t>
  </si>
  <si>
    <t>Nguyen Hong ủng hộ Quỹ học bổng</t>
  </si>
  <si>
    <t>Nguyen Linh Trang ủng hộ Quỹ học bổng</t>
  </si>
  <si>
    <t>VCB - 62</t>
  </si>
  <si>
    <t>Nguyen Tuyet Ngoc ủng hộ Quỹ học bổng</t>
  </si>
  <si>
    <t>Nguyen Minh Hang ủng hộ Quỹ học bổng</t>
  </si>
  <si>
    <t>Dang Phuong Nguyen ủng hộ Quỹ học bổng</t>
  </si>
  <si>
    <t>Tran Ngoc To Uyen ủng hộ Quỹ học bổng</t>
  </si>
  <si>
    <t>VCB - 63</t>
  </si>
  <si>
    <t>Vu Thi Xuan ủng hộ Quỹ học bổng</t>
  </si>
  <si>
    <t>VCB - 64</t>
  </si>
  <si>
    <t>VCB - 65</t>
  </si>
  <si>
    <t>Pham Ung Ho ủng hộ Quỹ học bổng</t>
  </si>
  <si>
    <t>VCB - 66</t>
  </si>
  <si>
    <t>Hoang Vu Huong Tra ủng hộ Quỹ học bỏng</t>
  </si>
  <si>
    <t>VCB - 67</t>
  </si>
  <si>
    <t>Nguyen Hoang Thi ủng hộ Quỹ học bổng</t>
  </si>
  <si>
    <t>VCB - 68</t>
  </si>
  <si>
    <t>VCB - 69</t>
  </si>
  <si>
    <t>Nguyen Ngoc Chi ủng hộ Quỹ học bổng</t>
  </si>
  <si>
    <t>VCB - 70</t>
  </si>
  <si>
    <t>VCB - 71</t>
  </si>
  <si>
    <t>Phan Thi Van ủng hộ Quỹ học bổng</t>
  </si>
  <si>
    <t>Dam Van Hung ủng hộ Quỹ học bổng</t>
  </si>
  <si>
    <t>Dang Thi Trang ủng hộ Quỹ học bổng</t>
  </si>
  <si>
    <t>Ngo Mỹ Uyen ủng hộ Quỹ học bổng</t>
  </si>
  <si>
    <t>Vu Ngoc Tung ủng hộ Quỹ học bổng</t>
  </si>
  <si>
    <t>Ha Thi Minh ủng hộ Quỹ học bổng</t>
  </si>
  <si>
    <t>Phan Thi Thu Thuy ủng hộ Quỹ học bổng</t>
  </si>
  <si>
    <t>Khong Thu Huong ủng hộ Quỹ học bổng</t>
  </si>
  <si>
    <t>Nguyen Thi Hang ủng hộ Quỹ học bổng</t>
  </si>
  <si>
    <t>Luu Nguyen Tuong Vy ủng hộ Quỹ học bổng</t>
  </si>
  <si>
    <t>Phan Thien Huyen Trang ủng hộ Quỹ học bổng</t>
  </si>
  <si>
    <t>Do Emily Thu ủng hộ Quỹ học bổng</t>
  </si>
  <si>
    <t>VCB  - 77</t>
  </si>
  <si>
    <t>Ho Thi Truc My ủng hộ Quỹ học bổng</t>
  </si>
  <si>
    <t>Pham Ngoc Son ủng hộ Quỹ học bổng</t>
  </si>
  <si>
    <t>Nguyen Bich Dien An ủng hộ Quỹ học bổng</t>
  </si>
  <si>
    <t>VCB  - 81</t>
  </si>
  <si>
    <t>Phí quản lý tài khoản tháng 03/2022</t>
  </si>
  <si>
    <t>Lãi tiền gửi TK tháng 03/2022</t>
  </si>
  <si>
    <t>Trinh Thi Thu Thao ủng hộ Quỹ học bổng</t>
  </si>
  <si>
    <t>Nguyen ủng hộ Quỹ học bổng</t>
  </si>
  <si>
    <t>Ngan Vu ủng hộ Quỹ học bổng</t>
  </si>
  <si>
    <t>Nguyen Van Duc ủng hộ Quỹ học bổng</t>
  </si>
  <si>
    <t>Ha Thi Hoai ủng hộ Quỹ học bổng</t>
  </si>
  <si>
    <t>Nguyen Huu Niem ủng hộ Quỹ học bổng</t>
  </si>
  <si>
    <t>Ngo Thi Phuong Lien ủng hộ Quỹ học bổng</t>
  </si>
  <si>
    <t>Nguyen Xuan Sang ủng hộ Quỹ học bổng</t>
  </si>
  <si>
    <t>Tháng 04/202</t>
  </si>
  <si>
    <t>Số dư đầu tháng 04/2022</t>
  </si>
  <si>
    <t>Pham Thi Tuyet Mai ủng hộ Quỹ học bổng</t>
  </si>
  <si>
    <t>Pham Thi Thuy ủng hộ Quỹ học bổng</t>
  </si>
  <si>
    <t>Nguyen Thi Anh Hong ủng hộ Quỹ học bổng</t>
  </si>
  <si>
    <t>QUỸ HỌC BỔNG THẮP SÁNG NIỀM TIN</t>
  </si>
  <si>
    <r>
      <rPr>
        <b/>
        <i/>
        <sz val="10"/>
        <rFont val="Arial"/>
        <family val="2"/>
      </rPr>
      <t>Mẫu số: S06-Q</t>
    </r>
    <r>
      <rPr>
        <i/>
        <sz val="10"/>
        <rFont val="Arial"/>
        <family val="2"/>
      </rPr>
      <t xml:space="preserve"> (Ban hành theo TT số: 77/2007/TT-BTC </t>
    </r>
  </si>
  <si>
    <t>ngày 05/07/2007 của Bộ trưởng BTC)</t>
  </si>
  <si>
    <t>Tỷ giá: 25.137</t>
  </si>
  <si>
    <t>Số tt</t>
  </si>
  <si>
    <t>DIỄN GIẢI</t>
  </si>
  <si>
    <t>Tổng thu</t>
  </si>
  <si>
    <t>Trong đó</t>
  </si>
  <si>
    <t>Ngoại tệ (USD)</t>
  </si>
  <si>
    <t>Thu từ tài trợ (MS3)</t>
  </si>
  <si>
    <t>Thu từ lãi UTQLV và thu khác (MS4)</t>
  </si>
  <si>
    <t>Quy đổi ra VNĐ</t>
  </si>
  <si>
    <t>A</t>
  </si>
  <si>
    <t>B</t>
  </si>
  <si>
    <t>C</t>
  </si>
  <si>
    <t>D</t>
  </si>
  <si>
    <t>I</t>
  </si>
  <si>
    <t>PHẦN THU TỪ TÀI KHOẢN VCB</t>
  </si>
  <si>
    <t>II</t>
  </si>
  <si>
    <t>PHẦN THU TỪ TÀI KHOẢN PVCB</t>
  </si>
  <si>
    <t>PVCB - 01</t>
  </si>
  <si>
    <t>PVCB - 02</t>
  </si>
  <si>
    <t>PVCB - 03</t>
  </si>
  <si>
    <t>PVCB - 04</t>
  </si>
  <si>
    <t>PVCB - 05</t>
  </si>
  <si>
    <t>PVCB - 06</t>
  </si>
  <si>
    <t>PVCB - 07</t>
  </si>
  <si>
    <t>PVCB - 10</t>
  </si>
  <si>
    <t>PVCB - 11</t>
  </si>
  <si>
    <t>PVCB - 13</t>
  </si>
  <si>
    <t>PVCB - 14</t>
  </si>
  <si>
    <t>PVCB - 15</t>
  </si>
  <si>
    <t>PVCB - 18</t>
  </si>
  <si>
    <t>PVCB - 19</t>
  </si>
  <si>
    <t>PVCB - 22</t>
  </si>
  <si>
    <t>PVCB - 25</t>
  </si>
  <si>
    <t>PVCB - 27</t>
  </si>
  <si>
    <t>PVCB - 28</t>
  </si>
  <si>
    <t>PVCB - 31</t>
  </si>
  <si>
    <t>PVCB - 33</t>
  </si>
  <si>
    <t>PVCB - 35</t>
  </si>
  <si>
    <t>Hoang The Diep ủng hộ Quỹ học bổng</t>
  </si>
  <si>
    <t>Tổng cộng</t>
  </si>
  <si>
    <t>P. Giám Đốc Quỹ</t>
  </si>
  <si>
    <r>
      <t>Mẫu số:</t>
    </r>
    <r>
      <rPr>
        <i/>
        <sz val="10"/>
        <color rgb="FFFF0000"/>
        <rFont val="Arial"/>
        <family val="2"/>
      </rPr>
      <t xml:space="preserve"> C-01 Q</t>
    </r>
    <r>
      <rPr>
        <i/>
        <sz val="10"/>
        <rFont val="Arial"/>
        <family val="2"/>
      </rPr>
      <t xml:space="preserve"> (Ban hành theo TT số: 77/2007/TT-BTC</t>
    </r>
  </si>
  <si>
    <t xml:space="preserve"> ngày 05/07/2007 của Bộ trưởng BTC)</t>
  </si>
  <si>
    <t>SỐ TT</t>
  </si>
  <si>
    <t>Số tiền tài trợ</t>
  </si>
  <si>
    <t>Ghi chú</t>
  </si>
  <si>
    <t>E</t>
  </si>
  <si>
    <t>DANH SÁCH NHÀ TÀI TRỢ QUỸ HỌC BỔNG "THẮP SÁNG NIỀM TIN" NĂM 2022</t>
  </si>
  <si>
    <t>THU TỪ VCB</t>
  </si>
  <si>
    <t>SỔ THU QUỸ HỌC BỔNG "THẮP SÁNG NIỀM TIN" NĂM 2022</t>
  </si>
  <si>
    <t xml:space="preserve">(Ban hành theo TT số 77/2007/TT-BTC  ngày 05/07/2007 </t>
  </si>
  <si>
    <t>Nơi mở tài khoản giao dịch: NGÂN HÀNG TMCP ĐẠI CHÚNG VIỆT NAM</t>
  </si>
  <si>
    <t xml:space="preserve">Địa chỉ: 22 Ngô Quyền, Hoàn Kiếm, Hà Nội </t>
  </si>
  <si>
    <t>Số hiệu tài khoản tại nơi gửi: 661079005555</t>
  </si>
  <si>
    <t>Loại tiền gửi: VND</t>
  </si>
  <si>
    <t>Số dư đầu kỳ</t>
  </si>
  <si>
    <t>PVCB - 08</t>
  </si>
  <si>
    <t>PVCB - 09</t>
  </si>
  <si>
    <t>PVCB - 16</t>
  </si>
  <si>
    <t>PVCB - 17</t>
  </si>
  <si>
    <t>PVCB - 20</t>
  </si>
  <si>
    <t>PVCB - 23</t>
  </si>
  <si>
    <t>PVCB - 24</t>
  </si>
  <si>
    <t>PVCB - 26</t>
  </si>
  <si>
    <t>PVCB - 29</t>
  </si>
  <si>
    <t>PVCB - 30</t>
  </si>
  <si>
    <t>PVCB - 34</t>
  </si>
  <si>
    <t>PVCB - 36</t>
  </si>
  <si>
    <t>PVCB - 37</t>
  </si>
  <si>
    <t>PVCB - 38</t>
  </si>
  <si>
    <t>Thu lãi từ tiền gửi tài khoản</t>
  </si>
  <si>
    <t>Thu lãi từ UTQLV tại PVCB</t>
  </si>
  <si>
    <t>Chi hỗ trợ sinh viên có hoàn cảnh đặc biệt khó khăn</t>
  </si>
  <si>
    <t>Chi hoạt động quản lý Quỹ</t>
  </si>
  <si>
    <t>- Sổ này có ... trang, đánh số từ trang 01 đến trang …</t>
  </si>
  <si>
    <t>Ngày      tháng      năm 2022</t>
  </si>
  <si>
    <t>SỔ TIỀN GỬI NGÂN HÀNG PVCOMBANK NĂM 2022 (VNĐ)</t>
  </si>
  <si>
    <t>Nhóm sinh viên G10 Hà Nội ủng hộ Quỹ học bổng</t>
  </si>
  <si>
    <t>Lãi tài khoản tại PVcomBank tháng 01/2022</t>
  </si>
  <si>
    <t>Chuyển hỗ trợ của BLĐ PVcomBank trong đợt dịch Covid - 19</t>
  </si>
  <si>
    <t>Hoàn trả hỗ trợ của BLĐ PVcomBank trong đợt dịch Covid - 19 của em Quan Thị Mỹ Linh do sai tài khoản</t>
  </si>
  <si>
    <t>Số dư tháng 02/2022</t>
  </si>
  <si>
    <t xml:space="preserve">PVCB - 12 </t>
  </si>
  <si>
    <t>Chi lương tháng 13 cho Cán bộ chuyên trách nhân dịp Tết Âm lịch 2022</t>
  </si>
  <si>
    <t>Phụ cấp lương cho Đặng Lê Minh tháng 01/2022</t>
  </si>
  <si>
    <t>Phụ cấp lương cho Đinh Thị Lan Anh tháng 01/2022</t>
  </si>
  <si>
    <t>Phụ cấp lương cho Lê Kim Dung tháng 01/2022</t>
  </si>
  <si>
    <t>Thanh toán tiền lương cho CBNV chuyên trách Quỹ khu vực phía Nam tháng 01/2022</t>
  </si>
  <si>
    <t>Le Kim Dung ủng hộ Quỹ học bổng</t>
  </si>
  <si>
    <t>Vy G3 ủng hộ Quỹ học bổng</t>
  </si>
  <si>
    <t>Hong Giang G7 ủng hộ Quỹ học bổng</t>
  </si>
  <si>
    <t xml:space="preserve">PVCB - 21 </t>
  </si>
  <si>
    <t>Thanh toán chi phí đối ngoại nhân dịp Tết Nguyên đán 2022</t>
  </si>
  <si>
    <t>Lãi tài khoản tại PVcomBank tháng 02/2022</t>
  </si>
  <si>
    <t>Số dư tháng 03/2022</t>
  </si>
  <si>
    <t>Quyen G8 HCM ủng hộ Quỹ học bổng</t>
  </si>
  <si>
    <t>Nguyen Hoang Long ủng hộ Quỹ học bổng</t>
  </si>
  <si>
    <t>Phụ cấp lương cho Lê Kim Dung tháng 02/2022</t>
  </si>
  <si>
    <t>Phụ cấp lương cho Đinh Thị Lan Anh tháng 02/2022</t>
  </si>
  <si>
    <t>Phụ cấp lương cho Đặng Lê Minh tháng 02/2022</t>
  </si>
  <si>
    <t>Thanh toán tiền lương cho CBNV chuyên trách Quỹ khu vực phía Nam tháng 02/2022</t>
  </si>
  <si>
    <t>Chuyển học bổng sinh viên học kỳ I năm học 2021-2022 (đợt 19)</t>
  </si>
  <si>
    <t>Lãi tài khoản tại PVcomBank tháng 03/2022</t>
  </si>
  <si>
    <t>Chuyển học bổng sinh viên học kỳ I năm học 2021-2022 cho sinh viên Huynh Thị Kim Nguyên - ĐH Mở TP.HCM</t>
  </si>
  <si>
    <t>Chuyển học bổng sinh viên học kỳ II năm học 2021-2022 (đợt 01)</t>
  </si>
  <si>
    <t>Thanh toán chi phí tổ chức họp BĐH Quỹ và gặp mặt CĐ TSNT tại khu vực Phía Nam</t>
  </si>
  <si>
    <t>Minh Hoai G7 ung ho Quy TSNT</t>
  </si>
  <si>
    <t>Cộng phát sinh tháng 04/2022</t>
  </si>
  <si>
    <t>Tháng 05/2022</t>
  </si>
  <si>
    <t>Số dư đầu tháng 05/2022</t>
  </si>
  <si>
    <t>Cộng phát sinh tháng 05/2022</t>
  </si>
  <si>
    <t>Nguyen Le Hong Nguyen</t>
  </si>
  <si>
    <t>Phí quản lý tài khoản tháng 04/2022</t>
  </si>
  <si>
    <t>Lãi tiền gửi TK tháng 04/2022</t>
  </si>
  <si>
    <t>VCB - 88</t>
  </si>
  <si>
    <t>VCB - 89</t>
  </si>
  <si>
    <t>VCB - 90</t>
  </si>
  <si>
    <t>VCB - 91</t>
  </si>
  <si>
    <t>Chuyển khoản từ tài khoản VCB sang tài khoản PVCB</t>
  </si>
  <si>
    <t>Phí quản lý tài khoản tháng 05/2022</t>
  </si>
  <si>
    <t>Lãi tiền gửi TK tháng 05/2022</t>
  </si>
  <si>
    <t>Ha Yii va khach hang ủng hộ Quỹ học bổng</t>
  </si>
  <si>
    <t>Tháng 06/2022</t>
  </si>
  <si>
    <t>Số dư đầu tháng 06/2022</t>
  </si>
  <si>
    <t>VCB - 150</t>
  </si>
  <si>
    <t>VCB - 151</t>
  </si>
  <si>
    <t>VCB - 152</t>
  </si>
  <si>
    <t>VCB - 153</t>
  </si>
  <si>
    <t>VCB - 154</t>
  </si>
  <si>
    <t>VCB - 155</t>
  </si>
  <si>
    <t>VCB - 156</t>
  </si>
  <si>
    <t>VCB - 157</t>
  </si>
  <si>
    <t>VCB - 158</t>
  </si>
  <si>
    <t>VCB - 159</t>
  </si>
  <si>
    <t>VCB - 160</t>
  </si>
  <si>
    <t>VCB - 161</t>
  </si>
  <si>
    <t>VCB - 162</t>
  </si>
  <si>
    <t>VCB - 163</t>
  </si>
  <si>
    <t>VCB - 164</t>
  </si>
  <si>
    <t>VCB - 165</t>
  </si>
  <si>
    <t>VCB - 166</t>
  </si>
  <si>
    <t>VCB - 167</t>
  </si>
  <si>
    <t>VCB - 168</t>
  </si>
  <si>
    <t>VCB - 169</t>
  </si>
  <si>
    <t>Le Van Xanh ủng hộ Quỹ học bổng</t>
  </si>
  <si>
    <t>Lai Thi Ngoc Hieu ủng hộ Quỹ học bổng</t>
  </si>
  <si>
    <t>Truong Muoi Nuong ủng hộ Quỹ học bổng</t>
  </si>
  <si>
    <t>Le Quoc Cuong ủng hộ Quỹ học bổng</t>
  </si>
  <si>
    <t xml:space="preserve">Cá nhân ủng hộ Quỹ học bổng </t>
  </si>
  <si>
    <t>Nguyen Thi Hoa ủng hộ Quỹ học bổng</t>
  </si>
  <si>
    <t>Nguyen Luong Nam ủng hộ Quỹ học bổng</t>
  </si>
  <si>
    <t xml:space="preserve"> Nguyen Thi Ngoc Bich ủng hộ Quỹ học bổng</t>
  </si>
  <si>
    <t>Tran Thi Ngoc Lieu ủng hộ Quỹ học bổng</t>
  </si>
  <si>
    <t>Bui Thi Minh Hoa ủng hộ Quỹ học bổng</t>
  </si>
  <si>
    <t>Le Thi Le ủng hộ Quỹ học bổng</t>
  </si>
  <si>
    <t>Nguyen Ngoc Nhu Quynh ủng hộ Quỹ học bổng</t>
  </si>
  <si>
    <t>Tran Quang Nhat ủng hộ Quỹ học bổng</t>
  </si>
  <si>
    <t>Nguyen Do Hoang Nhu ủng hộ Quỹ học bổng</t>
  </si>
  <si>
    <t>Nguyen Thu Ngoc ủng hộ Quỹ học bổng</t>
  </si>
  <si>
    <t>Tran Thi Kim Yen ủng hộ Quỹ học bổng</t>
  </si>
  <si>
    <t>Lu The Toan ủng hộ Quỹ học bổng</t>
  </si>
  <si>
    <t>Nguyen Ngoc Mai ủng hộ Quỹ học bổng</t>
  </si>
  <si>
    <t>Dam Kieu Ly ủng hộ Quỹ học bổng</t>
  </si>
  <si>
    <t>Nguyen Thi Thanh Huyen ủng hộ Quỹ học bổng</t>
  </si>
  <si>
    <t>Nguyen Thi Xuan Nga ủng hộ Quỹ học bổng</t>
  </si>
  <si>
    <t>Phung Thi Cam Tu ủng hộ Quỹ học bổng</t>
  </si>
  <si>
    <t>Dinh Ngoc Duong Tuyen ủng hộ Quỹ học bổng</t>
  </si>
  <si>
    <t>Tran Thi Tuong Van ủng hộ Quỹ học bổng</t>
  </si>
  <si>
    <t>Nguyen Huu Thuong ủng hộ Quỹ học bổng</t>
  </si>
  <si>
    <t>Le Van Bao ủng hộ Quỹ học bổng</t>
  </si>
  <si>
    <t>Phan Ai Ly ủng hộ Quỹ học bổng</t>
  </si>
  <si>
    <t>Nguyen Hong Ngoc ủng hộ Quỹ học bổng</t>
  </si>
  <si>
    <t>Nguyen Thi Khanh Cong ủng hộ Quỹ học bổng</t>
  </si>
  <si>
    <t>Le Nam Hai ủng hộ Quỹ học bổng</t>
  </si>
  <si>
    <t>Phung Thi Nam ủng hộ Quỹ học bổng</t>
  </si>
  <si>
    <t>CHARITABLE DONATIONS ủng hộ Quỹ học bổng</t>
  </si>
  <si>
    <t>Phan Truong Son  ủng hộ Quỹ học bổng</t>
  </si>
  <si>
    <t>Tran Thi Thu Thuong ủng hộ Quỹ học bổng</t>
  </si>
  <si>
    <t>Bui Van Linh ủng hộ Quỹ học bổng</t>
  </si>
  <si>
    <t>Quach Chau Liem ủng hộ Quỹ học bổng</t>
  </si>
  <si>
    <t>01/05/2022</t>
  </si>
  <si>
    <t>03/05/2022</t>
  </si>
  <si>
    <t>04/05/2022</t>
  </si>
  <si>
    <t>05/05/2022</t>
  </si>
  <si>
    <t>06/05/2022</t>
  </si>
  <si>
    <t>07/05/2022</t>
  </si>
  <si>
    <t>09/05/2022</t>
  </si>
  <si>
    <t>10/05/2022</t>
  </si>
  <si>
    <t>12/05/2022</t>
  </si>
  <si>
    <t>13/05/2022</t>
  </si>
  <si>
    <t>16/05/2022</t>
  </si>
  <si>
    <t>17/05/2022</t>
  </si>
  <si>
    <t>19/05/2022</t>
  </si>
  <si>
    <t>20/05/2022</t>
  </si>
  <si>
    <t>21/05/2022</t>
  </si>
  <si>
    <t>24/05/2022</t>
  </si>
  <si>
    <t>26/05/2022</t>
  </si>
  <si>
    <t>30/05/2022</t>
  </si>
  <si>
    <t>Chuyển học bổng sinh viên học kỳ II năm học 2021-2022 (đợt 08)</t>
  </si>
  <si>
    <t>Chuyển học bổng sinh viên học kỳ II năm học 2021-2022 (đợt 09)</t>
  </si>
  <si>
    <t>Chuyển học bổng sinh viên học kỳ II năm học 2021-2022 (đợt 12)</t>
  </si>
  <si>
    <t>Số dư tháng 05/2022</t>
  </si>
  <si>
    <t>Tháng 04/2022</t>
  </si>
  <si>
    <t>Số dư tháng 04/2022</t>
  </si>
  <si>
    <t>01/04/2022</t>
  </si>
  <si>
    <t>04/04/2022</t>
  </si>
  <si>
    <t>05/04/2022</t>
  </si>
  <si>
    <t>07/04/2022</t>
  </si>
  <si>
    <t>08/04/2022</t>
  </si>
  <si>
    <t>12/04/2022</t>
  </si>
  <si>
    <t>13/04/2022</t>
  </si>
  <si>
    <t>15/04/2022</t>
  </si>
  <si>
    <t>16/04/2022</t>
  </si>
  <si>
    <t>18/04/2022</t>
  </si>
  <si>
    <t>19/04/2022</t>
  </si>
  <si>
    <t>22/04/2022</t>
  </si>
  <si>
    <t>23/04/2022</t>
  </si>
  <si>
    <t>24/04/2022</t>
  </si>
  <si>
    <t>25/04/2022</t>
  </si>
  <si>
    <t>28/04/2022</t>
  </si>
  <si>
    <t>Hoàn trả LCT chuyển học bổng SV học kì II năm 2021-2022 đợt 2  của SV Quan Thị Mỹ Linh (STT: 8) do TK bị hạn chế</t>
  </si>
  <si>
    <t>Chuyển học bổng sinh viên học kỳ II năm học 2021-2022 (đợt 03)</t>
  </si>
  <si>
    <t>Chuyển lại học bổng học kỳ II năm học 2021-2022 cho sinh viên Quan Thị Mỹ Linh - ĐHQG Hà Nội - ĐH KHXH&amp;NV</t>
  </si>
  <si>
    <t>Chuyển học bổng sinh viên học kỳ II năm học 2021 - 2022 (đợt 04)</t>
  </si>
  <si>
    <t>Chuyển học bổng sinh viên học kỳ II năm học 2021-2022 (đợt 05)</t>
  </si>
  <si>
    <t>Chuyển học bổng sinh viên học kỳ II năm học 2021 - 2022 (đợt 06)</t>
  </si>
  <si>
    <t>Phụ cấp lương cho Lê Kim Dung tháng 03/2022</t>
  </si>
  <si>
    <t>Phụ cấp lương cho Đinh Thị Lan Anh tháng 03/2022</t>
  </si>
  <si>
    <t>Phụ cấp lương cho Đặng Lê Minh tháng 03/2022</t>
  </si>
  <si>
    <t>Thanh toán tiền lương cho CBNV chuyên trách Quỹ khu vực phía Nam tháng 03/2022</t>
  </si>
  <si>
    <t>Le Kim Dung CSV ủng hộ Quỹ học bổng</t>
  </si>
  <si>
    <t>Chuyển học bổng sinh viên học kỳ II năm học 2021 - 2022 (đợt 02)</t>
  </si>
  <si>
    <t>Lãi tài khoản tại PVcomBank tháng 04/2022</t>
  </si>
  <si>
    <t>PVCB - 40</t>
  </si>
  <si>
    <t>PVCB - 41</t>
  </si>
  <si>
    <t>PVCB - 42</t>
  </si>
  <si>
    <t>PVCB - 43</t>
  </si>
  <si>
    <t>PVCB - 44</t>
  </si>
  <si>
    <t>PVCB - 46</t>
  </si>
  <si>
    <t>PVCB - 45</t>
  </si>
  <si>
    <t>PVCB - 47</t>
  </si>
  <si>
    <t>PVCB - 48</t>
  </si>
  <si>
    <t>PVCB - 49</t>
  </si>
  <si>
    <t>PVCB - 50</t>
  </si>
  <si>
    <t>PVCB - 51</t>
  </si>
  <si>
    <t>PVCB - 52</t>
  </si>
  <si>
    <t>PVCB - 53</t>
  </si>
  <si>
    <t>PVCB - 54</t>
  </si>
  <si>
    <t>Phụ cấp lương cho Lê Kim Dung tháng 04/2022</t>
  </si>
  <si>
    <t>Phụ cấp lương cho Đinh Thị Lan Anh tháng 04/2022</t>
  </si>
  <si>
    <t>Phụ cấp lương cho Đặng Lê Minh tháng 04/2022</t>
  </si>
  <si>
    <t>Thanh toán tiền lương cho CBNV chuyên trách Quỹ khu vực phía Nam tháng 04/2022</t>
  </si>
  <si>
    <t>Tạm ứng chi phí tổ chức chương trình chào mừng 15 năm thành lập  Quỹ cho cộng đồng TSNT HCM (dự kiến: 12.150.000 đồng) và cộng  đồng TSNT Đà Nẵng (dự kiến: 3.700.000 đồng)</t>
  </si>
  <si>
    <t>Chuyển tiền từ tài khoản VCB sang tài khoản PVCB</t>
  </si>
  <si>
    <t>Chuyển học bổng sinh viên học kỳ I năm học 2021-2022 (đợt 20)</t>
  </si>
  <si>
    <t>Tạm ứng chi phí tổ chức chương trình Chào mừng 15 năm thành lập  Quỹ cho CĐ TSNT Huế</t>
  </si>
  <si>
    <t>Chuyển học bổng sinh viên học kỳ II năm học 2021-2022 (đợt 10)</t>
  </si>
  <si>
    <t>Chuyển học bổng sinh viên học kỳ II năm học 2021-2022 (đợt 11)</t>
  </si>
  <si>
    <t>Ha Thi Hong Hanh G4 ủng hộ Quỹ học bổng</t>
  </si>
  <si>
    <t>Huynh Ngoc Chieu ủng hộ Quỹ học bổng</t>
  </si>
  <si>
    <t>Lãi tài khoản tại PVcomBank tháng 05/2022</t>
  </si>
  <si>
    <t>TU</t>
  </si>
  <si>
    <t>PVCB - 55</t>
  </si>
  <si>
    <t>PVCB - 56</t>
  </si>
  <si>
    <t>PVCB - 57</t>
  </si>
  <si>
    <t>PVCB - 58</t>
  </si>
  <si>
    <t>PVCB - 59</t>
  </si>
  <si>
    <t>PVCB - 60</t>
  </si>
  <si>
    <t>PVCB - 61</t>
  </si>
  <si>
    <t>PVCB - 62</t>
  </si>
  <si>
    <t>PVCB - 63</t>
  </si>
  <si>
    <t>PVCB - 64</t>
  </si>
  <si>
    <t>PVCB - 65</t>
  </si>
  <si>
    <t>PVCB - 66</t>
  </si>
  <si>
    <t>PVCB - 67</t>
  </si>
  <si>
    <t>PVCB - 68</t>
  </si>
  <si>
    <t>PVCB - 69</t>
  </si>
  <si>
    <t>PVCB - 70</t>
  </si>
  <si>
    <t>PVCB - 71</t>
  </si>
  <si>
    <t>Số dư tháng 06/2022</t>
  </si>
  <si>
    <t>CỘNG HÒA XÃ HỘI CHỦ NGHĨA VIỆT NAM</t>
  </si>
  <si>
    <t>---------------------------------------------------</t>
  </si>
  <si>
    <t>Độc lập - Tự do - Hạnh phúc</t>
  </si>
  <si>
    <t>-----------------------------</t>
  </si>
  <si>
    <t>QUẢN LÝ HỢP ĐỒNG TIỀN GỬI UTQLV CỦA QUỸ HỌC BỔNG THẮP SÁNG NIỀM TIN NĂM 2021</t>
  </si>
  <si>
    <t>TT</t>
  </si>
  <si>
    <t>Hợp đồng tiền gửi</t>
  </si>
  <si>
    <t>Số tiền gửi (VN đồng)</t>
  </si>
  <si>
    <t>Thời hạn (tháng)</t>
  </si>
  <si>
    <t>Lãi suất (%)</t>
  </si>
  <si>
    <t>Ngày gửi</t>
  </si>
  <si>
    <t>Ngày đáo hạn</t>
  </si>
  <si>
    <t>Tiền lãi (đồng)</t>
  </si>
  <si>
    <t>Đầu kỳ (2020 kết chuyển sang)</t>
  </si>
  <si>
    <t>Biến động 
trong kỳ</t>
  </si>
  <si>
    <t>Cuối kỳ</t>
  </si>
  <si>
    <t>I- PVcomBank PGD Đống Đa</t>
  </si>
  <si>
    <t>HĐ số 19/2014/PVcomBank/PGDLH/HĐTG ngày 12/3/2014 (Gửi 2 tỷ)</t>
  </si>
  <si>
    <t>TB số 738/TB-PVCBĐĐ ngày 12/03/2018</t>
  </si>
  <si>
    <t>TB số 738/TB-PVCBĐĐ ngày 12/03/2019</t>
  </si>
  <si>
    <t>TB số 461A/TB-PVCBĐĐ ngày 12/03/2020</t>
  </si>
  <si>
    <t>PVCB số 21 ngày 12/03/2021</t>
  </si>
  <si>
    <t>Tất toán trước hạn Hợp đồng tiền gửi số 19/2014/PVCOMBANK/PGDLH/HĐTG ngày 12/03/2014</t>
  </si>
  <si>
    <t>Tất toán PVCB số 35 ngày 13/04/2021
Mở HĐTG mới Món 30</t>
  </si>
  <si>
    <t>HĐTG số 54/2015/PVCB/PGDĐĐ HĐTG ngày 02/04/2015</t>
  </si>
  <si>
    <t>HĐTG số 27/2016/PVCB/PGDĐĐ HĐTG ngày 02/04/2016</t>
  </si>
  <si>
    <t>TB số 822A/TB-PVCBĐĐ ngày  04/4/2018</t>
  </si>
  <si>
    <t>PL 02/27/2016/PVCOMBANK/PVBDĐ/HĐTG ngày03/04/2019</t>
  </si>
  <si>
    <t>PL 03/27/2017/PVCOMBANK/PVBDĐ/HĐTG ngày 03/04/2019</t>
  </si>
  <si>
    <t>PVCB số 27  ngày 03/04/2021</t>
  </si>
  <si>
    <t>Tất toán Hợp đồng tiền gửi số 27/2016/PVCB/PGDĐĐ HĐTG ngày 02/04/2016</t>
  </si>
  <si>
    <t>Tất toán PVCB số 35 ngày 13/04/2021
Mở HĐTG mới Món 31</t>
  </si>
  <si>
    <t>Hợp đồng tiền gửi số 104/2015/PVCOMBANK/PVBĐĐ/HĐTG ngày 20/8/2015</t>
  </si>
  <si>
    <t>20/8/2015</t>
  </si>
  <si>
    <t>20/8/2016</t>
  </si>
  <si>
    <t>TB số 1581/TB-PVCBĐĐ ngày 21/8/2018</t>
  </si>
  <si>
    <t>TB số 1024A/TB-PVCBĐĐ ngày 22/08/2019</t>
  </si>
  <si>
    <t>TB số 1552/TB-PVCBĐĐ ngày 21/08/2020</t>
  </si>
  <si>
    <t>PVCB số 92 ngày 21/08/2021</t>
  </si>
  <si>
    <t>PL 01/104/2015/PVCOMBANK/PVBĐĐ/HĐTG ngày 20/8/2021</t>
  </si>
  <si>
    <t>Hợp đồng tiền gửi số 206/2015/PVCOMBANK/PVBĐĐ/HĐTG ngày 23/11/2015</t>
  </si>
  <si>
    <t>23/11/2015</t>
  </si>
  <si>
    <t>23/11/2016</t>
  </si>
  <si>
    <t>TB số 1902A/TB-PVCBĐ Đ ngày 23/11/2018</t>
  </si>
  <si>
    <t>23/11/2018</t>
  </si>
  <si>
    <t>23/11/2019</t>
  </si>
  <si>
    <t>TB số 1358A/TB-PVCBĐ Đ ngày 25/11/2018</t>
  </si>
  <si>
    <t>23/11/2020</t>
  </si>
  <si>
    <t>Phụ lục 01/206/2015/PVCOMBANK/PVBĐĐ/HĐTG ngày 23/11/2020</t>
  </si>
  <si>
    <t>PVCB số 127 ngày 23/11/2021</t>
  </si>
  <si>
    <t>Tất toán HĐTG - PVCB số 127 ngày 23/11/2021</t>
  </si>
  <si>
    <t>Mở HĐTG mới Món 36 (gộp với 1 tỷ TT)</t>
  </si>
  <si>
    <t>Hợp đồng tiền gửi số 12/2016/PVCOMBANK/PVBĐĐ/HĐTG ngày 29/02/2016</t>
  </si>
  <si>
    <t>29/2/2016</t>
  </si>
  <si>
    <t>28/2/2017</t>
  </si>
  <si>
    <t>TB số 522/TB-PVCBĐ Đ ngày28/02/2017</t>
  </si>
  <si>
    <t>TB số 714/TB-PVCBĐ Đ ngày01/03/2018</t>
  </si>
  <si>
    <t>PL 01/12/2016/PVCOMBANK/PVBDĐ/HĐTG ngày 28/02/2019</t>
  </si>
  <si>
    <t>TB số 714A/TB-PVCBĐĐ ngày 03/03/2020</t>
  </si>
  <si>
    <t>PVCB số 15 ngày 01/03/2021</t>
  </si>
  <si>
    <t>Tất toán trước hạn Hợp đồng tiền gửi số 12/2016/PVCOMBANK/PVBĐĐ/HĐTG ngày 29/02/2016</t>
  </si>
  <si>
    <t>Tất toán PVCB số 35 ngày 13/04/2021
Mở HĐTG mới món 32</t>
  </si>
  <si>
    <t>11A</t>
  </si>
  <si>
    <t>Hợp đồng tiền gửi số 33/2020/PVCOMBANK/PVBĐĐ/HĐTG ngày 03/07/2020</t>
  </si>
  <si>
    <t>TB số 1713A/TB-PVCBĐ Đ ngày 05/10/2020</t>
  </si>
  <si>
    <t>PVCB số 02 ngày 04/01/2021</t>
  </si>
  <si>
    <t>PVCB số 28 ngày 05/04/2021</t>
  </si>
  <si>
    <t>PVCB số 72 ngày 05/07/2021</t>
  </si>
  <si>
    <t xml:space="preserve">Tất toán hợp đồng số: 33/2020/PVCOMBANK/PVBĐĐ/HĐTG ngày 03/07/2020 </t>
  </si>
  <si>
    <t>PVCB số 88 ngày 12/08/2021
Mở HĐTG mới Món 34</t>
  </si>
  <si>
    <t>Hợp đồng tiền gửi số 39/2016/PVCOMBANK/PVBĐĐ/HĐTG ngày 11/4/2016</t>
  </si>
  <si>
    <t>TB số 840/TB-PVCBĐ Đ ngày 11/4/2018</t>
  </si>
  <si>
    <t>TB số 478A/TB-PVCBĐ Đ ngày 11/04/2019</t>
  </si>
  <si>
    <t>PL 02/39/2016/PVCBANK/PVBĐĐ/HĐTG ngày 13/4/2020</t>
  </si>
  <si>
    <t>PVCB số 35 ngày 13/04/2021</t>
  </si>
  <si>
    <t>Tất toán Hợp đồng tiền gửi số 39/2016/PVCOMBANK/PVBĐĐ/HĐTG ngày 11/04/2016</t>
  </si>
  <si>
    <t>Mở HĐTG mới món 33</t>
  </si>
  <si>
    <t>Hợp đồng tiền gửi số  04/2017/PVCOMBANK/PVBĐĐ/HĐTG ngày 11/01/2017</t>
  </si>
  <si>
    <t>TB số 530A/TB-PVCBĐ Đ ngày 12/01/2018</t>
  </si>
  <si>
    <t>TB số 56 /TB-PVCBĐĐ ngày 14/01/2019</t>
  </si>
  <si>
    <t>TB số  248/TB-PVCBĐĐ ngày 15/01/2020</t>
  </si>
  <si>
    <t>PVCB số 03&amp;04 ngày 11&amp;12/01/2021</t>
  </si>
  <si>
    <t>17A</t>
  </si>
  <si>
    <t>Hợp đồng tiền gửi số  09/2021/PVCOMBANK/PVBĐĐ/HĐTG ngày 12/01/2021</t>
  </si>
  <si>
    <t>Hợp đồng tiền gửi số 07/2018/PVCOMBANK/PVBĐĐ/HĐTG ngày 02/02/2018</t>
  </si>
  <si>
    <t>TB số 315 /TB-PVCBĐĐ ngày 14/02/2019</t>
  </si>
  <si>
    <t>TB số 291A /TB-PVCBĐĐ ngày 05/02/2020</t>
  </si>
  <si>
    <t>PVCB số 10 ngày 03/02/2021</t>
  </si>
  <si>
    <t>HĐTG có kỳ hạn số 39/2018/PVCOMBANK/PVBĐĐ/HĐTG ngày 31/5/2018</t>
  </si>
  <si>
    <t>PL 01/39/2018/PVCOMBANK/PVBĐĐ/HĐTG ngày 01/06/2020</t>
  </si>
  <si>
    <t xml:space="preserve">HĐTG số: 43/2018/PVCOMBANK/PVBĐĐ/HĐTG ngày 09/06/2018 </t>
  </si>
  <si>
    <t>PL 01/43/2018/PVCOMBANK/PVBĐĐ/HĐTG ngày 09/06/2020</t>
  </si>
  <si>
    <t>22A</t>
  </si>
  <si>
    <t>HĐTG số: 41/2020/PVCOMBANK/PVBĐĐ/HĐTG ngày 13/8/2020</t>
  </si>
  <si>
    <t>PVCB số 89 ngày    13/08/2021</t>
  </si>
  <si>
    <t>PL 01/41/2020/PVCOMBANK/PVBĐĐ/HĐTG ngày 13/08/2021</t>
  </si>
  <si>
    <t>HĐTG số: 208/2018/PVCOMBANK/PVBĐĐ/HĐTG ngày 20/11/2018</t>
  </si>
  <si>
    <t>PL01/208/2018/PVCOMBANK/PVBĐĐ/HDDTG ngày 20/11/2020</t>
  </si>
  <si>
    <t>23A</t>
  </si>
  <si>
    <t>HĐTG số: 66/2020/PVCOMBANK/PVBĐĐ/HĐTG ngày 01/12/2020</t>
  </si>
  <si>
    <t>PVCB số 132 ngày 01/12/2021</t>
  </si>
  <si>
    <t>Tất toán hợp đồng 66/2020/PVCOMBANK/PVBĐĐ/HĐTG ngày 01/12/2020</t>
  </si>
  <si>
    <t>Mở HĐTG mới món 38 ngày 1/12/2021</t>
  </si>
  <si>
    <t>HĐTG số 212/2018/PVCOMBANK/PVBĐĐ/HĐTG ký ngày 29/11/2018</t>
  </si>
  <si>
    <t>24A</t>
  </si>
  <si>
    <t>HĐTG số 67/2020/PVCOMBANK/PVBĐĐ/HĐTG ký ngày 01/12/2020</t>
  </si>
  <si>
    <t>Tất toán hợp đồng 67/2020/PVCOMBANK/PVBĐĐ/HĐTG ký ngày 01/12/2020</t>
  </si>
  <si>
    <t>Mở HĐTG mới món 37 ngày 1/12/2021</t>
  </si>
  <si>
    <t>HĐTG số 213/2018/PVCOMBANK/PVBĐĐ/HĐTG ký ngày 03/12/2018</t>
  </si>
  <si>
    <t>TB số 1396A /TB-PVCBĐĐ ngày 03/12/2019</t>
  </si>
  <si>
    <t>Phụ lục 01/213/2018/PVCOMBANK/PVBĐĐ/HĐTG ngày 03/12/2020</t>
  </si>
  <si>
    <t>PVCB số 133 ngày 03/12/2021</t>
  </si>
  <si>
    <t>Phụ lục 02/213/2018/PVCOMBANK/PVBĐĐ/HĐTG ngày 03/12/2021</t>
  </si>
  <si>
    <t>Hợp đồng số 70/2020/PVCOMBANK/PVBĐĐ/HĐTG ngày 21/12/2020</t>
  </si>
  <si>
    <t>PVCB số 141 ngày 21/12/2021</t>
  </si>
  <si>
    <t>PL 01/70/2020/PVCOMBANK/PVBĐĐ/HĐTG ngày 21/12/2021</t>
  </si>
  <si>
    <t>Hợp đồng số 75/2020/PVCOMBANK/PVBĐĐ/HĐTG ngày 30/12/2020</t>
  </si>
  <si>
    <t>PVCB số 148 ngày 30/12/2021</t>
  </si>
  <si>
    <t>PL 01/75/2020/PVCOMBANK/PVBĐĐ/HĐTG ngày 30/12/2021</t>
  </si>
  <si>
    <t>Hợp đồng số 74/2020/PVCOMBANK/PVBĐĐ/HĐTG ngày 30/12/2020</t>
  </si>
  <si>
    <t>PVCB số 25 ngày 30/03/2021</t>
  </si>
  <si>
    <t>Tất toán trước hạn Hợp đồng tiền gửi số 74/2020/PVCOMBANK/PVBĐĐ/HĐTG ngày 30/12/2020</t>
  </si>
  <si>
    <t>PVCB số 31 ngày 09/04/2021</t>
  </si>
  <si>
    <t>Hợp đồng số 18/2021/PVCOMBANK/PVBĐĐ/HĐTG ngày 13/04/2021</t>
  </si>
  <si>
    <t>PVCB - 35 (tất toán Món 01)</t>
  </si>
  <si>
    <t>Hợp đồng số 19/2021/PVCOMBANK/PVBĐĐ/HĐTG ngày 13/04/2021</t>
  </si>
  <si>
    <t>PVCB - 35 (tất toán Món 04)</t>
  </si>
  <si>
    <t>Hợp đồng số 20/2021/PVCOMBANK/PVBĐĐ/HĐTG ngày 13/04/2021</t>
  </si>
  <si>
    <t>PVCB - 35 (tất toán Món 10)</t>
  </si>
  <si>
    <t>Hợp đồng số 21/2021/PVCOMBANK/PVBĐĐ/HĐTG ngày 13/04/2021</t>
  </si>
  <si>
    <t>PVCB - 35 (tất toán Món 12)</t>
  </si>
  <si>
    <t>Hợp đồng số 60/2021/PVCOMBANK/PVBĐĐ/HĐTG ngày 12/08/2021</t>
  </si>
  <si>
    <t>PVCB - 88 (tất toán Món 11A)</t>
  </si>
  <si>
    <t>Hợp đồng số 61/2021/PVCOMBANK/PVBĐĐ/HĐTG ngày 19/8/2021</t>
  </si>
  <si>
    <t>1 tỷ chuyển từ TK VCB sang</t>
  </si>
  <si>
    <t>Rút một 500 triệu đồng (PVCB số 110 ngày 19/10/2021)</t>
  </si>
  <si>
    <t>PVCB số 110 ngày 19/10/2021</t>
  </si>
  <si>
    <t>Tất toán phần còn lại 500 triệu đồng  (PVCB số 121 ngày 08/11/2021)</t>
  </si>
  <si>
    <t>PVCB số 121 ngày 08/11/2021</t>
  </si>
  <si>
    <t>Hợp đồng số 85/2021/PVCOMBANK/PVBĐĐ/HĐTG ngày 23/11/2021</t>
  </si>
  <si>
    <t xml:space="preserve">PVCB - 127 ngày 23/11/2021 (tất toán Món 08 + 1 tỷ TT thêm) </t>
  </si>
  <si>
    <t>Hợp đồng số 88/2021/PVCOMBANK/PVBĐĐ/HĐTG ngày 01/12/2021</t>
  </si>
  <si>
    <t>PVCB - 132 ngày 1/12/2021 (tất toán Món 24A)</t>
  </si>
  <si>
    <t>Hợp đồng số 87/2021/PVCOMBANK/PVBĐĐ/HĐTG ngày 01/12/2021</t>
  </si>
  <si>
    <t>PVCB - 132 ngày 1/12/2021 (tất toán Món 23A)</t>
  </si>
  <si>
    <t>Hợp đồng số 99/2021/PVCOMBANK/PVBĐĐ/HĐTG ngày 31/12/2021</t>
  </si>
  <si>
    <t>31/03/2022</t>
  </si>
  <si>
    <t>PVCB - 149</t>
  </si>
  <si>
    <t>II- Ngân hàng TMCP Ngoại thương VN (VietcomBank)</t>
  </si>
  <si>
    <t>HĐ số 25/SGD VCB KTGD 2014 ngày 04/12/2014</t>
  </si>
  <si>
    <t>HĐ số 20/SGD VCB KTGD 2015 ngày 04/6/2015</t>
  </si>
  <si>
    <t>Tự động gia hạn Hợp đồng tiền gửi</t>
  </si>
  <si>
    <t>VCB số 123 ngày 04/06/2021</t>
  </si>
  <si>
    <t>III- Công đoàn cơ sở Ngân hàng TMCP Đại chúng Việt Nam (PVCB)</t>
  </si>
  <si>
    <t>Hợp đồng UTQLV giữa Công đoàn PVcomBank và Quỹ học bổng ngày 22/01/2013</t>
  </si>
  <si>
    <t>31/5/2016</t>
  </si>
  <si>
    <t>31/5/2017</t>
  </si>
  <si>
    <t>Tổng cộng UTQLV</t>
  </si>
  <si>
    <t>Chi tiết gửi UTQLV</t>
  </si>
  <si>
    <t>Lãi tiền gửi trong TK PVCB &amp; VCB</t>
  </si>
  <si>
    <t>PVCB - CN Đống Đa</t>
  </si>
  <si>
    <t>Tổng cộng lãi tiền gửi:</t>
  </si>
  <si>
    <t>Ngân hàng TMCP Ngoại thương Việt Nam</t>
  </si>
  <si>
    <t>Công đoàn PVCB</t>
  </si>
  <si>
    <t>NGƯỜI LẬP</t>
  </si>
  <si>
    <t xml:space="preserve">PT. KẾ TOÁN </t>
  </si>
  <si>
    <t>01/06/2022</t>
  </si>
  <si>
    <t>02/06/2022</t>
  </si>
  <si>
    <t>04/06/2022</t>
  </si>
  <si>
    <t>05/06/2022</t>
  </si>
  <si>
    <t>06/06/2022</t>
  </si>
  <si>
    <t>07/06/2022</t>
  </si>
  <si>
    <t>09/06/2022</t>
  </si>
  <si>
    <t>13/06/2022</t>
  </si>
  <si>
    <t>14/06/2022</t>
  </si>
  <si>
    <t>15/06/2022</t>
  </si>
  <si>
    <t>20/06/2022</t>
  </si>
  <si>
    <t>24/06/2022</t>
  </si>
  <si>
    <t>27/06/2022</t>
  </si>
  <si>
    <t>30/06/2022</t>
  </si>
  <si>
    <t>Chuyển học bổng sinh viên học kỳ II năm học 2021 - 2022 (đợt 14)</t>
  </si>
  <si>
    <t>Chuyển tiền CSV đóng góp để tổ chức chương trình Chào mừng kỷ  niệm 15 năm thành lập Quỹ học bổng</t>
  </si>
  <si>
    <t>Chuyển học bổng học kì I năm học 2021-2022 cho SV Nguyễn Thị Ngân - ĐH Kỹ thuật Y dược Đà Nẵng</t>
  </si>
  <si>
    <t>Chuyển học bổng sinh viên học kỳ II năm học 2021-2022 (đợt 17)</t>
  </si>
  <si>
    <t>Cộng phát sinh tháng 06/2022</t>
  </si>
  <si>
    <t>PVCB - 72</t>
  </si>
  <si>
    <t>PVCB - 73</t>
  </si>
  <si>
    <t>PVCB - 74</t>
  </si>
  <si>
    <t>PVCB - 75</t>
  </si>
  <si>
    <t>PVCB - 76</t>
  </si>
  <si>
    <t>PVCB - 77</t>
  </si>
  <si>
    <t>PVCB - 78</t>
  </si>
  <si>
    <t>PVCB - 79</t>
  </si>
  <si>
    <t>PVCB - 80</t>
  </si>
  <si>
    <t>PVCB - 81</t>
  </si>
  <si>
    <t>PVCB - 82</t>
  </si>
  <si>
    <t>PVCB - 83</t>
  </si>
  <si>
    <t>PVCB - 84</t>
  </si>
  <si>
    <t>PVCB - 85</t>
  </si>
  <si>
    <t>Chuyển học bổng sinh viên học kỳ II năm học 2021-2022 (đợt 13)</t>
  </si>
  <si>
    <t>Phụ cấp lương cho Lê Kim Dung tháng 05/2022</t>
  </si>
  <si>
    <t>Phụ cấp lương cho Đinh Thị Lan Anh tháng 05/2022</t>
  </si>
  <si>
    <t>Phụ cấp lương cho Đặng Lê Minh tháng 05/2022</t>
  </si>
  <si>
    <t>Thanh toán tiền lương cho CBNV chuyên trách Quỹ khu vực phía Nam tháng 05/2022</t>
  </si>
  <si>
    <t>Nguyen Thị Nhu Hieu G8 ủng hộ Quỹ học bổng</t>
  </si>
  <si>
    <t>Chuyển học bổng sinh viên học kỳ II năm học 2021 - 2022 (đợt 15)</t>
  </si>
  <si>
    <t>Chuyển học bổng sinh viên học kỳ II năm học 2021 - 2022 (đợt 16)</t>
  </si>
  <si>
    <t>Lãi tài khoản tại PVcomBank tháng 06/2022</t>
  </si>
  <si>
    <t>Lãi HĐ số 20/SGD VCB KTGD 2015 ngày 04/6/2015</t>
  </si>
  <si>
    <t>VCB - 170</t>
  </si>
  <si>
    <t>VCB - 171</t>
  </si>
  <si>
    <t>VCB - 172</t>
  </si>
  <si>
    <t>VCB - 173</t>
  </si>
  <si>
    <t>Phí quản lý tài khoản tháng 06/2022</t>
  </si>
  <si>
    <t>Lãi tiền gửi TK tháng 06/2022</t>
  </si>
  <si>
    <t>VCB - 174</t>
  </si>
  <si>
    <t>VCB - 175</t>
  </si>
  <si>
    <t>VCB - 176</t>
  </si>
  <si>
    <t>VCB - 177</t>
  </si>
  <si>
    <t>VCB - 178</t>
  </si>
  <si>
    <t>Chuyển học bổng sinh viên học kỳ II năm học 2021-2022 (đợt 07)</t>
  </si>
  <si>
    <t>Tháng 07/2022</t>
  </si>
  <si>
    <t>Số dư tháng 07/2022</t>
  </si>
  <si>
    <t>01/07/2022</t>
  </si>
  <si>
    <t>05/07/2022</t>
  </si>
  <si>
    <t>06/07/2022</t>
  </si>
  <si>
    <t>08/07/2022</t>
  </si>
  <si>
    <t>09/07/2022</t>
  </si>
  <si>
    <t>10/07/2022</t>
  </si>
  <si>
    <t>13/07/2022</t>
  </si>
  <si>
    <t>16/07/2022</t>
  </si>
  <si>
    <t>19/07/2022</t>
  </si>
  <si>
    <t>22/07/2022</t>
  </si>
  <si>
    <t>24/07/2022</t>
  </si>
  <si>
    <t>26/07/2022</t>
  </si>
  <si>
    <t>27/07/2022</t>
  </si>
  <si>
    <t>28/07/2022</t>
  </si>
  <si>
    <t>29/07/2022</t>
  </si>
  <si>
    <t>Thanh toán chi phí tổ chức chương trình Chào mừng sinh nhật Quỹ học bổng (21/05/2007-21/05/2022) tại cộng đồng TSNT Cần Thơ</t>
  </si>
  <si>
    <t>Chuyển học bổng sinh viên học kỳ II năm học 2021-2022 (đợt 18)</t>
  </si>
  <si>
    <t>PVCB - 86</t>
  </si>
  <si>
    <t>PVCB - 87</t>
  </si>
  <si>
    <t>PVCB - 88</t>
  </si>
  <si>
    <t>PVCB - 89</t>
  </si>
  <si>
    <t>PVCB - 90</t>
  </si>
  <si>
    <t>PVCB - 91</t>
  </si>
  <si>
    <t>PVCB - 92</t>
  </si>
  <si>
    <t>PVCB - 93</t>
  </si>
  <si>
    <t>PVCB - 94</t>
  </si>
  <si>
    <t>PVCB - 95</t>
  </si>
  <si>
    <t>PVCB - 96</t>
  </si>
  <si>
    <t>PVCB - 97</t>
  </si>
  <si>
    <t>PVCB - 98</t>
  </si>
  <si>
    <t>PVCB - 99</t>
  </si>
  <si>
    <t>PVCB - 100</t>
  </si>
  <si>
    <t>Cộng phát sinh tháng 07/2022</t>
  </si>
  <si>
    <t>Chuyển học bổng sinh viên học kỳ II năm học 2021-2022 (đợt 19)</t>
  </si>
  <si>
    <t>Lãi tài khoản tại PVcomBank tháng 07/2022</t>
  </si>
  <si>
    <t>Tháng 08/2022</t>
  </si>
  <si>
    <t>Số dư tháng 08/2022</t>
  </si>
  <si>
    <t>Phụ cấp lương cho Lê Kim Dung tháng 06/2022</t>
  </si>
  <si>
    <t>Phụ cấp lương cho Đinh Thị Lan Anh tháng 06/2022</t>
  </si>
  <si>
    <t>Phụ cấp lương cho Đặng Lê Minh tháng 06/2022</t>
  </si>
  <si>
    <t>Thanh toán tiền lương cho CBNV chuyên trách Quỹ khu vực phía Nam tháng 06/2022</t>
  </si>
  <si>
    <t>Số dư đầu tháng 07/2022</t>
  </si>
  <si>
    <t>VCB - 179</t>
  </si>
  <si>
    <t>VCB - 180</t>
  </si>
  <si>
    <t>VCB - 181</t>
  </si>
  <si>
    <t>VCB - 182</t>
  </si>
  <si>
    <t>VCB - 183</t>
  </si>
  <si>
    <t>VCB - 184</t>
  </si>
  <si>
    <t>VCB - 185</t>
  </si>
  <si>
    <t>VCB - 186</t>
  </si>
  <si>
    <t>VCB - 187</t>
  </si>
  <si>
    <t>VCB - 188</t>
  </si>
  <si>
    <t>VCB - 189</t>
  </si>
  <si>
    <t>VCB - 190</t>
  </si>
  <si>
    <t>VCB - 191</t>
  </si>
  <si>
    <t>VCB - 192</t>
  </si>
  <si>
    <t>VCB - 193</t>
  </si>
  <si>
    <t>VCB - 194</t>
  </si>
  <si>
    <t>VCB - 195</t>
  </si>
  <si>
    <t>VCB - 196</t>
  </si>
  <si>
    <t>VCB - 197</t>
  </si>
  <si>
    <t>VCB - 198</t>
  </si>
  <si>
    <t>VCB - 199</t>
  </si>
  <si>
    <t>VCB - 200</t>
  </si>
  <si>
    <t>VCB - 201</t>
  </si>
  <si>
    <t>VCB - 202</t>
  </si>
  <si>
    <t>VCB - 203</t>
  </si>
  <si>
    <t>Phí quản lý tài khoản tháng 07/2022</t>
  </si>
  <si>
    <t>Lãi tiền gửi TK tháng 07/2022</t>
  </si>
  <si>
    <t>VCB - 204</t>
  </si>
  <si>
    <t>VCB - 205</t>
  </si>
  <si>
    <t>VCB - 206</t>
  </si>
  <si>
    <t>VCB - 207</t>
  </si>
  <si>
    <t>VCB - 208</t>
  </si>
  <si>
    <t>VCB - 209</t>
  </si>
  <si>
    <t>Nguyen Huu Luong ủng hộ Quỹ học bổng</t>
  </si>
  <si>
    <t>Do Van Dong ủng hộ Quỹ học bổng</t>
  </si>
  <si>
    <t>Cá nhân ủng hộ Quỹ học bổng ủng hộ Quỹ học bổng</t>
  </si>
  <si>
    <t>Doan Bich Ngan ủng hộ Quỹ học bổng</t>
  </si>
  <si>
    <t>Pham Thi Huong ủng hộ Quỹ học bổng</t>
  </si>
  <si>
    <t>Nguyen Thanh Phong ủng hộ Quỹ học bổng</t>
  </si>
  <si>
    <t>Nguyen Thi Oanh ủng hộ Quỹ học bổng</t>
  </si>
  <si>
    <t>Nguyen Dinh Loan ủng hộ Quỹ học bổng</t>
  </si>
  <si>
    <t>Bui Thi Kim Cuong ủng hộ Quỹ học bổng</t>
  </si>
  <si>
    <t>Lu Van Nam ủng hộ Quỹ học bổng</t>
  </si>
  <si>
    <t>Hoang Anh Thu ủng hộ Quỹ học bổng</t>
  </si>
  <si>
    <t>Truong Thi Thuy Kieu ủng hộ Quỹ học bổng</t>
  </si>
  <si>
    <t>Pham Thi Lien - CSV G4 ủng hộ Quỹ học bổng</t>
  </si>
  <si>
    <t>Dang Thi Tam ủng hộ Quỹ học bổng</t>
  </si>
  <si>
    <t>Nguyen Xuan Bang ủng hộ Quỹ học bổng</t>
  </si>
  <si>
    <t>Vo Tan Luong ủng hộ Quỹ học bổng</t>
  </si>
  <si>
    <t>Nguyen Trung Hieu ủng hộ Quỹ học bổng</t>
  </si>
  <si>
    <t>Ma Thi Thanh Ngan ủng hộ Quỹ học bổng</t>
  </si>
  <si>
    <t>Cao Quynh Nhu ủng hộ Quỹ học bổng</t>
  </si>
  <si>
    <t>Nguyen Thanh Huong ủng hộ Quỹ học bổng</t>
  </si>
  <si>
    <t>Trang Thi Tranh ủng hộ Quỹ học bổng</t>
  </si>
  <si>
    <t>Nguyen Thi Man Nhi ủng hộ Quỹ học bổng</t>
  </si>
  <si>
    <t>Phan Minh Kha ủng hộ Quỹ học bổng</t>
  </si>
  <si>
    <t>Nguyen Thi Thuy ủng hộ Quỹ học bổng</t>
  </si>
  <si>
    <t>Tran Cong Thanh ủng hộ Quỹ học bổng</t>
  </si>
  <si>
    <t>Nguyen Thu Huong ủng hộ Quỹ học bổng</t>
  </si>
  <si>
    <t>Nguyen Dang Huy ủng hộ Quỹ học bổng</t>
  </si>
  <si>
    <t>Pham Thi Minh Hieu ủng hộ Quỹ học bổng</t>
  </si>
  <si>
    <t>Va Thi Hong Phuc ủng hộ Quỹ học bổng</t>
  </si>
  <si>
    <t>Tran Nguyen Hoang Anh ủng hộ Quỹ học bổng</t>
  </si>
  <si>
    <t>Le Van Truong ủng hộ Quỹ học bổng</t>
  </si>
  <si>
    <t>Nguyen Qui Cong ủng hộ Quỹ học bổng</t>
  </si>
  <si>
    <t>Le Van Da ủng hộ Quỹ học bổng</t>
  </si>
  <si>
    <t>Nguyen Truong Vinh ủng hộ Quỹ học bổng</t>
  </si>
  <si>
    <t>Tran Thai Ha ủng hộ Quỹ học bổng</t>
  </si>
  <si>
    <t>Vo Tan Loc ủng hộ Quỹ học bổng</t>
  </si>
  <si>
    <t>Le Thanh Huyen ủng hộ Quỹ học bổng</t>
  </si>
  <si>
    <t>Nguyen Ha An ủng hộ Quỹ học bổng</t>
  </si>
  <si>
    <t>Pham Ngoc Thuy An ủng hộ Quỹ học bổng</t>
  </si>
  <si>
    <t>Trinh Thi Loan ủng hộ Quỹ học bổng</t>
  </si>
  <si>
    <t>Pham Thi Huong Giang ủng hộ Quỹ học bổng</t>
  </si>
  <si>
    <t>Luu Hong Trong ủng hộ Quỹ học bổng</t>
  </si>
  <si>
    <t>Le Thi Thao ủng hộ Quỹ học bổng</t>
  </si>
  <si>
    <t>Tran Ngoc My Huyen ủng hộ Quỹ học bổng</t>
  </si>
  <si>
    <t>Nguyen Dinh Toan ủng hộ Quỹ học bổng</t>
  </si>
  <si>
    <t>Ha The Giang ủng hộ Quỹ học bổng</t>
  </si>
  <si>
    <t>Le Kim Chi ủng hộ Quỹ học bổng</t>
  </si>
  <si>
    <t>Nguyen Tien Hai ủng hộ Quỹ học bổng</t>
  </si>
  <si>
    <t>Dang Thi Thuy Duong ủng hộ Quỹ học bổng</t>
  </si>
  <si>
    <t>Nguyen Thi Huyen ủng hộ Quỹ học bổng</t>
  </si>
  <si>
    <t>Nguyen Hai Nam ủng hộ Quỹ học bổng</t>
  </si>
  <si>
    <t>Le Minh Quyen ủng hộ Quỹ học bổng</t>
  </si>
  <si>
    <t>Nguyen Thi Tam ủng hộ Quỹ học bổng</t>
  </si>
  <si>
    <t>Nguyen Ngoc Khanh Ly ủng hộ Quỹ học bổng</t>
  </si>
  <si>
    <t>Lai Phuong Mai ủng hộ Quỹ học bổng</t>
  </si>
  <si>
    <t>Doan Bach Diep ủng hộ Quỹ học bổng</t>
  </si>
  <si>
    <t>Ton Nu Uyen Phuong ủng hộ Quỹ học bổng</t>
  </si>
  <si>
    <t>Hoang Thi Thao Hien ủng hộ Quỹ học bổng</t>
  </si>
  <si>
    <t>Nguyen Kieu Thien Kim ủng hộ Quỹ học bổng</t>
  </si>
  <si>
    <t>Le Thi Linh ủng hộ Quỹ học bổng</t>
  </si>
  <si>
    <t>Tan Dat ủng hộ Quỹ học bổng</t>
  </si>
  <si>
    <t>Vu Trung Kien ủng hộ Quỹ học bổng</t>
  </si>
  <si>
    <t>Tran Thi Huyen Trang ủng hộ Quỹ học bổng</t>
  </si>
  <si>
    <t>Nguyen Tan Phu ủng hộ Quỹ học bổng</t>
  </si>
  <si>
    <t>Nguyen Thi Thanh Nhung ủng hộ Quỹ học bổng</t>
  </si>
  <si>
    <t>Nguyen Thi Thao ủng hộ Quỹ học bổng</t>
  </si>
  <si>
    <t>Le Hoang Tuan ủng hộ Quỹ học bổng</t>
  </si>
  <si>
    <t>Mẫu số: C-01 Q (Ban hành theo TT số: 77/2007/TT -BTC</t>
  </si>
  <si>
    <t xml:space="preserve">HỌ VÀ TÊN </t>
  </si>
  <si>
    <t xml:space="preserve">NƠI HỌC </t>
  </si>
  <si>
    <t>TRƯỜNG ĐH</t>
  </si>
  <si>
    <t>SỐ TIỀN
TÀI TRỢ (VNĐ)</t>
  </si>
  <si>
    <t>F</t>
  </si>
  <si>
    <t>Huế</t>
  </si>
  <si>
    <t>ĐH Y Dược Huế</t>
  </si>
  <si>
    <t>ĐH Huế</t>
  </si>
  <si>
    <t>Lê Thị Mỹ Luyên</t>
  </si>
  <si>
    <t>Trương Thị Hằng</t>
  </si>
  <si>
    <t>Bùi Thị Tương</t>
  </si>
  <si>
    <t>Đặng Thị Hồng Lam</t>
  </si>
  <si>
    <t>An Giang</t>
  </si>
  <si>
    <t>ĐH An Giang</t>
  </si>
  <si>
    <t>Cần Thơ</t>
  </si>
  <si>
    <t>ĐH Y Dược Cần Thơ</t>
  </si>
  <si>
    <t>Phan Tuyết Cương</t>
  </si>
  <si>
    <t xml:space="preserve">An Giang </t>
  </si>
  <si>
    <t xml:space="preserve">ĐH An Giang </t>
  </si>
  <si>
    <t xml:space="preserve">Thái Loan Huệ Huyên </t>
  </si>
  <si>
    <t>ĐH Cần Thơ</t>
  </si>
  <si>
    <t>Huỳnh Thị Anh Thư</t>
  </si>
  <si>
    <t>Trần Thị Anh Thư</t>
  </si>
  <si>
    <t>Lê Anh Khôi</t>
  </si>
  <si>
    <t xml:space="preserve">Võ Thị Anh Thư </t>
  </si>
  <si>
    <t>Võ Thị Thanh Thư</t>
  </si>
  <si>
    <t>Nguyễn Thị Huệ</t>
  </si>
  <si>
    <t>Lê Huỳnh Kim Trọng</t>
  </si>
  <si>
    <t>HCM</t>
  </si>
  <si>
    <t>ĐHQG TPHCM - ĐH KHXH&amp;NV</t>
  </si>
  <si>
    <t>Nguyễn Thị Thanh Như</t>
  </si>
  <si>
    <t>ĐH Kinh tế TP.HCM</t>
  </si>
  <si>
    <t>Huỳnh Thị Kim Nguyên</t>
  </si>
  <si>
    <t>ĐH Ngân hàng TP. HCM</t>
  </si>
  <si>
    <t>ĐH Sài Gòn</t>
  </si>
  <si>
    <t xml:space="preserve">Lê Thị Minh Hiếu
</t>
  </si>
  <si>
    <t>ĐH Sư phạm Kỹ Thuật TP. HCM</t>
  </si>
  <si>
    <t>Nguyễn Tiến Hoàng Vũ</t>
  </si>
  <si>
    <t>Đặng Nhật Nguyệt Như</t>
  </si>
  <si>
    <t>ĐH Y Dược TP. HCM</t>
  </si>
  <si>
    <t xml:space="preserve">Đoàn Thái Thanh Thùy 
</t>
  </si>
  <si>
    <t xml:space="preserve">Mông Thị Yên
</t>
  </si>
  <si>
    <t>Ngô Sĩ Hòa</t>
  </si>
  <si>
    <t>HV Công nghệ Bưu chính Viễn thông</t>
  </si>
  <si>
    <t>Hoàng Văn Hùng</t>
  </si>
  <si>
    <t>Hà Nội</t>
  </si>
  <si>
    <t>ĐH Công nghiệp Việt-Hung</t>
  </si>
  <si>
    <t>ĐH Kinh tế Quốc dân</t>
  </si>
  <si>
    <t>Nguyễn Thị Luyến</t>
  </si>
  <si>
    <t>ĐH Sư phạm Hà Nội</t>
  </si>
  <si>
    <t>Dương Văn Giáp</t>
  </si>
  <si>
    <t>ĐHQG HN - ĐH KHXH&amp;NV</t>
  </si>
  <si>
    <t>Nông Thị Hữu</t>
  </si>
  <si>
    <t>Nguyễn Thị Huế</t>
  </si>
  <si>
    <t xml:space="preserve">HV Tài Chính </t>
  </si>
  <si>
    <t>Phan Lê Khánh Huyền</t>
  </si>
  <si>
    <t>Phạm Sơn Lâm</t>
  </si>
  <si>
    <t>ĐH Công nghiệp HN</t>
  </si>
  <si>
    <t>Hà Văn Tùng</t>
  </si>
  <si>
    <t>ĐH Dược Hà Nội</t>
  </si>
  <si>
    <t>Hoàng Thị Huyền</t>
  </si>
  <si>
    <t>Võ Thị Hường</t>
  </si>
  <si>
    <t>ĐHQGHN - ĐH Ngoại ngữ</t>
  </si>
  <si>
    <t>Đào Thị Thương</t>
  </si>
  <si>
    <t xml:space="preserve">ĐH Ngoại Thương </t>
  </si>
  <si>
    <t>Nguyễn Thị Thùy Dung</t>
  </si>
  <si>
    <t xml:space="preserve">ĐH Xây Dựng </t>
  </si>
  <si>
    <t>Nguyễn Thị Huyền</t>
  </si>
  <si>
    <t>HV Ngân hàng</t>
  </si>
  <si>
    <t>Đường Thị Hương</t>
  </si>
  <si>
    <t xml:space="preserve">Lương Thị Huế </t>
  </si>
  <si>
    <t>Cao Thị Liên</t>
  </si>
  <si>
    <t>HV Y Dược học Cổ truyền VN</t>
  </si>
  <si>
    <t>Trần Thị Phương</t>
  </si>
  <si>
    <t>Vinh</t>
  </si>
  <si>
    <t>ĐH Vinh</t>
  </si>
  <si>
    <t>Vũ Thị Bích Liên</t>
  </si>
  <si>
    <t>Thái Bình</t>
  </si>
  <si>
    <t>CĐ Y tế Thái Bình</t>
  </si>
  <si>
    <t>Nguyễn Thị Kim Oanh</t>
  </si>
  <si>
    <t>ĐH Y Dược Thái Bình</t>
  </si>
  <si>
    <t>ĐH Công nghiệp Hà Nội</t>
  </si>
  <si>
    <t>Nguyễn Thị Lan Anh</t>
  </si>
  <si>
    <t>ĐH Tây Nguyên</t>
  </si>
  <si>
    <t>ĐH Bách Khoa TPHCM</t>
  </si>
  <si>
    <t>Trần Thị Tuyết</t>
  </si>
  <si>
    <t>Lê Thị Trang</t>
  </si>
  <si>
    <t>Trần Thị Thanh Thương</t>
  </si>
  <si>
    <t>Nguyễn Trát Đình Vỹ</t>
  </si>
  <si>
    <t>ĐH Sư phạm Kỹ thuật Tp. HCM</t>
  </si>
  <si>
    <t>Phạm Minh Nhật</t>
  </si>
  <si>
    <t>Trần Ngọc Yến Nhi</t>
  </si>
  <si>
    <t>ĐHQG HCM - ĐH Công nghệ Thông tin</t>
  </si>
  <si>
    <t>Lê Tâm Như</t>
  </si>
  <si>
    <t>ĐHQG HCM - ĐH KHXH&amp;NV</t>
  </si>
  <si>
    <t>Y Bủi</t>
  </si>
  <si>
    <t>Kon Tum</t>
  </si>
  <si>
    <t>ĐH Đà Nẵng - Phân hiệu tại Kon Tum</t>
  </si>
  <si>
    <t>Nguyễn Thị Hạnh</t>
  </si>
  <si>
    <t>BHNƯỚCH PÔLY</t>
  </si>
  <si>
    <t>Nguyễn Ngọc Quỳnh Lưu</t>
  </si>
  <si>
    <t xml:space="preserve"> Võ Thị Thùy Trinh</t>
  </si>
  <si>
    <t>ĐH Luật- ĐH Huế</t>
  </si>
  <si>
    <t>Võ Thị Quốc Khánh</t>
  </si>
  <si>
    <t>ĐH Ngoại Ngữ - ĐH Huế</t>
  </si>
  <si>
    <t>Võ Thị Thùy Trang</t>
  </si>
  <si>
    <t xml:space="preserve"> Phạm Thị Thảo </t>
  </si>
  <si>
    <t xml:space="preserve"> Võ Thị Ngọc  Ưu</t>
  </si>
  <si>
    <t xml:space="preserve">Nguyễn Thị Bình </t>
  </si>
  <si>
    <t>Nguyễn Thị Nhàn</t>
  </si>
  <si>
    <t>Trần Thị Dung</t>
  </si>
  <si>
    <t>ĐH Bách khoa Hà Nội</t>
  </si>
  <si>
    <t>Nguyễn Thị Tuyết Nhung</t>
  </si>
  <si>
    <t>ĐH Y Hà Nội</t>
  </si>
  <si>
    <t>Phạm Thị Ngọc Ánh</t>
  </si>
  <si>
    <t>Thái Nguyên</t>
  </si>
  <si>
    <t>ĐH Y Dược Thái Nguyên</t>
  </si>
  <si>
    <t>Lã Thị Thu Hà</t>
  </si>
  <si>
    <t>Nguyễn Thị Hương</t>
  </si>
  <si>
    <t xml:space="preserve">Nguyễn Văn Hiếu </t>
  </si>
  <si>
    <t>ĐH Thái Nguyên - ĐH Khoa học</t>
  </si>
  <si>
    <t>Đà Nẵng</t>
  </si>
  <si>
    <t>ĐH Kinh tế Đà Nẵng</t>
  </si>
  <si>
    <t>Lê Thị Ngọc Ánh</t>
  </si>
  <si>
    <t>La Ngọc Kiên</t>
  </si>
  <si>
    <t>ĐH Bách Khoa Đà Nẵng</t>
  </si>
  <si>
    <t>Trần Văn Lương</t>
  </si>
  <si>
    <t>ĐH Ngoại Ngữ Đà Nẵng</t>
  </si>
  <si>
    <t>Đặng Thị Ngọc Diệu</t>
  </si>
  <si>
    <t>ĐH Y Dược TPHCM</t>
  </si>
  <si>
    <t>Hoàng Nguyễn Quỳnh Như</t>
  </si>
  <si>
    <t>Nguyễn Thị Vân Hà</t>
  </si>
  <si>
    <t>Võ Ngọc Mãnh</t>
  </si>
  <si>
    <t>Trương Phi Tiến</t>
  </si>
  <si>
    <t>ĐHQG HCM - Khoa Y</t>
  </si>
  <si>
    <t>Đặng Thị Phương Anh</t>
  </si>
  <si>
    <t>Lưu Thị Thanh Hải</t>
  </si>
  <si>
    <t>ĐH Bách khoa ĐN</t>
  </si>
  <si>
    <t>Nguyễn Văn Lương</t>
  </si>
  <si>
    <t>Bùi Công Hải</t>
  </si>
  <si>
    <t>ĐH Kiến trúc Đà Nẵng</t>
  </si>
  <si>
    <t>Lê Thị Diệu Huyền</t>
  </si>
  <si>
    <t>Ngô Thị Hoài Thương</t>
  </si>
  <si>
    <t>ĐH Kỹ thuật Y Dược Đà Nẵng</t>
  </si>
  <si>
    <t>Nguyễn Thị Ngân</t>
  </si>
  <si>
    <t>Lương Thị Lệ Quyên</t>
  </si>
  <si>
    <t>ĐH Ngoại ngữ Đà Nẵng</t>
  </si>
  <si>
    <t>Triệu Văn Đông</t>
  </si>
  <si>
    <t>ĐH Thái Nguyên - ĐH KT Công nghiệp</t>
  </si>
  <si>
    <t>Phạm Quốc Bảo</t>
  </si>
  <si>
    <t>ĐH Bách Khoa Hà Nội (CNTT)</t>
  </si>
  <si>
    <t>Nguyễn Thị Thanh Trâm</t>
  </si>
  <si>
    <t>ĐHQGHN - ĐH KHXH&amp;NV</t>
  </si>
  <si>
    <t>Hoàng Thị Thanh Minh</t>
  </si>
  <si>
    <t>Nguyễn Thị Khánh Linh</t>
  </si>
  <si>
    <t>Võ Thị Thùy Linh</t>
  </si>
  <si>
    <t>ĐH Ngoại Thương</t>
  </si>
  <si>
    <t>Trần Thị Hoài Nhi</t>
  </si>
  <si>
    <t>ĐHQG HN</t>
  </si>
  <si>
    <t>Lưu Bạch Kim</t>
  </si>
  <si>
    <t>Nguyễn Thị Thu</t>
  </si>
  <si>
    <t>Kiều Thị Bích Nguyệt</t>
  </si>
  <si>
    <t>Lê Thùy Dương</t>
  </si>
  <si>
    <t>HV Tòa Án</t>
  </si>
  <si>
    <t>ĐH Luật Hà Nội</t>
  </si>
  <si>
    <t>Hà Hải Vân</t>
  </si>
  <si>
    <t>Nguyễn Đăng Khoa</t>
  </si>
  <si>
    <t>Vũ Thị Yến</t>
  </si>
  <si>
    <t>Trần Thị Ly</t>
  </si>
  <si>
    <t>Vi Thị Yến</t>
  </si>
  <si>
    <t>Phan Thị Lệ Phúc</t>
  </si>
  <si>
    <t>Nguyễn Phú Đức</t>
  </si>
  <si>
    <t>Đào Thị Hương</t>
  </si>
  <si>
    <t xml:space="preserve">Nguyễn Thành Phố </t>
  </si>
  <si>
    <t>Nguyễn Thị Hoa</t>
  </si>
  <si>
    <t>ĐH Hà Nội</t>
  </si>
  <si>
    <t>Nguyễn Thị Minh Trúc</t>
  </si>
  <si>
    <t>Hoàng Quốc Thịnh</t>
  </si>
  <si>
    <t>Chảo Tả Mẩy</t>
  </si>
  <si>
    <t>Dương Thị Thanh Thanh</t>
  </si>
  <si>
    <t>Nguyễn Trần Băng Linh</t>
  </si>
  <si>
    <t>Thanh Hóa</t>
  </si>
  <si>
    <t>ĐH Hồng Đức</t>
  </si>
  <si>
    <t>Hoàng Thị Hòa</t>
  </si>
  <si>
    <t>ĐH Bách Khoa Hà Nội</t>
  </si>
  <si>
    <t>Lò Là Cáo</t>
  </si>
  <si>
    <t xml:space="preserve">HV Tòa Án </t>
  </si>
  <si>
    <t>Bùi Đăng Đức</t>
  </si>
  <si>
    <t>Nguyễn Thị Thu Hà</t>
  </si>
  <si>
    <t>Nghiêm Thị Mai Ngọc</t>
  </si>
  <si>
    <t>ĐHQGHN - ĐH Ngoại Ngữ</t>
  </si>
  <si>
    <t>Nguyễn Thị Nhung</t>
  </si>
  <si>
    <t>Nguyễn Thị Nữ</t>
  </si>
  <si>
    <t>Nguyễn Thị Thu Hiền</t>
  </si>
  <si>
    <t>Trần Thị Hiên</t>
  </si>
  <si>
    <t>Hoàng Văn Quang</t>
  </si>
  <si>
    <t>Lê Thị Ánh Nguyệt</t>
  </si>
  <si>
    <t>ĐH Kinh tế Huế</t>
  </si>
  <si>
    <t xml:space="preserve">Huỳnh Khản Ngọc Bích </t>
  </si>
  <si>
    <t>Đinh Thị Loan</t>
  </si>
  <si>
    <t>Hồ Thị Phương Dung</t>
  </si>
  <si>
    <t>Hồ Thị Thu Diệu</t>
  </si>
  <si>
    <t>Lê Nữ Nhã Quỳnh</t>
  </si>
  <si>
    <t>Nguyễn Hữu Thông</t>
  </si>
  <si>
    <t xml:space="preserve">Trương Ngọc Anh Thi </t>
  </si>
  <si>
    <t>Nguyễn Trần Thúy Vi</t>
  </si>
  <si>
    <t>Hà Thị Tuyết Trinh</t>
  </si>
  <si>
    <t>ĐH Công Nghiệp TP. HCM</t>
  </si>
  <si>
    <t>Nguyễn Phương Diễm</t>
  </si>
  <si>
    <t>Hùynh Thị Ý Nhi</t>
  </si>
  <si>
    <t>ĐH Kinh tế Luật TP. HCM</t>
  </si>
  <si>
    <t>Phạm Thị Thúy Hằng</t>
  </si>
  <si>
    <t>ĐH Kinh tế TP. HCM</t>
  </si>
  <si>
    <t xml:space="preserve">Khâu Thị Thu Hương </t>
  </si>
  <si>
    <t xml:space="preserve">ĐH Kinh tế TP. HCM </t>
  </si>
  <si>
    <t>Nguyễn Thị Mỹ Lệ</t>
  </si>
  <si>
    <t>Mai Công Tuấn Kiệt</t>
  </si>
  <si>
    <t>ĐH Sư Phạm Kỹ Thuật TP. HCM</t>
  </si>
  <si>
    <t>Nguyễn Hữu Thiết</t>
  </si>
  <si>
    <t>Trần Thị Kim Trinh</t>
  </si>
  <si>
    <t>Nguyễn Thị Sim</t>
  </si>
  <si>
    <t>Lê Thị Thảo</t>
  </si>
  <si>
    <t>HV Báo chí &amp; Tuyên truyền</t>
  </si>
  <si>
    <t>Lê Công Khánh</t>
  </si>
  <si>
    <t>Nghệ An</t>
  </si>
  <si>
    <t>Lê Thị Thanh Ngân</t>
  </si>
  <si>
    <t>ĐH Y khoa Vinh</t>
  </si>
  <si>
    <t xml:space="preserve">Nguyễn Văn Ninh </t>
  </si>
  <si>
    <t>Hà Thị Diệu Linh</t>
  </si>
  <si>
    <t>ĐH Mở Hà Nội</t>
  </si>
  <si>
    <t>Đỗ Ái Lâm</t>
  </si>
  <si>
    <t>Nguyễn Thị Khánh Huệ</t>
  </si>
  <si>
    <t>Đỗ Thị Hương Quỳnh</t>
  </si>
  <si>
    <t>Nguyễn Thị Kiều Thư</t>
  </si>
  <si>
    <t>Kim Ngọc Mẫn</t>
  </si>
  <si>
    <t>ĐH Công nghiệp Tp. HCM</t>
  </si>
  <si>
    <t>Võ Thị Phi Loan</t>
  </si>
  <si>
    <t>ĐH Mở Tp. HCM</t>
  </si>
  <si>
    <t>Y Đôi Bol</t>
  </si>
  <si>
    <t>Đắc lắk</t>
  </si>
  <si>
    <t>Cao A Lích</t>
  </si>
  <si>
    <t>Nguyễn Thị Kim Thùy</t>
  </si>
  <si>
    <t>Trần Lê Hương</t>
  </si>
  <si>
    <t>ĐH Kinh Tế Tp. HCM</t>
  </si>
  <si>
    <t>Vi Thị Hoài Nhi</t>
  </si>
  <si>
    <t>ĐHQG Hà Nội - ĐH KHXH&amp;NV</t>
  </si>
  <si>
    <t>Trần Thu Vân Anh</t>
  </si>
  <si>
    <t>Nguyễn Thị Kim Ngân</t>
  </si>
  <si>
    <t>Cao Ngọc Diễm</t>
  </si>
  <si>
    <t>Lê Yến Nhi</t>
  </si>
  <si>
    <t>ĐH Giao thông Vận tải - Phân hiệu HCM</t>
  </si>
  <si>
    <t>Nông Thị Lệ</t>
  </si>
  <si>
    <t>ĐH Thương Mại</t>
  </si>
  <si>
    <t>Mai Thanh Nga</t>
  </si>
  <si>
    <t>Nguyễn Thị Kim Chi</t>
  </si>
  <si>
    <t>ĐH Sư phạm Tp. HCM</t>
  </si>
  <si>
    <t>Tạ Hà My</t>
  </si>
  <si>
    <t>Hải Phòng</t>
  </si>
  <si>
    <t>ĐH Y Dược Hải Phòng</t>
  </si>
  <si>
    <t>Hoàng Thị Hằng</t>
  </si>
  <si>
    <t>ĐH Sư phạm Thái Nguyên</t>
  </si>
  <si>
    <t>Lương Thị Duyên</t>
  </si>
  <si>
    <t>ĐH Thủ Đô Hà Nội</t>
  </si>
  <si>
    <t>Lý Thị Hạnh</t>
  </si>
  <si>
    <t>Quan Thị Mỹ Linh</t>
  </si>
  <si>
    <t>Vũ Thị Huyền</t>
  </si>
  <si>
    <t>Đào Nhật Anh</t>
  </si>
  <si>
    <t>Bùi Công Thành</t>
  </si>
  <si>
    <t>ĐH Kinh doanh &amp; Công nghệ</t>
  </si>
  <si>
    <t>Nghiêm Trung Sơn</t>
  </si>
  <si>
    <t>Phạm Quỳnh Anh</t>
  </si>
  <si>
    <t>Nguyễn Kim Anh</t>
  </si>
  <si>
    <t>Trần Thị Phương Thảo</t>
  </si>
  <si>
    <t>Lê Thị Mùi</t>
  </si>
  <si>
    <t>Việt Trì</t>
  </si>
  <si>
    <t>ĐH Hùng Vương</t>
  </si>
  <si>
    <t>Đỗ Thị Khánh Huyền</t>
  </si>
  <si>
    <t>Đoàn Bá Đức</t>
  </si>
  <si>
    <t>Ngô Duy Đoan</t>
  </si>
  <si>
    <t>Trần Văn Thơm</t>
  </si>
  <si>
    <t>Huỳnh Nhi</t>
  </si>
  <si>
    <t>Phùng Thị Thảo</t>
  </si>
  <si>
    <t>Lâu Thị Vấn</t>
  </si>
  <si>
    <t>Phúc Yên</t>
  </si>
  <si>
    <t>ĐH Sư Phạm Hà Nội 2</t>
  </si>
  <si>
    <t xml:space="preserve">Nguyễn Thị Huyền </t>
  </si>
  <si>
    <t>Âu Thúy Vân</t>
  </si>
  <si>
    <t>ĐH Sư Phạm Hà Nội</t>
  </si>
  <si>
    <t>Lê Vi</t>
  </si>
  <si>
    <t>Hà Quý Khánh</t>
  </si>
  <si>
    <t>Nguyễn Thị Trúc Quỳnh</t>
  </si>
  <si>
    <t>Cấn Thị Thùy Tiên</t>
  </si>
  <si>
    <t>Vi Thị Ngọc Quỳnh</t>
  </si>
  <si>
    <t>Cù Thị Tươi</t>
  </si>
  <si>
    <t>Lường Thanh Hường</t>
  </si>
  <si>
    <t>Huỳnh Đoàn Diệu Huyền</t>
  </si>
  <si>
    <t>Mai Vũ Hà Mai</t>
  </si>
  <si>
    <t>ĐHQGHN - ĐHKHTN</t>
  </si>
  <si>
    <t xml:space="preserve">Đặng Thị Huệ </t>
  </si>
  <si>
    <t>ĐHQGHN - ĐHKHXH&amp;NV</t>
  </si>
  <si>
    <t>Đặng Quang Huy</t>
  </si>
  <si>
    <t>ĐH Kinh tế Kỹ thuật Công nghiệp Hà Nội</t>
  </si>
  <si>
    <t>Nguyễn Thị Anh</t>
  </si>
  <si>
    <t>Nguyễn Thu Uyên</t>
  </si>
  <si>
    <t>Đinh Lam Trường</t>
  </si>
  <si>
    <t>TỔNG CỘNG</t>
  </si>
  <si>
    <t>DANH SÁCH SINH VIÊN NHẬN HỌC BỔNG "THẮP SÁNG NIỀM TIN" NĂM 2022</t>
  </si>
  <si>
    <t xml:space="preserve"> Học kỳ I năm học 2021-2022 (đợt 19)</t>
  </si>
  <si>
    <t>PVCB số 30 ngày 15/03/2022</t>
  </si>
  <si>
    <t xml:space="preserve"> Học kỳ II năm học 2021-2022 (đợt lẻ)</t>
  </si>
  <si>
    <t>Nguyễn Quốc Cường</t>
  </si>
  <si>
    <t>PVCB số 31 ngày 17/03/2022</t>
  </si>
  <si>
    <t xml:space="preserve"> Học kỳ I năm học 2021-2022 (đợt lẻ)</t>
  </si>
  <si>
    <t>ĐH Mở TP.HCM</t>
  </si>
  <si>
    <t>ĐH Sư phạm TP.HCM</t>
  </si>
  <si>
    <t xml:space="preserve"> Học kỳ II năm học 2021-2022 (đợt 01)</t>
  </si>
  <si>
    <t xml:space="preserve">Nguyễn Thị Hóa </t>
  </si>
  <si>
    <t>ĐH Luật TP.HCM</t>
  </si>
  <si>
    <t>PVCB số 41 ngày 4/4/2022</t>
  </si>
  <si>
    <t xml:space="preserve"> Học kỳ II năm học 2021-2022 (đợt 02)</t>
  </si>
  <si>
    <t>Học Viện Kỹ thuật Mật mã</t>
  </si>
  <si>
    <t>Học Viện Ngoại Giao</t>
  </si>
  <si>
    <t>Học Viện Tài Chính</t>
  </si>
  <si>
    <t>ĐH Hàng Hải Việt nam</t>
  </si>
  <si>
    <t>PVCB số 42 ngày 05/4/2022</t>
  </si>
  <si>
    <t xml:space="preserve"> Học kỳ II năm học 2021-2022 (đợt 03)</t>
  </si>
  <si>
    <t>PVCB số 44 ngày 08/4/2022</t>
  </si>
  <si>
    <t xml:space="preserve"> Học kỳ II năm học 2021-2022 (đợt 04)</t>
  </si>
  <si>
    <t>PVCB số 45 ngày 12/4/2022</t>
  </si>
  <si>
    <t xml:space="preserve"> Học kỳ II năm học 2021-2022 (đợt 05)</t>
  </si>
  <si>
    <t xml:space="preserve"> Học kỳ II năm học 2021-2022 (đợt 06)</t>
  </si>
  <si>
    <t>Giàng A Lô</t>
  </si>
  <si>
    <t>PVCB số 54 ngày 28/4/2022</t>
  </si>
  <si>
    <t>Hồ Thị Hoài Nhi</t>
  </si>
  <si>
    <t xml:space="preserve"> Học kỳ II năm học 2021-2022 (đợt 07)</t>
  </si>
  <si>
    <t>PVCB số 57 ngày 04/5/2022</t>
  </si>
  <si>
    <t xml:space="preserve"> Học kỳ II năm học 2021-2022 (đợt 08)</t>
  </si>
  <si>
    <t>PVCB số 61 ngày 09/5/2022</t>
  </si>
  <si>
    <t xml:space="preserve"> Học kỳ II năm học 2021-2022 (đợt 09)</t>
  </si>
  <si>
    <t xml:space="preserve"> Học kỳ I năm học 2021-2022 (đợt 20)</t>
  </si>
  <si>
    <t>PVCB số 64 ngày 16/5/2022</t>
  </si>
  <si>
    <t xml:space="preserve"> Học kỳ II năm học 2021-2022 (đợt 10)</t>
  </si>
  <si>
    <t>Cao Thị Huế</t>
  </si>
  <si>
    <t>PVCB số 67 ngày 20/5/2022</t>
  </si>
  <si>
    <t xml:space="preserve"> Học kỳ II năm học 2021-2022 (đợt 11)</t>
  </si>
  <si>
    <t xml:space="preserve"> Học kỳ II năm học 2021-2022 (đợt 12)</t>
  </si>
  <si>
    <t>PVCB số 70 ngày 30/5/2022</t>
  </si>
  <si>
    <t xml:space="preserve"> Học kỳ II năm học 2021-2022 (đợt 13)</t>
  </si>
  <si>
    <t>ĐHQG TPHCM - ĐH Công Nghệ Thông Tin</t>
  </si>
  <si>
    <t>PVCB số 72 ngày 01/6/2022</t>
  </si>
  <si>
    <t xml:space="preserve"> Học kỳ II năm học 2021-2022 (đợt 14)</t>
  </si>
  <si>
    <t>PVCB số 76 ngày 06/6/2022</t>
  </si>
  <si>
    <t xml:space="preserve"> Học kỳ II năm học 2021-2022 (đợt 15)</t>
  </si>
  <si>
    <t>PVCB số 78 ngày 09/6/2022</t>
  </si>
  <si>
    <t xml:space="preserve"> Học kỳ II năm học 2021-2022 (đợt 16)</t>
  </si>
  <si>
    <t>PVCB số 81 ngày 15/6/2022</t>
  </si>
  <si>
    <t>ĐH Kỹ thuật Y dược Đà Nẵng</t>
  </si>
  <si>
    <t>PVCB số 82 ngày 20/6/2022</t>
  </si>
  <si>
    <t xml:space="preserve"> Học kỳ II năm học 2021-2022 (đợt 17)</t>
  </si>
  <si>
    <t>PVCB số 85 ngày 30/6/2022</t>
  </si>
  <si>
    <t>THU TỪ PVCB</t>
  </si>
  <si>
    <t>Cộng phát sinh tháng 08/2022</t>
  </si>
  <si>
    <t>Tháng 09/2022</t>
  </si>
  <si>
    <t>Số dư tháng 09/2022</t>
  </si>
  <si>
    <t>Cộng phát sinh tháng 09/2022</t>
  </si>
  <si>
    <t>Số dư tháng 10/2022</t>
  </si>
  <si>
    <t>Tháng 10/2022</t>
  </si>
  <si>
    <t>Cộng phát sinh tháng 10/2022</t>
  </si>
  <si>
    <t>Số dư tháng 11/2022</t>
  </si>
  <si>
    <t>Tháng 11/2022</t>
  </si>
  <si>
    <t>Cộng phát sinh tháng 11/2022</t>
  </si>
  <si>
    <t>Tháng 12/2022</t>
  </si>
  <si>
    <t>Số dư tháng 12/2022</t>
  </si>
  <si>
    <t>Cộng phát sinh tháng 12/2022</t>
  </si>
  <si>
    <t>- Ngày mở sổ: 01/01/2022</t>
  </si>
  <si>
    <t>Thanh toán chi phí đi lại cho sinh viên cộng đồng Cần Thơ (theo tờ trình số 12/TTr-QHB-BKT&amp;HCTH ngày 06/5/2022)</t>
  </si>
  <si>
    <r>
      <rPr>
        <b/>
        <i/>
        <sz val="10"/>
        <rFont val="Arial"/>
        <family val="2"/>
      </rPr>
      <t>Mẫu số: S07-Q</t>
    </r>
    <r>
      <rPr>
        <i/>
        <sz val="10"/>
        <rFont val="Arial"/>
        <family val="2"/>
      </rPr>
      <t xml:space="preserve"> (Ban hành theo TT số: 77/2007/TT-BTC </t>
    </r>
  </si>
  <si>
    <t>Số TT</t>
  </si>
  <si>
    <t>Tổng số chi</t>
  </si>
  <si>
    <t>Ngày
 tháng</t>
  </si>
  <si>
    <t>Tài trợ học bổng và HĐ khuyến học
(MS6)</t>
  </si>
  <si>
    <t>Hoạt động hỗ trợ sinh viên
(MS7)</t>
  </si>
  <si>
    <t>Hoạt động 
quản lý Quỹ
(MS8)</t>
  </si>
  <si>
    <t>Mã chi tiết</t>
  </si>
  <si>
    <t>Mã</t>
  </si>
  <si>
    <t>PHẦN CHI TỪ TÀI KHOẢN VCB</t>
  </si>
  <si>
    <t>VCB - USD</t>
  </si>
  <si>
    <t>Phí quản lý tài khoản VCB - USD</t>
  </si>
  <si>
    <t>PHẦN CHI TỪ TÀI KHOẢN PVCB</t>
  </si>
  <si>
    <t>8.3.1</t>
  </si>
  <si>
    <t>8.1.2</t>
  </si>
  <si>
    <t>8.1.3</t>
  </si>
  <si>
    <t>8.1.1</t>
  </si>
  <si>
    <t>8.1.5</t>
  </si>
  <si>
    <t>8.2.1</t>
  </si>
  <si>
    <t>8.2.3</t>
  </si>
  <si>
    <t>8.2.4</t>
  </si>
  <si>
    <t>8.2.2</t>
  </si>
  <si>
    <t>PHẦN CHI TỪ SỔ TẠM ỨNG (PHIẾU KHÁC)</t>
  </si>
  <si>
    <t>8.3.2</t>
  </si>
  <si>
    <t>Phí chuyển khoản từ tài khoản VCB sang tài khoản PVCB</t>
  </si>
  <si>
    <t>Ngày tháng
 ghi sổ</t>
  </si>
  <si>
    <t>Số hiệu CT</t>
  </si>
  <si>
    <t>Mã chi</t>
  </si>
  <si>
    <t>Tạm ứng</t>
  </si>
  <si>
    <t>Đã hoàn ứng</t>
  </si>
  <si>
    <t>Còn phải thu</t>
  </si>
  <si>
    <t>Tồng cộng phát sinh tháng</t>
  </si>
  <si>
    <t>Số dư cuối kỳ</t>
  </si>
  <si>
    <t>Tạm ứng dài hạn K/v Cần Thơ: 5.000.000 đ</t>
  </si>
  <si>
    <t>SỔ CHI QUỸ HỌC BỔNG "THẮP SÁNG NIỀM TIN" NĂM 2022</t>
  </si>
  <si>
    <t>SỔ TẠM ỨNG NĂM 2022</t>
  </si>
  <si>
    <t>Mẫu số: S03-Q</t>
  </si>
  <si>
    <t>Số hiệu tài khoản tại nơi gửi: 0011.373.999.525</t>
  </si>
  <si>
    <t>Loại tiền gửi: USD</t>
  </si>
  <si>
    <t>Đơn vị tính: USD</t>
  </si>
  <si>
    <t>Tỷ giá bán ra của VCB ngày bị trừ phí</t>
  </si>
  <si>
    <t>Đã phát sinh chênh lệch tỷ giá thực hiện</t>
  </si>
  <si>
    <t>tỷ giá đầu kỳ</t>
  </si>
  <si>
    <t>Tỷ giá đầu kỳ</t>
  </si>
  <si>
    <t>01 - USD</t>
  </si>
  <si>
    <t>CL tỷ giá</t>
  </si>
  <si>
    <t>02 - USD</t>
  </si>
  <si>
    <t>03 - USD</t>
  </si>
  <si>
    <t>04 - USD</t>
  </si>
  <si>
    <t>05 - USD</t>
  </si>
  <si>
    <t>06 - USD</t>
  </si>
  <si>
    <t>07 - USD</t>
  </si>
  <si>
    <t>08  - USD</t>
  </si>
  <si>
    <t>09 - USD</t>
  </si>
  <si>
    <t>10 - USD</t>
  </si>
  <si>
    <t>11 - USD</t>
  </si>
  <si>
    <t>12 - USD</t>
  </si>
  <si>
    <t>tỷ giá cuối kỳ</t>
  </si>
  <si>
    <t>Tỷ giá cuối kỳ</t>
  </si>
  <si>
    <t>VNĐ</t>
  </si>
  <si>
    <t>Phí dịch vụ quản lý tài khoản tháng 01/2022</t>
  </si>
  <si>
    <t>Phí dịch vụ quản lý tài khoản tháng 02/2022</t>
  </si>
  <si>
    <t>Tháng 3/2022</t>
  </si>
  <si>
    <t>Số dư đầu tháng 3/2022</t>
  </si>
  <si>
    <t>Phí dịch vụ quản lý tài khoản tháng 03/2022</t>
  </si>
  <si>
    <t>Cộng phát sinh tháng 3/2022</t>
  </si>
  <si>
    <t>Số dư đầu tháng 4/2022</t>
  </si>
  <si>
    <t>Phí dịch vụ quản lý tài khoản tháng 04/2022</t>
  </si>
  <si>
    <t>Cộng phát sinh tháng 4/2022</t>
  </si>
  <si>
    <t>Tháng 5/2022</t>
  </si>
  <si>
    <t>Số dư đầu tháng 5/2022</t>
  </si>
  <si>
    <t>Phí dịch vụ quản lý tài khoản tháng 05/2022</t>
  </si>
  <si>
    <t>Cộng phát sinh tháng 5/2022</t>
  </si>
  <si>
    <t>Tháng 6/2022</t>
  </si>
  <si>
    <t>Số dư đầu tháng 6/2022</t>
  </si>
  <si>
    <t>Phí dịch vụ quản lý tài khoản tháng 06/2022</t>
  </si>
  <si>
    <t>Cộng phát sinh tháng 6/2022</t>
  </si>
  <si>
    <t>Tháng 7/2022</t>
  </si>
  <si>
    <t>Số dư đầu tháng 7/2022</t>
  </si>
  <si>
    <t>Phí dịch vụ quản lý tài khoản tháng 07/2022</t>
  </si>
  <si>
    <t>Số dư đầu tháng 8/2022</t>
  </si>
  <si>
    <t>Cộng phát sinh tháng 7/2022</t>
  </si>
  <si>
    <t>Tháng 8/2022</t>
  </si>
  <si>
    <t>Phí dịch vụ quản lý tài khoản tháng 08/2022</t>
  </si>
  <si>
    <t>Cộng phát sinh tháng 8/2022</t>
  </si>
  <si>
    <t>Tháng 9/2022</t>
  </si>
  <si>
    <t>Số dư đầu tháng 9/2022</t>
  </si>
  <si>
    <t>Cộng phát sinh tháng 9/2022</t>
  </si>
  <si>
    <t>Phí dịch vụ quản lý tài khoản tháng 09/2022</t>
  </si>
  <si>
    <t>Số dư đầu tháng 10/2022</t>
  </si>
  <si>
    <t>Phí dịch vụ quản lý tài khoản tháng 10/2022</t>
  </si>
  <si>
    <t>Số dư đầu tháng 11/2022</t>
  </si>
  <si>
    <t>Phí dịch vụ quản lý tài khoản tháng 11/2022</t>
  </si>
  <si>
    <t>Số dư đầu tháng 12/2022</t>
  </si>
  <si>
    <t>Phí dịch vụ quản lý tài khoản tháng 12/2022</t>
  </si>
  <si>
    <t>- Ngày mở sổ 01/01/2022</t>
  </si>
  <si>
    <t>Địa chỉ : 22 Ngô Quyền - Hoàn Kiếm - Hà Nội</t>
  </si>
  <si>
    <t>Số hiệu tài khoản tại nơi gửi: 370079005555</t>
  </si>
  <si>
    <t xml:space="preserve">Cộng phát sinh </t>
  </si>
  <si>
    <t xml:space="preserve">tỷ giá cuối kỳ </t>
  </si>
  <si>
    <t>(tỷ giá)</t>
  </si>
  <si>
    <t>SỔ TIỀN GỬI NGÂN HÀNG PVCOMBANK NĂM 2022 (USD)</t>
  </si>
  <si>
    <t>- Sổ này có 01  trang, đánh số từ 01 đến trang 01  - Ngày mở sổ:01/01/2022</t>
  </si>
  <si>
    <t>Số  dư 6 tháng đầu năm 2022</t>
  </si>
  <si>
    <t>QUẢN LÝ HỢP ĐỒNG TIỀN GỬI UTQLV CỦA QUỸ HỌC BỔNG THẮP SÁNG NIỀM TIN NĂM 2022</t>
  </si>
  <si>
    <t>PVCB số 72 ngày 01/06/2022</t>
  </si>
  <si>
    <t>PVCB số 78 ngày 09/06/2022</t>
  </si>
  <si>
    <t>PVCB số 154 ngày 06/6/2022</t>
  </si>
  <si>
    <t>PHÓ GIÁM ĐỐC</t>
  </si>
  <si>
    <t>PHỤ TRÁCH KẾ TOÁN</t>
  </si>
  <si>
    <t>TM. BAN ĐIỀU HÀNH QUỸ</t>
  </si>
  <si>
    <t>-</t>
  </si>
  <si>
    <t>Chỉ tiêu ngoại bảng</t>
  </si>
  <si>
    <t>Kết quả cân đối</t>
  </si>
  <si>
    <t>Khoản chi hộ</t>
  </si>
  <si>
    <t>Khoản tạm ứng phải thu</t>
  </si>
  <si>
    <t>Số dư tại PVcomBank (TK USD)</t>
  </si>
  <si>
    <t>Số dư tại PVcomBank (TK VND)</t>
  </si>
  <si>
    <t>Làm tròn</t>
  </si>
  <si>
    <t>Số dư tại VCB (TK USD)</t>
  </si>
  <si>
    <t>Tổng (VCB+PVCB)</t>
  </si>
  <si>
    <t>Số dư tại VCB (TK VND)</t>
  </si>
  <si>
    <t>Gửi UTQLV</t>
  </si>
  <si>
    <t>Chênh lệch tỷ giá - Lãi phát sinh trong kỳ</t>
  </si>
  <si>
    <t>SỐ DƯ CUỐI KỲ (IV=I+II-III)</t>
  </si>
  <si>
    <t>IV</t>
  </si>
  <si>
    <t>Chênh lệch tỷ giá - Chi phí phát sinh trong kỳ</t>
  </si>
  <si>
    <t>Chi phí hoạt động tài chính (chênh lệch tỷ giá)</t>
  </si>
  <si>
    <t>Chênh lệch tỷ giá - Số dư cuối kỳ</t>
  </si>
  <si>
    <r>
      <t xml:space="preserve">Chi hoạt động quản lý Quỹ </t>
    </r>
    <r>
      <rPr>
        <sz val="10"/>
        <color indexed="10"/>
        <rFont val="Arial"/>
        <family val="2"/>
      </rPr>
      <t>(MS8)</t>
    </r>
  </si>
  <si>
    <r>
      <t xml:space="preserve">Chi hoạt động hỗ trợ sinh viên </t>
    </r>
    <r>
      <rPr>
        <sz val="10"/>
        <color indexed="10"/>
        <rFont val="Arial"/>
        <family val="2"/>
      </rPr>
      <t>(MS7)</t>
    </r>
  </si>
  <si>
    <t>Số Dư cuối kỳ</t>
  </si>
  <si>
    <r>
      <t>Chi tài trợ học bổng và các HĐ khuyến học</t>
    </r>
    <r>
      <rPr>
        <sz val="10"/>
        <color indexed="10"/>
        <rFont val="Arial"/>
        <family val="2"/>
      </rPr>
      <t xml:space="preserve"> (MS6)</t>
    </r>
  </si>
  <si>
    <t>Phát sinh giảm (chi phí trong kỳ)</t>
  </si>
  <si>
    <t xml:space="preserve">CÁC KHOẢN CHI </t>
  </si>
  <si>
    <t>III</t>
  </si>
  <si>
    <t>Phát sinh tăng (thu lãi trong kỳ)</t>
  </si>
  <si>
    <t>Thu từ hoạt động tài chính (chênh lệch tỷ giá)</t>
  </si>
  <si>
    <t>Số Dư đầu kỳ</t>
  </si>
  <si>
    <r>
      <t xml:space="preserve">Thu từ lãi tiền gửi và thu khác </t>
    </r>
    <r>
      <rPr>
        <sz val="10"/>
        <color rgb="FFFF0000"/>
        <rFont val="Arial"/>
        <family val="2"/>
      </rPr>
      <t>(MS4)</t>
    </r>
  </si>
  <si>
    <t>Tỷ giá</t>
  </si>
  <si>
    <t>USD</t>
  </si>
  <si>
    <r>
      <t>Thu từ tài trợ</t>
    </r>
    <r>
      <rPr>
        <sz val="10"/>
        <color indexed="10"/>
        <rFont val="Arial"/>
        <family val="2"/>
      </rPr>
      <t xml:space="preserve"> (MS3)</t>
    </r>
  </si>
  <si>
    <t>PVCB</t>
  </si>
  <si>
    <t>VCB</t>
  </si>
  <si>
    <t>Nội dung</t>
  </si>
  <si>
    <t>CÁC KHOẢN THU</t>
  </si>
  <si>
    <t xml:space="preserve">     </t>
  </si>
  <si>
    <t>TỒN ĐẦU KỲ</t>
  </si>
  <si>
    <t>Số tiền (USD)</t>
  </si>
  <si>
    <t>Số tiền (VND)</t>
  </si>
  <si>
    <t>Các khoản mục</t>
  </si>
  <si>
    <t>STT</t>
  </si>
  <si>
    <t xml:space="preserve">BÁO CÁO TÀI CHÍNH QUỸ HỌC BỔNG THẮP SÁNG NIỀM TIN </t>
  </si>
  <si>
    <t>______________</t>
  </si>
  <si>
    <t>THẮP SÁNG NIỀM TIN</t>
  </si>
  <si>
    <t>CỘNG HOÀ XÃ HỘI CHỦ NGHĨA VIỆT NAM</t>
  </si>
  <si>
    <t xml:space="preserve">QUỸ HỌC BỔNG </t>
  </si>
  <si>
    <t xml:space="preserve">Thu hộ </t>
  </si>
  <si>
    <t>Đã Chi hộ</t>
  </si>
  <si>
    <t>Còn phải chi hộ</t>
  </si>
  <si>
    <t>SỔ THEO DÕI CÁC KHOẢN THU HỘ, CHI HỘ NĂM 2022</t>
  </si>
  <si>
    <t xml:space="preserve">QUỸ HỌC BỔNG THẮP SÁNG NIỀM TIN </t>
  </si>
  <si>
    <t>KẾ HOẠCH NGÂN SÁCH NĂM 2022</t>
  </si>
  <si>
    <t>HẠNG MỤC THU/CHI</t>
  </si>
  <si>
    <t>ĐƠN VỊ</t>
  </si>
  <si>
    <t>SL</t>
  </si>
  <si>
    <t>ĐƠN GIÁ</t>
  </si>
  <si>
    <t>MÃ</t>
  </si>
  <si>
    <t>KẾ HOẠCH 2022</t>
  </si>
  <si>
    <t>GHI CHÚ</t>
  </si>
  <si>
    <t xml:space="preserve">KẾ HOẠCH </t>
  </si>
  <si>
    <t>THỰC TẾ</t>
  </si>
  <si>
    <t>I- NGUỒN THU</t>
  </si>
  <si>
    <t>Hỗ trợ từ ngân sách ASXH do PVN phân bổ &amp; các đơn vị trong HĐQL.</t>
  </si>
  <si>
    <t>Vận động các đơn vị trong PVN, các tổ chức, doanh nghiệp trong nước và quốc tế.</t>
  </si>
  <si>
    <t>Vận động các cá nhân đóng góp.</t>
  </si>
  <si>
    <t>Lãi gửi UTQL vốn &amp; thu khác.</t>
  </si>
  <si>
    <t>II- CHI TÀI TRỢ HỌC BỔNG, HĐ HỖ TRỢ SINH VIÊN, HĐ QUẢN LÝ QUỸ</t>
  </si>
  <si>
    <t>Chi tài trợ học bổng &amp; các hoạt động khuyến học</t>
  </si>
  <si>
    <t>a</t>
  </si>
  <si>
    <t>Học bổng cho sinh viên đại học, CĐ</t>
  </si>
  <si>
    <t>SV</t>
  </si>
  <si>
    <t>Từ năm học 2020-2021, HB đã tăng lên tối đa 20tr/SV/năm học (tạm tính mức TB là 15tr/SV/năm học)</t>
  </si>
  <si>
    <t>b</t>
  </si>
  <si>
    <t>Học bổng cho học sinh THPT</t>
  </si>
  <si>
    <t>HS</t>
  </si>
  <si>
    <t>dự phòng phát sinh</t>
  </si>
  <si>
    <t>c</t>
  </si>
  <si>
    <t>Chi HĐ khuyến học khuyến tài khác</t>
  </si>
  <si>
    <t>Tổ chức các chương trình sinh hoạt giao lưu định kỳ, hoạt động xã hội, văn hóa thể thao của sinh viên Quỹ trên toàn quốc</t>
  </si>
  <si>
    <t>a.1</t>
  </si>
  <si>
    <t>CĐ Hà Nội</t>
  </si>
  <si>
    <t>quý</t>
  </si>
  <si>
    <t>CĐ dự trù</t>
  </si>
  <si>
    <t>a.2</t>
  </si>
  <si>
    <t>CĐ HCM</t>
  </si>
  <si>
    <t>năm</t>
  </si>
  <si>
    <t>a.3</t>
  </si>
  <si>
    <t xml:space="preserve">CĐ Huế </t>
  </si>
  <si>
    <t>a.4</t>
  </si>
  <si>
    <t>CĐ Đà Nẵng</t>
  </si>
  <si>
    <t>a.5</t>
  </si>
  <si>
    <t>CĐ Cần Thơ</t>
  </si>
  <si>
    <t>Tổ chức các chương trình tập huấn, đạo tạo kỹ năng mềm; các Câu lạc bộ Tin học, tiếng Anh; Hoạt động, sự kiện tại Diễn đàn sinh viên…</t>
  </si>
  <si>
    <t>Khóa</t>
  </si>
  <si>
    <t>Năm 2022: Mỗi khu vực tổ chức 2 lần/năm (5*2=10)</t>
  </si>
  <si>
    <t>Hỗ trợ sinh viên có hoàn cảnh đặc biệt khó khăn</t>
  </si>
  <si>
    <t>Người</t>
  </si>
  <si>
    <t>Chi lương, phụ cấp cho bộ máy vận hành</t>
  </si>
  <si>
    <t xml:space="preserve">Phụ cấp vị trí Trưởng ban Truyền thông phía Bắc </t>
  </si>
  <si>
    <t>tháng</t>
  </si>
  <si>
    <t>Phụ cấp vị trí Trưởng ban Kế toán-HCTH</t>
  </si>
  <si>
    <t>1 người</t>
  </si>
  <si>
    <t>Chi lương cho cán bộ chuyên trách Quỹ phía Nam (bán thời gian)</t>
  </si>
  <si>
    <t>d</t>
  </si>
  <si>
    <t>Chi lương cho cán bộ chuyên trách Quỹ phía Nam (toàn thời gian)</t>
  </si>
  <si>
    <t>Từ năm 2021, đã được PVcomBank hỗ trợ 01 biên chế này.</t>
  </si>
  <si>
    <t>e</t>
  </si>
  <si>
    <t>Thù lao Cộng tác viên (hỗ trợ các hoạt động Quỹ)</t>
  </si>
  <si>
    <t>f</t>
  </si>
  <si>
    <t>Chi thưởng 1 lần cuối năm để khuyến khích, động viên các cộng tác viên (tham gia hỗ trợ hoạt động Quỹ trên cả nước)</t>
  </si>
  <si>
    <t xml:space="preserve">Người </t>
  </si>
  <si>
    <t>8.1.4</t>
  </si>
  <si>
    <t>1 lần cuối năm</t>
  </si>
  <si>
    <t>g</t>
  </si>
  <si>
    <t>Chi phụ cấp cho Ban Xét cấp học bổng (phỏng vấn xét cấp lại học bổng sau mỗi học kỳ)</t>
  </si>
  <si>
    <t>Chi hoạt động truyền thông</t>
  </si>
  <si>
    <t>Chi phí truyền thông; tổ chức các hoạt động, sự kiện quảng bá, gây quỹ</t>
  </si>
  <si>
    <t>Gói</t>
  </si>
  <si>
    <t>Năm 2022 kỷ niệm 15 năm thành lập Quỹ, dự kiến tổ chức sự kiện chào mừng, tri ân các nhà tài trợ … ít nhất tại 3 khu vực Bắc, Trung, Nam</t>
  </si>
  <si>
    <t>Tri ân nhà tài trợ, bảo trợ Quỹ</t>
  </si>
  <si>
    <t>Duy trì, quản lý website, email Quỹ (Chi phí thuê server - tên miền - bảo trì web - nâng cấp, chỉnh sửa), trang Fanpage</t>
  </si>
  <si>
    <t>Chi hỗ trợ Ban biên tập Thắp Sáng Niềm Tin (viết tin tức, dịch tin cho trang tiếng Anh, làm bản tin Chung tay TSNT, tạp chí Mshok)</t>
  </si>
  <si>
    <t>Tháng</t>
  </si>
  <si>
    <t>Chi phí mua tài sản xây dựng kênh Youtube Thắp Sáng Niềm Tin (bao gồm CP sản xuất video, mua micro thu âm, tay cầm chống rung cho điện thoại)</t>
  </si>
  <si>
    <t>8.2.5</t>
  </si>
  <si>
    <t>Hỗ trợ cho công tác truyền thông, vận động gây quỹ</t>
  </si>
  <si>
    <t>Các khoản chi khác</t>
  </si>
  <si>
    <t>Chi hỗ trợ công tác phí, chi phí đi xác minh hoàn cảnh sinh viên</t>
  </si>
  <si>
    <t>năm 2021, do dịch covid nên chủ yếu xác minh, phỏng vấn qua online</t>
  </si>
  <si>
    <t>Đối nội, đối ngoại (ngày Lế Tết, thăm hỏi…)</t>
  </si>
  <si>
    <t>Chi nguồn lực khác (VP phẩm, thư từ, khung-giấy chứng nhận học bổng, in ấn tài liệu, bản tin, brochure, phí ngân hàng...)</t>
  </si>
  <si>
    <t>Xây dựng App "CĐ Thắp Sáng Niềm Tin"; Phần mềm chuyển học bổng &amp; quản lý sinh viên</t>
  </si>
  <si>
    <t>8.3.4</t>
  </si>
  <si>
    <t>Mua tài sản Quỹ: máy quay video cho Bộ phận truyền thông để làm clip, bản tin …</t>
  </si>
  <si>
    <t>Cái</t>
  </si>
  <si>
    <t>8.3.5</t>
  </si>
  <si>
    <t>Hà Nội, ngày  17  tháng   01  năm 2022</t>
  </si>
  <si>
    <t>GIÁM ĐỐC</t>
  </si>
  <si>
    <t>Nguyễn Thế Hưng</t>
  </si>
  <si>
    <t>THỰC TẾ 
QI&amp;II/2022</t>
  </si>
  <si>
    <t>Chi đồng phục</t>
  </si>
  <si>
    <t>ko có trong dự toán,thực tế chi</t>
  </si>
  <si>
    <t>Hợp đồng tiền gửi số 04/2022/PVCOMBANK/PVBĐĐ/HĐTG ngày 15/02/2022</t>
  </si>
  <si>
    <t>PL 01/18/2021/PVCOMBANK/PVBĐĐ/HĐTG ngày 13/04/2022</t>
  </si>
  <si>
    <t>PL 02/43/2018/PVCOMBANK/PVBĐĐ/HĐTG ngày 09/06/2022</t>
  </si>
  <si>
    <t>PL 02/39/2018/PVCOMBANK/PVBĐĐ/HĐTG ngày 01/06/2022</t>
  </si>
  <si>
    <t xml:space="preserve">Tất toán </t>
  </si>
  <si>
    <t>PVCB số 47 ngày 15/4/2022</t>
  </si>
  <si>
    <t>31A</t>
  </si>
  <si>
    <t>Pham Quang Toan ủng hộ Quỹ học bổng</t>
  </si>
  <si>
    <t>Nguyen Tran Trong Nhan ủng hộ Quỹ học bổng</t>
  </si>
  <si>
    <t>Nguyen Hoang Song Thu ủng hộ Quỹ học bổng</t>
  </si>
  <si>
    <t>Nghiem Cong Thanh ủng hộ Quỹ học bổng</t>
  </si>
  <si>
    <t>Nguyen The Anh ủng hộ Quỹ học bổng</t>
  </si>
  <si>
    <t>Nguyen Duc Dat ủng hộ Quỹ học bổng</t>
  </si>
  <si>
    <t>Dang Minh Nguyen ủng hộ Quỹ học bổng</t>
  </si>
  <si>
    <t>Tran Thi Dung ủng hộ Quỹ học bổng</t>
  </si>
  <si>
    <t>Truong Ngoc Boi ủng hộ Quỹ học bổng</t>
  </si>
  <si>
    <t>Nguyen Pham Anh Tai ủng hộ Quỹ học bổng</t>
  </si>
  <si>
    <t>Tran Uyen Vy ủng hộ Quỹ học bổng</t>
  </si>
  <si>
    <t>Dang Thi Nguyet ủng hộ Quỹ học bổng</t>
  </si>
  <si>
    <t>Tran Thi Huyen ủng hộ Quỹ học bổng</t>
  </si>
  <si>
    <t>Do Duc Huy ủng hộ Quỹ học bổng</t>
  </si>
  <si>
    <t>Vu Thi Phuong Thao ủng hộ Quỹ học bổng</t>
  </si>
  <si>
    <t>Trinh Thanh Hung ủng hộ Quỹ học bổng</t>
  </si>
  <si>
    <t>Tong Minh Thu ủng hộ Quỹ học bổng</t>
  </si>
  <si>
    <t>Khuat Quang Duy ủng hộ Quỹ học bổng</t>
  </si>
  <si>
    <t>Le Minh Nguyet ủng hộ Quỹ học bổng</t>
  </si>
  <si>
    <t>Nguyen Sy Hung ủng hộ Quỹ học bổng</t>
  </si>
  <si>
    <t>Nguyen Le Hong Nguyen ủng hộ Quỹ học bổng</t>
  </si>
  <si>
    <t>Zhou Keyu Vietnamese Fans ủng hộ Quỹ học bổng</t>
  </si>
  <si>
    <t>Zhou Keyu Vietnamese Fans  ủng hộ Quỹ học bổng</t>
  </si>
  <si>
    <t>01/08/2022</t>
  </si>
  <si>
    <t>03/08/2022</t>
  </si>
  <si>
    <t>04/08/2022</t>
  </si>
  <si>
    <t>05/08/2022</t>
  </si>
  <si>
    <t>06/08/2022</t>
  </si>
  <si>
    <t>07/08/2022</t>
  </si>
  <si>
    <t>10/08/2022</t>
  </si>
  <si>
    <t>11/08/2022</t>
  </si>
  <si>
    <t>12/08/2022</t>
  </si>
  <si>
    <t>13/08/2022</t>
  </si>
  <si>
    <t>16/08/2022</t>
  </si>
  <si>
    <t>17/08/2022</t>
  </si>
  <si>
    <t>20/08/2022</t>
  </si>
  <si>
    <t>22/08/2022</t>
  </si>
  <si>
    <t>24/08/2022</t>
  </si>
  <si>
    <t>25/08/2022</t>
  </si>
  <si>
    <t>26/08/2022</t>
  </si>
  <si>
    <t>27/08/2022</t>
  </si>
  <si>
    <t>29/08/2022</t>
  </si>
  <si>
    <t>30/08/2022</t>
  </si>
  <si>
    <t>31/08/2022</t>
  </si>
  <si>
    <t>Chuyển bổ sung học bổng học kỳ I năm học 2021-2022 cho sinh viên  Phan Thị Nga, ĐHQGHN (theo tờ trình số 27/TTr-QHB-BKT&amp;HCTH ngày  24/8/2022)</t>
  </si>
  <si>
    <t>Tạm ứng chi phí tổ chức chương trình sinh hoạt Quý III - Cộng đồng Hà Nội</t>
  </si>
  <si>
    <t>PVCB - 101</t>
  </si>
  <si>
    <t>PVCB - 102</t>
  </si>
  <si>
    <t>PVCB - 103</t>
  </si>
  <si>
    <t>PVCB - 104</t>
  </si>
  <si>
    <t>PVCB - 105</t>
  </si>
  <si>
    <t>PVCB - 106</t>
  </si>
  <si>
    <t>PVCB - 107</t>
  </si>
  <si>
    <t>PVCB - 108</t>
  </si>
  <si>
    <t>PVCB - 109</t>
  </si>
  <si>
    <t>PVCB - 110</t>
  </si>
  <si>
    <t>PVCB - 111</t>
  </si>
  <si>
    <t>PVCB - 112</t>
  </si>
  <si>
    <t>PVCB - 113</t>
  </si>
  <si>
    <t>PVCB - 114</t>
  </si>
  <si>
    <t>PVCB - 115</t>
  </si>
  <si>
    <t>PVCB - 116</t>
  </si>
  <si>
    <t>PVCB - 117</t>
  </si>
  <si>
    <t>PVCB - 118</t>
  </si>
  <si>
    <t>PVCB - 119</t>
  </si>
  <si>
    <t>PVCB - 120</t>
  </si>
  <si>
    <t>PVCB - 121</t>
  </si>
  <si>
    <t>Lãi tài khoản tại PVcomBank tháng 08/2022</t>
  </si>
  <si>
    <t>Dang Thi Thu Ha ủng hộ Quỹ học bổng</t>
  </si>
  <si>
    <t>Phụ cấp lương cho Lê Kim Dung tháng 07/2022</t>
  </si>
  <si>
    <t>Phụ cấp lương cho Đinh Thị Lan Anh tháng 07/2022</t>
  </si>
  <si>
    <t>Phụ cấp lương cho Đặng Lê Minh tháng 07/2022</t>
  </si>
  <si>
    <t>Thanh toán tiền lương cho CBNV chuyên trách Quỹ khu vực phía Nam tháng 07/2022</t>
  </si>
  <si>
    <t>Le Kim Dung - CSV ủng hộ Quỹ học bổng</t>
  </si>
  <si>
    <t>Tran Thi Lang ủng hộ Quỹ học bổng</t>
  </si>
  <si>
    <t>Hoang Thanh Trang ủng hộ Quỹ học bổng</t>
  </si>
  <si>
    <t>Nguyen Thi Ngoc Anh ủng hộ Quỹ học bổng</t>
  </si>
  <si>
    <t>Team Len Dinh Chua Dong Khoi KHCN ủng hộ Quỹ học bổng</t>
  </si>
  <si>
    <t>Chuyển hoc bổng học kỳ II năm học 2021-2022 cho sinh viên Lê Thị Thanh Trúc- ĐH Sư phạm Tp.HCM</t>
  </si>
  <si>
    <t>Chuyển học bổng học kỳ II năm học 2021-2022 cho sinh viên Phan Thị Nga - ĐHQG HN- ĐH KHXH&amp;NV</t>
  </si>
  <si>
    <t>Chuyển học bổng học kỳ II năm học 2021-2022 cho sinh viên Nguyễn Văn Khánh - ĐH Nông Lâm Tp.HCM</t>
  </si>
  <si>
    <t>Chuyển học bổng học kỳ I năm học 2022-2023 cho sinh viên Lê Huỳnh Kim Trọng - ĐH Cần Thơ</t>
  </si>
  <si>
    <t>Chuyển  học bổng học kỳ I năm học 2022-2023 cho sinh viên Nguyễn Ngọc Trân Châu - ĐH Kinh tế Tp.HCM</t>
  </si>
  <si>
    <t>HTU</t>
  </si>
  <si>
    <t>Lãi Hợp đồng số 60/2021/PVCOMBANK/PVBĐĐ/HĐTG ngày 12/08/2021 - Món 34 CN Đống Đa</t>
  </si>
  <si>
    <t>PVCB - 109 ngày 12/08/2022</t>
  </si>
  <si>
    <t>PVCB - 110 ngày 13/8/2022</t>
  </si>
  <si>
    <t>PL 02104/2015/PVCOMBANK/PVBĐĐ/HĐTG ngày 13/08/2022</t>
  </si>
  <si>
    <t>PL 02/104/2015/PVCOMBANK/PVBĐĐ/HĐTG ngày 20/8/2021</t>
  </si>
  <si>
    <t>PVCB số 114 ngày 22/8/2022</t>
  </si>
  <si>
    <t>Lãi Hợp đồng tiền gửi số 104/2015/PVCOMBANK/PVBĐĐ/HĐTG ngày 20/8/2015 - Món 05 CN Đống Đa</t>
  </si>
  <si>
    <t>Phụ cấp lương cho Lê Kim Dung tháng 08/2022</t>
  </si>
  <si>
    <t>Phụ cấp lương cho Đinh Thị Lan Anh tháng 08/2022</t>
  </si>
  <si>
    <t>Phụ cấp lương cho Đặng Lê Minh tháng 08/2022</t>
  </si>
  <si>
    <t>Thanh toán tiền lương cho CBNV chuyên trách Quỹ khu vực phía Nam tháng 08/2022</t>
  </si>
  <si>
    <t>Le Kim Dung G4 ủng hộ Quỹ học bổng</t>
  </si>
  <si>
    <t>Chuyển học bổng học kỳ II năm học 2021-2022 (đợt lẻ)</t>
  </si>
  <si>
    <t>Nguyen Thuy Lai - Nghệ An ủng hộ Quỹ học bổng</t>
  </si>
  <si>
    <t>Chuyển học bổng học kỳ I năm học 2022-2023 (đợt 01)</t>
  </si>
  <si>
    <t>Chuyển học bổng học kỳ II năm học 2021-2022 cho sinh viên Nguyễn Thanh Thịnh - ĐH Bách Khoa TP.HCM</t>
  </si>
  <si>
    <t>Chuyển học bổng học kỳ I năm học 2022-2023 cho tân sinh viên Nguyễn Thị Kiều Thư - ĐH Cần Thơ</t>
  </si>
  <si>
    <t>Lãi tài khoản tại PVcomBank tháng 09/2022</t>
  </si>
  <si>
    <t>MoMo chuyển thu ủng hộ các em sinh viên Quỹ có hoàn cảnh khó khăn</t>
  </si>
  <si>
    <t>Chuyển học bổng tân sinh viên học kỳ I năm học 2022-2023 (đợt 01)</t>
  </si>
  <si>
    <t>Chuyển học bổng học kỳ I năm học 2022-2023 (đợt lẻ)</t>
  </si>
  <si>
    <t>PVCB - 122</t>
  </si>
  <si>
    <t>PVCB - 123</t>
  </si>
  <si>
    <t>PVCB - 124</t>
  </si>
  <si>
    <t>PVCB - 125</t>
  </si>
  <si>
    <t>PVCB - 126</t>
  </si>
  <si>
    <t>PVCB - 127</t>
  </si>
  <si>
    <t>PVCB - 128</t>
  </si>
  <si>
    <t>PVCB - 129</t>
  </si>
  <si>
    <t>PVCB - 130</t>
  </si>
  <si>
    <t>PVCB - 131</t>
  </si>
  <si>
    <t>PVCB - 132</t>
  </si>
  <si>
    <t>PVCB - 133</t>
  </si>
  <si>
    <t>PVCB - 134</t>
  </si>
  <si>
    <t>PVCB - 135</t>
  </si>
  <si>
    <t>PVCB - 136</t>
  </si>
  <si>
    <t>Các đơn vị PVcomBank Phía Nam ủng hộ Quỹ học bổng nhân dịp Ngày hội văn hóa 1/10</t>
  </si>
  <si>
    <t>Phụ cấp lương cho Lê Kim Dung tháng 09/2022</t>
  </si>
  <si>
    <t>Phụ cấp lương cho Đinh Thị Lan Anh tháng 09/2022</t>
  </si>
  <si>
    <t>Phụ cấp lương cho Đặng Lê Minh tháng 092022</t>
  </si>
  <si>
    <t>Thanh toán tiền lương cho CBNV chuyên trách Quỹ khu vực phía Nam tháng 09/2022</t>
  </si>
  <si>
    <t>Chuyển học bổng tân sinh viên học kỳ I năm học 2022-2023 (đợt 02)</t>
  </si>
  <si>
    <t>Chuyển học bổng tân sinh viên học kỳ I năm học 2022-2023 (đợt 03)</t>
  </si>
  <si>
    <t>Ngân hàng số PVcomBank ủng hộ Quỹ học bổng nhân ngày Hội văn hóa 1/10</t>
  </si>
  <si>
    <t>Chuyển học bổng tân sinh viên học kỳ I năm học 2022-2023 (đợt 04)</t>
  </si>
  <si>
    <t>Dung G9 HCM ủng hộ Quỹ học bổng</t>
  </si>
  <si>
    <t>Chuyển từ tài khoản VCB sang tài khoản PVCB</t>
  </si>
  <si>
    <t>Chuyển học bổng tân sinh viên học kỳ I năm học 2022-2023 (đợt 05)</t>
  </si>
  <si>
    <t>Thanh toán chi phí làm kỷ niệm chương chúc mừng sinh viên tốt nghiệp năm 2022 (50% còn lại) theo Hợp đồng số 1410 ngày 14/10/2022</t>
  </si>
  <si>
    <t>PVCB - 137</t>
  </si>
  <si>
    <t>PVCB - 138</t>
  </si>
  <si>
    <t>PVCB - 139</t>
  </si>
  <si>
    <t>PVCB - 140</t>
  </si>
  <si>
    <t>PVCB - 141</t>
  </si>
  <si>
    <t>PVCB - 142</t>
  </si>
  <si>
    <t>PVCB - 143</t>
  </si>
  <si>
    <t>PVCB - 144</t>
  </si>
  <si>
    <t>PVCB - 145</t>
  </si>
  <si>
    <t>PVCB - 146</t>
  </si>
  <si>
    <t>PVCB - 147</t>
  </si>
  <si>
    <t>PVCB - 148</t>
  </si>
  <si>
    <t>PVCB - 150</t>
  </si>
  <si>
    <t>PVCB - 151</t>
  </si>
  <si>
    <t>PVCB - 152</t>
  </si>
  <si>
    <t>PVCB - 153</t>
  </si>
  <si>
    <t>PVCB - 154</t>
  </si>
  <si>
    <t>PVCB - 155</t>
  </si>
  <si>
    <t>PVCB - 156</t>
  </si>
  <si>
    <t>PVCB - 157</t>
  </si>
  <si>
    <t>Chuyển học bổng học kỳ II năm học 2021-2022 cho sinh viên Nguyễn Thị Mộng Xuyên - ĐH Bách khoa Tp.HCM</t>
  </si>
  <si>
    <t>Phụ cấp lương cho Lê Kim Dung tháng 10/2022</t>
  </si>
  <si>
    <t>Phụ cấp lương cho Đinh Thị Lan Anh tháng 10/2022</t>
  </si>
  <si>
    <t>Phụ cấp lương cho Đặng Lê Minh tháng 10/2022</t>
  </si>
  <si>
    <t>Thanh toán tiền lương cho CBNV chuyên trách Quỹ khu vực phía Nam tháng 10/2022</t>
  </si>
  <si>
    <t>Chuyển học bổng học kỳ I năm học 2022 -2023  (đợt 04)</t>
  </si>
  <si>
    <t>Chuyển học bổng học kỳ I năm học 2022 -2023  (đợt 06)</t>
  </si>
  <si>
    <t>Chuyển học bổng học kỳ I năm học 2022 -2023  (đợt 05)</t>
  </si>
  <si>
    <t>Chuyển học bổng học kỳ I năm học 2022-2023 cho tân sinh viên Bùi Đức Độ - ĐH Xây dựng Hà Nội</t>
  </si>
  <si>
    <t xml:space="preserve">Chuyển tiền từ tài khoản VCB sang tài khoản PVCB </t>
  </si>
  <si>
    <t>Chuyển học bổng tân sinh viên học kỳ I năm học 2022 -2023  (đợt 06)</t>
  </si>
  <si>
    <t>Chuyển học bổng học kỳ I năm học 2022 -2023  (đợt 07)</t>
  </si>
  <si>
    <t>Chuyển học bổng tân sinh viên học kỳ I năm học 2022 -2023  (đợt 07)</t>
  </si>
  <si>
    <t>Chuyển học bổng học kỳ I năm học 2022 -2023  (đợt 08)</t>
  </si>
  <si>
    <t>Dương Thi Thuy Oanh (sếp của Vy - G3) ủng hộ Quỹ học bổng</t>
  </si>
  <si>
    <t>Chuyển học bổng học kỳ I năm học 2022 -2023  (đợt 09)</t>
  </si>
  <si>
    <t>Lãi tài khoản tại PVcomBank tháng 11/2022</t>
  </si>
  <si>
    <t>Sinh viên cộng đồng Hà Nội - G12 ủng hộ Quỹ học bổng</t>
  </si>
  <si>
    <t>Ngọc Anh - G8 ủng hộ Quỹ học bổng</t>
  </si>
  <si>
    <t>Chuyển lại học bổng học kỳ I năm học 2022-2023 cho tân sinh viên Dương Thị Hoài Thu (do tài khoản mở online chưa được định danh nên thiêt lập bị hạn chế)</t>
  </si>
  <si>
    <t>PVCB - 158</t>
  </si>
  <si>
    <t>PVCB - 159</t>
  </si>
  <si>
    <t>PVCB - 160</t>
  </si>
  <si>
    <t>PVCB - 170</t>
  </si>
  <si>
    <t>PVCB - 161</t>
  </si>
  <si>
    <t>PVCB - 162</t>
  </si>
  <si>
    <t>PVCB - 163</t>
  </si>
  <si>
    <t>PVCB - 164</t>
  </si>
  <si>
    <t>PVCB - 165</t>
  </si>
  <si>
    <t>PVCB - 166</t>
  </si>
  <si>
    <t>PVCB - 167</t>
  </si>
  <si>
    <t>PVCB - 168</t>
  </si>
  <si>
    <t>PVCB - 169</t>
  </si>
  <si>
    <t>PVCB - 171</t>
  </si>
  <si>
    <t>PVCB - 172</t>
  </si>
  <si>
    <t>PVCB - 173</t>
  </si>
  <si>
    <t>PVCB - 174</t>
  </si>
  <si>
    <t>Số dư đầu tháng 08/2022</t>
  </si>
  <si>
    <t>VCB - 210</t>
  </si>
  <si>
    <t>VCB - 211</t>
  </si>
  <si>
    <t>VCB - 212</t>
  </si>
  <si>
    <t>VCB - 213</t>
  </si>
  <si>
    <t>VCB - 214</t>
  </si>
  <si>
    <t>VCB - 215</t>
  </si>
  <si>
    <t>VCB - 216</t>
  </si>
  <si>
    <t>VCB - 217</t>
  </si>
  <si>
    <t>VCB - 218</t>
  </si>
  <si>
    <t>VCB - 219</t>
  </si>
  <si>
    <t>VCB - 220</t>
  </si>
  <si>
    <t>VCB - 221</t>
  </si>
  <si>
    <t>VCB - 222</t>
  </si>
  <si>
    <t>VCB - 223</t>
  </si>
  <si>
    <t>VCB - 224</t>
  </si>
  <si>
    <t>VCB - 225</t>
  </si>
  <si>
    <t>VCB - 226</t>
  </si>
  <si>
    <t>VCB - 227</t>
  </si>
  <si>
    <t>VCB - 228</t>
  </si>
  <si>
    <t>VCB - 229</t>
  </si>
  <si>
    <t>VCB - 230</t>
  </si>
  <si>
    <t>VCB - 231</t>
  </si>
  <si>
    <t>VCB - 232</t>
  </si>
  <si>
    <t>VCB - 233</t>
  </si>
  <si>
    <t>VCB - 234</t>
  </si>
  <si>
    <t>VCB - 235</t>
  </si>
  <si>
    <t>VCB - 236</t>
  </si>
  <si>
    <t>VCB - 237</t>
  </si>
  <si>
    <t>VCB - 238</t>
  </si>
  <si>
    <t>VCB - 239</t>
  </si>
  <si>
    <t>VCB - 240</t>
  </si>
  <si>
    <t>VCB - 241</t>
  </si>
  <si>
    <t>VCB - 242</t>
  </si>
  <si>
    <t>VCB - 243</t>
  </si>
  <si>
    <t>VCB - 244</t>
  </si>
  <si>
    <t>VCB - 245</t>
  </si>
  <si>
    <t>VCB - 246</t>
  </si>
  <si>
    <t>VCB - 247</t>
  </si>
  <si>
    <t>VCB - 248</t>
  </si>
  <si>
    <t>VCB - 249</t>
  </si>
  <si>
    <t>VCB - 250</t>
  </si>
  <si>
    <t>VCB - 251</t>
  </si>
  <si>
    <t>VCB - 252</t>
  </si>
  <si>
    <t>VCB - 253</t>
  </si>
  <si>
    <t>VCB - 254</t>
  </si>
  <si>
    <t>VCB - 255</t>
  </si>
  <si>
    <t>Phí quản lý tài khoản tháng 08/2022</t>
  </si>
  <si>
    <t>Lãi tiền gửi TK tháng 08/2022</t>
  </si>
  <si>
    <t>Số dư đầu tháng 09/2022</t>
  </si>
  <si>
    <t>VCB - 256</t>
  </si>
  <si>
    <t>VCB - 257</t>
  </si>
  <si>
    <t>VCB - 258</t>
  </si>
  <si>
    <t>VCB - 259</t>
  </si>
  <si>
    <t>VCB - 260</t>
  </si>
  <si>
    <t>VCB - 261</t>
  </si>
  <si>
    <t>VCB - 262</t>
  </si>
  <si>
    <t>VCB - 263</t>
  </si>
  <si>
    <t>VCB - 264</t>
  </si>
  <si>
    <t>VCB - 265</t>
  </si>
  <si>
    <t>VCB - 266</t>
  </si>
  <si>
    <t>VCB - 267</t>
  </si>
  <si>
    <t>VCB - 268</t>
  </si>
  <si>
    <t>VCB - 269</t>
  </si>
  <si>
    <t>VCB - 270</t>
  </si>
  <si>
    <t>VCB - 271</t>
  </si>
  <si>
    <t>VCB - 272</t>
  </si>
  <si>
    <t>VCB - 273</t>
  </si>
  <si>
    <t>VCB - 274</t>
  </si>
  <si>
    <t>VCB - 275</t>
  </si>
  <si>
    <t>VCB - 276</t>
  </si>
  <si>
    <t>VCB - 277</t>
  </si>
  <si>
    <t>VCB - 278</t>
  </si>
  <si>
    <t>VCB - 279</t>
  </si>
  <si>
    <t>VCB - 280</t>
  </si>
  <si>
    <t>VCB - 281</t>
  </si>
  <si>
    <t>VCB - 282</t>
  </si>
  <si>
    <t>VCB - 283</t>
  </si>
  <si>
    <t>VCB - 284</t>
  </si>
  <si>
    <t>VCB - 287</t>
  </si>
  <si>
    <t>VCB - 288</t>
  </si>
  <si>
    <t>VCB - 289</t>
  </si>
  <si>
    <t>VCB - 290</t>
  </si>
  <si>
    <t>VCB - 291</t>
  </si>
  <si>
    <t>VCB - 292</t>
  </si>
  <si>
    <t>VCB - 293</t>
  </si>
  <si>
    <t>VCB - 294</t>
  </si>
  <si>
    <t>VCB - 295</t>
  </si>
  <si>
    <t>VCB - 296</t>
  </si>
  <si>
    <t>VCB - 297</t>
  </si>
  <si>
    <t>VCB - 298</t>
  </si>
  <si>
    <t>VCB - 299</t>
  </si>
  <si>
    <t>VCB - 300</t>
  </si>
  <si>
    <t>Do Thu Huyen ủng hộ Quỹ học bổng</t>
  </si>
  <si>
    <t>Tran Duc Binh ủng hộ Quỹ học bổng</t>
  </si>
  <si>
    <t>Hoang Thi Hai Yen ủng hộ Quỹ học bổng</t>
  </si>
  <si>
    <t>Nguyen Phuong Loan ủng hộ Quỹ học bổng</t>
  </si>
  <si>
    <t>Nguyen Nhat Ha ủng hộ Quỹ học bổng</t>
  </si>
  <si>
    <t>Nguyen Duc Tai ủng hộ Quỹ học bổng</t>
  </si>
  <si>
    <t>Pham Thi Nhung ủng hộ Quỹ học bổng</t>
  </si>
  <si>
    <t>Nguyen Van Luu ủng hộ Quỹ học bổng</t>
  </si>
  <si>
    <t>Hoang Thi Tuyet Mai ủng hộ Quỹ học bổng</t>
  </si>
  <si>
    <t>Pham Thi Tuyet ủng hộ Quỹ học bổng</t>
  </si>
  <si>
    <t>Nguyen Thi Hieu ủng hộ Quỹ học bổng</t>
  </si>
  <si>
    <t>Nguyen Thi Hong Ngoc ủng hộ Quỹ học bổng</t>
  </si>
  <si>
    <t>Minh Hoai G7 ủng hộ Quỹ học bổng</t>
  </si>
  <si>
    <t>Trang Ha Kieu Anh ủng hộ Quỹ học bổng</t>
  </si>
  <si>
    <t>Le Thi Huong Quynh ủng hộ Quỹ học bổng</t>
  </si>
  <si>
    <t>Pham Huy Thao  ủng hộ Quỹ học bổng</t>
  </si>
  <si>
    <t>Tran Xuan Hong ủng hộ Quỹ học bổng</t>
  </si>
  <si>
    <t>Tran Van Tuan ủng hộ Quỹ học bổng</t>
  </si>
  <si>
    <t>Nguyen Thinh ủng hộ Quỹ học bổng</t>
  </si>
  <si>
    <t>Leu Thi Hoai ủng hộ Quỹ học bổng</t>
  </si>
  <si>
    <t>Vu Minh Tuyen ủng hộ Quỹ học bổng</t>
  </si>
  <si>
    <t>Vu Thi Giang ủng hộ Quỹ học bổng</t>
  </si>
  <si>
    <t>Vu Thi Thanh Thao ủng hộ Quỹ học bổng</t>
  </si>
  <si>
    <t>Phí quản lý tài khoản tháng 11/2022</t>
  </si>
  <si>
    <t>Lãi tiền gửi TK tháng 11/2022</t>
  </si>
  <si>
    <t>Nguyen Thi Thu Huong ủng hộ Quỹ học bổng</t>
  </si>
  <si>
    <t>VCB - 302</t>
  </si>
  <si>
    <t>VCB - 303</t>
  </si>
  <si>
    <t>VCB - 304</t>
  </si>
  <si>
    <t>VCB - 305</t>
  </si>
  <si>
    <t>VCB - 306</t>
  </si>
  <si>
    <t>VCB - 307</t>
  </si>
  <si>
    <t>VCB - 310</t>
  </si>
  <si>
    <t>VCB - 311</t>
  </si>
  <si>
    <t>VCB - 312</t>
  </si>
  <si>
    <t>VCB - 313</t>
  </si>
  <si>
    <t>VCB - 314</t>
  </si>
  <si>
    <t>VCB - 315</t>
  </si>
  <si>
    <t>VCB - 316</t>
  </si>
  <si>
    <t>VCB - 317</t>
  </si>
  <si>
    <t>VCB - 318</t>
  </si>
  <si>
    <t>VCB - 319</t>
  </si>
  <si>
    <t>VCB - 320</t>
  </si>
  <si>
    <t>VCB - 321</t>
  </si>
  <si>
    <t>VCB - 322</t>
  </si>
  <si>
    <t>VCB - 323</t>
  </si>
  <si>
    <t>VCB - 324</t>
  </si>
  <si>
    <t>VCB - 325</t>
  </si>
  <si>
    <t>VCB - 308</t>
  </si>
  <si>
    <t>VCB  - 309</t>
  </si>
  <si>
    <t>VCB - 326</t>
  </si>
  <si>
    <t>VCB - 327</t>
  </si>
  <si>
    <t>VCB - 328</t>
  </si>
  <si>
    <t>VCB - 329</t>
  </si>
  <si>
    <t>VCB - 330</t>
  </si>
  <si>
    <t>Doan Thi Phuong Thao ủng hộ Quỹ học bổng</t>
  </si>
  <si>
    <t>Tran Tuyet Anh ủng hộ Quỹ học bổng</t>
  </si>
  <si>
    <t>Pham Anh Vu ủng hộ Quỹ học bổng</t>
  </si>
  <si>
    <t>Phan Vu Phuong Ha ủng hỗ Quỹ học bổng</t>
  </si>
  <si>
    <t>Truong Van Kien ủng hộ Quỹ học bổng</t>
  </si>
  <si>
    <t>Ly Que Uyen ủng hộ Quỹ học bổng</t>
  </si>
  <si>
    <t>Pham Tuyen Huan ủng hộ Quỹ học bổng</t>
  </si>
  <si>
    <t>Luong Van Cat ủng hộ Quỹ học bổng</t>
  </si>
  <si>
    <t>Le Ba Binh ủng hộ Quỹ học bổng</t>
  </si>
  <si>
    <t>Nguyen Thu Hang ủng hộ Quỹ học bổng</t>
  </si>
  <si>
    <t>Dang Quynh Chi ủng hộ Quỹ học bổng</t>
  </si>
  <si>
    <t>Tang Thi Kim Lien ủng hộ Quỹ học bổng</t>
  </si>
  <si>
    <t>Hoang Mai Linh ủng hộ Quỹ học bổng</t>
  </si>
  <si>
    <t>Nguyen Thi Le Hang ủng hộ Quỹ học bổng</t>
  </si>
  <si>
    <t>Phan Thi Thanh Thuy ủng hộ Quỹ học bổng</t>
  </si>
  <si>
    <t>Nguyen Thi Lan Huong ủng hộ Quỹ học bổng</t>
  </si>
  <si>
    <t>Le Nguyen Hong Giang ủng hộ Quỹ học bổng</t>
  </si>
  <si>
    <t>Nguyen Hoang An ủng hộ Quỹ học bổng</t>
  </si>
  <si>
    <t>Hoang Hung Tu ủng hộ Quỹ học bổng</t>
  </si>
  <si>
    <t>Nguyen Pham Thanh Thao ủng hộ Quỹ học bổng</t>
  </si>
  <si>
    <t>Nguyen Thu Ha ủng hộ Quỹ học bổng</t>
  </si>
  <si>
    <t>Tran My Anh ủng hô Quỹ học bổng</t>
  </si>
  <si>
    <t>Nguyen Hoang My ủng hộ Quỹ học bổng</t>
  </si>
  <si>
    <t>Hoang Thi Kim Lien ủng hộ Quỹ học bổng</t>
  </si>
  <si>
    <t>Huynh Minh Tan ủng hộ Quỹ học bổng</t>
  </si>
  <si>
    <t>Nguyen Van Hinh ủng hộ Quỹ học bổng</t>
  </si>
  <si>
    <t>Dong Thi Mai Quyên ủng hộ Quỹ học bổng</t>
  </si>
  <si>
    <t>Nguyen Thi Khanh Cong ủng hộ Quỹ học bỏng</t>
  </si>
  <si>
    <t>Hoang Thuan ủng hộ Quỹ học bổng</t>
  </si>
  <si>
    <t>Tran Viet Hung ủng hộ Quỹ học bổng</t>
  </si>
  <si>
    <t>Chuyển tiên từ tài khoản VCB sang tài khoản PVCB</t>
  </si>
  <si>
    <t>Vo Hoai Trinh ủng hộ Quỹ học bổng</t>
  </si>
  <si>
    <t>Le Thuy Vy ủng hộ Quỹ học bổng</t>
  </si>
  <si>
    <t>Truong Thi Thanh Vy ủng hộ Quỹ học bổng</t>
  </si>
  <si>
    <t>Chau Huynh Ngoc Anh Thu ủng hộ Quỹ học bổng</t>
  </si>
  <si>
    <t>Nguyen Hoang Bao ủng hộ Quỹ học bổng</t>
  </si>
  <si>
    <t>Truong Thai Ngoc Ha ủng hộ Quỹ học bổng</t>
  </si>
  <si>
    <t>Phan Ngoc Khanh ủng hộ Quỹ học bổng</t>
  </si>
  <si>
    <t>Do Quynh Trang ủng hộ Quỹ học bổng</t>
  </si>
  <si>
    <t>Dao Thi Diem Huong ủng hộ Quỹ học bổng</t>
  </si>
  <si>
    <t>VCB - 331</t>
  </si>
  <si>
    <t>VCB - 332</t>
  </si>
  <si>
    <t>VCB - 333</t>
  </si>
  <si>
    <t>VCB - 334</t>
  </si>
  <si>
    <t>VCB - 335</t>
  </si>
  <si>
    <t>VCB - 336</t>
  </si>
  <si>
    <t>VCB - 337</t>
  </si>
  <si>
    <t>VCB - 338</t>
  </si>
  <si>
    <t>VCB - 339</t>
  </si>
  <si>
    <t>VCB - 340</t>
  </si>
  <si>
    <t>VCB - 341</t>
  </si>
  <si>
    <t>VCB - 342</t>
  </si>
  <si>
    <t>VCB - 343</t>
  </si>
  <si>
    <t>VCB - 344</t>
  </si>
  <si>
    <t>VCB - 345</t>
  </si>
  <si>
    <t>VCB - 346</t>
  </si>
  <si>
    <t>VCB - 347</t>
  </si>
  <si>
    <t>VCB - 348</t>
  </si>
  <si>
    <t>VCB - 349</t>
  </si>
  <si>
    <t>VCB - 350</t>
  </si>
  <si>
    <t>VCB - 351</t>
  </si>
  <si>
    <t>VCB - 352</t>
  </si>
  <si>
    <t>VCB - 353</t>
  </si>
  <si>
    <t>VCB - 354</t>
  </si>
  <si>
    <t>VCB - 355</t>
  </si>
  <si>
    <t>VCB - 356</t>
  </si>
  <si>
    <t>VCB - 357</t>
  </si>
  <si>
    <t>VCB - 358</t>
  </si>
  <si>
    <t>VCB - 359</t>
  </si>
  <si>
    <t>VCB - 360</t>
  </si>
  <si>
    <t>VCB - 361</t>
  </si>
  <si>
    <t>Lãi tiền gửi TK tháng 12/2022</t>
  </si>
  <si>
    <t>Lãi tiền gửi TK tháng 09/2022</t>
  </si>
  <si>
    <t>Lãi tiền gửi TK tháng 10/2022</t>
  </si>
  <si>
    <t>Phí quản lý tài khoản tháng 09/2022</t>
  </si>
  <si>
    <t>Phí quản lý tài khoản tháng 10/2022</t>
  </si>
  <si>
    <t>Phí quản lý tài khoản tháng 12/2022</t>
  </si>
  <si>
    <t>Phí gửi sổ phụ hàng tháng năm 2022</t>
  </si>
  <si>
    <t>chuyển tiền Cựu sinh viên đóng góp tham gia chương trình Chào mừng 15 năm ngày thành lập Quỹ</t>
  </si>
  <si>
    <t>chuyển tiền Cựu sinh viên đóng góp để tổ chức chương trình Chào mừng 15 năm ngày thành lập Quỹ</t>
  </si>
  <si>
    <t>Công ty Cổ phần 9Pay ủng hộ Quỹ học bổng</t>
  </si>
  <si>
    <t>Nguyen Tung Linh ủng hộ Quỹ học bổng</t>
  </si>
  <si>
    <t>Thai Hoang Anh ủng hộ Quỹ học bổng</t>
  </si>
  <si>
    <t>Le Xuan Dat ủng hộ Quỹ học bổng</t>
  </si>
  <si>
    <t>Pham Quang Minh ủng hộ Quỹ học bổng</t>
  </si>
  <si>
    <t>Trieu Sung Nhan ủng hộ Quỹ học bổng</t>
  </si>
  <si>
    <t>Do Thanh Thuy ủng hộ Quỹ học bổng</t>
  </si>
  <si>
    <t>Nguyen Thi Phuong Dung ủng hộ Quỹ học bổng</t>
  </si>
  <si>
    <t>Ly Ngoc Lien ủng hộ Quỹ học bổng</t>
  </si>
  <si>
    <t>Lam Thi My Hanh ủng hộ Quỹ học bổng</t>
  </si>
  <si>
    <t>Le Thi Ngan ủng hộ Quỹ học bổng</t>
  </si>
  <si>
    <t>Khuong Thi Ngat ủng hộ Quỹ học bổng</t>
  </si>
  <si>
    <t>Ngo Quang Duong ủng hộ Quỹ học bổng</t>
  </si>
  <si>
    <t>Nguyen Van Thong ủng hộ Quỹ học bổng</t>
  </si>
  <si>
    <t>Nguyen Van Qui ủng hộ Quỹ học bổng</t>
  </si>
  <si>
    <t>Nguyen Thien Nga ủng hộ Quỹ học bổng</t>
  </si>
  <si>
    <t>Tran Linh Chi ủng hộ Quỹ học bổng</t>
  </si>
  <si>
    <t>Le Thi Hoa ủng hộ Quỹ học bổng</t>
  </si>
  <si>
    <t>Hoang Tuan Anh ủng hộ Quỹ học bổng</t>
  </si>
  <si>
    <t>Nguyen Thi Tu Lan ủng hộ Quỹ học bổng</t>
  </si>
  <si>
    <t>Hoang Ba Ngoc ủng hộ Quỹ học bổng</t>
  </si>
  <si>
    <t>Bui My Phuong ủng hộ Quỹ học bổng</t>
  </si>
  <si>
    <t>Ngo Thi Hue ủng hộ Quỹ học bổng</t>
  </si>
  <si>
    <t>Nguyen Tan Tai ủng hộ Quỹ học bổng</t>
  </si>
  <si>
    <t>Nguyen Thanh Hoa ủng hộ Quỹ học bổng</t>
  </si>
  <si>
    <t>Do Hong Ngoc ủng hộ Quỹ học bổng</t>
  </si>
  <si>
    <t>Pham Van Linh ủng hộ Quỹ học bổng</t>
  </si>
  <si>
    <t>Nguyen Le Thuong Quyen ủng hộ Quỹ học bổng</t>
  </si>
  <si>
    <t>Nguyen Duc Manh ủng hộ Quỹ học bổng</t>
  </si>
  <si>
    <t>Pham Tuyen Hoang ủng hộ Quỹ học bổng</t>
  </si>
  <si>
    <t>Pham Quang Trong ủng hộ Quỹ học bổng</t>
  </si>
  <si>
    <t>Mai Hoang ủng hộ Quỹ học bổng</t>
  </si>
  <si>
    <t>Tran Hong Ngoc ủng hộ Quỹ học bổng</t>
  </si>
  <si>
    <t>Vo Thi Le Thuy ủng hộ Quỹ học bổng</t>
  </si>
  <si>
    <t>Do Thi Thinh ủng hộ Quỹ học bổng</t>
  </si>
  <si>
    <t>Vo Ngoc Lan ủng hộ Quỹ học bổng</t>
  </si>
  <si>
    <t>Hoang An ủng hộ Quỹ học bổng</t>
  </si>
  <si>
    <t>Nguyen Thi Thanh Thuy ủng hộ Quỹ học bổng</t>
  </si>
  <si>
    <t>Nguyen Tien Tho ủng hộ Quỹ học bổng</t>
  </si>
  <si>
    <t>Nguyen Quoc Phuong ủng hộ Quỹ học bổng</t>
  </si>
  <si>
    <t>Do Quynh Anh ủng hộ Quỹ học bổng</t>
  </si>
  <si>
    <t>Truong Tuong Thang ủng hộ Quỹ học bổng</t>
  </si>
  <si>
    <t>Nguyen Ngoc Quynh ủng hộ Quỹ học bổng</t>
  </si>
  <si>
    <t>Nguyen Manh Cuong ủng hộ Quỹ học bổng</t>
  </si>
  <si>
    <t>Dang Tuong Vy ủng hộ Quỹ học bổng</t>
  </si>
  <si>
    <t>Nguyen Van Quan ủng hộ Quỹ học bổng</t>
  </si>
  <si>
    <t>Pham Thi Hong Nga ủng hộ Quỹ học bổng</t>
  </si>
  <si>
    <t>Nguyen Ngoc Minh Tam ủng hộ Quỹ học bổng</t>
  </si>
  <si>
    <t>Tran Thi Thu Trang ủng hộ Quỹ học bổng</t>
  </si>
  <si>
    <t>Lam Ngoc Thuy ủng hộ Quỹ học bổng</t>
  </si>
  <si>
    <t>La Kim Thanh ủng hộ Quỹ học bổng</t>
  </si>
  <si>
    <t>Tháng 10 /2022</t>
  </si>
  <si>
    <t>VCB - 285</t>
  </si>
  <si>
    <t>VCB- 286</t>
  </si>
  <si>
    <t>VCB - 301</t>
  </si>
  <si>
    <t>PVCB số 127 ngày 14/09/2022</t>
  </si>
  <si>
    <t>Nguyễn Thanh Thịnh</t>
  </si>
  <si>
    <t>ĐH Bách khoa Tp.HCM</t>
  </si>
  <si>
    <t>PVCB số 132 ngày 23/09/2022</t>
  </si>
  <si>
    <t>Đỗ Thị Hồng Thắm</t>
  </si>
  <si>
    <t>ĐH Ngoại ngữ - ĐH Đà Nẵng</t>
  </si>
  <si>
    <t>PVCB số 131 ngày 22/09/2022</t>
  </si>
  <si>
    <t xml:space="preserve"> Học kỳ I năm học 2022 - 2023 (đợt lẻ)</t>
  </si>
  <si>
    <t>PVCB số 136 ngày 30/09/2022</t>
  </si>
  <si>
    <t>PVCB số 140 ngày 07/10/2022</t>
  </si>
  <si>
    <t xml:space="preserve"> Học kỳ I năm học 2022 - 2023 (đợt 02)</t>
  </si>
  <si>
    <t>PVCB số 155 ngày 28/10/2022</t>
  </si>
  <si>
    <t>Trần Thị Hiếu</t>
  </si>
  <si>
    <t>Nguyễn Văn Khánh</t>
  </si>
  <si>
    <t xml:space="preserve">ĐH Nông lâm TP. HCM </t>
  </si>
  <si>
    <t xml:space="preserve"> Học kỳ I năm học 2022 - 2023 (đợt 03)</t>
  </si>
  <si>
    <t>PVCB số 157 ngày 31/10/2022</t>
  </si>
  <si>
    <t>Nguyễn Thị Mộng Xuyên</t>
  </si>
  <si>
    <t>ĐH Bách khoa Tp. HCM</t>
  </si>
  <si>
    <t>PVCB số 158 ngày 01/11/2022</t>
  </si>
  <si>
    <t xml:space="preserve"> Học kỳ I năm học 2022 - 2023 (đợt 04)</t>
  </si>
  <si>
    <t>Lê Thị Thanh Trúc</t>
  </si>
  <si>
    <t>PVCB số 161 ngày 07/11/2022</t>
  </si>
  <si>
    <t xml:space="preserve"> Học kỳ I năm học 2022 - 2023 (đợt 05)</t>
  </si>
  <si>
    <t>PVCB số 162 ngày 08/11/2022</t>
  </si>
  <si>
    <t>Bùi Đức Độ</t>
  </si>
  <si>
    <t>ĐH Xây dựng Hà Nội</t>
  </si>
  <si>
    <t xml:space="preserve"> Học kỳ I năm học 2022 - 2023 (đợt 06)</t>
  </si>
  <si>
    <t>Nguyễn Diệu Ái</t>
  </si>
  <si>
    <t>ĐH Bách Khoa TP.HCM</t>
  </si>
  <si>
    <t>PVCB số 164 ngày 11/11/2022</t>
  </si>
  <si>
    <t>PVCB số 163 ngày 10/11/2022</t>
  </si>
  <si>
    <t xml:space="preserve"> Học kỳ I năm học 2022 - 2023 (đợt 07)</t>
  </si>
  <si>
    <t xml:space="preserve">Sùng A Sáu </t>
  </si>
  <si>
    <t xml:space="preserve">ĐH Xây dựng </t>
  </si>
  <si>
    <t xml:space="preserve"> Học kỳ I năm học 2022 - 2023 (đợt 08)</t>
  </si>
  <si>
    <t>PVCB số 166 ngày 14/11/2022</t>
  </si>
  <si>
    <t>PVCB số 168 ngày 17/11/2022</t>
  </si>
  <si>
    <t xml:space="preserve"> Học kỳ I năm học 2022 - 2023 (đợt 09)</t>
  </si>
  <si>
    <t>ĐH Mở TP. HCM</t>
  </si>
  <si>
    <t>ĐH Tây Nguyên/ĐH Công nghiệp HCM</t>
  </si>
  <si>
    <t>PVCB số 171 ngày 23/11/2022</t>
  </si>
  <si>
    <t>Ngo My Uyen ủng hộ Quỹ học bổng</t>
  </si>
  <si>
    <t>Vu Huy Giap ủng hộ Quỹ học bổng</t>
  </si>
  <si>
    <t>Phan Khai Tu ủng hộ Quỹ học bổng</t>
  </si>
  <si>
    <t>Le Viet Phu ủng hộ Quỹ học bổng</t>
  </si>
  <si>
    <t>Tran Thi Ngoc Tuyet ủng hộ Quỹ học bổng</t>
  </si>
  <si>
    <t>Tran Minh Tin ủng hộ Quỹ học bổng</t>
  </si>
  <si>
    <t>La Tu Lan ủng hộ Quỹ học bổng</t>
  </si>
  <si>
    <t>Nguyen Thi Quynh Hoa ủng hộ Quỹ học bổng</t>
  </si>
  <si>
    <t>Nguyen Minh Chau ủng hộ Quỹ học bổng</t>
  </si>
  <si>
    <t>Pham Huy Thao ủng hộ Quỹ học bổng</t>
  </si>
  <si>
    <t>Vo Thi Ly ủng hộ Quỹ học bổng</t>
  </si>
  <si>
    <t>Vu Thi Thu Trang ủng hộ Quỹ học bổng</t>
  </si>
  <si>
    <t>Nguyen Minh Khue ủng hộ Quỹ học bổng</t>
  </si>
  <si>
    <t>Ho Huyen Tran ủng hộ Quỹ học bổng</t>
  </si>
  <si>
    <t>Dang Minh Ngọc ủng hộ Quỹ học bổng</t>
  </si>
  <si>
    <t>Vu Thai Huy ủng hộ Quỹ học bổng</t>
  </si>
  <si>
    <t>Nguyen Le Minh Thao ủng hộ Quỹ học bổng</t>
  </si>
  <si>
    <t>Vu Thi Minh Phuong ủng hộ Quỹ học bổng</t>
  </si>
  <si>
    <t>Chuyển học bổng học kỳ I năm học 2022 -2023  (đợt 10)</t>
  </si>
  <si>
    <t>Chuyển học bổng học kỳ I năm học 2022 -2023  (đợt lẻ)</t>
  </si>
  <si>
    <t>Chuyển học bổng học kỳ I năm học 2022 -2023  (đợt 11)</t>
  </si>
  <si>
    <t>Chuyển học bổng học kỳ I năm học 2022 -2023  (đợt 12)</t>
  </si>
  <si>
    <t>Mai Thi Hong Tinh ủng hộ Quỹ học bổng</t>
  </si>
  <si>
    <t>Chuyển học bổng học kỳ I năm học 2022 -2023  (đợt 13)</t>
  </si>
  <si>
    <t>Lãi tài khoản tại PVcomBank tháng 12/2022</t>
  </si>
  <si>
    <t xml:space="preserve">Thanh toán nhuận bút năm 2022 cho Ban biên tập Thắp Sáng Niềm Tin </t>
  </si>
  <si>
    <t>Thanh toán chi phí tổ chức Lễ trao học bổng cho tân sinh viên G16&amp;Chúc mừng sinh viên tốt nghiệp năm 2022 khu vực Miền Bắc</t>
  </si>
  <si>
    <t>Phụ cấp lương cho Lê Kim Dung tháng 11/2022</t>
  </si>
  <si>
    <t>Phụ cấp lương cho Đinh Thị Lan Anh tháng 11/2022</t>
  </si>
  <si>
    <t>Phụ cấp lương cho Đặng Lê Minh tháng 11/2022</t>
  </si>
  <si>
    <t>Thanh toán tiền lương cho CBNV chuyên trách Quỹ khu vực phía Nam tháng 11/2022</t>
  </si>
  <si>
    <t>Phụ cấp lương cho Nguyễn Thanh Phong tháng 11/2022</t>
  </si>
  <si>
    <t>Phụ cấp lương cho Lê Kim Dung tháng 12/2022</t>
  </si>
  <si>
    <t>Phụ cấp lương cho Đinh Thị Lan Anh tháng 12/2022</t>
  </si>
  <si>
    <t>Phụ cấp lương cho Đặng Lê Minh tháng 12/2022</t>
  </si>
  <si>
    <t>Phụ cấp lương cho Nguyễn Thanh Phong tháng 12/2022</t>
  </si>
  <si>
    <t>Thanh toán tiền lương cho CBNV chuyên trách Quỹ khu vực phía Nam tháng 12/2022</t>
  </si>
  <si>
    <t>Thanh toán chi phí đối ngoại năm 2022</t>
  </si>
  <si>
    <t>Thanh toán chi phí tổ chức Lễ trao học bổng cho tân sinh viên G16&amp;Chúc mừng sinh viên tốt nghiệp năm 2022 khu vực Phía Nam</t>
  </si>
  <si>
    <t>PVCB - 175</t>
  </si>
  <si>
    <t>PVCB - 176</t>
  </si>
  <si>
    <t>PVCB - 177</t>
  </si>
  <si>
    <t>PVCB - 178</t>
  </si>
  <si>
    <t>PVCB - 179</t>
  </si>
  <si>
    <t>PVCB - 180</t>
  </si>
  <si>
    <t>PVCB - 181</t>
  </si>
  <si>
    <t>PVCB - 182</t>
  </si>
  <si>
    <t>PVCB - 183</t>
  </si>
  <si>
    <t>PVCB - 184</t>
  </si>
  <si>
    <t>PVCB - 185</t>
  </si>
  <si>
    <t>PVCB - 186</t>
  </si>
  <si>
    <t>PVCB - 187</t>
  </si>
  <si>
    <t>PVCB - 188</t>
  </si>
  <si>
    <t>PVCB - 189</t>
  </si>
  <si>
    <t>PVCB - 190</t>
  </si>
  <si>
    <t>PVCB - 191</t>
  </si>
  <si>
    <t>PVCB - 192</t>
  </si>
  <si>
    <t>PVCB - 193</t>
  </si>
  <si>
    <t>Le Thi Ha Tam ủng hộ Quỹ học bổng</t>
  </si>
  <si>
    <t>Chuyển học bổng sinh viên học kỳ I năm học 2022-2023 (đợt 02)</t>
  </si>
  <si>
    <t>Chuyển học bổng sinh viên học kỳ I năm học 2022-2023 (đợt 03)</t>
  </si>
  <si>
    <t xml:space="preserve"> Học kỳ I năm học 2022 - 2023 (đợt 10)</t>
  </si>
  <si>
    <t>PVCB số 179 ngày 06/12/2022</t>
  </si>
  <si>
    <t xml:space="preserve"> Học kỳ I năm học 2022 - 2023 (đợt 11)</t>
  </si>
  <si>
    <t>Trần Thế Vinh</t>
  </si>
  <si>
    <t>Nguyễn Mỹ Duyên</t>
  </si>
  <si>
    <t>PVCB số 181 ngày 09/12/2022</t>
  </si>
  <si>
    <t xml:space="preserve"> Học kỳ I năm học 2022 - 2023 (đợt 12)</t>
  </si>
  <si>
    <t>PVCB số 182 ngày 13/12/2022</t>
  </si>
  <si>
    <t xml:space="preserve"> Học kỳ I năm học 2022 - 2023 (đợt 13)</t>
  </si>
  <si>
    <t>PVCB số 186 ngày 21/12/2022</t>
  </si>
  <si>
    <t>Chuyển học bổng học kỳ I năm học 2022 -2023  (đợt 14)</t>
  </si>
  <si>
    <t xml:space="preserve"> Học kỳ I năm học 2022 - 2023 (đợt 14)</t>
  </si>
  <si>
    <t>PVCB số 189 ngày 26/12/2022</t>
  </si>
  <si>
    <t>Đặng Thị Huệ</t>
  </si>
  <si>
    <t>ĐHQGHN-ĐHKHXH&amp;NV</t>
  </si>
  <si>
    <t>PVCB số 176 ngày 02/12/2022</t>
  </si>
  <si>
    <t>Đỗ Thị Minh Hương</t>
  </si>
  <si>
    <t>Lê Thị Hiền</t>
  </si>
  <si>
    <t>Hờ Y Dua</t>
  </si>
  <si>
    <t>Vừ Bá Nênh</t>
  </si>
  <si>
    <t>Vy Mạnh Hùng</t>
  </si>
  <si>
    <t>Lang Văn Nguyên</t>
  </si>
  <si>
    <t>Hồ Thị Thu Hương</t>
  </si>
  <si>
    <t>Nguyễn Thị Hải Yến</t>
  </si>
  <si>
    <t>Trần Thị Thu Hà</t>
  </si>
  <si>
    <t>Lê Thị Kim Ngân</t>
  </si>
  <si>
    <t>Trần Thị Thanh Thúy</t>
  </si>
  <si>
    <t>Nguyễn Sỹ Hoàng</t>
  </si>
  <si>
    <t>Dương Thị Hoài Thu</t>
  </si>
  <si>
    <t>Phạm Đàm Linh</t>
  </si>
  <si>
    <t>PVCB số 167 ngày 15/11/2022</t>
  </si>
  <si>
    <t>Bùi Thị Lệ Phúc</t>
  </si>
  <si>
    <t>Lý Mùi Mui</t>
  </si>
  <si>
    <t>Nguyễn Thị Ngọc Anh</t>
  </si>
  <si>
    <t>Nguyễn Thị Chi</t>
  </si>
  <si>
    <t>Hà Thị Mỹ Linh</t>
  </si>
  <si>
    <t>ĐH Ngoại Ngữ Huế</t>
  </si>
  <si>
    <t>Hồ Thị Bích Trâm</t>
  </si>
  <si>
    <t>Nguyễn Thị Thu Hằng</t>
  </si>
  <si>
    <t>Bùi Thị Thanh Tuyền</t>
  </si>
  <si>
    <t>Hoàng Thị Hồng</t>
  </si>
  <si>
    <t>Ngọ Trịnh Hương Ly</t>
  </si>
  <si>
    <t>Nguyễn Mạnh Đức</t>
  </si>
  <si>
    <t>Ngô Văn Long</t>
  </si>
  <si>
    <t>Nguyễn Thị Thanh Tú</t>
  </si>
  <si>
    <t>Phạm Thị Niên</t>
  </si>
  <si>
    <t>Trần Thị Thủy</t>
  </si>
  <si>
    <t>Võ Ngọc Sơn</t>
  </si>
  <si>
    <t>Lê Duy Cương</t>
  </si>
  <si>
    <t>Trần Nhật Kiên</t>
  </si>
  <si>
    <t>PVCB số 153 ngày 26/10/2022</t>
  </si>
  <si>
    <t>Hôih Thị Phượng</t>
  </si>
  <si>
    <t>Nguyễn Ngọc Thạch</t>
  </si>
  <si>
    <t>Lục  Kim Hồng</t>
  </si>
  <si>
    <t>Nông Mỹ Hạnh</t>
  </si>
  <si>
    <t>Quách Văn Dương</t>
  </si>
  <si>
    <t>Nguyễn Văn Thọ</t>
  </si>
  <si>
    <t>Nông Thị Kiều Trang</t>
  </si>
  <si>
    <t>Thèn Thị Hồng Hiệp</t>
  </si>
  <si>
    <t>Trần Thanh Quý</t>
  </si>
  <si>
    <t>Vàng A Mẩy</t>
  </si>
  <si>
    <t>Vàng Thị Sua</t>
  </si>
  <si>
    <t>PVCB số 150 ngày 21/10/2022</t>
  </si>
  <si>
    <t>Nguyễn Diệu Thắm</t>
  </si>
  <si>
    <t>Cà Văn Hạnh</t>
  </si>
  <si>
    <t>Giàng A Ký</t>
  </si>
  <si>
    <t>Hờ Thị Giàng</t>
  </si>
  <si>
    <t>Lục Thị Yến Nhi</t>
  </si>
  <si>
    <t>Trần Đình Đức</t>
  </si>
  <si>
    <t>Mã Thị Quỳnh Nga</t>
  </si>
  <si>
    <t>Mai Văn Quân</t>
  </si>
  <si>
    <t>Nguyễn Thị Anh Thư</t>
  </si>
  <si>
    <t>Đỗ Thị Ngọc Diễm</t>
  </si>
  <si>
    <t>Võ Thị Ánh Hồng</t>
  </si>
  <si>
    <t>Nguyễn Thị Nguyệt</t>
  </si>
  <si>
    <t>Lê Quốc Khanh</t>
  </si>
  <si>
    <t>Nguyễn Thị Thanh Mai</t>
  </si>
  <si>
    <t>Tạ Thị Ngọc Trâm</t>
  </si>
  <si>
    <t>Vũ Minh Nguyệt</t>
  </si>
  <si>
    <t>PVCB số 142 ngày 12/10/2022</t>
  </si>
  <si>
    <t>Lê Thị Bích Dân</t>
  </si>
  <si>
    <t>Lê Thị Thái Quyên</t>
  </si>
  <si>
    <t>Nguyễn Đức Đạt</t>
  </si>
  <si>
    <t>Nguyễn Mai Trinh</t>
  </si>
  <si>
    <t>Nguyễn Thị Hiếu Giang</t>
  </si>
  <si>
    <t>Nguyễn Thị Hoài</t>
  </si>
  <si>
    <t>Nguyễn Thị Thuỷ</t>
  </si>
  <si>
    <t>Phạm Thị Bảo Ngọc</t>
  </si>
  <si>
    <t>Phan Văn Thắng</t>
  </si>
  <si>
    <t>Trần Thị Thu Trinh</t>
  </si>
  <si>
    <t>Từ Hòa Dân</t>
  </si>
  <si>
    <t>Lê Đại Hải</t>
  </si>
  <si>
    <t>Lê Ngọc Trâm</t>
  </si>
  <si>
    <t>Nguyễn Thị Hiền</t>
  </si>
  <si>
    <t>Nguyễn Thị Mỹ Uyên</t>
  </si>
  <si>
    <t>Phan Thị Tú Trinh</t>
  </si>
  <si>
    <t>Trần Minh Thư</t>
  </si>
  <si>
    <t>Trịnh Thị Bích Loan</t>
  </si>
  <si>
    <t>Huỳnh Gia Huyên</t>
  </si>
  <si>
    <t>ĐH Tôn Đức Thắng</t>
  </si>
  <si>
    <t>ĐH Tài chính - Marketing</t>
  </si>
  <si>
    <t>PVCB số 135 ngày 28/09/2022</t>
  </si>
  <si>
    <t xml:space="preserve"> Học kỳ II năm học 2021-2022 (đợt 18)</t>
  </si>
  <si>
    <t>PVCB số 88 ngày 06/7/2022</t>
  </si>
  <si>
    <t xml:space="preserve"> Học kỳ II năm học 2021-2022 (đợt 19)</t>
  </si>
  <si>
    <t>Phàn Thị Nga</t>
  </si>
  <si>
    <t>Trần Mạnh Cường</t>
  </si>
  <si>
    <t>HV Quân Y (hệ dân sự)</t>
  </si>
  <si>
    <t>PVCB số 94 ngày 19/7/2022</t>
  </si>
  <si>
    <t>PVCB số 99 ngày 28/7/2022</t>
  </si>
  <si>
    <t xml:space="preserve"> Học kỳ I năm học 2022-2023 (đợt lẻ)</t>
  </si>
  <si>
    <t>Trần Thị Huỳnh Như</t>
  </si>
  <si>
    <t>ĐH Công nghiệp Tp.HCM</t>
  </si>
  <si>
    <t>Lê Văn Trì</t>
  </si>
  <si>
    <t>PVCB số 101 ngày 01/8/2022</t>
  </si>
  <si>
    <t>PVCB số 115 ngày 24/8/2022</t>
  </si>
  <si>
    <t>ĐH Sư phạm Tp.HCM</t>
  </si>
  <si>
    <t>Phan Thị Nga</t>
  </si>
  <si>
    <t>PVCB số 116 ngày 25/8/2022</t>
  </si>
  <si>
    <t>Nguyễn Ngọc Trân Châu</t>
  </si>
  <si>
    <t>ĐH Kinh tế Tp.HCM</t>
  </si>
  <si>
    <t>ĐH Nông nghiệp Tp.HCM</t>
  </si>
  <si>
    <t>PVCB số 117 ngày 26/8/2022</t>
  </si>
  <si>
    <t>(Bằng chữ:  Ba tỷ tám trăm chín mươi tám triệu tám trăm năm mươi tư nghìn sáu trăm đồng./.)</t>
  </si>
  <si>
    <t>Chuyển hoc bổng học kỳ I năm học 2022-2023 cho sinh viên Nguyễn  Phương Diễm- ĐH Công nghiệp Tp. HCM</t>
  </si>
  <si>
    <t>Lãi tài khoản tại PVcomBank tháng 10/2022</t>
  </si>
  <si>
    <t>PL 02/70/2020/PVCOMBANK/PVBĐĐ/HĐTG ngày 21/12/2022</t>
  </si>
  <si>
    <t>PVCB - 186 ngày 21/12/2022</t>
  </si>
  <si>
    <t>PVCB - 192 ngày 30/12/2022</t>
  </si>
  <si>
    <t>Lãi HĐTG số 213/2018/PVCOMBANK/PVBĐĐ/HĐTG ký ngày 03/12/2018 - Món 25 CN Đống Đa</t>
  </si>
  <si>
    <t>Lãi HĐTG số 213/2018/PVCOMBANK/PVBĐĐ/HĐTG ký ngày 03/12/2018 - Món 25 CN Đống Đa (chờ thời gian trình lãi suất)</t>
  </si>
  <si>
    <t>Hợp đồng số 62/2022 /PVCOMBANK/PVBĐĐ/HĐTG ngày 09/12/2022</t>
  </si>
  <si>
    <t>Hợp đồng số 72/2022 /PVCOMBANK/PVBĐĐ/HĐTG ngày 09/12/2022</t>
  </si>
  <si>
    <t>PVCB - 165 ngày 12/11/2022</t>
  </si>
  <si>
    <t>Tất toán HĐTG số 213/2018/PVCOMBANK/PVBĐĐ/HĐTG ký ngày 03/12/2018 - Món 25 CN Đống Đa</t>
  </si>
  <si>
    <t>Hợp đồng số 19/2022/PVCOMBANK/PVBĐĐ/HĐTG ngày 15/4/2022</t>
  </si>
  <si>
    <t>19A</t>
  </si>
  <si>
    <t>Tổng cộng (TK VCB và TK PVCB)</t>
  </si>
  <si>
    <t>Phiếu khác</t>
  </si>
  <si>
    <t>Tạm ứng chi phí tổ chức chương trình chào mừng 15 năm thành lập Quỹ cho cộng  đồng TSNT Đà Nẵng</t>
  </si>
  <si>
    <t>Thanh toán chi phí tổ chức Lễ trao học bổng cho tân sinh viên G16&amp;Chúc mừng sinh viên tốt nghiệp năm 2022 khu vực Miền Trung</t>
  </si>
  <si>
    <t>Hoàn tạm ứng chi phí tổ chức chương trình kỷ niệm 15 năm thành lập Quỹ học bổng ngày 21-22/5 tại BRVT - đợt 02</t>
  </si>
  <si>
    <t>Tỷ giá đầu kỳ: 22.640 - Tỷ giá cuối kỳ: 23.612</t>
  </si>
  <si>
    <t xml:space="preserve"> Năm 2022</t>
  </si>
  <si>
    <t>Phí chuyển tiền Cựu sinh viên đóng góp tham gia chương trình Chào mừng 15 năm ngày thành lập Quỹ</t>
  </si>
  <si>
    <t>Phí chuyển tiền Cựu sinh viên đóng góp để tổ chức chương trình Chào mừng 15 năm ngày thành lập Quỹ</t>
  </si>
  <si>
    <t>Lãi Hợp đồng số 70/2020/PVCOMBANK/PVBĐĐ/HĐTG ngày 21/12/2020 - Món 27 CN Đống Đa</t>
  </si>
  <si>
    <t>Ngoại tệ (USD): 1,474.04</t>
  </si>
  <si>
    <t>ĐH Công Nghiệp Hà Nội</t>
  </si>
  <si>
    <t>Lãi HĐ số 43/2018/PVCOMBANK/PVBĐĐ/HĐTG ký ngày 09/06/2018 - Món 21 CN Đống Đa</t>
  </si>
  <si>
    <t>Lãi HĐ số 39/2018/PVCOMBANK/PVBĐĐ/HĐTG ký ngày 31/05/2018 - Món 20 CN Đống Đa</t>
  </si>
  <si>
    <t>Trả lãi Hợp đồng số 99/2021/PVCOMBANK/PVDD/HĐTG ngày 31/12/2021 - Món 39 CN Đống Đa</t>
  </si>
  <si>
    <t>Tất toán HĐTG số 99/2021/PVCOMBANK /PVBĐĐ/HĐTG NGÀY 31/12/2021 - Món 39 CN Đống Đa</t>
  </si>
  <si>
    <t xml:space="preserve"> Lãi Hợp đồng số 70/2020/PVCOMBANK/PVBĐĐ/HĐTG ngày 21/12/2020 - Món 27 CN Đống Đa</t>
  </si>
  <si>
    <t>Lãi HĐ số 09/2021/PVCOMBANK/PVBĐĐ/HĐTG ký ngày 12/01/2021 - Món 17A CN Đống Đa</t>
  </si>
  <si>
    <t>HV Công Nghệ Bưu Chính Viễn Thông</t>
  </si>
  <si>
    <t>ĐH Đà Nẵng - ĐH Sư phạm Kỹ thuật</t>
  </si>
  <si>
    <t>ĐH Công Nghệ Giao Thông Vận  Tải</t>
  </si>
  <si>
    <t>ĐH Đà Nẵng - ĐH Công nghệ thông tin và Truyền thông Việt - Hàn</t>
  </si>
  <si>
    <t xml:space="preserve">HV Chính sách và Phát triển </t>
  </si>
  <si>
    <t>ĐH Đồng Tháp</t>
  </si>
  <si>
    <t xml:space="preserve">ĐH Nông Lâm Thái Nguyên </t>
  </si>
  <si>
    <t xml:space="preserve">ĐH Cần Thơ </t>
  </si>
  <si>
    <t>ĐH Thái Nguyên - Phân hiệu Lào Cai</t>
  </si>
  <si>
    <t>ĐH Sư Phạm Nghệ thuật Trung ương</t>
  </si>
  <si>
    <t xml:space="preserve">ĐH Công Nghiệp Tp. HCM </t>
  </si>
  <si>
    <t xml:space="preserve">HV Nông nghiệp Việt Nam </t>
  </si>
  <si>
    <t xml:space="preserve">ĐH Thái Nguyên - ĐH Y Dược </t>
  </si>
  <si>
    <t>Cao đẳng Lào Cai (Khoa Dược)</t>
  </si>
  <si>
    <t>HV Kỹ Thuật Mật Mã</t>
  </si>
  <si>
    <t>ĐH Nam Cần Thơ</t>
  </si>
  <si>
    <t>HV Tài Chính</t>
  </si>
  <si>
    <t>ĐHQG HN - Khoa Luật</t>
  </si>
  <si>
    <t>Cao đẳng Công thương Việt Nam</t>
  </si>
  <si>
    <t>ĐH Nông Lâm Tp. HCM</t>
  </si>
  <si>
    <t>ĐH Giao thông Vận tải - Phân hiệu Tp. HCM</t>
  </si>
  <si>
    <t>ĐH Văn hóa Tp. HCM</t>
  </si>
  <si>
    <t xml:space="preserve">ĐH Tây Nguyên </t>
  </si>
  <si>
    <t>ĐH Công Nghệ TP.HCM</t>
  </si>
  <si>
    <t>ĐH Lao động Xã hội - cơ sở II</t>
  </si>
  <si>
    <t>ĐH Kinh tế Tp. HCM</t>
  </si>
  <si>
    <t>ĐHQG HN - ĐH Y Dược</t>
  </si>
  <si>
    <t>ĐHQG HN - ĐH Ngoại Ngữ</t>
  </si>
  <si>
    <t>Hoàn tạm ứng chi phí tổ chức chương trình kỷ niệm 15 năm thành lập Quỹ học bổng TSNT ngày 21-22/5 tại BRVT</t>
  </si>
  <si>
    <t>Thanh toán chi phí tổ chức chương trình chào mừng sinh nhật Quỹ học bổng (21/05/2007-21/05/2022) và sinh hoạt Quý II- cộng đồng TSNT Hà Nội</t>
  </si>
  <si>
    <t>Thanh toán chi phí liên hoan cho chương trình Chào mừng sinh  nhật Quỹ học bổng  (21/05/2007-21/05/2022) &amp; sinh hoạt Quý II- cộng đồng TSNT Hà Nội</t>
  </si>
  <si>
    <t>Thanh toán bổ sung chi phí tổ chức Lễ trao học bổng cho tân sinh viên G16&amp;Chúc mừng sinh viên tốt nghiệp năm 2022 khu vực Miền Trung</t>
  </si>
  <si>
    <t>Thanh toán chi phí tổ chức sinh hoạt quý 3 - Cộng đồng TSNT Hà Nội</t>
  </si>
  <si>
    <t>Thanh toán Chi phí tổ chức chương trình Chào mừng 15 năm thành lập  Quỹ cho CĐ TSNT Huế</t>
  </si>
  <si>
    <t>Thanh toán Chi phí tổ chức chương trình chào mừng 15 năm thành lập Quỹ cho cộng đồng TSNT Đà Nẵng</t>
  </si>
  <si>
    <t>Thanh toán Chi phí tổ chức chương trình Chào mừng 15 năm thành lập Quỹ cho CĐ TSNT Huế</t>
  </si>
  <si>
    <t>Hoàn tạm ứng chi phí tổ chức chương trình Chào mừng 15 năm thành lập Quỹ của CĐ TSNT Huế</t>
  </si>
  <si>
    <t>Hoàn tạm ứng chi phí tổ chức chương trình chào mừng 15 năm thành lập Quỹ của cộng đồng TSNT Đà Nẵng</t>
  </si>
  <si>
    <t>Tạm ứng chi phí tổ chức chương trình chào mừng 15 năm thành lập Quỹ cho cộng đồng TSNT HCM</t>
  </si>
  <si>
    <t>Thanh toán một phần Chi phí tổ chức chương trình kỷ niệm 15 năm thành lập Quỹ học bổng TSNT ngày 21-22/5 tại BRVT</t>
  </si>
  <si>
    <t>Thanh toán chi phí tổ chức chương trình chào mừng 15 năm thành lập Quỹ cho cộng đồng TSNT HCM</t>
  </si>
  <si>
    <t>Thanh toán chi phí tổ chức sinh hoạt định kỳ cho G14, G15 - cộng đồng TSNT Hà Nội</t>
  </si>
  <si>
    <t>Hoàn tạm ứng chi phí tổ chức sinh hoạt quý 3 (chương trình Trung thu 2022) cho cộng đồng TSNT Hà Nội</t>
  </si>
  <si>
    <t>Hà Nội, ngày      tháng      năm 2023</t>
  </si>
  <si>
    <t>Thanh toán chi phí sản xuất video cho kênh Youtube "Quỹ học bổng Thắp Sáng Niềm Tin" - đợt 2 năm 2022</t>
  </si>
  <si>
    <t>Chị Võ Thị Hoàng Yến K.QTNNL, PVcomBank ủng hộ Quỹ học bổng</t>
  </si>
  <si>
    <t>Chị Lý - PVOIL ủng hộ Quỹ học bổng</t>
  </si>
  <si>
    <t>Khối Ngân hàng số - PVcomBank ủng hộ Quỹ học bổng nhân ngày Hội văn hóa 1/10</t>
  </si>
  <si>
    <t>PVcombank chi nhánh HCM và Hoàng Văn Thụ ủng hộ Quỹ học bổng</t>
  </si>
  <si>
    <t>Hà Nội, ngày  17  tháng  1 năm 2023</t>
  </si>
  <si>
    <t>Quyen G8 - CĐ HCM ủng hộ Quỹ học bổng</t>
  </si>
  <si>
    <t>Dang Ba Dung - G11 CĐ Hà Nội ủng hộ Quỹ học bổng</t>
  </si>
  <si>
    <t>Dư Mỹ An - CSV G5 TSNT HCM ủng hộ Quỹ học bổng</t>
  </si>
  <si>
    <t>mã c.tiet</t>
  </si>
  <si>
    <t xml:space="preserve">Nguyen Thanh Van (Kenh YT Van Aha) ủng hộ Quỹ học bổng </t>
  </si>
  <si>
    <t xml:space="preserve">Vo Tan Loc ủng hộ Quỹ học bổng </t>
  </si>
  <si>
    <t>FB Quin nguyen ủng hộ Quỹ học bổng</t>
  </si>
  <si>
    <t>Anh Vu ủng hộ Quỹ học bổng</t>
  </si>
  <si>
    <t>Huyen Tram ủng hộ Quỹ học bổng</t>
  </si>
  <si>
    <t>Nguyen Thi Lam - CSV G9 ủng hộ Quỹ học bổng</t>
  </si>
  <si>
    <t>Tran Ngoc Thuan - CSV G7 CĐ Huế ủng hộ Quỹ học bổng</t>
  </si>
  <si>
    <t>Nguyen Thanh Quang - CSV G2 ủng hộ Quỹ học bổng</t>
  </si>
  <si>
    <t>Tran Minh Hoai - CSV G7 ủng hộ Quỹ học bổng</t>
  </si>
  <si>
    <t>Nguyen Thi Thu ủng hộ Quỹ học bổng</t>
  </si>
  <si>
    <t>Le Kieu Linh ủng hộ Quỹ học bổng</t>
  </si>
  <si>
    <t>Luong Van Han - so 28, to 12, p quang Trung, TPTN ủng hộ Quỹ học bổng</t>
  </si>
  <si>
    <t>Hoang Vu Huong Tra ủng hộ Quỹ học bổng</t>
  </si>
  <si>
    <t>Ngoc Huyen - CSV G9 CDDN ủng hộ Quỹ học bổng</t>
  </si>
  <si>
    <t>Nguyen Thai Phong - CSV G6 ủng hộ Quỹ học bổng</t>
  </si>
  <si>
    <t>Team ViVi ủng hộ Quỹ học bổng</t>
  </si>
  <si>
    <t>Nguyễn Đình Hoàn - CSV HVTC G2 ủng hộ Quỹ học bổng</t>
  </si>
  <si>
    <t>Em Thuy - CSV ĐH Ngoại thương ủng hộ Chương trình 15 năm TL Quỹ học bổng</t>
  </si>
  <si>
    <t>Tran Ba Phuong - CSV G4 ủng hộ chương trình 15 TL Quỹ học bổng</t>
  </si>
  <si>
    <t>Nguyen Thi Dieu - CSV ĐHDK G6 ủng hộ Quỹ học bổng</t>
  </si>
  <si>
    <t>HOANG - THO Công ty Cổ phần GREEN SPEED ủng hộ Quỹ học bổng</t>
  </si>
  <si>
    <t>HUYNH THANH LONG ủng hộ Quỹ học bổng</t>
  </si>
  <si>
    <t>Tem ViVi ủng hộ Quỹ học bổng</t>
  </si>
  <si>
    <t>Pham Thi Ngoc Anh ủng hộ Quỹ học bổng</t>
  </si>
  <si>
    <t>Tran Thi Thanh Thuy ủng hộ Quỹ học bổng</t>
  </si>
  <si>
    <t>Tran Minh Hoai - CSV G7 ung hoQuỹ học bổng</t>
  </si>
  <si>
    <t>Ngo Hang (Nguyen Thi Hoa) ủng hộ Quỹ học bổng</t>
  </si>
  <si>
    <t>Nguyễn Thị Xuân Nga ủng hộ Quỹ học bổng</t>
  </si>
  <si>
    <t>Nhóm sinh viên G11 Cộng đồng HN ủng hộ Quỹ học bổng</t>
  </si>
  <si>
    <t>Lo Van Tinh ủng hộ Quỹ học bổng</t>
  </si>
  <si>
    <t>Trinh Minh Hieu - CSV G1 ủng hộ Quỹ học bổng</t>
  </si>
  <si>
    <t>Do Thi Thu Trang - CSV G2 ủng hộ Quỹ học bổng</t>
  </si>
  <si>
    <t>Cung Dinh Phu - CSV G1 ủng hộ Quỹ học bổng</t>
  </si>
  <si>
    <t>Nguyen Vinh Truong - CSV G2 ủng hộ Quỹ học bổng</t>
  </si>
  <si>
    <t>STRAY KIDS HAN, FELIX, SEUNGMIN &amp; V-STAY ủng hộ Quỹ học bổng</t>
  </si>
  <si>
    <t>Pham Quang Loi - CSV G4 ủng hộ Quỹ học bổng</t>
  </si>
  <si>
    <t>Than Thi Nhu Quynh ủng hộ Quỹ học bổng</t>
  </si>
  <si>
    <t>Tổng Công ty Cổ phần Vận tải Dầu khí - PVTrans ủng hộ Quỹ học bổng</t>
  </si>
  <si>
    <t>Nguy Thi Tho ủng hộ Quỹ học bổng</t>
  </si>
  <si>
    <t>Le Nguyen Huong Giang ủng hộ Quỹ học bổng</t>
  </si>
  <si>
    <t>Tran Ngoc Thuan - CSV G7 Huế ủng hộ Quỹ học bổng</t>
  </si>
  <si>
    <t>Vũ Thị Thảo - CSV G2 ủng hộ Quỹ học bổng</t>
  </si>
  <si>
    <t>Truong Van Kien - CSV G8 ủng hộ Quỹ học bổng</t>
  </si>
  <si>
    <t>Pham Thi Hong Loan - CSV Cao đẳng Tài chính Quản trị ủng hộ Quỹ học bổng</t>
  </si>
  <si>
    <t>Nguyễn Thị Bích Ngọc ủng hộ Quỹ học bổng</t>
  </si>
  <si>
    <t>Nguyen Tan Vinh - Thụy Khuê, Tây Hồ, Hà Nội ủng hộ Quỹ học bổng</t>
  </si>
  <si>
    <t>Nguyen Minh Chau - Chung Cư Mỹ Thuận, Quận 8, Tp. HCM ủng hộ Quỹ học bổng</t>
  </si>
  <si>
    <t>Check lại số TK chuyển</t>
  </si>
  <si>
    <t>chuyển tiền Cựu sinh viên đóng góp tham dự chương trình Chào mừng 15 năm ngày thành lập Quỹ</t>
  </si>
  <si>
    <t>Truong Lan Tam ủng hộ Quỹ học bổng</t>
  </si>
  <si>
    <t>Ngày      tháng      năm 2023</t>
  </si>
  <si>
    <t>Phí chuyển tiền Cựu sinh viên đóng góp tham dự chương trình Chào mừng 15 năm ngày thành lập Quỹ</t>
  </si>
  <si>
    <t>- Sổ này có 57 trang, đánh số từ trang 01 đến trang 57</t>
  </si>
  <si>
    <t>SỔ TIỀN GỬI NGÂN HÀNG VIETCOMBANK NĂM 2022 (USD)</t>
  </si>
  <si>
    <t>- Sổ này có … trang, đánh số từ trang ... đến trang …</t>
  </si>
  <si>
    <t>Ngày       tháng        năm 2023</t>
  </si>
  <si>
    <t>Thanh Phong - CSV G7 HCM ủng hộ Quỹ học bổng</t>
  </si>
  <si>
    <t>Nhóm sinh viên G10 Cộng đồng Hà Nội ủng hộ Quỹ học bổng</t>
  </si>
  <si>
    <t>Lãi HĐTG số 09/2021/PVCOMBANK/PVBĐĐ/HĐTG ký ngày 12/01/2021 - Món 17A</t>
  </si>
  <si>
    <t>Thanh toán chi phí đăng thông tin tuyên truyền trên ấn phẩm "Sổ tay tổ chức nhà nước năm 2022" của BNV</t>
  </si>
  <si>
    <t>Chuyển lại hỗ trợ của BLĐ PVcomBank trong đợt dịch Covid - 19 cho em Quan Thị Mỹ Linh do sai tài khoản</t>
  </si>
  <si>
    <t>Lãi Hợp đồng TG số 07/2018/PVCOMBANK/PVBĐĐ/HĐTG ngày 02/02/2018 - Món 19 CN Đống Đa</t>
  </si>
  <si>
    <t>Chủ tịch HĐQL Quỹ Nguyễn Đình Lâm mừng tuổi sinh viên nhân dịp tết Nhâm Dần</t>
  </si>
  <si>
    <t>Đỗ Tường Vy - CSV G3 ủng hộ Quỹ học bổng</t>
  </si>
  <si>
    <t>Quang Minh - CSV G9 ủng hộ Quỹ học bổng</t>
  </si>
  <si>
    <t>Hong Giang - CSV G7 ủng hộ Quỹ học bổng</t>
  </si>
  <si>
    <t>Phong - CSV G6 ủng hộ Quỹ học bổng</t>
  </si>
  <si>
    <t>Huynh Ngoc Chieu - CSV G7 ủng hộ Quỹ học bỏng</t>
  </si>
  <si>
    <t>Tất toán Hợp đồng TG số 07/2018/PVCOMBANK/PVBĐĐ/HĐTG ngày 02/02/2018 - Món 19 CN Đống Đa</t>
  </si>
  <si>
    <t>Mở Hợp đồng TG 04/2022/PVCOMBANK/PVBĐĐ/HĐTG ngày 15/02/2022 - Món 19A CN Đống Đa</t>
  </si>
  <si>
    <t>Viet Khoa - CSV G7 ủng hộ Quỹ học bổng</t>
  </si>
  <si>
    <t>Phạm Xuân Trung - CSV G1 ủng hộ Quỹ học bổng</t>
  </si>
  <si>
    <t>Luu Ngoc Quyen - CSV G8 HCM ủng hộ Quỹ học bổng</t>
  </si>
  <si>
    <t>Phuc - CSV G5 ủng hộ Quỹ học bổng</t>
  </si>
  <si>
    <t>CSV khóa G9 ủng hộ Quỹ học bổng</t>
  </si>
  <si>
    <t>Le Kim Dung - CSV G4 ủng hộ Quỹ học bổng</t>
  </si>
  <si>
    <t>PVCB - 21</t>
  </si>
  <si>
    <t>Chuyển học bổng học kỳ II năm học 2021-2022 cho sinh viên Nguyễn Quốc Cường - ĐH Sư phạm TP.HCM</t>
  </si>
  <si>
    <t>PVCB - 32</t>
  </si>
  <si>
    <t>Pham Xuan Trung - CSV G1 ủng hộ Chương trình 15 năm thành lập Quỹ</t>
  </si>
  <si>
    <t>Trả lãi Hợp đồng số 99/2021/PVCOMBANK/PVĐĐ/HĐTG ngày 31/12/2021 - Món 39 CN Đống Đa</t>
  </si>
  <si>
    <t>Chuyển học bổng học kỳ II năm 2021 - 2022 cho sinh viên Nguyễn Thị Hóa - Đại học Luật Tp. HCM</t>
  </si>
  <si>
    <t>Chuyển học bổng học kỳ II năm 2021 - 2022 cho sinh viên Trần Thị Thanh Thương - Đại học Luật Tp. HCM</t>
  </si>
  <si>
    <t>Thanh toán chi phí Dịch thuật &amp; công chứng "Quyết định về việc cấp giấy phép và công nhận Điều lệ Quỹ học bổng TSNT" và chi phí dấu tên</t>
  </si>
  <si>
    <t>Lãi tất toán HĐTG số 99/2021/PVCOMBANK /PVBĐĐ/HĐTG NGÀY 31/12/2021 - Món 39 CN Đống Đa</t>
  </si>
  <si>
    <t>Huyen My - CSV G9 ủng hộ Quỹ học bổng</t>
  </si>
  <si>
    <t>Lãi HĐTG số 19/2021/PVCOMBANK/PVBĐĐ/HĐTG ký ngày 13/04/2021 - Món 31 CN Đống Đa</t>
  </si>
  <si>
    <t>Lãi HĐTG số 18/2021/PVCOMBANK/PVBĐĐ/HĐTG ký ngày 13/04/2021 - Món 30 CN Đống Đa</t>
  </si>
  <si>
    <t>Tất toán HĐTG số 19/2021/PVCOMBANK /PVBĐĐ/HĐTG ngày 13/04/2021 - Món 31 CN Đống Đa</t>
  </si>
  <si>
    <t>Lãi tất toán HĐTG số 19/2021/PVCOMBANK /PVBĐĐ/HĐTG ngày 13/04/2021 - Món 31 CN Đống Đa</t>
  </si>
  <si>
    <t>Mở HĐTG số 19/2022/PVCOMBANK/PVBĐĐ/HĐTG ngày 15/04/2022 - Món 31A CN Đống Đa</t>
  </si>
  <si>
    <t>Chị Nguyen Thu Huong Ban KSNB PVN ủng hộ Quỹ học bổng</t>
  </si>
  <si>
    <t>Tan Vinh Tam - CSV ủng hộ Chương trình 15 năm thành lập Quỹ</t>
  </si>
  <si>
    <t>Lê Quang Chuyen - CSV G1 ủng hộ Chương trình 15 năm thành lập Quỹ</t>
  </si>
  <si>
    <t>Nguyen Vinh Truong - CSV ủng hộ Chương trình 15 năm thành lập Quỹ</t>
  </si>
  <si>
    <t>Dao Thuy Hang - CSV G3 ủng hộ Chương trình 15 năm thành lập Quỹ</t>
  </si>
  <si>
    <t>Sang - CSV G5 ủng hộ Chương trình 15 năm thành lập Quỹ</t>
  </si>
  <si>
    <t xml:space="preserve">Le Huu Tuan - CSV G3 ủng hộ Chương trình 15 năm thành lập Quỹ </t>
  </si>
  <si>
    <t>Huyen - CSV G9 CĐĐN ủng hộ Chương trình 15 năm thành lập Quỹ</t>
  </si>
  <si>
    <t>TH</t>
  </si>
  <si>
    <t xml:space="preserve">Nguyen Thi Lan - CSV G3 ủng hộ Chương trình 15 năm thành lập Quỹ </t>
  </si>
  <si>
    <t>Bui Van Đao - CSV ủng hộ Chương trình 15 năm thành lập Quỹ</t>
  </si>
  <si>
    <t>Do Khac Quy- CSV G5 ủng hộ Chương trình 15 năm thành lập Quỹ</t>
  </si>
  <si>
    <t>Nhóm G10 - TSNT Da Nang ủng hộ Chương trình 15 năm thành lập Quỹ</t>
  </si>
  <si>
    <t>Trang Anna - CSV ủng hộ Chương trình 15 năm thành lập Quỹ</t>
  </si>
  <si>
    <t>Le Thi Linh Tam - CSV ủng hộ Chương trình 15 năm thành lập Quỹ</t>
  </si>
  <si>
    <t>Dinh Thi Hanh và Vo Ng Ngoc Phuong ủng hộ Chương trình 15 năm thành lập Quỹ</t>
  </si>
  <si>
    <t>Chị Võ Thi Hoàng Yến - K.QTNNL PVcomBank ủng hộ Quỹ học bổng</t>
  </si>
  <si>
    <t>Tạm ứng một phần dịch vụ tổ chức chương trình Chào mừng 15 năm thành lập Quỹ (21/5-22/5) tại Hồ Tràm - BRVT</t>
  </si>
  <si>
    <t>Thiếu tờ trình chung của c/trình GĐ ký</t>
  </si>
  <si>
    <t>Chuyển học bổng học kỳ I năm học 2021-2022 cho sinh viên Cao Thị Huế - ĐH Y Dược Huế</t>
  </si>
  <si>
    <t xml:space="preserve">Nhóm CSV G10 - CĐTSNT Hà Nội  ủng hộ Quỹ học bổng </t>
  </si>
  <si>
    <t>Ha Thi Hong Hanh - CSV G4 ủng hộ Quỹ học bổng</t>
  </si>
  <si>
    <t>Huynh Ngoc Chieu - CSV G7 ủng hộ Quỹ học bổng</t>
  </si>
  <si>
    <t>Quyen - CSV G8 HCM ủng hộ Quỹ học bổng</t>
  </si>
  <si>
    <t>Thanh toán chi phí (còn lại) làm áo đồng phục Quỹ (theo hợp đồng Mua Bán hàng hóa số 220905/HDMB ngày 09/05/2022)</t>
  </si>
  <si>
    <t>Chị Ly ủng hộ sinh viên Quỹ học bổng</t>
  </si>
  <si>
    <t>Nguyen Thị Nhu Hieu - CSV G8 ủng hộ Quỹ học bổng</t>
  </si>
  <si>
    <t>Nhóm cựu sinh viên G10 Cộng đồng Hà Nội ủng hộ Quỹ học bổng</t>
  </si>
  <si>
    <t>Chuyển học bổng học kì I năm học 2021-2022 cho SV Nguyễn Thị Ngân - ĐH Kỹ thuật Y Dược Đà Nẵng</t>
  </si>
  <si>
    <t>Quyen - CSV G8 HCM ủng hộ Quỹ  học bổng</t>
  </si>
  <si>
    <t>Do Tuong Vy - CSV G3 ủng hộ Quỹ học bổng</t>
  </si>
  <si>
    <t>Hỗ trợ sinh viên Nguyễn Thị Thoại My - Đại học KHXH&amp;NV TP.HCM có hoàn cảnh đặc biệt khó khăn</t>
  </si>
  <si>
    <t>Huyen - CSV G9 CĐĐN ủng hộ Quỹ học bổng</t>
  </si>
  <si>
    <t>Thanh toán gói dịch vụ Email và Gói dịch vụ chứng chỉ bảo mật từ ngày 02/08/2022 đến ngày 02/08/2023</t>
  </si>
  <si>
    <t>Chuyển học bổng học kỳ II năm học 2021-2022 cho sinh viên Cao Thị Huế - Đại học Y Dược Huế</t>
  </si>
  <si>
    <t>Hỗ trợ chi phí sản xuất video cho kênh Youtube "Quỹ học bổng Thắp Sáng Niềm Tin"</t>
  </si>
  <si>
    <t>Chuyển học bổng học kỳ II năm học 2021-2022 - Đợt lẻ (2 sinh viên)</t>
  </si>
  <si>
    <t>Lãi HĐTG số: 41/2020/PVCOMBANK/PVBĐĐ/HĐTG ngày 13/8/2020 - Món 22A CN Đống Đa</t>
  </si>
  <si>
    <t>Team Len Dinh Chua Dong - Khoi KHCN ủng hộ Quỹ học bổng</t>
  </si>
  <si>
    <t>Chuyển học bổng học kỳ I năm học 2022-2023 cho sinh viên Nguyễn Ngọc Trân Châu - ĐH Kinh tế Tp.HCM</t>
  </si>
  <si>
    <t>Chuyển học bổng học kỳ I năm học 2022-2023 cho tân sinh viên Đỗ Thị Hồng Thắm - ĐH Ngoại Ngữ, ĐH Đà Nẵng</t>
  </si>
  <si>
    <t>Các đơn vị Công đoàn  PVcomBank Phía Nam ủng hộ Quỹ học bổng nhân dịp Ngày hội văn hóa 1/10</t>
  </si>
  <si>
    <t>Ứng 50% chi phí làm Kỷ niệm chương theo hợp đồng số SN1410 ngày 14/10/2022</t>
  </si>
  <si>
    <t>Dung - CSV G9 HCM ủng hộ Quỹ học bổng</t>
  </si>
  <si>
    <t>Huyen - CSV G9 CĐ Đà Nẵng ủng hộ Quỹ học bổng</t>
  </si>
  <si>
    <t>Tạm ứng chi phí tổ chức Lễ trao học bổng cho tân sinh viên G16 &amp; Chúc mừng sinh viên tốt nghiệp năm 2022 khu vực Phía Nam</t>
  </si>
  <si>
    <t>Tạm ứng chi phí tổ chức Lễ trao học bổng cho tân sinh viên G16 &amp; Chúc mừng sinh viên tốt nghiệp năm 2022 khu vực Phía Bắc</t>
  </si>
  <si>
    <t>Thanh toán chi phí liên hoan tổ chức Lễ trao học bổng G16 &amp; Chúc mừng sinh viên Tốt nghiệp năm 2022 khu vực Phía Bắc</t>
  </si>
  <si>
    <t>Tạm ứng chi phí tổ chức Lễ trao học bổng G16 &amp; Chúc mừng sinh viên Tốt nghiệp năm 2022 khu vực Miền Trung</t>
  </si>
  <si>
    <t>Thanh toán chi phí thuê xe Cần Thơ - HCM cho sinh viên Cần Thơ về dự lễ trao học bổng tân sinh viên G16 &amp; Chúc mừng sinh viên tốt nghiệp năm 2022 khu vực Phía Nam</t>
  </si>
  <si>
    <t>Hoàn trả học bổng của tân sinh viên Dương Thị Hoài Thu (do tài khoản mở online chưa được định danh nên thiêt lập bị hạn chế)</t>
  </si>
  <si>
    <t>Cựu Sinh viên G10 cộng đồng Hà Nội ủng hộ Quỹ học bổng</t>
  </si>
  <si>
    <t>Duong Thi Thuy Oanh (Sếp của CSV Vy - G3) ủng hộ Quỹ học bổng</t>
  </si>
  <si>
    <t>Cựu Sinh viên G12 cộng đồng Hà Nội ủng hộ Quỹ học bổng</t>
  </si>
  <si>
    <t>Ngọc Anh - CSV G8 ủng hộ Quỹ học bổng</t>
  </si>
  <si>
    <t>Thanh toán chi phí thuê xe Huế/Đà Nẵng cho sinh viên Huế về dự lễ trao học bổng tân sinh viên G16 &amp; Chúc mừng sinh viên tốt nghiệp năm 2022 khu vực Miền Trung</t>
  </si>
  <si>
    <t>Hoàn tạm ứng chi phí tổ chức chương trình kỷ niệm 15 năm thành lập Quỹ học bổng ngày 21-22/5 tại BRVT</t>
  </si>
  <si>
    <t>Hợp đồng TG số 62/2022 /PVCOMBANK/PVBĐĐ/HĐTG ngày 09/12/2022 - Món 40 CB Đống Đa</t>
  </si>
  <si>
    <t>Thanh toán chi phí hậu cần và in các ấn phẩm sử dụng trong chương trình Hòa nhạc "Hope Sympony" 2022</t>
  </si>
  <si>
    <t>Khen thưởng các cá nhân có đóng góp tích cực trong năm 2022</t>
  </si>
  <si>
    <t>Thanh toán chi phí tổ chức Lễ trao học bổng cho tân sinh viên G16 &amp; Chúc mừng sinh viên tốt nghiệp năm 2022 khu vực Phía Nam</t>
  </si>
  <si>
    <t>Thanh toán (bổ sung) chi phí tổ chức Lễ trao học bổng cho tân sinh viên G16 &amp; Chúc mừng sinh viên tốt nghiệp năm 2022 khu vực Phía Nam</t>
  </si>
  <si>
    <t>Thanh toán (bổ sung) chi phí tổ chức Lễ trao học bổng cho tân sinh viên G16 &amp; Chúc mừng sinh viên tốt nghiệp năm 2022 khu vực Miền Bắc</t>
  </si>
  <si>
    <t>Thanh toán chi phí tổ chức Lễ trao học bổng cho tân sinh viên G16 &amp; Chúc mừng sinh viên tốt nghiệp năm 2022 khu vực Miền Bắc</t>
  </si>
  <si>
    <t>Thanh toán (bổ sung) chi phí tổ chức Lễ trao học bổng cho tân sinh viên G16 &amp; Chúc mừng sinh viên tốt nghiệp năm 2022 khu vực Miền Trung</t>
  </si>
  <si>
    <t>Thanh toán chi phí tổ chức Lễ trao học bổng cho tân sinh viên G16 &amp; Chúc mừng sinh viên tốt nghiệp năm 2022 khu vực Miền Trung</t>
  </si>
  <si>
    <t>Lãi hợp đồng TG số 75/2020/PVCOMBANK/PVBĐĐ/HĐTG ngày 30/12/2020 - Món 28 CN Đống Đa</t>
  </si>
  <si>
    <t>Mở Hợp đồng TG số 72/2022 /PVCOMBANK/PVBĐĐ/HĐTG ngày 09/12/2022 - Món 41 CN Đống Đa</t>
  </si>
  <si>
    <t>Cựu Sinh viên G10 - CĐ TSNT Hà Nội ủng hộ Quỹ học bổng</t>
  </si>
  <si>
    <t>PVCB - 48B</t>
  </si>
  <si>
    <t>CH</t>
  </si>
  <si>
    <t>Số tiền
Gửi vào</t>
  </si>
  <si>
    <t>Số tiền
Rút ra</t>
  </si>
  <si>
    <t>Mã c/tiết</t>
  </si>
  <si>
    <t>thiếu đánh giá của Phong</t>
  </si>
  <si>
    <t>Tỷ giá đầu kỳ: 22.650 - Tỷ giá cuối kỳ: 23.612</t>
  </si>
  <si>
    <t>Hà Nội, ngày     tháng     năm 2023</t>
  </si>
  <si>
    <t>Thu hộ CSV ủng hộ cho Chương trình 15 năm thành lập Quỹ trên tài khoản PVCB</t>
  </si>
  <si>
    <t>Thu hộ CSV ủng hộ Chương trình 15 năm thành lập Quỹ trên tài khoản VCB</t>
  </si>
  <si>
    <t>Anh Lâm - Chủ tịch HĐQL Quỹ mừng tuổi sinh viên nhân dịp tết Nhâm Dần</t>
  </si>
  <si>
    <t>Chuyển tiền mừng tuổi của Anh Lâm - Chủ tịch HĐQL Quỹ</t>
  </si>
  <si>
    <t>Phan Van Chuong - CSV ủng hộ chương trình 15 năm TL Quỹ học bổng</t>
  </si>
  <si>
    <t>Nguyen Vinh Kieu - CSV ủng hộ chương trình 15 năm TL Quỹ học bổng</t>
  </si>
  <si>
    <t>Lê Văn Hùng - CSV HV Tai chính G7 ủng hộ chương trình 15 TL Quỹ học bổng</t>
  </si>
  <si>
    <t>Nguyễn Vĩnh Trường - CSV đóng góp tham gia chương trình 15 năm TL Quỹ học bổng</t>
  </si>
  <si>
    <t>Dang Pham Thanh Vi - CSV G7 đóng góp tham gia chương trình 15 năm TL Quỹ học bổng</t>
  </si>
  <si>
    <t>Nguyen Thi Tam - CSV ĐHKTQD G2 ủng hộ chương trình 15 năm TL Quỹ học bổng</t>
  </si>
  <si>
    <t>Vo Anh Hung - CSV ủng hộ chương trình 15 năm TL Quỹ học bổng</t>
  </si>
  <si>
    <t>Nguyen Thi Minh Thanh - CSV ủng hộ Chương trình 15 TL Quỹ học bổng</t>
  </si>
  <si>
    <t>+Tạm ứng dài hạn K/v Cần Thơ: 5.000.000 đ
+Tạm ứng chi phí tổ chức Chương trình kỷ niệm 15 năm TL Quỹ học bổng tại BRVT: 30.000.000 đ</t>
  </si>
  <si>
    <t>Thanh toán chi phí tổ chức sinh hoạt quý III (chương trình Trung thu 2022) cho Cộng đồng TSNT Hà Nội</t>
  </si>
  <si>
    <t>Ứng chi phí làm áo đồng phục Quỹ (theo hợp đồng Mua Bán hàng hóa số 220905/HDMB ngày 09/05/2022)</t>
  </si>
  <si>
    <t>Chứng từ PVCB 119 ngày 29/08/2022</t>
  </si>
  <si>
    <t>Chứng từ "Phiếu khác"</t>
  </si>
  <si>
    <t>Chứng từ PVCB 192 ngày 30/12/2022</t>
  </si>
  <si>
    <t>Chứng từ PVCB 190 ngày 27/12/2022</t>
  </si>
  <si>
    <t>Chứng từ PVCB 191 ngày 29/12/2022</t>
  </si>
  <si>
    <t>Thời gian &amp; 
Chứng từ CK</t>
  </si>
  <si>
    <t>PVCB số 36 ngày 29/03/2022</t>
  </si>
  <si>
    <t>PVCB số 37 ngày 30/3/2022</t>
  </si>
  <si>
    <t>PVCB số 48B ngày 18/4/2022</t>
  </si>
  <si>
    <t>PVCB - 62B</t>
  </si>
  <si>
    <t>PVCB số 62B ngày 12/5/2022</t>
  </si>
  <si>
    <t>Mông Thị Yên</t>
  </si>
  <si>
    <t>Học kỳ II năm học 2021-2022</t>
  </si>
  <si>
    <t>PVCB số 125 ngày 9/9/2022</t>
  </si>
  <si>
    <t>Học kỳ II năm học 2021-2022 (đợt lẻ)</t>
  </si>
  <si>
    <t>Học kỳ I năm học 2022 - 2023 (đợt 01)</t>
  </si>
  <si>
    <t>Học kỳ I năm học 2022 - 2023 - tân SV (đợt lẻ)</t>
  </si>
  <si>
    <t>Học kỳ I năm học 2022 - 2023 - tân SV (đợt 01)</t>
  </si>
  <si>
    <t xml:space="preserve"> Học kỳ I năm học 2022 - 2023 - tân SV (đợt 02)</t>
  </si>
  <si>
    <t>ĐHQG HCM - Phân hiệu Bến Tre</t>
  </si>
  <si>
    <t xml:space="preserve"> Học kỳ I năm học 2022 - 2023 - tân SV (đợt 3)</t>
  </si>
  <si>
    <t>HN</t>
  </si>
  <si>
    <t>Lào Cai</t>
  </si>
  <si>
    <t>Cần thơ</t>
  </si>
  <si>
    <t xml:space="preserve"> Học kỳ I năm học 2022 - 2023 - tân SV (đợt 4)</t>
  </si>
  <si>
    <t>Đồng Tháp</t>
  </si>
  <si>
    <t xml:space="preserve"> Học kỳ I năm học 2022 - 2023 - tân SV (đợt 5)</t>
  </si>
  <si>
    <t>ĐHQG HN - ĐH Khoa học tự nhiên</t>
  </si>
  <si>
    <t xml:space="preserve"> Học kỳ I năm học 2022 - 2023 - tân SV (đợt 6)</t>
  </si>
  <si>
    <t xml:space="preserve"> Học kỳ I năm học 2022 - 2023 - tân SV (đợt lẻ)</t>
  </si>
  <si>
    <t xml:space="preserve"> Học kỳ I năm học 2022 - 2023 - tân SV (đợt 7)</t>
  </si>
  <si>
    <t>Đầu kỳ (2021 kết chuyển)</t>
  </si>
  <si>
    <t>Tiền lãi (VNĐ)</t>
  </si>
  <si>
    <t>Ngân hàng TMCP Ngoại thương VN</t>
  </si>
  <si>
    <t>HĐ số 19 tất toán, mở HĐ mới</t>
  </si>
  <si>
    <t>PVCB - 177 (3/12/22) &amp;181 (9/12/2022)</t>
  </si>
  <si>
    <t>PVCB số 46 ngày 13/04/2022</t>
  </si>
  <si>
    <t>PVCB số 46&amp;47 ngày 13&amp;15/04/2022</t>
  </si>
  <si>
    <t>PL 01/60/2021/PVCOMBANK/PVBĐĐ/ HĐTG ngày 12/08/2022 (tự quay vòng)</t>
  </si>
  <si>
    <t xml:space="preserve">Tất toán Món 08 + 1 tỷ TT thêm) </t>
  </si>
  <si>
    <t>Tất toán Món 24A</t>
  </si>
  <si>
    <t>Tất toán Món 23A</t>
  </si>
  <si>
    <t>PVCB số 38&amp;42 ngày 31/3&amp;5/4/2022
Tất toán hợp đồng</t>
  </si>
  <si>
    <t>PVCB 03 ngày 12/1/2022</t>
  </si>
  <si>
    <t>PVCB số 11&amp;17 ngày 07&amp;15/02/2022</t>
  </si>
  <si>
    <t>PL 01/09/2021/PVCOMBANK/PVBĐĐ/ HĐTG ngày 02/01/2022</t>
  </si>
  <si>
    <t>I- PVcomBank CN Đống Đa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</si>
</sst>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3" formatCode="_(* #,##0.00_);_(* \(#,##0.00\);_(* &quot;-&quot;??_);_(@_)"/>
    <numFmt numFmtId="164" formatCode="dd\/mm\/yyyy"/>
    <numFmt numFmtId="165" formatCode="_-* #,##0.00_-;\-* #,##0.00_-;_-* &quot;-&quot;??_-;_-@_-"/>
    <numFmt numFmtId="166" formatCode="[$$-409]#,##0.00;[Red]&quot;-&quot;[$$-409]#,##0.00"/>
    <numFmt numFmtId="167" formatCode="_-* #,##0_-;\-* #,##0_-;_-* &quot;-&quot;??_-;_-@_-"/>
    <numFmt numFmtId="168" formatCode="#,##0.0"/>
    <numFmt numFmtId="169" formatCode="dd\/m\/yyyy"/>
    <numFmt numFmtId="170" formatCode="_(* #,##0_);_(* \(#,##0\);_(* &quot;-&quot;??_);_(@_)"/>
    <numFmt numFmtId="171" formatCode="0.0%"/>
    <numFmt numFmtId="172" formatCode="[$-409]d\-mmm\-yy;@"/>
    <numFmt numFmtId="173" formatCode="#,##0.000"/>
    <numFmt numFmtId="174" formatCode="#,##0\ &quot;£&quot;_);[Red]\(#,##0\ &quot;£&quot;\)"/>
    <numFmt numFmtId="175" formatCode="&quot;R&quot;\ #,##0;[Red]&quot;R&quot;\ \-#,##0"/>
    <numFmt numFmtId="176" formatCode="#,##0.0000000"/>
    <numFmt numFmtId="177" formatCode="&quot;\&quot;#,##0.00;[Red]&quot;\&quot;\-#,##0.00"/>
    <numFmt numFmtId="178" formatCode="&quot;\&quot;#,##0;[Red]&quot;\&quot;\-#,##0"/>
  </numFmts>
  <fonts count="87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63"/>
    </font>
    <font>
      <b/>
      <sz val="10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i/>
      <sz val="10"/>
      <name val="Arial"/>
      <family val="2"/>
    </font>
    <font>
      <b/>
      <sz val="8"/>
      <name val="Arial"/>
      <family val="2"/>
    </font>
    <font>
      <i/>
      <sz val="8"/>
      <color rgb="FFFF000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8"/>
      <color rgb="FFFF000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  <charset val="163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.VnTime"/>
      <family val="2"/>
    </font>
    <font>
      <sz val="11"/>
      <color theme="1"/>
      <name val="Calibri"/>
      <family val="2"/>
      <charset val="163"/>
      <scheme val="minor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i/>
      <sz val="16"/>
      <color rgb="FF000000"/>
      <name val="Times New Roman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1"/>
      <color rgb="FF000000"/>
      <name val="Times New Roman"/>
      <family val="1"/>
    </font>
    <font>
      <b/>
      <sz val="11"/>
      <color indexed="63"/>
      <name val="Calibri"/>
      <family val="2"/>
    </font>
    <font>
      <b/>
      <i/>
      <u/>
      <sz val="11"/>
      <color rgb="FF000000"/>
      <name val="Times New Roman"/>
      <family val="1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i/>
      <sz val="8"/>
      <name val="Arial"/>
      <family val="2"/>
    </font>
    <font>
      <b/>
      <sz val="12"/>
      <name val="Times New Roman"/>
      <family val="1"/>
    </font>
    <font>
      <i/>
      <sz val="10"/>
      <color rgb="FFFF0000"/>
      <name val="Arial"/>
      <family val="2"/>
    </font>
    <font>
      <b/>
      <sz val="11"/>
      <name val="Arial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i/>
      <sz val="1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0"/>
      <name val="Calibri"/>
      <family val="2"/>
      <scheme val="minor"/>
    </font>
    <font>
      <b/>
      <i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name val="Arial"/>
      <family val="2"/>
    </font>
    <font>
      <b/>
      <sz val="9"/>
      <name val="Arial"/>
      <family val="2"/>
    </font>
    <font>
      <sz val="11"/>
      <name val="Arial"/>
      <family val="2"/>
    </font>
    <font>
      <b/>
      <i/>
      <sz val="12"/>
      <name val="Times New Roman"/>
      <family val="1"/>
    </font>
    <font>
      <sz val="12"/>
      <name val="Times New Roman"/>
      <family val="1"/>
    </font>
    <font>
      <i/>
      <sz val="12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i/>
      <sz val="9"/>
      <name val="Arial"/>
      <family val="2"/>
    </font>
    <font>
      <b/>
      <sz val="13"/>
      <name val="Arial"/>
      <family val="2"/>
    </font>
    <font>
      <b/>
      <i/>
      <sz val="10"/>
      <color rgb="FFFF0000"/>
      <name val="Arial"/>
      <family val="2"/>
    </font>
    <font>
      <b/>
      <sz val="10"/>
      <color rgb="FFFFFFCC"/>
      <name val="Arial"/>
      <family val="2"/>
    </font>
    <font>
      <sz val="10"/>
      <color indexed="10"/>
      <name val="Arial"/>
      <family val="2"/>
    </font>
    <font>
      <b/>
      <i/>
      <sz val="11"/>
      <name val="Arial"/>
      <family val="2"/>
    </font>
    <font>
      <b/>
      <sz val="15"/>
      <name val="Times New Roman"/>
      <family val="1"/>
    </font>
    <font>
      <b/>
      <u/>
      <sz val="12"/>
      <name val="Times New Roman"/>
      <family val="1"/>
    </font>
    <font>
      <sz val="12"/>
      <name val=".VnArial Narrow"/>
      <family val="2"/>
    </font>
    <font>
      <sz val="12"/>
      <name val=".VnTime"/>
      <family val="1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color rgb="FF000000"/>
      <name val="Arial"/>
      <family val="2"/>
    </font>
    <font>
      <sz val="9"/>
      <color indexed="81"/>
      <name val="Tahoma"/>
    </font>
    <font>
      <b/>
      <sz val="9"/>
      <color indexed="81"/>
      <name val="Tahoma"/>
    </font>
    <font>
      <sz val="9"/>
      <color rgb="FFFF0000"/>
      <name val="Arial"/>
      <family val="2"/>
    </font>
    <font>
      <b/>
      <sz val="12"/>
      <color theme="1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theme="0"/>
      </patternFill>
    </fill>
  </fills>
  <borders count="5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 style="hair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/>
      <right style="double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rgb="FFFFFFFF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rgb="FFFFFFFF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</borders>
  <cellStyleXfs count="129">
    <xf numFmtId="0" fontId="0" fillId="0" borderId="0"/>
    <xf numFmtId="0" fontId="8" fillId="0" borderId="0"/>
    <xf numFmtId="0" fontId="7" fillId="0" borderId="0"/>
    <xf numFmtId="0" fontId="10" fillId="0" borderId="0"/>
    <xf numFmtId="0" fontId="23" fillId="5" borderId="0" applyNumberFormat="0" applyBorder="0" applyAlignment="0" applyProtection="0"/>
    <xf numFmtId="0" fontId="23" fillId="6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8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22" borderId="0" applyNumberFormat="0" applyBorder="0" applyAlignment="0" applyProtection="0"/>
    <xf numFmtId="0" fontId="25" fillId="6" borderId="0" applyNumberFormat="0" applyBorder="0" applyAlignment="0" applyProtection="0"/>
    <xf numFmtId="0" fontId="26" fillId="23" borderId="14" applyNumberFormat="0" applyAlignment="0" applyProtection="0"/>
    <xf numFmtId="0" fontId="27" fillId="24" borderId="15" applyNumberFormat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31" fillId="7" borderId="0" applyNumberFormat="0" applyBorder="0" applyAlignment="0" applyProtection="0"/>
    <xf numFmtId="0" fontId="32" fillId="0" borderId="0" applyNumberFormat="0" applyBorder="0" applyProtection="0">
      <alignment horizontal="center"/>
    </xf>
    <xf numFmtId="0" fontId="33" fillId="0" borderId="16" applyNumberFormat="0" applyFill="0" applyAlignment="0" applyProtection="0"/>
    <xf numFmtId="0" fontId="34" fillId="0" borderId="17" applyNumberFormat="0" applyFill="0" applyAlignment="0" applyProtection="0"/>
    <xf numFmtId="0" fontId="35" fillId="0" borderId="18" applyNumberFormat="0" applyFill="0" applyAlignment="0" applyProtection="0"/>
    <xf numFmtId="0" fontId="35" fillId="0" borderId="0" applyNumberFormat="0" applyFill="0" applyBorder="0" applyAlignment="0" applyProtection="0"/>
    <xf numFmtId="0" fontId="32" fillId="0" borderId="0" applyNumberFormat="0" applyBorder="0" applyProtection="0">
      <alignment horizontal="center" textRotation="90"/>
    </xf>
    <xf numFmtId="0" fontId="36" fillId="10" borderId="14" applyNumberFormat="0" applyAlignment="0" applyProtection="0"/>
    <xf numFmtId="0" fontId="37" fillId="0" borderId="19" applyNumberFormat="0" applyFill="0" applyAlignment="0" applyProtection="0"/>
    <xf numFmtId="0" fontId="38" fillId="2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10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10" fillId="0" borderId="0"/>
    <xf numFmtId="0" fontId="10" fillId="0" borderId="0"/>
    <xf numFmtId="0" fontId="39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26" borderId="20" applyNumberFormat="0" applyFont="0" applyAlignment="0" applyProtection="0"/>
    <xf numFmtId="0" fontId="40" fillId="23" borderId="21" applyNumberFormat="0" applyAlignment="0" applyProtection="0"/>
    <xf numFmtId="9" fontId="10" fillId="0" borderId="0" applyFont="0" applyFill="0" applyBorder="0" applyAlignment="0" applyProtection="0"/>
    <xf numFmtId="0" fontId="41" fillId="0" borderId="0" applyNumberFormat="0" applyBorder="0" applyProtection="0"/>
    <xf numFmtId="166" fontId="41" fillId="0" borderId="0" applyBorder="0" applyProtection="0"/>
    <xf numFmtId="0" fontId="42" fillId="0" borderId="0" applyNumberFormat="0" applyFill="0" applyBorder="0" applyAlignment="0" applyProtection="0"/>
    <xf numFmtId="0" fontId="43" fillId="0" borderId="22" applyNumberFormat="0" applyFill="0" applyAlignment="0" applyProtection="0"/>
    <xf numFmtId="0" fontId="44" fillId="0" borderId="0" applyNumberFormat="0" applyFill="0" applyBorder="0" applyAlignment="0" applyProtection="0"/>
    <xf numFmtId="0" fontId="5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6" fillId="0" borderId="0"/>
    <xf numFmtId="0" fontId="2" fillId="0" borderId="0"/>
    <xf numFmtId="3" fontId="10" fillId="0" borderId="0" applyFont="0" applyFill="0" applyBorder="0" applyAlignment="0" applyProtection="0"/>
    <xf numFmtId="174" fontId="77" fillId="0" borderId="0" applyFont="0" applyFill="0" applyBorder="0" applyAlignment="0" applyProtection="0"/>
    <xf numFmtId="0" fontId="10" fillId="0" borderId="0" applyFont="0" applyFill="0" applyBorder="0" applyAlignment="0" applyProtection="0"/>
    <xf numFmtId="2" fontId="10" fillId="0" borderId="0" applyFont="0" applyFill="0" applyBorder="0" applyAlignment="0" applyProtection="0"/>
    <xf numFmtId="40" fontId="78" fillId="0" borderId="0" applyFont="0" applyFill="0" applyBorder="0" applyAlignment="0" applyProtection="0"/>
    <xf numFmtId="38" fontId="78" fillId="0" borderId="0" applyFont="0" applyFill="0" applyBorder="0" applyAlignment="0" applyProtection="0"/>
    <xf numFmtId="0" fontId="78" fillId="0" borderId="0" applyFont="0" applyFill="0" applyBorder="0" applyAlignment="0" applyProtection="0"/>
    <xf numFmtId="0" fontId="78" fillId="0" borderId="0" applyFont="0" applyFill="0" applyBorder="0" applyAlignment="0" applyProtection="0"/>
    <xf numFmtId="10" fontId="10" fillId="0" borderId="0" applyFont="0" applyFill="0" applyBorder="0" applyAlignment="0" applyProtection="0"/>
    <xf numFmtId="0" fontId="79" fillId="0" borderId="0"/>
    <xf numFmtId="175" fontId="77" fillId="0" borderId="0" applyFont="0" applyFill="0" applyBorder="0" applyAlignment="0" applyProtection="0"/>
    <xf numFmtId="176" fontId="77" fillId="0" borderId="0" applyFont="0" applyFill="0" applyBorder="0" applyAlignment="0" applyProtection="0"/>
    <xf numFmtId="177" fontId="80" fillId="0" borderId="0" applyFont="0" applyFill="0" applyBorder="0" applyAlignment="0" applyProtection="0"/>
    <xf numFmtId="178" fontId="80" fillId="0" borderId="0" applyFont="0" applyFill="0" applyBorder="0" applyAlignment="0" applyProtection="0"/>
    <xf numFmtId="0" fontId="81" fillId="0" borderId="0"/>
    <xf numFmtId="0" fontId="1" fillId="0" borderId="0"/>
  </cellStyleXfs>
  <cellXfs count="1485">
    <xf numFmtId="0" fontId="0" fillId="0" borderId="0" xfId="0"/>
    <xf numFmtId="0" fontId="9" fillId="0" borderId="0" xfId="1" applyNumberFormat="1" applyFont="1" applyAlignment="1">
      <alignment vertical="center"/>
    </xf>
    <xf numFmtId="49" fontId="10" fillId="0" borderId="0" xfId="1" applyNumberFormat="1" applyFont="1" applyAlignment="1">
      <alignment horizontal="center" vertical="center"/>
    </xf>
    <xf numFmtId="0" fontId="10" fillId="0" borderId="0" xfId="1" applyFont="1" applyAlignment="1">
      <alignment vertical="center" wrapText="1"/>
    </xf>
    <xf numFmtId="0" fontId="10" fillId="0" borderId="0" xfId="1" applyFont="1" applyAlignment="1">
      <alignment vertical="center"/>
    </xf>
    <xf numFmtId="0" fontId="9" fillId="0" borderId="0" xfId="1" applyFont="1" applyAlignment="1">
      <alignment horizontal="center" vertical="center"/>
    </xf>
    <xf numFmtId="0" fontId="10" fillId="0" borderId="0" xfId="1" applyNumberFormat="1" applyFont="1" applyAlignment="1">
      <alignment vertical="center"/>
    </xf>
    <xf numFmtId="0" fontId="11" fillId="0" borderId="0" xfId="1" applyFont="1" applyAlignment="1">
      <alignment horizontal="center" vertical="center"/>
    </xf>
    <xf numFmtId="0" fontId="11" fillId="0" borderId="0" xfId="1" applyFont="1" applyAlignment="1">
      <alignment horizontal="right" vertical="center"/>
    </xf>
    <xf numFmtId="0" fontId="10" fillId="0" borderId="0" xfId="2" applyFont="1" applyFill="1" applyBorder="1" applyAlignment="1">
      <alignment vertical="center" wrapText="1"/>
    </xf>
    <xf numFmtId="0" fontId="10" fillId="0" borderId="0" xfId="3" applyFont="1" applyBorder="1" applyAlignment="1">
      <alignment vertical="center" wrapText="1"/>
    </xf>
    <xf numFmtId="0" fontId="10" fillId="0" borderId="0" xfId="1" applyFont="1" applyBorder="1" applyAlignment="1">
      <alignment vertical="center"/>
    </xf>
    <xf numFmtId="0" fontId="11" fillId="0" borderId="1" xfId="1" applyFont="1" applyBorder="1" applyAlignment="1">
      <alignment vertical="center"/>
    </xf>
    <xf numFmtId="0" fontId="9" fillId="0" borderId="2" xfId="1" applyNumberFormat="1" applyFont="1" applyBorder="1" applyAlignment="1">
      <alignment horizontal="center" vertical="center"/>
    </xf>
    <xf numFmtId="49" fontId="9" fillId="0" borderId="2" xfId="1" applyNumberFormat="1" applyFont="1" applyBorder="1" applyAlignment="1">
      <alignment horizontal="center" vertical="center"/>
    </xf>
    <xf numFmtId="0" fontId="14" fillId="2" borderId="4" xfId="1" applyNumberFormat="1" applyFont="1" applyFill="1" applyBorder="1" applyAlignment="1">
      <alignment horizontal="center" vertical="center"/>
    </xf>
    <xf numFmtId="3" fontId="10" fillId="3" borderId="4" xfId="1" applyNumberFormat="1" applyFont="1" applyFill="1" applyBorder="1" applyAlignment="1">
      <alignment horizontal="center" vertical="center"/>
    </xf>
    <xf numFmtId="3" fontId="14" fillId="3" borderId="4" xfId="1" applyNumberFormat="1" applyFont="1" applyFill="1" applyBorder="1" applyAlignment="1">
      <alignment horizontal="center" vertical="center" wrapText="1"/>
    </xf>
    <xf numFmtId="3" fontId="10" fillId="0" borderId="4" xfId="1" applyNumberFormat="1" applyFont="1" applyFill="1" applyBorder="1" applyAlignment="1">
      <alignment vertical="center"/>
    </xf>
    <xf numFmtId="3" fontId="9" fillId="0" borderId="4" xfId="1" applyNumberFormat="1" applyFont="1" applyFill="1" applyBorder="1" applyAlignment="1">
      <alignment vertical="center"/>
    </xf>
    <xf numFmtId="0" fontId="9" fillId="0" borderId="4" xfId="1" applyFont="1" applyBorder="1" applyAlignment="1">
      <alignment horizontal="center" vertical="center"/>
    </xf>
    <xf numFmtId="0" fontId="15" fillId="0" borderId="0" xfId="1" applyFont="1" applyAlignment="1">
      <alignment horizontal="right" vertical="center"/>
    </xf>
    <xf numFmtId="164" fontId="10" fillId="0" borderId="5" xfId="3" applyNumberFormat="1" applyFont="1" applyFill="1" applyBorder="1" applyAlignment="1">
      <alignment vertical="center" wrapText="1"/>
    </xf>
    <xf numFmtId="0" fontId="10" fillId="0" borderId="5" xfId="3" quotePrefix="1" applyFont="1" applyFill="1" applyBorder="1" applyAlignment="1">
      <alignment horizontal="center" vertical="center" wrapText="1"/>
    </xf>
    <xf numFmtId="0" fontId="10" fillId="0" borderId="5" xfId="3" applyFont="1" applyFill="1" applyBorder="1" applyAlignment="1">
      <alignment vertical="center" wrapText="1"/>
    </xf>
    <xf numFmtId="3" fontId="10" fillId="0" borderId="5" xfId="3" applyNumberFormat="1" applyFont="1" applyFill="1" applyBorder="1" applyAlignment="1">
      <alignment vertical="center" wrapText="1"/>
    </xf>
    <xf numFmtId="3" fontId="10" fillId="0" borderId="5" xfId="3" applyNumberFormat="1" applyFont="1" applyBorder="1" applyAlignment="1">
      <alignment vertical="center" wrapText="1"/>
    </xf>
    <xf numFmtId="3" fontId="10" fillId="0" borderId="5" xfId="1" applyNumberFormat="1" applyFont="1" applyFill="1" applyBorder="1" applyAlignment="1">
      <alignment vertical="center"/>
    </xf>
    <xf numFmtId="0" fontId="9" fillId="0" borderId="5" xfId="1" applyFont="1" applyFill="1" applyBorder="1" applyAlignment="1">
      <alignment horizontal="center" vertical="center"/>
    </xf>
    <xf numFmtId="0" fontId="13" fillId="0" borderId="0" xfId="1" applyFont="1" applyFill="1" applyAlignment="1">
      <alignment horizontal="right" vertical="center"/>
    </xf>
    <xf numFmtId="0" fontId="10" fillId="0" borderId="0" xfId="1" applyFont="1" applyFill="1" applyAlignment="1">
      <alignment vertical="center"/>
    </xf>
    <xf numFmtId="0" fontId="10" fillId="0" borderId="3" xfId="3" applyFont="1" applyFill="1" applyBorder="1" applyAlignment="1">
      <alignment vertical="center" wrapText="1"/>
    </xf>
    <xf numFmtId="0" fontId="16" fillId="0" borderId="0" xfId="1" applyFont="1" applyFill="1" applyAlignment="1">
      <alignment horizontal="right" vertical="center"/>
    </xf>
    <xf numFmtId="0" fontId="10" fillId="0" borderId="0" xfId="0" applyFont="1" applyFill="1" applyAlignment="1">
      <alignment vertical="center" wrapText="1"/>
    </xf>
    <xf numFmtId="0" fontId="10" fillId="0" borderId="5" xfId="3" applyFont="1" applyBorder="1" applyAlignment="1">
      <alignment vertical="center" wrapText="1"/>
    </xf>
    <xf numFmtId="0" fontId="10" fillId="0" borderId="5" xfId="1" applyFont="1" applyFill="1" applyBorder="1" applyAlignment="1">
      <alignment horizontal="left" vertical="center" wrapText="1"/>
    </xf>
    <xf numFmtId="0" fontId="10" fillId="0" borderId="0" xfId="1" applyFont="1" applyFill="1" applyAlignment="1">
      <alignment vertical="center" wrapText="1"/>
    </xf>
    <xf numFmtId="0" fontId="10" fillId="0" borderId="5" xfId="3" applyFont="1" applyFill="1" applyBorder="1" applyAlignment="1">
      <alignment horizontal="center" vertical="center" wrapText="1"/>
    </xf>
    <xf numFmtId="0" fontId="14" fillId="0" borderId="5" xfId="1" applyNumberFormat="1" applyFont="1" applyFill="1" applyBorder="1" applyAlignment="1">
      <alignment horizontal="center" vertical="center"/>
    </xf>
    <xf numFmtId="49" fontId="10" fillId="0" borderId="5" xfId="1" applyNumberFormat="1" applyFont="1" applyFill="1" applyBorder="1" applyAlignment="1">
      <alignment horizontal="center" vertical="center"/>
    </xf>
    <xf numFmtId="0" fontId="14" fillId="0" borderId="5" xfId="1" applyFont="1" applyFill="1" applyBorder="1" applyAlignment="1">
      <alignment horizontal="center" vertical="center" wrapText="1"/>
    </xf>
    <xf numFmtId="3" fontId="9" fillId="0" borderId="5" xfId="1" applyNumberFormat="1" applyFont="1" applyFill="1" applyBorder="1" applyAlignment="1">
      <alignment vertical="center"/>
    </xf>
    <xf numFmtId="0" fontId="14" fillId="0" borderId="6" xfId="1" applyNumberFormat="1" applyFont="1" applyFill="1" applyBorder="1" applyAlignment="1">
      <alignment horizontal="center" vertical="center"/>
    </xf>
    <xf numFmtId="49" fontId="10" fillId="0" borderId="6" xfId="1" applyNumberFormat="1" applyFont="1" applyFill="1" applyBorder="1" applyAlignment="1">
      <alignment horizontal="center" vertical="center"/>
    </xf>
    <xf numFmtId="0" fontId="14" fillId="0" borderId="6" xfId="1" applyFont="1" applyFill="1" applyBorder="1" applyAlignment="1">
      <alignment horizontal="center" vertical="center" wrapText="1"/>
    </xf>
    <xf numFmtId="3" fontId="9" fillId="0" borderId="6" xfId="1" applyNumberFormat="1" applyFont="1" applyFill="1" applyBorder="1" applyAlignment="1">
      <alignment vertical="center"/>
    </xf>
    <xf numFmtId="0" fontId="9" fillId="0" borderId="6" xfId="1" applyFont="1" applyFill="1" applyBorder="1" applyAlignment="1">
      <alignment horizontal="center" vertical="center"/>
    </xf>
    <xf numFmtId="49" fontId="10" fillId="0" borderId="7" xfId="1" applyNumberFormat="1" applyFont="1" applyFill="1" applyBorder="1" applyAlignment="1">
      <alignment horizontal="center" vertical="center"/>
    </xf>
    <xf numFmtId="3" fontId="9" fillId="0" borderId="7" xfId="1" applyNumberFormat="1" applyFont="1" applyFill="1" applyBorder="1" applyAlignment="1">
      <alignment vertical="center"/>
    </xf>
    <xf numFmtId="0" fontId="9" fillId="0" borderId="7" xfId="1" applyFont="1" applyFill="1" applyBorder="1" applyAlignment="1">
      <alignment horizontal="center" vertical="center"/>
    </xf>
    <xf numFmtId="164" fontId="10" fillId="0" borderId="5" xfId="0" applyNumberFormat="1" applyFont="1" applyFill="1" applyBorder="1" applyAlignment="1">
      <alignment horizontal="right" vertical="center" wrapText="1"/>
    </xf>
    <xf numFmtId="3" fontId="10" fillId="0" borderId="5" xfId="3" applyNumberFormat="1" applyFont="1" applyFill="1" applyBorder="1" applyAlignment="1">
      <alignment horizontal="right" vertical="center"/>
    </xf>
    <xf numFmtId="164" fontId="10" fillId="0" borderId="8" xfId="0" applyNumberFormat="1" applyFont="1" applyFill="1" applyBorder="1" applyAlignment="1">
      <alignment horizontal="right" vertical="center" wrapText="1"/>
    </xf>
    <xf numFmtId="0" fontId="10" fillId="0" borderId="8" xfId="3" applyFont="1" applyFill="1" applyBorder="1" applyAlignment="1">
      <alignment horizontal="center" vertical="center" wrapText="1"/>
    </xf>
    <xf numFmtId="3" fontId="17" fillId="0" borderId="5" xfId="1" applyNumberFormat="1" applyFont="1" applyFill="1" applyBorder="1" applyAlignment="1">
      <alignment horizontal="right" vertical="center" wrapText="1"/>
    </xf>
    <xf numFmtId="3" fontId="18" fillId="0" borderId="5" xfId="1" applyNumberFormat="1" applyFont="1" applyFill="1" applyBorder="1" applyAlignment="1">
      <alignment horizontal="right" vertical="center" wrapText="1"/>
    </xf>
    <xf numFmtId="0" fontId="10" fillId="0" borderId="8" xfId="3" applyFont="1" applyBorder="1" applyAlignment="1">
      <alignment horizontal="center" vertical="center" wrapText="1"/>
    </xf>
    <xf numFmtId="164" fontId="10" fillId="0" borderId="5" xfId="1" applyNumberFormat="1" applyFont="1" applyFill="1" applyBorder="1" applyAlignment="1">
      <alignment horizontal="right" vertical="center" wrapText="1"/>
    </xf>
    <xf numFmtId="49" fontId="10" fillId="0" borderId="5" xfId="1" quotePrefix="1" applyNumberFormat="1" applyFont="1" applyFill="1" applyBorder="1" applyAlignment="1">
      <alignment horizontal="center" vertical="center"/>
    </xf>
    <xf numFmtId="3" fontId="10" fillId="0" borderId="5" xfId="1" applyNumberFormat="1" applyFont="1" applyFill="1" applyBorder="1" applyAlignment="1">
      <alignment horizontal="right" vertical="center" wrapText="1"/>
    </xf>
    <xf numFmtId="0" fontId="9" fillId="0" borderId="5" xfId="3" applyFont="1" applyFill="1" applyBorder="1" applyAlignment="1">
      <alignment horizontal="center" vertical="center"/>
    </xf>
    <xf numFmtId="0" fontId="10" fillId="0" borderId="5" xfId="1" applyNumberFormat="1" applyFont="1" applyFill="1" applyBorder="1" applyAlignment="1">
      <alignment horizontal="center" vertical="center"/>
    </xf>
    <xf numFmtId="0" fontId="10" fillId="0" borderId="6" xfId="1" applyNumberFormat="1" applyFont="1" applyFill="1" applyBorder="1" applyAlignment="1">
      <alignment horizontal="center" vertical="center"/>
    </xf>
    <xf numFmtId="3" fontId="18" fillId="0" borderId="6" xfId="1" applyNumberFormat="1" applyFont="1" applyFill="1" applyBorder="1" applyAlignment="1">
      <alignment horizontal="right" vertical="center" wrapText="1"/>
    </xf>
    <xf numFmtId="3" fontId="18" fillId="0" borderId="7" xfId="1" applyNumberFormat="1" applyFont="1" applyFill="1" applyBorder="1" applyAlignment="1">
      <alignment horizontal="right" vertical="center" wrapText="1"/>
    </xf>
    <xf numFmtId="49" fontId="10" fillId="0" borderId="5" xfId="0" applyNumberFormat="1" applyFont="1" applyFill="1" applyBorder="1" applyAlignment="1">
      <alignment horizontal="center" vertical="center"/>
    </xf>
    <xf numFmtId="3" fontId="10" fillId="0" borderId="5" xfId="0" applyNumberFormat="1" applyFont="1" applyFill="1" applyBorder="1" applyAlignment="1">
      <alignment horizontal="right" vertical="center" wrapText="1"/>
    </xf>
    <xf numFmtId="3" fontId="17" fillId="0" borderId="5" xfId="0" applyNumberFormat="1" applyFont="1" applyFill="1" applyBorder="1" applyAlignment="1">
      <alignment horizontal="right" vertical="center" wrapText="1"/>
    </xf>
    <xf numFmtId="0" fontId="10" fillId="0" borderId="8" xfId="1" applyNumberFormat="1" applyFont="1" applyFill="1" applyBorder="1" applyAlignment="1">
      <alignment horizontal="center" vertical="center"/>
    </xf>
    <xf numFmtId="49" fontId="10" fillId="0" borderId="8" xfId="1" applyNumberFormat="1" applyFont="1" applyFill="1" applyBorder="1" applyAlignment="1">
      <alignment horizontal="center" vertical="center"/>
    </xf>
    <xf numFmtId="3" fontId="18" fillId="0" borderId="8" xfId="1" applyNumberFormat="1" applyFont="1" applyFill="1" applyBorder="1" applyAlignment="1">
      <alignment horizontal="right" vertical="center" wrapText="1"/>
    </xf>
    <xf numFmtId="3" fontId="9" fillId="0" borderId="8" xfId="1" applyNumberFormat="1" applyFont="1" applyFill="1" applyBorder="1" applyAlignment="1">
      <alignment vertical="center"/>
    </xf>
    <xf numFmtId="0" fontId="9" fillId="0" borderId="8" xfId="3" applyFont="1" applyFill="1" applyBorder="1" applyAlignment="1">
      <alignment horizontal="center" vertical="center"/>
    </xf>
    <xf numFmtId="0" fontId="14" fillId="2" borderId="9" xfId="1" applyNumberFormat="1" applyFont="1" applyFill="1" applyBorder="1" applyAlignment="1">
      <alignment horizontal="center" vertical="center"/>
    </xf>
    <xf numFmtId="49" fontId="10" fillId="0" borderId="10" xfId="1" applyNumberFormat="1" applyFont="1" applyFill="1" applyBorder="1" applyAlignment="1">
      <alignment horizontal="center" vertical="center"/>
    </xf>
    <xf numFmtId="0" fontId="14" fillId="0" borderId="9" xfId="1" applyFont="1" applyFill="1" applyBorder="1" applyAlignment="1">
      <alignment horizontal="center" vertical="center" wrapText="1"/>
    </xf>
    <xf numFmtId="3" fontId="18" fillId="0" borderId="10" xfId="1" applyNumberFormat="1" applyFont="1" applyFill="1" applyBorder="1" applyAlignment="1">
      <alignment horizontal="right" vertical="center" wrapText="1"/>
    </xf>
    <xf numFmtId="3" fontId="18" fillId="0" borderId="11" xfId="1" applyNumberFormat="1" applyFont="1" applyFill="1" applyBorder="1" applyAlignment="1">
      <alignment horizontal="right" vertical="center" wrapText="1"/>
    </xf>
    <xf numFmtId="3" fontId="9" fillId="0" borderId="11" xfId="1" applyNumberFormat="1" applyFont="1" applyFill="1" applyBorder="1" applyAlignment="1">
      <alignment vertical="center"/>
    </xf>
    <xf numFmtId="0" fontId="9" fillId="0" borderId="7" xfId="3" applyFont="1" applyFill="1" applyBorder="1" applyAlignment="1">
      <alignment horizontal="center" vertical="center"/>
    </xf>
    <xf numFmtId="0" fontId="10" fillId="0" borderId="5" xfId="3" applyFont="1" applyFill="1" applyBorder="1" applyAlignment="1">
      <alignment horizontal="left" vertical="center" wrapText="1"/>
    </xf>
    <xf numFmtId="3" fontId="17" fillId="0" borderId="8" xfId="1" applyNumberFormat="1" applyFont="1" applyFill="1" applyBorder="1" applyAlignment="1">
      <alignment horizontal="right" vertical="center" wrapText="1"/>
    </xf>
    <xf numFmtId="0" fontId="9" fillId="0" borderId="8" xfId="1" applyFont="1" applyFill="1" applyBorder="1" applyAlignment="1">
      <alignment horizontal="center" vertical="center"/>
    </xf>
    <xf numFmtId="0" fontId="14" fillId="2" borderId="7" xfId="1" applyNumberFormat="1" applyFont="1" applyFill="1" applyBorder="1" applyAlignment="1">
      <alignment horizontal="center" vertical="center"/>
    </xf>
    <xf numFmtId="0" fontId="14" fillId="0" borderId="7" xfId="1" applyFont="1" applyFill="1" applyBorder="1" applyAlignment="1">
      <alignment horizontal="center" vertical="center" wrapText="1"/>
    </xf>
    <xf numFmtId="164" fontId="10" fillId="0" borderId="5" xfId="0" applyNumberFormat="1" applyFont="1" applyFill="1" applyBorder="1" applyAlignment="1">
      <alignment horizontal="right" vertical="center"/>
    </xf>
    <xf numFmtId="3" fontId="10" fillId="0" borderId="5" xfId="0" applyNumberFormat="1" applyFont="1" applyFill="1" applyBorder="1" applyAlignment="1">
      <alignment vertical="center"/>
    </xf>
    <xf numFmtId="3" fontId="10" fillId="0" borderId="8" xfId="1" applyNumberFormat="1" applyFont="1" applyFill="1" applyBorder="1" applyAlignment="1">
      <alignment vertical="center"/>
    </xf>
    <xf numFmtId="164" fontId="10" fillId="0" borderId="5" xfId="0" applyNumberFormat="1" applyFont="1" applyBorder="1" applyAlignment="1">
      <alignment horizontal="right" vertical="center"/>
    </xf>
    <xf numFmtId="3" fontId="10" fillId="0" borderId="5" xfId="0" applyNumberFormat="1" applyFont="1" applyBorder="1" applyAlignment="1">
      <alignment vertical="center"/>
    </xf>
    <xf numFmtId="0" fontId="19" fillId="0" borderId="0" xfId="1" applyFont="1" applyFill="1" applyAlignment="1">
      <alignment horizontal="right" vertical="center"/>
    </xf>
    <xf numFmtId="0" fontId="20" fillId="0" borderId="0" xfId="1" applyFont="1" applyFill="1" applyAlignment="1">
      <alignment vertical="center"/>
    </xf>
    <xf numFmtId="49" fontId="10" fillId="0" borderId="8" xfId="0" applyNumberFormat="1" applyFont="1" applyFill="1" applyBorder="1" applyAlignment="1">
      <alignment horizontal="center" vertical="center"/>
    </xf>
    <xf numFmtId="164" fontId="10" fillId="0" borderId="8" xfId="0" applyNumberFormat="1" applyFont="1" applyBorder="1" applyAlignment="1">
      <alignment horizontal="center" vertical="center"/>
    </xf>
    <xf numFmtId="3" fontId="9" fillId="0" borderId="8" xfId="0" applyNumberFormat="1" applyFont="1" applyBorder="1" applyAlignment="1">
      <alignment vertical="center"/>
    </xf>
    <xf numFmtId="3" fontId="13" fillId="0" borderId="0" xfId="1" applyNumberFormat="1" applyFont="1" applyFill="1" applyAlignment="1">
      <alignment horizontal="right" vertical="center"/>
    </xf>
    <xf numFmtId="49" fontId="10" fillId="0" borderId="9" xfId="1" applyNumberFormat="1" applyFont="1" applyFill="1" applyBorder="1" applyAlignment="1">
      <alignment horizontal="center" vertical="center"/>
    </xf>
    <xf numFmtId="3" fontId="9" fillId="0" borderId="10" xfId="1" applyNumberFormat="1" applyFont="1" applyFill="1" applyBorder="1" applyAlignment="1">
      <alignment vertical="center"/>
    </xf>
    <xf numFmtId="0" fontId="9" fillId="0" borderId="10" xfId="1" applyFont="1" applyFill="1" applyBorder="1" applyAlignment="1">
      <alignment horizontal="center" vertical="center"/>
    </xf>
    <xf numFmtId="3" fontId="8" fillId="0" borderId="8" xfId="1" applyNumberFormat="1" applyFont="1" applyFill="1" applyBorder="1" applyAlignment="1">
      <alignment vertical="center"/>
    </xf>
    <xf numFmtId="3" fontId="22" fillId="0" borderId="8" xfId="1" applyNumberFormat="1" applyFont="1" applyFill="1" applyBorder="1" applyAlignment="1">
      <alignment horizontal="right" vertical="center" wrapText="1"/>
    </xf>
    <xf numFmtId="49" fontId="10" fillId="0" borderId="5" xfId="0" applyNumberFormat="1" applyFont="1" applyBorder="1" applyAlignment="1">
      <alignment horizontal="center" vertical="center"/>
    </xf>
    <xf numFmtId="3" fontId="9" fillId="0" borderId="5" xfId="0" applyNumberFormat="1" applyFont="1" applyBorder="1" applyAlignment="1">
      <alignment vertical="center"/>
    </xf>
    <xf numFmtId="3" fontId="8" fillId="0" borderId="6" xfId="1" applyNumberFormat="1" applyFont="1" applyFill="1" applyBorder="1" applyAlignment="1">
      <alignment vertical="center"/>
    </xf>
    <xf numFmtId="0" fontId="9" fillId="0" borderId="6" xfId="3" applyFont="1" applyFill="1" applyBorder="1" applyAlignment="1">
      <alignment horizontal="center" vertical="center"/>
    </xf>
    <xf numFmtId="0" fontId="9" fillId="0" borderId="9" xfId="3" applyFont="1" applyFill="1" applyBorder="1" applyAlignment="1">
      <alignment horizontal="center" vertical="center"/>
    </xf>
    <xf numFmtId="0" fontId="10" fillId="0" borderId="8" xfId="1" applyFont="1" applyFill="1" applyBorder="1" applyAlignment="1">
      <alignment horizontal="left" vertical="center" wrapText="1"/>
    </xf>
    <xf numFmtId="14" fontId="10" fillId="0" borderId="0" xfId="3" applyNumberFormat="1" applyFont="1" applyFill="1" applyBorder="1" applyAlignment="1">
      <alignment horizontal="center" vertical="center"/>
    </xf>
    <xf numFmtId="49" fontId="10" fillId="0" borderId="0" xfId="3" applyNumberFormat="1" applyFont="1" applyFill="1" applyBorder="1" applyAlignment="1">
      <alignment horizontal="center" vertical="center"/>
    </xf>
    <xf numFmtId="0" fontId="9" fillId="0" borderId="0" xfId="3" applyFont="1" applyFill="1" applyBorder="1" applyAlignment="1">
      <alignment horizontal="center" vertical="center" wrapText="1"/>
    </xf>
    <xf numFmtId="4" fontId="9" fillId="0" borderId="0" xfId="3" applyNumberFormat="1" applyFont="1" applyFill="1" applyBorder="1" applyAlignment="1">
      <alignment vertical="center"/>
    </xf>
    <xf numFmtId="3" fontId="10" fillId="0" borderId="0" xfId="3" applyNumberFormat="1" applyFont="1" applyBorder="1" applyAlignment="1">
      <alignment horizontal="right" vertical="center"/>
    </xf>
    <xf numFmtId="0" fontId="9" fillId="0" borderId="0" xfId="1" applyFont="1" applyBorder="1" applyAlignment="1">
      <alignment horizontal="center" vertical="center"/>
    </xf>
    <xf numFmtId="0" fontId="13" fillId="0" borderId="0" xfId="1" applyFont="1" applyAlignment="1">
      <alignment horizontal="right" vertical="center"/>
    </xf>
    <xf numFmtId="0" fontId="10" fillId="0" borderId="0" xfId="1" applyFont="1" applyAlignment="1">
      <alignment horizontal="left" vertical="center"/>
    </xf>
    <xf numFmtId="0" fontId="9" fillId="0" borderId="0" xfId="3" applyFont="1" applyAlignment="1">
      <alignment horizontal="right" vertical="center"/>
    </xf>
    <xf numFmtId="3" fontId="9" fillId="0" borderId="0" xfId="1" applyNumberFormat="1" applyFont="1" applyAlignment="1">
      <alignment vertical="center"/>
    </xf>
    <xf numFmtId="3" fontId="9" fillId="0" borderId="0" xfId="3" applyNumberFormat="1" applyFont="1" applyFill="1" applyBorder="1" applyAlignment="1">
      <alignment vertical="center"/>
    </xf>
    <xf numFmtId="3" fontId="10" fillId="0" borderId="0" xfId="1" applyNumberFormat="1" applyFont="1" applyAlignment="1">
      <alignment horizontal="left" vertical="center"/>
    </xf>
    <xf numFmtId="0" fontId="9" fillId="0" borderId="0" xfId="1" applyFont="1" applyAlignment="1">
      <alignment vertical="center"/>
    </xf>
    <xf numFmtId="0" fontId="10" fillId="0" borderId="0" xfId="3" applyFont="1" applyAlignment="1">
      <alignment horizontal="right" vertical="center"/>
    </xf>
    <xf numFmtId="0" fontId="11" fillId="0" borderId="0" xfId="1" applyFont="1" applyAlignment="1">
      <alignment vertical="center"/>
    </xf>
    <xf numFmtId="0" fontId="11" fillId="0" borderId="0" xfId="3" applyFont="1" applyFill="1" applyBorder="1" applyAlignment="1">
      <alignment horizontal="center" vertical="center" wrapText="1"/>
    </xf>
    <xf numFmtId="3" fontId="11" fillId="0" borderId="0" xfId="3" applyNumberFormat="1" applyFont="1" applyFill="1" applyBorder="1" applyAlignment="1">
      <alignment vertical="center"/>
    </xf>
    <xf numFmtId="0" fontId="9" fillId="0" borderId="0" xfId="1" applyFont="1" applyAlignment="1">
      <alignment horizontal="right" vertical="center"/>
    </xf>
    <xf numFmtId="3" fontId="9" fillId="0" borderId="0" xfId="1" applyNumberFormat="1" applyFont="1" applyAlignment="1">
      <alignment horizontal="left" vertical="center"/>
    </xf>
    <xf numFmtId="164" fontId="9" fillId="0" borderId="0" xfId="1" applyNumberFormat="1" applyFont="1" applyAlignment="1">
      <alignment horizontal="right" vertical="center"/>
    </xf>
    <xf numFmtId="0" fontId="10" fillId="0" borderId="0" xfId="1" quotePrefix="1" applyNumberFormat="1" applyFont="1" applyAlignment="1">
      <alignment vertical="center"/>
    </xf>
    <xf numFmtId="3" fontId="10" fillId="0" borderId="0" xfId="1" applyNumberFormat="1" applyFont="1" applyAlignment="1">
      <alignment vertical="center"/>
    </xf>
    <xf numFmtId="0" fontId="10" fillId="0" borderId="0" xfId="1" applyNumberFormat="1" applyFont="1" applyAlignment="1">
      <alignment horizontal="center" vertical="center"/>
    </xf>
    <xf numFmtId="0" fontId="10" fillId="0" borderId="0" xfId="1" applyFont="1" applyAlignment="1">
      <alignment horizontal="center" vertical="center"/>
    </xf>
    <xf numFmtId="49" fontId="9" fillId="0" borderId="0" xfId="1" applyNumberFormat="1" applyFont="1" applyAlignment="1">
      <alignment vertical="center" wrapText="1"/>
    </xf>
    <xf numFmtId="49" fontId="11" fillId="0" borderId="0" xfId="1" applyNumberFormat="1" applyFont="1" applyAlignment="1">
      <alignment vertical="center" wrapText="1"/>
    </xf>
    <xf numFmtId="0" fontId="10" fillId="0" borderId="0" xfId="3" applyFont="1" applyAlignment="1">
      <alignment vertical="center"/>
    </xf>
    <xf numFmtId="0" fontId="10" fillId="0" borderId="0" xfId="3" applyFont="1" applyAlignment="1">
      <alignment vertical="center" wrapText="1"/>
    </xf>
    <xf numFmtId="4" fontId="10" fillId="0" borderId="0" xfId="3" applyNumberFormat="1" applyFont="1" applyAlignment="1">
      <alignment vertical="center"/>
    </xf>
    <xf numFmtId="0" fontId="9" fillId="0" borderId="9" xfId="1" applyFont="1" applyFill="1" applyBorder="1" applyAlignment="1">
      <alignment horizontal="center" vertical="center"/>
    </xf>
    <xf numFmtId="0" fontId="10" fillId="0" borderId="0" xfId="3" applyFont="1" applyFill="1" applyBorder="1" applyAlignment="1">
      <alignment vertical="center" wrapText="1"/>
    </xf>
    <xf numFmtId="0" fontId="10" fillId="0" borderId="10" xfId="3" applyFont="1" applyFill="1" applyBorder="1" applyAlignment="1">
      <alignment vertical="center" wrapText="1"/>
    </xf>
    <xf numFmtId="0" fontId="9" fillId="0" borderId="0" xfId="59" applyFont="1" applyAlignment="1">
      <alignment vertical="center"/>
    </xf>
    <xf numFmtId="0" fontId="14" fillId="0" borderId="0" xfId="59" applyFont="1" applyAlignment="1">
      <alignment horizontal="center" vertical="center"/>
    </xf>
    <xf numFmtId="0" fontId="14" fillId="0" borderId="0" xfId="59" applyFont="1" applyAlignment="1">
      <alignment vertical="center" wrapText="1"/>
    </xf>
    <xf numFmtId="0" fontId="10" fillId="0" borderId="0" xfId="59" applyFont="1" applyAlignment="1">
      <alignment vertical="center"/>
    </xf>
    <xf numFmtId="0" fontId="10" fillId="0" borderId="0" xfId="59" applyFont="1" applyBorder="1" applyAlignment="1">
      <alignment vertical="center"/>
    </xf>
    <xf numFmtId="0" fontId="11" fillId="0" borderId="0" xfId="59" applyFont="1" applyAlignment="1">
      <alignment horizontal="center" vertical="center"/>
    </xf>
    <xf numFmtId="0" fontId="11" fillId="0" borderId="0" xfId="59" applyFont="1" applyAlignment="1">
      <alignment vertical="center" wrapText="1"/>
    </xf>
    <xf numFmtId="0" fontId="11" fillId="0" borderId="0" xfId="59" applyFont="1" applyAlignment="1">
      <alignment vertical="center"/>
    </xf>
    <xf numFmtId="167" fontId="11" fillId="0" borderId="0" xfId="34" applyNumberFormat="1" applyFont="1" applyAlignment="1">
      <alignment horizontal="center" vertical="center"/>
    </xf>
    <xf numFmtId="3" fontId="11" fillId="0" borderId="0" xfId="59" applyNumberFormat="1" applyFont="1" applyAlignment="1">
      <alignment horizontal="center" vertical="center"/>
    </xf>
    <xf numFmtId="0" fontId="9" fillId="0" borderId="0" xfId="59" applyFont="1" applyBorder="1" applyAlignment="1">
      <alignment horizontal="center" vertical="center" wrapText="1"/>
    </xf>
    <xf numFmtId="0" fontId="9" fillId="0" borderId="0" xfId="59" applyNumberFormat="1" applyFont="1" applyBorder="1" applyAlignment="1">
      <alignment horizontal="center" vertical="center" wrapText="1"/>
    </xf>
    <xf numFmtId="0" fontId="10" fillId="0" borderId="0" xfId="59" applyFont="1" applyAlignment="1">
      <alignment horizontal="center" vertical="center"/>
    </xf>
    <xf numFmtId="0" fontId="9" fillId="0" borderId="0" xfId="59" applyFont="1" applyBorder="1" applyAlignment="1">
      <alignment vertical="center" wrapText="1"/>
    </xf>
    <xf numFmtId="3" fontId="11" fillId="0" borderId="0" xfId="59" applyNumberFormat="1" applyFont="1" applyBorder="1" applyAlignment="1">
      <alignment vertical="center" wrapText="1"/>
    </xf>
    <xf numFmtId="0" fontId="10" fillId="0" borderId="0" xfId="59" applyFont="1" applyBorder="1" applyAlignment="1">
      <alignment horizontal="center" vertical="center"/>
    </xf>
    <xf numFmtId="0" fontId="10" fillId="27" borderId="5" xfId="59" applyFont="1" applyFill="1" applyBorder="1" applyAlignment="1">
      <alignment horizontal="center" vertical="center"/>
    </xf>
    <xf numFmtId="0" fontId="10" fillId="27" borderId="5" xfId="59" applyFont="1" applyFill="1" applyBorder="1" applyAlignment="1">
      <alignment horizontal="center" vertical="center" wrapText="1"/>
    </xf>
    <xf numFmtId="0" fontId="10" fillId="27" borderId="5" xfId="59" applyFont="1" applyFill="1" applyBorder="1" applyAlignment="1">
      <alignment vertical="center"/>
    </xf>
    <xf numFmtId="167" fontId="10" fillId="27" borderId="5" xfId="34" applyNumberFormat="1" applyFont="1" applyFill="1" applyBorder="1" applyAlignment="1">
      <alignment horizontal="center" vertical="center"/>
    </xf>
    <xf numFmtId="3" fontId="10" fillId="27" borderId="5" xfId="59" applyNumberFormat="1" applyFont="1" applyFill="1" applyBorder="1" applyAlignment="1">
      <alignment horizontal="center" vertical="center"/>
    </xf>
    <xf numFmtId="0" fontId="14" fillId="2" borderId="5" xfId="59" applyFont="1" applyFill="1" applyBorder="1" applyAlignment="1">
      <alignment horizontal="center" vertical="center"/>
    </xf>
    <xf numFmtId="0" fontId="10" fillId="2" borderId="5" xfId="59" applyFont="1" applyFill="1" applyBorder="1" applyAlignment="1">
      <alignment vertical="center"/>
    </xf>
    <xf numFmtId="167" fontId="10" fillId="2" borderId="5" xfId="34" applyNumberFormat="1" applyFont="1" applyFill="1" applyBorder="1" applyAlignment="1">
      <alignment horizontal="center" vertical="center"/>
    </xf>
    <xf numFmtId="3" fontId="10" fillId="2" borderId="5" xfId="59" applyNumberFormat="1" applyFont="1" applyFill="1" applyBorder="1" applyAlignment="1">
      <alignment horizontal="center" vertical="center"/>
    </xf>
    <xf numFmtId="0" fontId="10" fillId="2" borderId="0" xfId="59" applyFont="1" applyFill="1" applyBorder="1" applyAlignment="1">
      <alignment vertical="center"/>
    </xf>
    <xf numFmtId="0" fontId="10" fillId="2" borderId="0" xfId="59" applyFont="1" applyFill="1" applyAlignment="1">
      <alignment vertical="center"/>
    </xf>
    <xf numFmtId="0" fontId="10" fillId="0" borderId="5" xfId="59" applyFont="1" applyFill="1" applyBorder="1" applyAlignment="1">
      <alignment horizontal="center" vertical="center"/>
    </xf>
    <xf numFmtId="3" fontId="10" fillId="0" borderId="5" xfId="59" applyNumberFormat="1" applyFont="1" applyBorder="1" applyAlignment="1">
      <alignment vertical="center"/>
    </xf>
    <xf numFmtId="167" fontId="9" fillId="0" borderId="5" xfId="34" applyNumberFormat="1" applyFont="1" applyBorder="1" applyAlignment="1">
      <alignment vertical="center"/>
    </xf>
    <xf numFmtId="3" fontId="9" fillId="0" borderId="5" xfId="3" applyNumberFormat="1" applyFont="1" applyBorder="1" applyAlignment="1">
      <alignment vertical="center"/>
    </xf>
    <xf numFmtId="0" fontId="10" fillId="0" borderId="5" xfId="1" applyFont="1" applyBorder="1" applyAlignment="1">
      <alignment vertical="center" wrapText="1"/>
    </xf>
    <xf numFmtId="3" fontId="10" fillId="0" borderId="5" xfId="59" applyNumberFormat="1" applyFont="1" applyFill="1" applyBorder="1" applyAlignment="1">
      <alignment vertical="center"/>
    </xf>
    <xf numFmtId="164" fontId="17" fillId="0" borderId="5" xfId="59" applyNumberFormat="1" applyFont="1" applyFill="1" applyBorder="1" applyAlignment="1">
      <alignment horizontal="right" vertical="center" wrapText="1"/>
    </xf>
    <xf numFmtId="0" fontId="10" fillId="0" borderId="5" xfId="3" quotePrefix="1" applyFont="1" applyFill="1" applyBorder="1" applyAlignment="1">
      <alignment horizontal="center" vertical="center"/>
    </xf>
    <xf numFmtId="3" fontId="10" fillId="0" borderId="5" xfId="3" applyNumberFormat="1" applyFont="1" applyFill="1" applyBorder="1" applyAlignment="1">
      <alignment vertical="center"/>
    </xf>
    <xf numFmtId="0" fontId="10" fillId="0" borderId="0" xfId="59" applyFont="1" applyFill="1" applyBorder="1" applyAlignment="1">
      <alignment vertical="center"/>
    </xf>
    <xf numFmtId="0" fontId="10" fillId="0" borderId="0" xfId="59" applyFont="1" applyFill="1" applyAlignment="1">
      <alignment vertical="center"/>
    </xf>
    <xf numFmtId="0" fontId="10" fillId="0" borderId="5" xfId="59" applyFont="1" applyFill="1" applyBorder="1" applyAlignment="1">
      <alignment horizontal="left" vertical="center" wrapText="1"/>
    </xf>
    <xf numFmtId="167" fontId="9" fillId="0" borderId="5" xfId="34" applyNumberFormat="1" applyFont="1" applyFill="1" applyBorder="1" applyAlignment="1">
      <alignment horizontal="center" vertical="center"/>
    </xf>
    <xf numFmtId="0" fontId="10" fillId="0" borderId="5" xfId="3" applyFont="1" applyBorder="1" applyAlignment="1">
      <alignment horizontal="left" vertical="center" wrapText="1"/>
    </xf>
    <xf numFmtId="167" fontId="10" fillId="0" borderId="5" xfId="34" applyNumberFormat="1" applyFont="1" applyBorder="1" applyAlignment="1">
      <alignment vertical="center"/>
    </xf>
    <xf numFmtId="49" fontId="10" fillId="0" borderId="5" xfId="59" quotePrefix="1" applyNumberFormat="1" applyFont="1" applyFill="1" applyBorder="1" applyAlignment="1">
      <alignment horizontal="center" vertical="center"/>
    </xf>
    <xf numFmtId="3" fontId="10" fillId="0" borderId="5" xfId="59" applyNumberFormat="1" applyFont="1" applyFill="1" applyBorder="1" applyAlignment="1">
      <alignment vertical="center" wrapText="1"/>
    </xf>
    <xf numFmtId="167" fontId="9" fillId="0" borderId="5" xfId="34" applyNumberFormat="1" applyFont="1" applyFill="1" applyBorder="1" applyAlignment="1">
      <alignment vertical="center"/>
    </xf>
    <xf numFmtId="3" fontId="9" fillId="0" borderId="5" xfId="3" applyNumberFormat="1" applyFont="1" applyFill="1" applyBorder="1" applyAlignment="1">
      <alignment vertical="center"/>
    </xf>
    <xf numFmtId="49" fontId="10" fillId="0" borderId="5" xfId="59" applyNumberFormat="1" applyFont="1" applyFill="1" applyBorder="1" applyAlignment="1">
      <alignment horizontal="center" vertical="center"/>
    </xf>
    <xf numFmtId="3" fontId="17" fillId="0" borderId="5" xfId="59" applyNumberFormat="1" applyFont="1" applyFill="1" applyBorder="1" applyAlignment="1">
      <alignment vertical="center" wrapText="1"/>
    </xf>
    <xf numFmtId="164" fontId="10" fillId="0" borderId="5" xfId="59" applyNumberFormat="1" applyFont="1" applyFill="1" applyBorder="1" applyAlignment="1">
      <alignment horizontal="right" vertical="center" wrapText="1"/>
    </xf>
    <xf numFmtId="164" fontId="10" fillId="0" borderId="5" xfId="59" applyNumberFormat="1" applyFont="1" applyBorder="1" applyAlignment="1">
      <alignment horizontal="center" vertical="center"/>
    </xf>
    <xf numFmtId="164" fontId="10" fillId="0" borderId="5" xfId="59" applyNumberFormat="1" applyFont="1" applyBorder="1" applyAlignment="1">
      <alignment horizontal="right" vertical="center"/>
    </xf>
    <xf numFmtId="49" fontId="10" fillId="0" borderId="5" xfId="59" applyNumberFormat="1" applyFont="1" applyBorder="1" applyAlignment="1">
      <alignment horizontal="center" vertical="center"/>
    </xf>
    <xf numFmtId="164" fontId="10" fillId="0" borderId="5" xfId="3" applyNumberFormat="1" applyFont="1" applyBorder="1" applyAlignment="1">
      <alignment vertical="center"/>
    </xf>
    <xf numFmtId="49" fontId="10" fillId="0" borderId="5" xfId="3" quotePrefix="1" applyNumberFormat="1" applyFont="1" applyBorder="1" applyAlignment="1">
      <alignment horizontal="center" vertical="center"/>
    </xf>
    <xf numFmtId="0" fontId="8" fillId="0" borderId="5" xfId="3" applyFont="1" applyFill="1" applyBorder="1" applyAlignment="1">
      <alignment horizontal="left" vertical="center" wrapText="1"/>
    </xf>
    <xf numFmtId="0" fontId="10" fillId="0" borderId="5" xfId="59" applyFont="1" applyFill="1" applyBorder="1" applyAlignment="1">
      <alignment vertical="center" wrapText="1"/>
    </xf>
    <xf numFmtId="164" fontId="10" fillId="0" borderId="5" xfId="3" applyNumberFormat="1" applyFont="1" applyFill="1" applyBorder="1" applyAlignment="1">
      <alignment vertical="center"/>
    </xf>
    <xf numFmtId="164" fontId="10" fillId="0" borderId="5" xfId="3" applyNumberFormat="1" applyFont="1" applyFill="1" applyBorder="1" applyAlignment="1">
      <alignment horizontal="right" vertical="center"/>
    </xf>
    <xf numFmtId="3" fontId="10" fillId="3" borderId="5" xfId="3" quotePrefix="1" applyNumberFormat="1" applyFont="1" applyFill="1" applyBorder="1" applyAlignment="1">
      <alignment horizontal="center" vertical="center"/>
    </xf>
    <xf numFmtId="49" fontId="10" fillId="0" borderId="5" xfId="3" applyNumberFormat="1" applyFont="1" applyBorder="1" applyAlignment="1">
      <alignment horizontal="center" vertical="center"/>
    </xf>
    <xf numFmtId="164" fontId="10" fillId="0" borderId="8" xfId="3" applyNumberFormat="1" applyFont="1" applyBorder="1" applyAlignment="1">
      <alignment horizontal="right" vertical="center"/>
    </xf>
    <xf numFmtId="3" fontId="10" fillId="3" borderId="8" xfId="3" applyNumberFormat="1" applyFont="1" applyFill="1" applyBorder="1" applyAlignment="1">
      <alignment horizontal="center" vertical="center"/>
    </xf>
    <xf numFmtId="0" fontId="8" fillId="0" borderId="5" xfId="59" applyFont="1" applyFill="1" applyBorder="1" applyAlignment="1">
      <alignment horizontal="left" vertical="center" wrapText="1"/>
    </xf>
    <xf numFmtId="3" fontId="10" fillId="0" borderId="8" xfId="3" applyNumberFormat="1" applyFont="1" applyFill="1" applyBorder="1" applyAlignment="1">
      <alignment vertical="center"/>
    </xf>
    <xf numFmtId="0" fontId="10" fillId="0" borderId="8" xfId="59" applyFont="1" applyFill="1" applyBorder="1" applyAlignment="1">
      <alignment horizontal="left" vertical="center" wrapText="1"/>
    </xf>
    <xf numFmtId="0" fontId="10" fillId="0" borderId="8" xfId="3" applyFont="1" applyBorder="1" applyAlignment="1">
      <alignment horizontal="left" vertical="center" wrapText="1"/>
    </xf>
    <xf numFmtId="3" fontId="10" fillId="3" borderId="5" xfId="3" applyNumberFormat="1" applyFont="1" applyFill="1" applyBorder="1" applyAlignment="1">
      <alignment horizontal="center" vertical="center"/>
    </xf>
    <xf numFmtId="3" fontId="10" fillId="0" borderId="5" xfId="59" applyNumberFormat="1" applyFont="1" applyBorder="1" applyAlignment="1">
      <alignment vertical="center" wrapText="1"/>
    </xf>
    <xf numFmtId="3" fontId="8" fillId="3" borderId="5" xfId="3" applyNumberFormat="1" applyFont="1" applyFill="1" applyBorder="1" applyAlignment="1">
      <alignment horizontal="center" vertical="center"/>
    </xf>
    <xf numFmtId="3" fontId="10" fillId="0" borderId="5" xfId="59" applyNumberFormat="1" applyBorder="1" applyAlignment="1">
      <alignment horizontal="right" vertical="center"/>
    </xf>
    <xf numFmtId="3" fontId="8" fillId="0" borderId="5" xfId="59" applyNumberFormat="1" applyFont="1" applyBorder="1" applyAlignment="1">
      <alignment vertical="center" wrapText="1"/>
    </xf>
    <xf numFmtId="3" fontId="10" fillId="0" borderId="5" xfId="59" applyNumberFormat="1" applyFill="1" applyBorder="1" applyAlignment="1">
      <alignment vertical="center"/>
    </xf>
    <xf numFmtId="164" fontId="10" fillId="0" borderId="5" xfId="59" applyNumberFormat="1" applyBorder="1" applyAlignment="1">
      <alignment horizontal="right" vertical="center"/>
    </xf>
    <xf numFmtId="164" fontId="10" fillId="0" borderId="8" xfId="59" applyNumberFormat="1" applyBorder="1" applyAlignment="1">
      <alignment horizontal="center" vertical="center"/>
    </xf>
    <xf numFmtId="3" fontId="10" fillId="3" borderId="9" xfId="3" applyNumberFormat="1" applyFont="1" applyFill="1" applyBorder="1" applyAlignment="1">
      <alignment horizontal="center" vertical="center"/>
    </xf>
    <xf numFmtId="3" fontId="10" fillId="0" borderId="8" xfId="59" applyNumberFormat="1" applyFont="1" applyFill="1" applyBorder="1" applyAlignment="1">
      <alignment vertical="center"/>
    </xf>
    <xf numFmtId="164" fontId="10" fillId="0" borderId="8" xfId="59" applyNumberFormat="1" applyFont="1" applyBorder="1" applyAlignment="1">
      <alignment horizontal="center" vertical="center"/>
    </xf>
    <xf numFmtId="0" fontId="10" fillId="0" borderId="8" xfId="3" applyFont="1" applyBorder="1" applyAlignment="1">
      <alignment vertical="center" wrapText="1"/>
    </xf>
    <xf numFmtId="164" fontId="10" fillId="0" borderId="5" xfId="3" applyNumberFormat="1" applyFont="1" applyBorder="1" applyAlignment="1">
      <alignment horizontal="center" vertical="center"/>
    </xf>
    <xf numFmtId="4" fontId="10" fillId="0" borderId="5" xfId="3" applyNumberFormat="1" applyFont="1" applyFill="1" applyBorder="1" applyAlignment="1">
      <alignment vertical="center"/>
    </xf>
    <xf numFmtId="164" fontId="10" fillId="0" borderId="5" xfId="59" applyNumberFormat="1" applyFont="1" applyFill="1" applyBorder="1" applyAlignment="1">
      <alignment horizontal="center" vertical="center"/>
    </xf>
    <xf numFmtId="0" fontId="10" fillId="0" borderId="6" xfId="59" applyFont="1" applyBorder="1" applyAlignment="1">
      <alignment horizontal="center" vertical="center"/>
    </xf>
    <xf numFmtId="0" fontId="10" fillId="0" borderId="6" xfId="59" applyNumberFormat="1" applyFont="1" applyFill="1" applyBorder="1" applyAlignment="1">
      <alignment horizontal="center" vertical="center"/>
    </xf>
    <xf numFmtId="49" fontId="10" fillId="0" borderId="6" xfId="59" applyNumberFormat="1" applyFont="1" applyFill="1" applyBorder="1" applyAlignment="1">
      <alignment horizontal="center" vertical="center"/>
    </xf>
    <xf numFmtId="0" fontId="9" fillId="0" borderId="6" xfId="59" applyFont="1" applyFill="1" applyBorder="1" applyAlignment="1">
      <alignment horizontal="center" vertical="center" wrapText="1"/>
    </xf>
    <xf numFmtId="3" fontId="9" fillId="0" borderId="6" xfId="59" applyNumberFormat="1" applyFont="1" applyBorder="1" applyAlignment="1">
      <alignment vertical="center"/>
    </xf>
    <xf numFmtId="168" fontId="14" fillId="0" borderId="6" xfId="59" applyNumberFormat="1" applyFont="1" applyBorder="1" applyAlignment="1">
      <alignment vertical="center"/>
    </xf>
    <xf numFmtId="3" fontId="14" fillId="0" borderId="6" xfId="59" applyNumberFormat="1" applyFont="1" applyBorder="1" applyAlignment="1">
      <alignment vertical="center"/>
    </xf>
    <xf numFmtId="0" fontId="13" fillId="0" borderId="0" xfId="59" applyFont="1" applyAlignment="1">
      <alignment vertical="center"/>
    </xf>
    <xf numFmtId="14" fontId="10" fillId="0" borderId="0" xfId="59" applyNumberFormat="1" applyFont="1" applyBorder="1" applyAlignment="1">
      <alignment horizontal="center" vertical="center"/>
    </xf>
    <xf numFmtId="0" fontId="10" fillId="0" borderId="0" xfId="59" applyNumberFormat="1" applyFont="1" applyFill="1" applyBorder="1" applyAlignment="1">
      <alignment horizontal="center" vertical="center"/>
    </xf>
    <xf numFmtId="49" fontId="10" fillId="0" borderId="0" xfId="59" applyNumberFormat="1" applyFont="1" applyFill="1" applyBorder="1" applyAlignment="1">
      <alignment horizontal="center" vertical="center"/>
    </xf>
    <xf numFmtId="0" fontId="10" fillId="0" borderId="0" xfId="59" applyFont="1" applyFill="1" applyBorder="1" applyAlignment="1">
      <alignment vertical="center" wrapText="1"/>
    </xf>
    <xf numFmtId="3" fontId="10" fillId="0" borderId="0" xfId="59" applyNumberFormat="1" applyFont="1" applyAlignment="1">
      <alignment vertical="center"/>
    </xf>
    <xf numFmtId="3" fontId="11" fillId="0" borderId="0" xfId="59" applyNumberFormat="1" applyFont="1" applyAlignment="1">
      <alignment vertical="center"/>
    </xf>
    <xf numFmtId="3" fontId="9" fillId="0" borderId="0" xfId="59" applyNumberFormat="1" applyFont="1" applyAlignment="1">
      <alignment vertical="center"/>
    </xf>
    <xf numFmtId="167" fontId="9" fillId="0" borderId="0" xfId="34" applyNumberFormat="1" applyFont="1" applyAlignment="1">
      <alignment horizontal="center" vertical="center"/>
    </xf>
    <xf numFmtId="0" fontId="10" fillId="0" borderId="0" xfId="59" applyNumberFormat="1" applyFont="1" applyAlignment="1">
      <alignment horizontal="center" vertical="center"/>
    </xf>
    <xf numFmtId="49" fontId="9" fillId="0" borderId="0" xfId="59" applyNumberFormat="1" applyFont="1" applyAlignment="1">
      <alignment vertical="center" wrapText="1"/>
    </xf>
    <xf numFmtId="167" fontId="10" fillId="0" borderId="0" xfId="34" applyNumberFormat="1" applyFont="1" applyAlignment="1">
      <alignment horizontal="center" vertical="center"/>
    </xf>
    <xf numFmtId="0" fontId="10" fillId="0" borderId="0" xfId="59" applyFont="1" applyAlignment="1">
      <alignment vertical="center" wrapText="1"/>
    </xf>
    <xf numFmtId="167" fontId="10" fillId="0" borderId="0" xfId="34" applyNumberFormat="1" applyFont="1" applyAlignment="1">
      <alignment vertical="center"/>
    </xf>
    <xf numFmtId="0" fontId="14" fillId="0" borderId="0" xfId="3" applyFont="1" applyFill="1" applyAlignment="1">
      <alignment vertical="center"/>
    </xf>
    <xf numFmtId="0" fontId="14" fillId="0" borderId="0" xfId="3" applyFont="1" applyFill="1" applyAlignment="1">
      <alignment horizontal="center" vertical="center" wrapText="1"/>
    </xf>
    <xf numFmtId="0" fontId="14" fillId="0" borderId="0" xfId="3" applyFont="1" applyFill="1" applyAlignment="1">
      <alignment horizontal="center" vertical="center"/>
    </xf>
    <xf numFmtId="0" fontId="10" fillId="0" borderId="0" xfId="3" applyFont="1" applyFill="1" applyAlignment="1">
      <alignment horizontal="left" vertical="center" wrapText="1"/>
    </xf>
    <xf numFmtId="0" fontId="10" fillId="0" borderId="0" xfId="3" applyFont="1" applyFill="1" applyAlignment="1">
      <alignment vertical="center"/>
    </xf>
    <xf numFmtId="0" fontId="11" fillId="0" borderId="0" xfId="3" applyFont="1" applyFill="1" applyAlignment="1">
      <alignment horizontal="right" vertical="center"/>
    </xf>
    <xf numFmtId="0" fontId="11" fillId="0" borderId="0" xfId="3" applyFont="1" applyFill="1" applyAlignment="1">
      <alignment vertical="center"/>
    </xf>
    <xf numFmtId="0" fontId="11" fillId="0" borderId="0" xfId="3" applyFont="1" applyFill="1" applyAlignment="1">
      <alignment horizontal="center" vertical="center" wrapText="1"/>
    </xf>
    <xf numFmtId="0" fontId="11" fillId="0" borderId="0" xfId="3" applyFont="1" applyFill="1" applyAlignment="1">
      <alignment horizontal="center" vertical="center"/>
    </xf>
    <xf numFmtId="0" fontId="11" fillId="0" borderId="0" xfId="59" applyFont="1" applyFill="1" applyAlignment="1">
      <alignment vertical="center" wrapText="1"/>
    </xf>
    <xf numFmtId="0" fontId="9" fillId="0" borderId="0" xfId="59" applyFont="1" applyFill="1" applyBorder="1" applyAlignment="1">
      <alignment horizontal="center" vertical="center" wrapText="1"/>
    </xf>
    <xf numFmtId="0" fontId="9" fillId="0" borderId="0" xfId="59" applyNumberFormat="1" applyFont="1" applyFill="1" applyBorder="1" applyAlignment="1">
      <alignment horizontal="center" vertical="center" wrapText="1"/>
    </xf>
    <xf numFmtId="0" fontId="10" fillId="0" borderId="0" xfId="59" applyFont="1" applyFill="1" applyAlignment="1">
      <alignment horizontal="center" vertical="center"/>
    </xf>
    <xf numFmtId="0" fontId="9" fillId="0" borderId="0" xfId="59" applyFont="1" applyFill="1" applyBorder="1" applyAlignment="1">
      <alignment vertical="center" wrapText="1"/>
    </xf>
    <xf numFmtId="0" fontId="11" fillId="0" borderId="23" xfId="59" applyFont="1" applyFill="1" applyBorder="1" applyAlignment="1">
      <alignment horizontal="left" vertical="center"/>
    </xf>
    <xf numFmtId="14" fontId="9" fillId="0" borderId="5" xfId="59" applyNumberFormat="1" applyFont="1" applyFill="1" applyBorder="1" applyAlignment="1">
      <alignment horizontal="center" vertical="center"/>
    </xf>
    <xf numFmtId="0" fontId="10" fillId="0" borderId="5" xfId="59" applyFont="1" applyFill="1" applyBorder="1" applyAlignment="1">
      <alignment horizontal="center" vertical="center" wrapText="1"/>
    </xf>
    <xf numFmtId="0" fontId="10" fillId="0" borderId="5" xfId="59" applyFont="1" applyFill="1" applyBorder="1" applyAlignment="1">
      <alignment vertical="center"/>
    </xf>
    <xf numFmtId="0" fontId="10" fillId="0" borderId="5" xfId="59" applyFont="1" applyBorder="1" applyAlignment="1">
      <alignment vertical="center" wrapText="1"/>
    </xf>
    <xf numFmtId="164" fontId="10" fillId="0" borderId="8" xfId="59" applyNumberFormat="1" applyFont="1" applyBorder="1" applyAlignment="1">
      <alignment horizontal="right" vertical="center"/>
    </xf>
    <xf numFmtId="3" fontId="10" fillId="0" borderId="8" xfId="59" applyNumberFormat="1" applyFont="1" applyBorder="1" applyAlignment="1">
      <alignment vertical="center"/>
    </xf>
    <xf numFmtId="164" fontId="10" fillId="0" borderId="5" xfId="3" applyNumberFormat="1" applyFont="1" applyFill="1" applyBorder="1" applyAlignment="1">
      <alignment horizontal="center" vertical="center" wrapText="1"/>
    </xf>
    <xf numFmtId="0" fontId="10" fillId="0" borderId="6" xfId="59" applyFont="1" applyFill="1" applyBorder="1" applyAlignment="1">
      <alignment horizontal="center" vertical="center"/>
    </xf>
    <xf numFmtId="0" fontId="10" fillId="0" borderId="6" xfId="59" applyFont="1" applyFill="1" applyBorder="1" applyAlignment="1">
      <alignment vertical="center"/>
    </xf>
    <xf numFmtId="0" fontId="10" fillId="0" borderId="0" xfId="59" applyFont="1" applyFill="1" applyBorder="1" applyAlignment="1">
      <alignment horizontal="center" vertical="center"/>
    </xf>
    <xf numFmtId="164" fontId="10" fillId="0" borderId="0" xfId="59" applyNumberFormat="1" applyFont="1" applyFill="1" applyBorder="1" applyAlignment="1">
      <alignment horizontal="center" vertical="center"/>
    </xf>
    <xf numFmtId="3" fontId="10" fillId="0" borderId="0" xfId="59" applyNumberFormat="1" applyFont="1" applyFill="1" applyBorder="1" applyAlignment="1">
      <alignment vertical="center"/>
    </xf>
    <xf numFmtId="0" fontId="10" fillId="0" borderId="0" xfId="59" applyFont="1" applyFill="1" applyAlignment="1">
      <alignment vertical="center" wrapText="1"/>
    </xf>
    <xf numFmtId="167" fontId="11" fillId="0" borderId="0" xfId="34" applyNumberFormat="1" applyFont="1" applyFill="1" applyAlignment="1">
      <alignment horizontal="center" vertical="center"/>
    </xf>
    <xf numFmtId="0" fontId="11" fillId="0" borderId="0" xfId="59" applyFont="1" applyFill="1" applyAlignment="1">
      <alignment vertical="center"/>
    </xf>
    <xf numFmtId="49" fontId="9" fillId="0" borderId="0" xfId="59" applyNumberFormat="1" applyFont="1" applyFill="1" applyAlignment="1">
      <alignment vertical="center" wrapText="1"/>
    </xf>
    <xf numFmtId="0" fontId="9" fillId="0" borderId="0" xfId="59" applyFont="1" applyFill="1" applyAlignment="1">
      <alignment horizontal="center" vertical="center"/>
    </xf>
    <xf numFmtId="49" fontId="11" fillId="0" borderId="0" xfId="59" applyNumberFormat="1" applyFont="1" applyFill="1" applyAlignment="1">
      <alignment vertical="center" wrapText="1"/>
    </xf>
    <xf numFmtId="3" fontId="11" fillId="0" borderId="0" xfId="59" applyNumberFormat="1" applyFont="1" applyFill="1" applyAlignment="1">
      <alignment horizontal="center" vertical="center"/>
    </xf>
    <xf numFmtId="3" fontId="10" fillId="0" borderId="0" xfId="59" applyNumberFormat="1" applyFont="1" applyFill="1" applyAlignment="1">
      <alignment vertical="center"/>
    </xf>
    <xf numFmtId="1" fontId="10" fillId="0" borderId="0" xfId="103" applyNumberFormat="1" applyFont="1" applyFill="1" applyBorder="1" applyAlignment="1">
      <alignment vertical="center"/>
    </xf>
    <xf numFmtId="0" fontId="10" fillId="0" borderId="0" xfId="59" applyNumberFormat="1" applyFont="1" applyFill="1" applyAlignment="1">
      <alignment horizontal="center" vertical="center"/>
    </xf>
    <xf numFmtId="0" fontId="9" fillId="0" borderId="0" xfId="103" applyFont="1" applyFill="1" applyBorder="1" applyAlignment="1">
      <alignment horizontal="center" vertical="center" wrapText="1"/>
    </xf>
    <xf numFmtId="3" fontId="9" fillId="0" borderId="0" xfId="103" applyNumberFormat="1" applyFont="1" applyFill="1" applyBorder="1" applyAlignment="1">
      <alignment horizontal="center" vertical="center"/>
    </xf>
    <xf numFmtId="3" fontId="10" fillId="0" borderId="0" xfId="103" applyNumberFormat="1" applyFont="1" applyFill="1" applyAlignment="1">
      <alignment vertical="center"/>
    </xf>
    <xf numFmtId="3" fontId="11" fillId="0" borderId="0" xfId="103" applyNumberFormat="1" applyFont="1" applyFill="1" applyBorder="1" applyAlignment="1">
      <alignment vertical="center"/>
    </xf>
    <xf numFmtId="0" fontId="10" fillId="0" borderId="0" xfId="103" applyFont="1" applyFill="1" applyBorder="1" applyAlignment="1">
      <alignment horizontal="center" vertical="center"/>
    </xf>
    <xf numFmtId="0" fontId="10" fillId="0" borderId="0" xfId="103" applyFont="1" applyFill="1" applyAlignment="1">
      <alignment vertical="center"/>
    </xf>
    <xf numFmtId="3" fontId="10" fillId="0" borderId="0" xfId="59" applyNumberFormat="1" applyFont="1" applyFill="1" applyAlignment="1">
      <alignment horizontal="center" vertical="center"/>
    </xf>
    <xf numFmtId="0" fontId="10" fillId="0" borderId="0" xfId="59" quotePrefix="1" applyFont="1" applyFill="1" applyBorder="1" applyAlignment="1">
      <alignment vertical="center" wrapText="1"/>
    </xf>
    <xf numFmtId="3" fontId="10" fillId="0" borderId="0" xfId="59" applyNumberFormat="1" applyFont="1" applyFill="1" applyBorder="1" applyAlignment="1">
      <alignment horizontal="center" vertical="center"/>
    </xf>
    <xf numFmtId="3" fontId="10" fillId="0" borderId="0" xfId="103" applyNumberFormat="1" applyFont="1" applyFill="1" applyBorder="1" applyAlignment="1">
      <alignment horizontal="center" vertical="center"/>
    </xf>
    <xf numFmtId="0" fontId="11" fillId="0" borderId="0" xfId="59" quotePrefix="1" applyFont="1" applyFill="1" applyBorder="1" applyAlignment="1">
      <alignment horizontal="right" vertical="center" wrapText="1"/>
    </xf>
    <xf numFmtId="0" fontId="10" fillId="0" borderId="5" xfId="0" applyFont="1" applyFill="1" applyBorder="1" applyAlignment="1">
      <alignment vertical="center" wrapText="1"/>
    </xf>
    <xf numFmtId="0" fontId="10" fillId="2" borderId="5" xfId="59" applyFont="1" applyFill="1" applyBorder="1" applyAlignment="1">
      <alignment horizontal="center" vertical="center"/>
    </xf>
    <xf numFmtId="0" fontId="10" fillId="2" borderId="5" xfId="59" applyFont="1" applyFill="1" applyBorder="1" applyAlignment="1">
      <alignment horizontal="center" vertical="center" wrapText="1"/>
    </xf>
    <xf numFmtId="14" fontId="9" fillId="0" borderId="0" xfId="3" applyNumberFormat="1" applyFont="1" applyAlignment="1">
      <alignment vertical="center"/>
    </xf>
    <xf numFmtId="49" fontId="10" fillId="0" borderId="0" xfId="3" applyNumberFormat="1" applyFont="1" applyAlignment="1">
      <alignment horizontal="center" vertical="center"/>
    </xf>
    <xf numFmtId="14" fontId="10" fillId="0" borderId="0" xfId="3" applyNumberFormat="1" applyFont="1" applyAlignment="1">
      <alignment vertical="center"/>
    </xf>
    <xf numFmtId="0" fontId="11" fillId="0" borderId="0" xfId="3" applyFont="1" applyAlignment="1">
      <alignment vertical="center"/>
    </xf>
    <xf numFmtId="0" fontId="13" fillId="0" borderId="0" xfId="3" applyFont="1" applyAlignment="1">
      <alignment vertical="center"/>
    </xf>
    <xf numFmtId="14" fontId="10" fillId="0" borderId="0" xfId="3" applyNumberFormat="1" applyFont="1" applyAlignment="1">
      <alignment horizontal="center" vertical="center"/>
    </xf>
    <xf numFmtId="4" fontId="11" fillId="0" borderId="0" xfId="3" applyNumberFormat="1" applyFont="1" applyAlignment="1">
      <alignment vertical="center"/>
    </xf>
    <xf numFmtId="14" fontId="9" fillId="0" borderId="32" xfId="3" applyNumberFormat="1" applyFont="1" applyBorder="1" applyAlignment="1">
      <alignment horizontal="center" vertical="center"/>
    </xf>
    <xf numFmtId="49" fontId="9" fillId="0" borderId="32" xfId="3" applyNumberFormat="1" applyFont="1" applyBorder="1" applyAlignment="1">
      <alignment horizontal="center" vertical="center"/>
    </xf>
    <xf numFmtId="3" fontId="14" fillId="2" borderId="7" xfId="3" applyNumberFormat="1" applyFont="1" applyFill="1" applyBorder="1" applyAlignment="1">
      <alignment horizontal="center" vertical="center"/>
    </xf>
    <xf numFmtId="49" fontId="10" fillId="0" borderId="7" xfId="3" applyNumberFormat="1" applyFont="1" applyBorder="1" applyAlignment="1">
      <alignment horizontal="center" vertical="center"/>
    </xf>
    <xf numFmtId="3" fontId="14" fillId="3" borderId="7" xfId="3" applyNumberFormat="1" applyFont="1" applyFill="1" applyBorder="1" applyAlignment="1">
      <alignment horizontal="center" vertical="center" wrapText="1"/>
    </xf>
    <xf numFmtId="3" fontId="10" fillId="0" borderId="7" xfId="3" applyNumberFormat="1" applyFont="1" applyBorder="1" applyAlignment="1">
      <alignment horizontal="right" vertical="center"/>
    </xf>
    <xf numFmtId="4" fontId="10" fillId="0" borderId="7" xfId="3" applyNumberFormat="1" applyFont="1" applyBorder="1" applyAlignment="1">
      <alignment vertical="center"/>
    </xf>
    <xf numFmtId="3" fontId="9" fillId="0" borderId="24" xfId="3" applyNumberFormat="1" applyFont="1" applyBorder="1" applyAlignment="1">
      <alignment horizontal="right" vertical="center"/>
    </xf>
    <xf numFmtId="0" fontId="13" fillId="0" borderId="7" xfId="3" applyFont="1" applyBorder="1" applyAlignment="1">
      <alignment horizontal="right" vertical="center"/>
    </xf>
    <xf numFmtId="3" fontId="10" fillId="0" borderId="5" xfId="3" applyNumberFormat="1" applyFont="1" applyBorder="1" applyAlignment="1">
      <alignment vertical="center"/>
    </xf>
    <xf numFmtId="3" fontId="10" fillId="0" borderId="26" xfId="3" applyNumberFormat="1" applyFont="1" applyBorder="1" applyAlignment="1">
      <alignment horizontal="right" vertical="center"/>
    </xf>
    <xf numFmtId="0" fontId="13" fillId="0" borderId="5" xfId="3" applyFont="1" applyBorder="1" applyAlignment="1">
      <alignment horizontal="right" vertical="center"/>
    </xf>
    <xf numFmtId="164" fontId="10" fillId="0" borderId="8" xfId="3" applyNumberFormat="1" applyFont="1" applyBorder="1" applyAlignment="1">
      <alignment vertical="center"/>
    </xf>
    <xf numFmtId="0" fontId="9" fillId="0" borderId="5" xfId="3" applyFont="1" applyBorder="1" applyAlignment="1">
      <alignment horizontal="center" vertical="center" wrapText="1"/>
    </xf>
    <xf numFmtId="3" fontId="9" fillId="0" borderId="5" xfId="3" applyNumberFormat="1" applyFont="1" applyFill="1" applyBorder="1" applyAlignment="1">
      <alignment horizontal="right" vertical="center"/>
    </xf>
    <xf numFmtId="3" fontId="9" fillId="0" borderId="26" xfId="3" applyNumberFormat="1" applyFont="1" applyBorder="1" applyAlignment="1">
      <alignment horizontal="right" vertical="center"/>
    </xf>
    <xf numFmtId="168" fontId="14" fillId="2" borderId="5" xfId="3" applyNumberFormat="1" applyFont="1" applyFill="1" applyBorder="1" applyAlignment="1">
      <alignment horizontal="center" vertical="center"/>
    </xf>
    <xf numFmtId="0" fontId="14" fillId="0" borderId="5" xfId="3" applyFont="1" applyBorder="1" applyAlignment="1">
      <alignment horizontal="center" vertical="center" wrapText="1"/>
    </xf>
    <xf numFmtId="0" fontId="13" fillId="0" borderId="5" xfId="3" applyFont="1" applyFill="1" applyBorder="1" applyAlignment="1">
      <alignment horizontal="right" vertical="center"/>
    </xf>
    <xf numFmtId="3" fontId="10" fillId="0" borderId="26" xfId="3" applyNumberFormat="1" applyFont="1" applyFill="1" applyBorder="1" applyAlignment="1">
      <alignment horizontal="right" vertical="center"/>
    </xf>
    <xf numFmtId="14" fontId="10" fillId="0" borderId="5" xfId="3" applyNumberFormat="1" applyFont="1" applyFill="1" applyBorder="1" applyAlignment="1">
      <alignment horizontal="center" vertical="center"/>
    </xf>
    <xf numFmtId="3" fontId="9" fillId="0" borderId="26" xfId="3" applyNumberFormat="1" applyFont="1" applyFill="1" applyBorder="1" applyAlignment="1">
      <alignment horizontal="right" vertical="center"/>
    </xf>
    <xf numFmtId="3" fontId="13" fillId="0" borderId="5" xfId="3" applyNumberFormat="1" applyFont="1" applyFill="1" applyBorder="1" applyAlignment="1">
      <alignment horizontal="right" vertical="center"/>
    </xf>
    <xf numFmtId="3" fontId="10" fillId="0" borderId="0" xfId="3" applyNumberFormat="1" applyFont="1" applyFill="1" applyBorder="1" applyAlignment="1">
      <alignment vertical="center"/>
    </xf>
    <xf numFmtId="14" fontId="10" fillId="0" borderId="6" xfId="3" applyNumberFormat="1" applyFont="1" applyFill="1" applyBorder="1" applyAlignment="1">
      <alignment horizontal="center" vertical="center"/>
    </xf>
    <xf numFmtId="0" fontId="9" fillId="0" borderId="6" xfId="3" applyFont="1" applyBorder="1" applyAlignment="1">
      <alignment horizontal="center" vertical="center" wrapText="1"/>
    </xf>
    <xf numFmtId="3" fontId="9" fillId="0" borderId="6" xfId="3" applyNumberFormat="1" applyFont="1" applyFill="1" applyBorder="1" applyAlignment="1">
      <alignment vertical="center"/>
    </xf>
    <xf numFmtId="3" fontId="9" fillId="0" borderId="34" xfId="3" applyNumberFormat="1" applyFont="1" applyFill="1" applyBorder="1" applyAlignment="1">
      <alignment horizontal="right" vertical="center"/>
    </xf>
    <xf numFmtId="168" fontId="14" fillId="2" borderId="7" xfId="3" applyNumberFormat="1" applyFont="1" applyFill="1" applyBorder="1" applyAlignment="1">
      <alignment horizontal="center" vertical="center"/>
    </xf>
    <xf numFmtId="49" fontId="10" fillId="0" borderId="9" xfId="3" applyNumberFormat="1" applyFont="1" applyBorder="1" applyAlignment="1">
      <alignment horizontal="center" vertical="center"/>
    </xf>
    <xf numFmtId="0" fontId="14" fillId="0" borderId="9" xfId="3" applyFont="1" applyBorder="1" applyAlignment="1">
      <alignment horizontal="center" vertical="center" wrapText="1"/>
    </xf>
    <xf numFmtId="4" fontId="10" fillId="0" borderId="9" xfId="3" applyNumberFormat="1" applyFont="1" applyFill="1" applyBorder="1" applyAlignment="1">
      <alignment vertical="center"/>
    </xf>
    <xf numFmtId="3" fontId="9" fillId="0" borderId="9" xfId="3" applyNumberFormat="1" applyFont="1" applyFill="1" applyBorder="1" applyAlignment="1">
      <alignment vertical="center"/>
    </xf>
    <xf numFmtId="3" fontId="9" fillId="0" borderId="35" xfId="3" applyNumberFormat="1" applyFont="1" applyBorder="1" applyAlignment="1">
      <alignment horizontal="right" vertical="center"/>
    </xf>
    <xf numFmtId="0" fontId="19" fillId="0" borderId="5" xfId="3" applyFont="1" applyBorder="1" applyAlignment="1">
      <alignment horizontal="right" vertical="center"/>
    </xf>
    <xf numFmtId="3" fontId="10" fillId="0" borderId="0" xfId="3" applyNumberFormat="1" applyFont="1" applyAlignment="1">
      <alignment vertical="center"/>
    </xf>
    <xf numFmtId="3" fontId="10" fillId="0" borderId="5" xfId="59" applyNumberFormat="1" applyBorder="1" applyAlignment="1">
      <alignment vertical="center"/>
    </xf>
    <xf numFmtId="169" fontId="10" fillId="0" borderId="5" xfId="3" applyNumberFormat="1" applyFont="1" applyFill="1" applyBorder="1" applyAlignment="1">
      <alignment horizontal="right" vertical="center"/>
    </xf>
    <xf numFmtId="169" fontId="10" fillId="0" borderId="6" xfId="3" applyNumberFormat="1" applyFont="1" applyFill="1" applyBorder="1" applyAlignment="1">
      <alignment horizontal="right" vertical="center"/>
    </xf>
    <xf numFmtId="3" fontId="10" fillId="3" borderId="34" xfId="3" applyNumberFormat="1" applyFont="1" applyFill="1" applyBorder="1" applyAlignment="1">
      <alignment horizontal="center" vertical="center"/>
    </xf>
    <xf numFmtId="0" fontId="10" fillId="0" borderId="36" xfId="59" applyFont="1" applyFill="1" applyBorder="1" applyAlignment="1">
      <alignment vertical="center" wrapText="1"/>
    </xf>
    <xf numFmtId="3" fontId="9" fillId="0" borderId="37" xfId="3" applyNumberFormat="1" applyFont="1" applyFill="1" applyBorder="1" applyAlignment="1">
      <alignment vertical="center"/>
    </xf>
    <xf numFmtId="3" fontId="8" fillId="0" borderId="6" xfId="3" applyNumberFormat="1" applyFont="1" applyFill="1" applyBorder="1" applyAlignment="1">
      <alignment vertical="center"/>
    </xf>
    <xf numFmtId="3" fontId="10" fillId="0" borderId="34" xfId="3" applyNumberFormat="1" applyFont="1" applyBorder="1" applyAlignment="1">
      <alignment horizontal="right" vertical="center"/>
    </xf>
    <xf numFmtId="164" fontId="10" fillId="0" borderId="9" xfId="3" applyNumberFormat="1" applyFont="1" applyBorder="1" applyAlignment="1">
      <alignment horizontal="center" vertical="center"/>
    </xf>
    <xf numFmtId="0" fontId="9" fillId="0" borderId="9" xfId="3" applyFont="1" applyBorder="1" applyAlignment="1">
      <alignment horizontal="center" vertical="center" wrapText="1"/>
    </xf>
    <xf numFmtId="3" fontId="9" fillId="0" borderId="8" xfId="3" applyNumberFormat="1" applyFont="1" applyFill="1" applyBorder="1" applyAlignment="1">
      <alignment vertical="center"/>
    </xf>
    <xf numFmtId="3" fontId="9" fillId="0" borderId="13" xfId="3" applyNumberFormat="1" applyFont="1" applyBorder="1" applyAlignment="1">
      <alignment horizontal="right" vertical="center"/>
    </xf>
    <xf numFmtId="3" fontId="10" fillId="0" borderId="13" xfId="3" applyNumberFormat="1" applyFont="1" applyBorder="1" applyAlignment="1">
      <alignment horizontal="right" vertical="center"/>
    </xf>
    <xf numFmtId="0" fontId="49" fillId="0" borderId="5" xfId="3" applyFont="1" applyBorder="1" applyAlignment="1">
      <alignment horizontal="right" vertical="center" wrapText="1"/>
    </xf>
    <xf numFmtId="164" fontId="10" fillId="0" borderId="8" xfId="3" applyNumberFormat="1" applyFont="1" applyBorder="1" applyAlignment="1">
      <alignment horizontal="center" vertical="center"/>
    </xf>
    <xf numFmtId="164" fontId="10" fillId="0" borderId="6" xfId="3" applyNumberFormat="1" applyFont="1" applyBorder="1" applyAlignment="1">
      <alignment horizontal="center" vertical="center"/>
    </xf>
    <xf numFmtId="3" fontId="10" fillId="3" borderId="6" xfId="3" applyNumberFormat="1" applyFont="1" applyFill="1" applyBorder="1" applyAlignment="1">
      <alignment horizontal="center" vertical="center"/>
    </xf>
    <xf numFmtId="0" fontId="10" fillId="0" borderId="6" xfId="3" applyFont="1" applyBorder="1" applyAlignment="1">
      <alignment horizontal="left" vertical="center" wrapText="1"/>
    </xf>
    <xf numFmtId="3" fontId="10" fillId="0" borderId="6" xfId="3" applyNumberFormat="1" applyFont="1" applyFill="1" applyBorder="1" applyAlignment="1">
      <alignment vertical="center"/>
    </xf>
    <xf numFmtId="3" fontId="10" fillId="3" borderId="7" xfId="3" applyNumberFormat="1" applyFont="1" applyFill="1" applyBorder="1" applyAlignment="1">
      <alignment horizontal="center" vertical="center"/>
    </xf>
    <xf numFmtId="0" fontId="14" fillId="0" borderId="7" xfId="3" applyFont="1" applyBorder="1" applyAlignment="1">
      <alignment horizontal="center" vertical="center" wrapText="1"/>
    </xf>
    <xf numFmtId="3" fontId="10" fillId="0" borderId="7" xfId="3" applyNumberFormat="1" applyFont="1" applyFill="1" applyBorder="1" applyAlignment="1">
      <alignment vertical="center"/>
    </xf>
    <xf numFmtId="0" fontId="10" fillId="0" borderId="5" xfId="3" applyFont="1" applyFill="1" applyBorder="1" applyAlignment="1">
      <alignment horizontal="center" vertical="center"/>
    </xf>
    <xf numFmtId="3" fontId="10" fillId="0" borderId="5" xfId="59" applyNumberFormat="1" applyBorder="1" applyAlignment="1">
      <alignment vertical="center" wrapText="1"/>
    </xf>
    <xf numFmtId="164" fontId="10" fillId="0" borderId="5" xfId="3" applyNumberFormat="1" applyFont="1" applyBorder="1" applyAlignment="1">
      <alignment horizontal="right" vertical="center"/>
    </xf>
    <xf numFmtId="164" fontId="10" fillId="0" borderId="6" xfId="3" applyNumberFormat="1" applyFont="1" applyBorder="1" applyAlignment="1">
      <alignment horizontal="right" vertical="center"/>
    </xf>
    <xf numFmtId="3" fontId="8" fillId="3" borderId="6" xfId="3" applyNumberFormat="1" applyFont="1" applyFill="1" applyBorder="1" applyAlignment="1">
      <alignment horizontal="center" vertical="center"/>
    </xf>
    <xf numFmtId="3" fontId="9" fillId="0" borderId="34" xfId="3" applyNumberFormat="1" applyFont="1" applyBorder="1" applyAlignment="1">
      <alignment horizontal="right" vertical="center"/>
    </xf>
    <xf numFmtId="168" fontId="14" fillId="2" borderId="9" xfId="3" applyNumberFormat="1" applyFont="1" applyFill="1" applyBorder="1" applyAlignment="1">
      <alignment horizontal="center" vertical="center"/>
    </xf>
    <xf numFmtId="3" fontId="8" fillId="0" borderId="10" xfId="3" applyNumberFormat="1" applyFont="1" applyFill="1" applyBorder="1" applyAlignment="1">
      <alignment vertical="center"/>
    </xf>
    <xf numFmtId="3" fontId="9" fillId="0" borderId="3" xfId="3" applyNumberFormat="1" applyFont="1" applyBorder="1" applyAlignment="1">
      <alignment horizontal="right" vertical="center"/>
    </xf>
    <xf numFmtId="3" fontId="8" fillId="0" borderId="26" xfId="3" applyNumberFormat="1" applyFont="1" applyBorder="1" applyAlignment="1">
      <alignment horizontal="right" vertical="center"/>
    </xf>
    <xf numFmtId="3" fontId="8" fillId="3" borderId="8" xfId="3" applyNumberFormat="1" applyFont="1" applyFill="1" applyBorder="1" applyAlignment="1">
      <alignment horizontal="center" vertical="center"/>
    </xf>
    <xf numFmtId="0" fontId="8" fillId="0" borderId="6" xfId="3" applyFont="1" applyBorder="1" applyAlignment="1">
      <alignment horizontal="left" vertical="center" wrapText="1"/>
    </xf>
    <xf numFmtId="3" fontId="8" fillId="0" borderId="34" xfId="3" applyNumberFormat="1" applyFont="1" applyBorder="1" applyAlignment="1">
      <alignment horizontal="right" vertical="center"/>
    </xf>
    <xf numFmtId="168" fontId="14" fillId="2" borderId="10" xfId="3" applyNumberFormat="1" applyFont="1" applyFill="1" applyBorder="1" applyAlignment="1">
      <alignment horizontal="center" vertical="center"/>
    </xf>
    <xf numFmtId="3" fontId="10" fillId="3" borderId="10" xfId="3" applyNumberFormat="1" applyFont="1" applyFill="1" applyBorder="1" applyAlignment="1">
      <alignment horizontal="center" vertical="center"/>
    </xf>
    <xf numFmtId="0" fontId="14" fillId="0" borderId="10" xfId="3" applyFont="1" applyBorder="1" applyAlignment="1">
      <alignment horizontal="center" vertical="center" wrapText="1"/>
    </xf>
    <xf numFmtId="3" fontId="9" fillId="0" borderId="5" xfId="59" applyNumberFormat="1" applyFont="1" applyBorder="1" applyAlignment="1">
      <alignment vertical="center"/>
    </xf>
    <xf numFmtId="3" fontId="10" fillId="0" borderId="6" xfId="59" applyNumberFormat="1" applyBorder="1" applyAlignment="1">
      <alignment horizontal="right" vertical="center"/>
    </xf>
    <xf numFmtId="3" fontId="10" fillId="0" borderId="6" xfId="59" applyNumberFormat="1" applyBorder="1" applyAlignment="1">
      <alignment vertical="center"/>
    </xf>
    <xf numFmtId="3" fontId="9" fillId="0" borderId="7" xfId="3" applyNumberFormat="1" applyFont="1" applyFill="1" applyBorder="1" applyAlignment="1">
      <alignment vertical="center"/>
    </xf>
    <xf numFmtId="3" fontId="10" fillId="0" borderId="6" xfId="59" applyNumberFormat="1" applyBorder="1" applyAlignment="1">
      <alignment horizontal="center" vertical="center"/>
    </xf>
    <xf numFmtId="0" fontId="10" fillId="0" borderId="6" xfId="59" applyFont="1" applyFill="1" applyBorder="1" applyAlignment="1">
      <alignment horizontal="left" vertical="center" wrapText="1"/>
    </xf>
    <xf numFmtId="3" fontId="10" fillId="0" borderId="6" xfId="3" applyNumberFormat="1" applyFont="1" applyBorder="1" applyAlignment="1">
      <alignment vertical="center"/>
    </xf>
    <xf numFmtId="3" fontId="10" fillId="0" borderId="9" xfId="3" applyNumberFormat="1" applyFont="1" applyBorder="1" applyAlignment="1">
      <alignment vertical="center"/>
    </xf>
    <xf numFmtId="164" fontId="10" fillId="0" borderId="5" xfId="59" applyNumberFormat="1" applyBorder="1" applyAlignment="1">
      <alignment horizontal="center" vertical="center"/>
    </xf>
    <xf numFmtId="164" fontId="10" fillId="0" borderId="6" xfId="59" applyNumberFormat="1" applyBorder="1" applyAlignment="1">
      <alignment horizontal="center" vertical="center"/>
    </xf>
    <xf numFmtId="3" fontId="9" fillId="0" borderId="10" xfId="59" applyNumberFormat="1" applyFont="1" applyBorder="1" applyAlignment="1">
      <alignment vertical="center"/>
    </xf>
    <xf numFmtId="164" fontId="10" fillId="0" borderId="8" xfId="59" applyNumberFormat="1" applyBorder="1" applyAlignment="1">
      <alignment horizontal="right" vertical="center"/>
    </xf>
    <xf numFmtId="3" fontId="9" fillId="0" borderId="8" xfId="59" applyNumberFormat="1" applyFont="1" applyBorder="1" applyAlignment="1">
      <alignment vertical="center"/>
    </xf>
    <xf numFmtId="3" fontId="10" fillId="0" borderId="13" xfId="3" applyNumberFormat="1" applyFont="1" applyBorder="1" applyAlignment="1">
      <alignment vertical="center"/>
    </xf>
    <xf numFmtId="3" fontId="9" fillId="0" borderId="13" xfId="3" applyNumberFormat="1" applyFont="1" applyBorder="1" applyAlignment="1">
      <alignment vertical="center"/>
    </xf>
    <xf numFmtId="0" fontId="10" fillId="0" borderId="6" xfId="3" applyFont="1" applyBorder="1" applyAlignment="1">
      <alignment vertical="center" wrapText="1"/>
    </xf>
    <xf numFmtId="3" fontId="10" fillId="0" borderId="6" xfId="59" applyNumberFormat="1" applyFont="1" applyBorder="1" applyAlignment="1">
      <alignment vertical="center"/>
    </xf>
    <xf numFmtId="3" fontId="10" fillId="0" borderId="34" xfId="3" applyNumberFormat="1" applyFont="1" applyBorder="1" applyAlignment="1">
      <alignment vertical="center"/>
    </xf>
    <xf numFmtId="3" fontId="10" fillId="0" borderId="10" xfId="59" applyNumberFormat="1" applyFont="1" applyBorder="1" applyAlignment="1">
      <alignment vertical="center"/>
    </xf>
    <xf numFmtId="3" fontId="9" fillId="0" borderId="3" xfId="3" applyNumberFormat="1" applyFont="1" applyBorder="1" applyAlignment="1">
      <alignment vertical="center"/>
    </xf>
    <xf numFmtId="49" fontId="10" fillId="0" borderId="6" xfId="3" applyNumberFormat="1" applyFont="1" applyFill="1" applyBorder="1" applyAlignment="1">
      <alignment horizontal="center" vertical="center"/>
    </xf>
    <xf numFmtId="0" fontId="9" fillId="0" borderId="6" xfId="3" applyFont="1" applyFill="1" applyBorder="1" applyAlignment="1">
      <alignment horizontal="center" vertical="center" wrapText="1"/>
    </xf>
    <xf numFmtId="4" fontId="9" fillId="0" borderId="6" xfId="3" applyNumberFormat="1" applyFont="1" applyFill="1" applyBorder="1" applyAlignment="1">
      <alignment vertical="center"/>
    </xf>
    <xf numFmtId="0" fontId="13" fillId="0" borderId="6" xfId="3" applyFont="1" applyFill="1" applyBorder="1" applyAlignment="1">
      <alignment horizontal="right" vertical="center"/>
    </xf>
    <xf numFmtId="0" fontId="9" fillId="0" borderId="0" xfId="3" applyFont="1" applyFill="1" applyBorder="1" applyAlignment="1">
      <alignment horizontal="center" vertical="center"/>
    </xf>
    <xf numFmtId="0" fontId="13" fillId="0" borderId="0" xfId="3" applyFont="1" applyFill="1" applyAlignment="1">
      <alignment vertical="center"/>
    </xf>
    <xf numFmtId="3" fontId="10" fillId="0" borderId="0" xfId="3" applyNumberFormat="1" applyFont="1" applyFill="1" applyAlignment="1">
      <alignment vertical="center"/>
    </xf>
    <xf numFmtId="0" fontId="11" fillId="0" borderId="0" xfId="3" applyFont="1" applyAlignment="1">
      <alignment horizontal="right" vertical="center"/>
    </xf>
    <xf numFmtId="3" fontId="11" fillId="0" borderId="0" xfId="34" applyNumberFormat="1" applyFont="1" applyFill="1" applyAlignment="1">
      <alignment vertical="center"/>
    </xf>
    <xf numFmtId="0" fontId="9" fillId="0" borderId="0" xfId="59" applyFont="1" applyAlignment="1">
      <alignment horizontal="right" vertical="center"/>
    </xf>
    <xf numFmtId="3" fontId="9" fillId="0" borderId="0" xfId="34" applyNumberFormat="1" applyFont="1" applyFill="1" applyAlignment="1">
      <alignment vertical="center"/>
    </xf>
    <xf numFmtId="3" fontId="9" fillId="0" borderId="0" xfId="34" applyNumberFormat="1" applyFont="1" applyFill="1" applyAlignment="1">
      <alignment horizontal="right" vertical="center"/>
    </xf>
    <xf numFmtId="3" fontId="11" fillId="0" borderId="0" xfId="34" applyNumberFormat="1" applyFont="1" applyFill="1" applyAlignment="1">
      <alignment horizontal="right" vertical="center"/>
    </xf>
    <xf numFmtId="3" fontId="9" fillId="0" borderId="0" xfId="3" applyNumberFormat="1" applyFont="1" applyBorder="1" applyAlignment="1">
      <alignment horizontal="right" vertical="center"/>
    </xf>
    <xf numFmtId="0" fontId="9" fillId="0" borderId="0" xfId="59" applyFont="1" applyFill="1" applyAlignment="1">
      <alignment horizontal="right" vertical="center"/>
    </xf>
    <xf numFmtId="0" fontId="10" fillId="0" borderId="0" xfId="59" quotePrefix="1" applyNumberFormat="1" applyFont="1" applyAlignment="1">
      <alignment vertical="center"/>
    </xf>
    <xf numFmtId="49" fontId="10" fillId="0" borderId="0" xfId="59" applyNumberFormat="1" applyFont="1" applyAlignment="1">
      <alignment horizontal="center" vertical="center"/>
    </xf>
    <xf numFmtId="0" fontId="9" fillId="0" borderId="0" xfId="59" applyFont="1" applyAlignment="1">
      <alignment horizontal="center" vertical="center"/>
    </xf>
    <xf numFmtId="49" fontId="11" fillId="0" borderId="0" xfId="59" applyNumberFormat="1" applyFont="1" applyAlignment="1">
      <alignment vertical="center" wrapText="1"/>
    </xf>
    <xf numFmtId="0" fontId="10" fillId="0" borderId="0" xfId="3" applyFont="1" applyAlignment="1">
      <alignment horizontal="center" vertical="center"/>
    </xf>
    <xf numFmtId="4" fontId="10" fillId="0" borderId="0" xfId="3" applyNumberFormat="1" applyFont="1" applyAlignment="1">
      <alignment horizontal="center" vertical="center"/>
    </xf>
    <xf numFmtId="3" fontId="9" fillId="0" borderId="9" xfId="3" applyNumberFormat="1" applyFont="1" applyBorder="1" applyAlignment="1">
      <alignment vertical="center"/>
    </xf>
    <xf numFmtId="0" fontId="13" fillId="0" borderId="9" xfId="3" applyFont="1" applyFill="1" applyBorder="1" applyAlignment="1">
      <alignment horizontal="right" vertical="center"/>
    </xf>
    <xf numFmtId="164" fontId="10" fillId="0" borderId="6" xfId="3" applyNumberFormat="1" applyFont="1" applyBorder="1" applyAlignment="1">
      <alignment vertical="center"/>
    </xf>
    <xf numFmtId="49" fontId="10" fillId="0" borderId="6" xfId="3" applyNumberFormat="1" applyFont="1" applyBorder="1" applyAlignment="1">
      <alignment horizontal="center" vertical="center"/>
    </xf>
    <xf numFmtId="3" fontId="9" fillId="0" borderId="6" xfId="3" applyNumberFormat="1" applyFont="1" applyFill="1" applyBorder="1" applyAlignment="1">
      <alignment horizontal="right" vertical="center"/>
    </xf>
    <xf numFmtId="0" fontId="13" fillId="0" borderId="6" xfId="3" applyFont="1" applyBorder="1" applyAlignment="1">
      <alignment horizontal="right" vertical="center"/>
    </xf>
    <xf numFmtId="3" fontId="10" fillId="0" borderId="8" xfId="0" applyNumberFormat="1" applyFont="1" applyBorder="1" applyAlignment="1">
      <alignment vertical="center"/>
    </xf>
    <xf numFmtId="3" fontId="13" fillId="0" borderId="9" xfId="3" applyNumberFormat="1" applyFont="1" applyFill="1" applyBorder="1" applyAlignment="1">
      <alignment horizontal="right" vertical="center"/>
    </xf>
    <xf numFmtId="3" fontId="13" fillId="0" borderId="6" xfId="3" applyNumberFormat="1" applyFont="1" applyFill="1" applyBorder="1" applyAlignment="1">
      <alignment horizontal="right" vertical="center"/>
    </xf>
    <xf numFmtId="0" fontId="10" fillId="0" borderId="26" xfId="3" applyFont="1" applyFill="1" applyBorder="1" applyAlignment="1">
      <alignment vertical="center" wrapText="1"/>
    </xf>
    <xf numFmtId="0" fontId="13" fillId="0" borderId="0" xfId="1" applyFont="1" applyFill="1" applyAlignment="1">
      <alignment vertical="center"/>
    </xf>
    <xf numFmtId="0" fontId="13" fillId="0" borderId="9" xfId="3" applyFont="1" applyBorder="1" applyAlignment="1">
      <alignment horizontal="right" vertical="center"/>
    </xf>
    <xf numFmtId="0" fontId="10" fillId="0" borderId="9" xfId="3" applyFont="1" applyFill="1" applyBorder="1" applyAlignment="1">
      <alignment horizontal="center" vertical="center"/>
    </xf>
    <xf numFmtId="0" fontId="50" fillId="0" borderId="0" xfId="3" applyFont="1" applyAlignment="1">
      <alignment vertical="center"/>
    </xf>
    <xf numFmtId="0" fontId="51" fillId="0" borderId="0" xfId="3" applyFont="1" applyAlignment="1">
      <alignment vertical="center" wrapText="1"/>
    </xf>
    <xf numFmtId="0" fontId="49" fillId="0" borderId="0" xfId="3" applyFont="1" applyAlignment="1">
      <alignment vertical="center"/>
    </xf>
    <xf numFmtId="0" fontId="49" fillId="0" borderId="0" xfId="3" quotePrefix="1" applyFont="1" applyBorder="1" applyAlignment="1">
      <alignment vertical="center"/>
    </xf>
    <xf numFmtId="0" fontId="49" fillId="0" borderId="0" xfId="3" applyFont="1" applyAlignment="1">
      <alignment horizontal="center" vertical="center"/>
    </xf>
    <xf numFmtId="0" fontId="49" fillId="0" borderId="0" xfId="3" applyFont="1" applyAlignment="1">
      <alignment vertical="center" wrapText="1"/>
    </xf>
    <xf numFmtId="14" fontId="50" fillId="0" borderId="30" xfId="3" applyNumberFormat="1" applyFont="1" applyBorder="1" applyAlignment="1">
      <alignment horizontal="center" vertical="center" wrapText="1"/>
    </xf>
    <xf numFmtId="0" fontId="50" fillId="2" borderId="41" xfId="3" applyFont="1" applyFill="1" applyBorder="1" applyAlignment="1">
      <alignment vertical="center"/>
    </xf>
    <xf numFmtId="0" fontId="50" fillId="2" borderId="42" xfId="3" applyFont="1" applyFill="1" applyBorder="1" applyAlignment="1">
      <alignment vertical="center" wrapText="1"/>
    </xf>
    <xf numFmtId="0" fontId="50" fillId="2" borderId="30" xfId="3" applyFont="1" applyFill="1" applyBorder="1" applyAlignment="1">
      <alignment horizontal="center" vertical="center"/>
    </xf>
    <xf numFmtId="14" fontId="50" fillId="2" borderId="30" xfId="3" applyNumberFormat="1" applyFont="1" applyFill="1" applyBorder="1" applyAlignment="1">
      <alignment horizontal="center" vertical="center" wrapText="1"/>
    </xf>
    <xf numFmtId="0" fontId="50" fillId="2" borderId="30" xfId="3" applyFont="1" applyFill="1" applyBorder="1" applyAlignment="1">
      <alignment horizontal="center" vertical="center" wrapText="1"/>
    </xf>
    <xf numFmtId="171" fontId="50" fillId="2" borderId="30" xfId="3" applyNumberFormat="1" applyFont="1" applyFill="1" applyBorder="1" applyAlignment="1">
      <alignment horizontal="center" vertical="center" wrapText="1"/>
    </xf>
    <xf numFmtId="0" fontId="49" fillId="2" borderId="0" xfId="3" applyFont="1" applyFill="1" applyAlignment="1">
      <alignment vertical="center"/>
    </xf>
    <xf numFmtId="0" fontId="49" fillId="0" borderId="30" xfId="3" applyFont="1" applyBorder="1" applyAlignment="1">
      <alignment vertical="center" wrapText="1"/>
    </xf>
    <xf numFmtId="3" fontId="49" fillId="0" borderId="30" xfId="3" applyNumberFormat="1" applyFont="1" applyFill="1" applyBorder="1" applyAlignment="1">
      <alignment vertical="center"/>
    </xf>
    <xf numFmtId="0" fontId="49" fillId="0" borderId="30" xfId="3" applyFont="1" applyBorder="1" applyAlignment="1">
      <alignment horizontal="center" vertical="center"/>
    </xf>
    <xf numFmtId="171" fontId="49" fillId="0" borderId="30" xfId="3" applyNumberFormat="1" applyFont="1" applyBorder="1" applyAlignment="1">
      <alignment vertical="center"/>
    </xf>
    <xf numFmtId="164" fontId="49" fillId="0" borderId="30" xfId="3" applyNumberFormat="1" applyFont="1" applyBorder="1" applyAlignment="1">
      <alignment vertical="center"/>
    </xf>
    <xf numFmtId="164" fontId="49" fillId="0" borderId="30" xfId="3" applyNumberFormat="1" applyFont="1" applyFill="1" applyBorder="1" applyAlignment="1">
      <alignment vertical="center"/>
    </xf>
    <xf numFmtId="0" fontId="49" fillId="0" borderId="30" xfId="3" quotePrefix="1" applyFont="1" applyBorder="1" applyAlignment="1">
      <alignment vertical="center" wrapText="1"/>
    </xf>
    <xf numFmtId="0" fontId="53" fillId="0" borderId="0" xfId="3" applyFont="1" applyAlignment="1">
      <alignment vertical="center"/>
    </xf>
    <xf numFmtId="3" fontId="49" fillId="2" borderId="30" xfId="3" applyNumberFormat="1" applyFont="1" applyFill="1" applyBorder="1" applyAlignment="1">
      <alignment vertical="center"/>
    </xf>
    <xf numFmtId="164" fontId="49" fillId="0" borderId="30" xfId="3" applyNumberFormat="1" applyFont="1" applyBorder="1" applyAlignment="1">
      <alignment horizontal="right" vertical="center"/>
    </xf>
    <xf numFmtId="3" fontId="49" fillId="0" borderId="30" xfId="3" applyNumberFormat="1" applyFont="1" applyFill="1" applyBorder="1" applyAlignment="1">
      <alignment vertical="center" wrapText="1"/>
    </xf>
    <xf numFmtId="0" fontId="49" fillId="0" borderId="42" xfId="3" applyFont="1" applyBorder="1" applyAlignment="1">
      <alignment vertical="center" wrapText="1"/>
    </xf>
    <xf numFmtId="171" fontId="50" fillId="0" borderId="30" xfId="3" applyNumberFormat="1" applyFont="1" applyBorder="1" applyAlignment="1">
      <alignment vertical="center"/>
    </xf>
    <xf numFmtId="14" fontId="49" fillId="0" borderId="30" xfId="3" applyNumberFormat="1" applyFont="1" applyBorder="1" applyAlignment="1">
      <alignment horizontal="right" vertical="center"/>
    </xf>
    <xf numFmtId="14" fontId="49" fillId="0" borderId="30" xfId="3" applyNumberFormat="1" applyFont="1" applyFill="1" applyBorder="1" applyAlignment="1">
      <alignment horizontal="right" vertical="center"/>
    </xf>
    <xf numFmtId="164" fontId="49" fillId="0" borderId="30" xfId="3" applyNumberFormat="1" applyFont="1" applyFill="1" applyBorder="1" applyAlignment="1">
      <alignment horizontal="right" vertical="center"/>
    </xf>
    <xf numFmtId="0" fontId="49" fillId="0" borderId="0" xfId="3" applyFont="1" applyFill="1" applyAlignment="1">
      <alignment vertical="center"/>
    </xf>
    <xf numFmtId="9" fontId="50" fillId="0" borderId="30" xfId="96" applyNumberFormat="1" applyFont="1" applyBorder="1" applyAlignment="1">
      <alignment vertical="center"/>
    </xf>
    <xf numFmtId="164" fontId="49" fillId="0" borderId="30" xfId="96" applyNumberFormat="1" applyFont="1" applyBorder="1" applyAlignment="1">
      <alignment horizontal="right" vertical="center"/>
    </xf>
    <xf numFmtId="9" fontId="50" fillId="0" borderId="30" xfId="96" applyFont="1" applyBorder="1" applyAlignment="1">
      <alignment vertical="center"/>
    </xf>
    <xf numFmtId="0" fontId="49" fillId="0" borderId="40" xfId="3" applyFont="1" applyBorder="1" applyAlignment="1">
      <alignment horizontal="left" vertical="center" wrapText="1"/>
    </xf>
    <xf numFmtId="0" fontId="49" fillId="0" borderId="30" xfId="3" applyFont="1" applyFill="1" applyBorder="1" applyAlignment="1">
      <alignment horizontal="center" vertical="center"/>
    </xf>
    <xf numFmtId="171" fontId="49" fillId="0" borderId="30" xfId="3" applyNumberFormat="1" applyFont="1" applyFill="1" applyBorder="1" applyAlignment="1">
      <alignment vertical="center"/>
    </xf>
    <xf numFmtId="0" fontId="49" fillId="0" borderId="30" xfId="3" quotePrefix="1" applyFont="1" applyFill="1" applyBorder="1" applyAlignment="1">
      <alignment vertical="center" wrapText="1"/>
    </xf>
    <xf numFmtId="164" fontId="49" fillId="2" borderId="30" xfId="3" applyNumberFormat="1" applyFont="1" applyFill="1" applyBorder="1" applyAlignment="1">
      <alignment horizontal="right" vertical="center"/>
    </xf>
    <xf numFmtId="0" fontId="54" fillId="0" borderId="30" xfId="3" quotePrefix="1" applyFont="1" applyBorder="1" applyAlignment="1">
      <alignment vertical="center" wrapText="1"/>
    </xf>
    <xf numFmtId="0" fontId="49" fillId="0" borderId="41" xfId="3" applyFont="1" applyFill="1" applyBorder="1" applyAlignment="1">
      <alignment horizontal="center" vertical="center"/>
    </xf>
    <xf numFmtId="0" fontId="53" fillId="0" borderId="0" xfId="3" quotePrefix="1" applyFont="1" applyBorder="1" applyAlignment="1">
      <alignment vertical="center" wrapText="1"/>
    </xf>
    <xf numFmtId="0" fontId="49" fillId="0" borderId="30" xfId="3" applyFont="1" applyBorder="1" applyAlignment="1">
      <alignment horizontal="left" vertical="center" wrapText="1"/>
    </xf>
    <xf numFmtId="10" fontId="49" fillId="0" borderId="30" xfId="3" applyNumberFormat="1" applyFont="1" applyBorder="1" applyAlignment="1">
      <alignment vertical="center"/>
    </xf>
    <xf numFmtId="3" fontId="49" fillId="0" borderId="31" xfId="3" applyNumberFormat="1" applyFont="1" applyFill="1" applyBorder="1" applyAlignment="1">
      <alignment vertical="center"/>
    </xf>
    <xf numFmtId="0" fontId="49" fillId="0" borderId="31" xfId="3" applyFont="1" applyBorder="1" applyAlignment="1">
      <alignment vertical="center" wrapText="1"/>
    </xf>
    <xf numFmtId="0" fontId="49" fillId="0" borderId="44" xfId="3" applyFont="1" applyBorder="1" applyAlignment="1">
      <alignment vertical="center" wrapText="1"/>
    </xf>
    <xf numFmtId="0" fontId="49" fillId="0" borderId="43" xfId="3" applyFont="1" applyBorder="1" applyAlignment="1">
      <alignment horizontal="left" vertical="center" wrapText="1"/>
    </xf>
    <xf numFmtId="0" fontId="49" fillId="0" borderId="43" xfId="3" applyFont="1" applyBorder="1" applyAlignment="1">
      <alignment vertical="center" wrapText="1"/>
    </xf>
    <xf numFmtId="0" fontId="50" fillId="2" borderId="44" xfId="3" applyFont="1" applyFill="1" applyBorder="1" applyAlignment="1">
      <alignment vertical="center" wrapText="1"/>
    </xf>
    <xf numFmtId="0" fontId="49" fillId="2" borderId="30" xfId="3" applyFont="1" applyFill="1" applyBorder="1" applyAlignment="1">
      <alignment horizontal="center" vertical="center"/>
    </xf>
    <xf numFmtId="171" fontId="49" fillId="2" borderId="30" xfId="3" applyNumberFormat="1" applyFont="1" applyFill="1" applyBorder="1" applyAlignment="1">
      <alignment vertical="center"/>
    </xf>
    <xf numFmtId="0" fontId="49" fillId="2" borderId="30" xfId="3" applyFont="1" applyFill="1" applyBorder="1" applyAlignment="1">
      <alignment vertical="center"/>
    </xf>
    <xf numFmtId="0" fontId="49" fillId="2" borderId="30" xfId="3" applyFont="1" applyFill="1" applyBorder="1" applyAlignment="1">
      <alignment vertical="center" wrapText="1"/>
    </xf>
    <xf numFmtId="0" fontId="50" fillId="2" borderId="30" xfId="3" applyFont="1" applyFill="1" applyBorder="1" applyAlignment="1">
      <alignment vertical="center"/>
    </xf>
    <xf numFmtId="0" fontId="50" fillId="2" borderId="30" xfId="3" applyFont="1" applyFill="1" applyBorder="1" applyAlignment="1">
      <alignment vertical="center" wrapText="1"/>
    </xf>
    <xf numFmtId="0" fontId="49" fillId="0" borderId="30" xfId="3" applyFont="1" applyBorder="1" applyAlignment="1">
      <alignment horizontal="right" vertical="center"/>
    </xf>
    <xf numFmtId="167" fontId="49" fillId="0" borderId="30" xfId="35" applyNumberFormat="1" applyFont="1" applyBorder="1" applyAlignment="1">
      <alignment vertical="center"/>
    </xf>
    <xf numFmtId="0" fontId="49" fillId="0" borderId="30" xfId="3" applyFont="1" applyBorder="1" applyAlignment="1">
      <alignment vertical="center"/>
    </xf>
    <xf numFmtId="0" fontId="55" fillId="0" borderId="30" xfId="3" applyFont="1" applyBorder="1" applyAlignment="1">
      <alignment horizontal="center" vertical="center"/>
    </xf>
    <xf numFmtId="0" fontId="56" fillId="0" borderId="30" xfId="3" applyFont="1" applyBorder="1" applyAlignment="1">
      <alignment vertical="center" wrapText="1"/>
    </xf>
    <xf numFmtId="3" fontId="56" fillId="0" borderId="30" xfId="3" applyNumberFormat="1" applyFont="1" applyFill="1" applyBorder="1" applyAlignment="1">
      <alignment vertical="center"/>
    </xf>
    <xf numFmtId="0" fontId="56" fillId="0" borderId="30" xfId="3" applyFont="1" applyBorder="1" applyAlignment="1">
      <alignment horizontal="center" vertical="center"/>
    </xf>
    <xf numFmtId="171" fontId="56" fillId="0" borderId="30" xfId="3" applyNumberFormat="1" applyFont="1" applyBorder="1" applyAlignment="1">
      <alignment vertical="center"/>
    </xf>
    <xf numFmtId="0" fontId="56" fillId="0" borderId="30" xfId="3" applyFont="1" applyBorder="1" applyAlignment="1">
      <alignment vertical="center"/>
    </xf>
    <xf numFmtId="3" fontId="56" fillId="0" borderId="30" xfId="3" applyNumberFormat="1" applyFont="1" applyBorder="1" applyAlignment="1">
      <alignment vertical="center"/>
    </xf>
    <xf numFmtId="0" fontId="56" fillId="0" borderId="0" xfId="3" applyFont="1" applyAlignment="1">
      <alignment vertical="center"/>
    </xf>
    <xf numFmtId="0" fontId="49" fillId="0" borderId="0" xfId="3" applyFont="1" applyBorder="1" applyAlignment="1">
      <alignment horizontal="center" vertical="center"/>
    </xf>
    <xf numFmtId="0" fontId="50" fillId="0" borderId="0" xfId="3" applyFont="1" applyBorder="1" applyAlignment="1">
      <alignment vertical="center" wrapText="1"/>
    </xf>
    <xf numFmtId="3" fontId="50" fillId="0" borderId="0" xfId="3" applyNumberFormat="1" applyFont="1" applyFill="1" applyBorder="1" applyAlignment="1">
      <alignment vertical="center"/>
    </xf>
    <xf numFmtId="0" fontId="50" fillId="0" borderId="0" xfId="3" applyFont="1" applyBorder="1" applyAlignment="1">
      <alignment horizontal="center" vertical="center"/>
    </xf>
    <xf numFmtId="171" fontId="50" fillId="0" borderId="0" xfId="3" applyNumberFormat="1" applyFont="1" applyBorder="1" applyAlignment="1">
      <alignment vertical="center"/>
    </xf>
    <xf numFmtId="0" fontId="50" fillId="0" borderId="0" xfId="3" applyFont="1" applyBorder="1" applyAlignment="1">
      <alignment vertical="center"/>
    </xf>
    <xf numFmtId="3" fontId="50" fillId="0" borderId="0" xfId="3" applyNumberFormat="1" applyFont="1" applyBorder="1" applyAlignment="1">
      <alignment vertical="center"/>
    </xf>
    <xf numFmtId="0" fontId="49" fillId="0" borderId="0" xfId="3" applyFont="1" applyFill="1" applyAlignment="1">
      <alignment horizontal="center" vertical="center"/>
    </xf>
    <xf numFmtId="0" fontId="57" fillId="2" borderId="0" xfId="3" applyFont="1" applyFill="1" applyAlignment="1">
      <alignment vertical="center" wrapText="1"/>
    </xf>
    <xf numFmtId="3" fontId="49" fillId="0" borderId="0" xfId="3" applyNumberFormat="1" applyFont="1" applyFill="1" applyAlignment="1">
      <alignment vertical="center"/>
    </xf>
    <xf numFmtId="0" fontId="11" fillId="0" borderId="0" xfId="3" applyFont="1" applyAlignment="1">
      <alignment horizontal="right"/>
    </xf>
    <xf numFmtId="3" fontId="54" fillId="0" borderId="0" xfId="3" applyNumberFormat="1" applyFont="1" applyFill="1" applyAlignment="1">
      <alignment vertical="center"/>
    </xf>
    <xf numFmtId="0" fontId="49" fillId="0" borderId="0" xfId="3" applyFont="1" applyFill="1" applyAlignment="1">
      <alignment vertical="center" wrapText="1"/>
    </xf>
    <xf numFmtId="0" fontId="50" fillId="0" borderId="0" xfId="3" applyFont="1" applyFill="1" applyAlignment="1">
      <alignment vertical="center" wrapText="1"/>
    </xf>
    <xf numFmtId="171" fontId="50" fillId="0" borderId="0" xfId="3" applyNumberFormat="1" applyFont="1" applyFill="1" applyAlignment="1">
      <alignment vertical="center"/>
    </xf>
    <xf numFmtId="171" fontId="14" fillId="0" borderId="0" xfId="3" applyNumberFormat="1" applyFont="1" applyFill="1" applyAlignment="1">
      <alignment horizontal="right" vertical="center"/>
    </xf>
    <xf numFmtId="3" fontId="58" fillId="0" borderId="0" xfId="3" applyNumberFormat="1" applyFont="1" applyFill="1" applyAlignment="1">
      <alignment vertical="center"/>
    </xf>
    <xf numFmtId="3" fontId="49" fillId="0" borderId="0" xfId="3" applyNumberFormat="1" applyFont="1" applyFill="1" applyAlignment="1">
      <alignment vertical="center" wrapText="1"/>
    </xf>
    <xf numFmtId="14" fontId="50" fillId="0" borderId="0" xfId="3" applyNumberFormat="1" applyFont="1" applyFill="1" applyAlignment="1">
      <alignment vertical="center" wrapText="1"/>
    </xf>
    <xf numFmtId="14" fontId="49" fillId="0" borderId="0" xfId="3" applyNumberFormat="1" applyFont="1" applyFill="1" applyAlignment="1">
      <alignment vertical="center"/>
    </xf>
    <xf numFmtId="3" fontId="49" fillId="0" borderId="0" xfId="3" quotePrefix="1" applyNumberFormat="1" applyFont="1" applyFill="1" applyAlignment="1">
      <alignment vertical="center" wrapText="1"/>
    </xf>
    <xf numFmtId="0" fontId="50" fillId="0" borderId="0" xfId="3" applyFont="1" applyFill="1" applyAlignment="1">
      <alignment horizontal="center" vertical="center" wrapText="1"/>
    </xf>
    <xf numFmtId="3" fontId="50" fillId="0" borderId="0" xfId="3" applyNumberFormat="1" applyFont="1" applyFill="1" applyAlignment="1">
      <alignment vertical="center"/>
    </xf>
    <xf numFmtId="171" fontId="50" fillId="0" borderId="0" xfId="3" applyNumberFormat="1" applyFont="1" applyFill="1" applyAlignment="1">
      <alignment horizontal="center" vertical="center"/>
    </xf>
    <xf numFmtId="0" fontId="49" fillId="0" borderId="0" xfId="3" quotePrefix="1" applyFont="1" applyFill="1" applyAlignment="1">
      <alignment vertical="center" wrapText="1"/>
    </xf>
    <xf numFmtId="0" fontId="11" fillId="0" borderId="0" xfId="0" applyFont="1" applyAlignment="1">
      <alignment horizontal="center" vertical="center"/>
    </xf>
    <xf numFmtId="3" fontId="9" fillId="0" borderId="0" xfId="0" applyNumberFormat="1" applyFont="1" applyFill="1" applyAlignment="1"/>
    <xf numFmtId="3" fontId="9" fillId="0" borderId="0" xfId="0" applyNumberFormat="1" applyFont="1" applyFill="1" applyAlignment="1">
      <alignment horizontal="center"/>
    </xf>
    <xf numFmtId="0" fontId="50" fillId="0" borderId="0" xfId="3" applyFont="1" applyFill="1" applyAlignment="1">
      <alignment horizontal="left" vertical="center" wrapText="1"/>
    </xf>
    <xf numFmtId="0" fontId="9" fillId="0" borderId="0" xfId="0" applyFont="1" applyFill="1" applyAlignment="1"/>
    <xf numFmtId="0" fontId="9" fillId="0" borderId="0" xfId="0" applyFont="1" applyFill="1" applyAlignment="1">
      <alignment horizontal="center"/>
    </xf>
    <xf numFmtId="0" fontId="49" fillId="0" borderId="0" xfId="3" quotePrefix="1" applyFont="1" applyFill="1" applyAlignment="1">
      <alignment horizontal="center" vertical="center"/>
    </xf>
    <xf numFmtId="0" fontId="50" fillId="0" borderId="0" xfId="3" quotePrefix="1" applyFont="1" applyFill="1" applyAlignment="1">
      <alignment vertical="center" wrapText="1"/>
    </xf>
    <xf numFmtId="0" fontId="49" fillId="0" borderId="0" xfId="3" quotePrefix="1" applyFont="1" applyFill="1" applyAlignment="1">
      <alignment vertical="center"/>
    </xf>
    <xf numFmtId="171" fontId="49" fillId="0" borderId="0" xfId="3" applyNumberFormat="1" applyFont="1" applyFill="1" applyAlignment="1">
      <alignment vertic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50" fillId="0" borderId="0" xfId="3" applyFont="1" applyFill="1" applyBorder="1" applyAlignment="1">
      <alignment horizontal="center" vertical="center"/>
    </xf>
    <xf numFmtId="0" fontId="50" fillId="0" borderId="0" xfId="3" applyFont="1" applyFill="1" applyBorder="1" applyAlignment="1">
      <alignment vertical="center" wrapText="1"/>
    </xf>
    <xf numFmtId="0" fontId="50" fillId="0" borderId="0" xfId="3" applyFont="1" applyFill="1" applyBorder="1" applyAlignment="1">
      <alignment vertical="center"/>
    </xf>
    <xf numFmtId="14" fontId="50" fillId="0" borderId="0" xfId="3" applyNumberFormat="1" applyFont="1" applyFill="1" applyBorder="1" applyAlignment="1">
      <alignment horizontal="center" vertical="center" wrapText="1"/>
    </xf>
    <xf numFmtId="14" fontId="50" fillId="0" borderId="0" xfId="3" applyNumberFormat="1" applyFont="1" applyFill="1" applyBorder="1" applyAlignment="1">
      <alignment vertical="center"/>
    </xf>
    <xf numFmtId="171" fontId="49" fillId="0" borderId="0" xfId="3" applyNumberFormat="1" applyFont="1" applyFill="1" applyBorder="1" applyAlignment="1">
      <alignment vertical="center"/>
    </xf>
    <xf numFmtId="0" fontId="49" fillId="0" borderId="0" xfId="3" applyFont="1" applyFill="1" applyBorder="1" applyAlignment="1">
      <alignment vertical="center"/>
    </xf>
    <xf numFmtId="0" fontId="49" fillId="0" borderId="0" xfId="3" applyFont="1" applyFill="1" applyBorder="1" applyAlignment="1">
      <alignment vertical="center" wrapText="1"/>
    </xf>
    <xf numFmtId="0" fontId="49" fillId="0" borderId="0" xfId="3" applyFont="1" applyFill="1" applyBorder="1" applyAlignment="1">
      <alignment horizontal="center" vertical="center"/>
    </xf>
    <xf numFmtId="14" fontId="49" fillId="0" borderId="0" xfId="3" applyNumberFormat="1" applyFont="1" applyFill="1" applyBorder="1" applyAlignment="1">
      <alignment vertical="center"/>
    </xf>
    <xf numFmtId="0" fontId="11" fillId="0" borderId="0" xfId="0" applyFont="1" applyAlignment="1"/>
    <xf numFmtId="0" fontId="11" fillId="0" borderId="0" xfId="0" applyFont="1" applyAlignment="1">
      <alignment horizontal="center"/>
    </xf>
    <xf numFmtId="3" fontId="49" fillId="0" borderId="0" xfId="3" applyNumberFormat="1" applyFont="1" applyFill="1" applyBorder="1" applyAlignment="1">
      <alignment vertical="center"/>
    </xf>
    <xf numFmtId="0" fontId="50" fillId="0" borderId="0" xfId="3" applyFont="1" applyFill="1" applyBorder="1" applyAlignment="1">
      <alignment horizontal="right" vertical="center" wrapText="1"/>
    </xf>
    <xf numFmtId="3" fontId="49" fillId="0" borderId="0" xfId="3" applyNumberFormat="1" applyFont="1" applyFill="1" applyBorder="1" applyAlignment="1">
      <alignment horizontal="center" vertical="center"/>
    </xf>
    <xf numFmtId="14" fontId="49" fillId="0" borderId="0" xfId="3" applyNumberFormat="1" applyFont="1" applyAlignment="1">
      <alignment vertical="center"/>
    </xf>
    <xf numFmtId="171" fontId="49" fillId="0" borderId="0" xfId="3" applyNumberFormat="1" applyFont="1" applyAlignment="1">
      <alignment vertical="center"/>
    </xf>
    <xf numFmtId="3" fontId="49" fillId="0" borderId="0" xfId="3" applyNumberFormat="1" applyFont="1" applyAlignment="1">
      <alignment vertical="center"/>
    </xf>
    <xf numFmtId="0" fontId="60" fillId="0" borderId="0" xfId="3" applyFont="1" applyAlignment="1">
      <alignment vertical="center"/>
    </xf>
    <xf numFmtId="0" fontId="60" fillId="0" borderId="0" xfId="3" applyFont="1" applyFill="1" applyAlignment="1">
      <alignment vertical="center"/>
    </xf>
    <xf numFmtId="3" fontId="60" fillId="0" borderId="0" xfId="3" applyNumberFormat="1" applyFont="1" applyFill="1" applyBorder="1" applyAlignment="1">
      <alignment vertical="center"/>
    </xf>
    <xf numFmtId="3" fontId="60" fillId="0" borderId="0" xfId="3" applyNumberFormat="1" applyFont="1" applyAlignment="1">
      <alignment vertical="center"/>
    </xf>
    <xf numFmtId="0" fontId="60" fillId="0" borderId="0" xfId="59" applyFont="1" applyAlignment="1">
      <alignment vertical="center"/>
    </xf>
    <xf numFmtId="0" fontId="10" fillId="0" borderId="6" xfId="0" applyFont="1" applyFill="1" applyBorder="1" applyAlignment="1">
      <alignment vertical="center" wrapText="1"/>
    </xf>
    <xf numFmtId="0" fontId="10" fillId="0" borderId="0" xfId="3" applyFont="1" applyAlignment="1">
      <alignment horizontal="left" vertical="center" wrapText="1"/>
    </xf>
    <xf numFmtId="0" fontId="62" fillId="0" borderId="0" xfId="3" applyFont="1" applyFill="1" applyAlignment="1">
      <alignment vertical="center"/>
    </xf>
    <xf numFmtId="49" fontId="10" fillId="0" borderId="0" xfId="3" applyNumberFormat="1" applyFont="1" applyAlignment="1">
      <alignment horizontal="center" vertical="center" wrapText="1"/>
    </xf>
    <xf numFmtId="0" fontId="9" fillId="0" borderId="0" xfId="3" applyFont="1" applyAlignment="1">
      <alignment vertical="center"/>
    </xf>
    <xf numFmtId="3" fontId="10" fillId="0" borderId="0" xfId="3" applyNumberFormat="1" applyFont="1" applyFill="1" applyAlignment="1">
      <alignment horizontal="center" vertical="center"/>
    </xf>
    <xf numFmtId="0" fontId="10" fillId="0" borderId="0" xfId="3" applyFont="1" applyFill="1" applyAlignment="1">
      <alignment horizontal="center" vertical="center"/>
    </xf>
    <xf numFmtId="0" fontId="64" fillId="0" borderId="0" xfId="3" applyFont="1" applyFill="1" applyAlignment="1">
      <alignment vertical="center"/>
    </xf>
    <xf numFmtId="0" fontId="64" fillId="0" borderId="0" xfId="3" applyFont="1" applyAlignment="1">
      <alignment vertical="center"/>
    </xf>
    <xf numFmtId="0" fontId="65" fillId="0" borderId="0" xfId="3" applyFont="1" applyAlignment="1">
      <alignment vertical="center" wrapText="1"/>
    </xf>
    <xf numFmtId="0" fontId="46" fillId="0" borderId="30" xfId="3" applyFont="1" applyFill="1" applyBorder="1" applyAlignment="1">
      <alignment horizontal="center" vertical="center" wrapText="1"/>
    </xf>
    <xf numFmtId="0" fontId="64" fillId="0" borderId="0" xfId="3" applyFont="1" applyAlignment="1">
      <alignment horizontal="center" vertical="center"/>
    </xf>
    <xf numFmtId="0" fontId="64" fillId="0" borderId="43" xfId="3" applyFont="1" applyFill="1" applyBorder="1" applyAlignment="1">
      <alignment horizontal="center" vertical="center" wrapText="1"/>
    </xf>
    <xf numFmtId="3" fontId="64" fillId="0" borderId="0" xfId="3" applyNumberFormat="1" applyFont="1" applyAlignment="1">
      <alignment vertical="center"/>
    </xf>
    <xf numFmtId="0" fontId="64" fillId="0" borderId="0" xfId="3" applyFont="1" applyAlignment="1">
      <alignment vertical="center" wrapText="1"/>
    </xf>
    <xf numFmtId="0" fontId="64" fillId="0" borderId="0" xfId="3" applyFont="1" applyFill="1" applyAlignment="1">
      <alignment horizontal="center" vertical="center"/>
    </xf>
    <xf numFmtId="0" fontId="14" fillId="2" borderId="28" xfId="59" applyFont="1" applyFill="1" applyBorder="1" applyAlignment="1">
      <alignment vertical="center"/>
    </xf>
    <xf numFmtId="164" fontId="10" fillId="0" borderId="6" xfId="3" applyNumberFormat="1" applyFont="1" applyFill="1" applyBorder="1" applyAlignment="1">
      <alignment horizontal="center" vertical="center" wrapText="1"/>
    </xf>
    <xf numFmtId="0" fontId="10" fillId="0" borderId="6" xfId="3" quotePrefix="1" applyFont="1" applyFill="1" applyBorder="1" applyAlignment="1">
      <alignment horizontal="center" vertical="center" wrapText="1"/>
    </xf>
    <xf numFmtId="0" fontId="14" fillId="0" borderId="0" xfId="1" applyFont="1" applyFill="1" applyBorder="1" applyAlignment="1">
      <alignment horizontal="center" vertical="center" wrapText="1"/>
    </xf>
    <xf numFmtId="0" fontId="10" fillId="0" borderId="0" xfId="1" applyFont="1" applyBorder="1" applyAlignment="1">
      <alignment vertical="center" wrapText="1"/>
    </xf>
    <xf numFmtId="1" fontId="9" fillId="0" borderId="0" xfId="110" applyNumberFormat="1" applyFont="1" applyAlignment="1">
      <alignment vertical="center"/>
    </xf>
    <xf numFmtId="0" fontId="14" fillId="0" borderId="0" xfId="110" applyNumberFormat="1" applyFont="1" applyAlignment="1">
      <alignment horizontal="center" vertical="center"/>
    </xf>
    <xf numFmtId="0" fontId="14" fillId="0" borderId="0" xfId="110" applyFont="1" applyAlignment="1">
      <alignment horizontal="center" vertical="center"/>
    </xf>
    <xf numFmtId="0" fontId="10" fillId="0" borderId="0" xfId="110" applyFont="1" applyBorder="1" applyAlignment="1">
      <alignment horizontal="center" vertical="center"/>
    </xf>
    <xf numFmtId="0" fontId="10" fillId="0" borderId="0" xfId="110" applyFont="1" applyBorder="1" applyAlignment="1">
      <alignment vertical="center"/>
    </xf>
    <xf numFmtId="0" fontId="10" fillId="0" borderId="0" xfId="110" applyFont="1" applyAlignment="1">
      <alignment vertical="center"/>
    </xf>
    <xf numFmtId="1" fontId="10" fillId="0" borderId="0" xfId="110" applyNumberFormat="1" applyFont="1" applyAlignment="1">
      <alignment vertical="center"/>
    </xf>
    <xf numFmtId="0" fontId="11" fillId="0" borderId="0" xfId="110" applyNumberFormat="1" applyFont="1" applyAlignment="1">
      <alignment horizontal="center" vertical="center"/>
    </xf>
    <xf numFmtId="0" fontId="11" fillId="0" borderId="0" xfId="110" applyFont="1" applyAlignment="1">
      <alignment horizontal="center" vertical="center"/>
    </xf>
    <xf numFmtId="0" fontId="11" fillId="0" borderId="29" xfId="110" applyFont="1" applyBorder="1" applyAlignment="1">
      <alignment horizontal="center" vertical="center" wrapText="1"/>
    </xf>
    <xf numFmtId="0" fontId="9" fillId="0" borderId="0" xfId="110" applyFont="1" applyBorder="1" applyAlignment="1">
      <alignment horizontal="center" vertical="center"/>
    </xf>
    <xf numFmtId="0" fontId="9" fillId="0" borderId="0" xfId="110" applyFont="1" applyAlignment="1">
      <alignment horizontal="center" vertical="center"/>
    </xf>
    <xf numFmtId="0" fontId="9" fillId="0" borderId="2" xfId="110" applyNumberFormat="1" applyFont="1" applyBorder="1" applyAlignment="1">
      <alignment horizontal="center" vertical="center" wrapText="1"/>
    </xf>
    <xf numFmtId="0" fontId="14" fillId="0" borderId="2" xfId="110" applyFont="1" applyBorder="1" applyAlignment="1">
      <alignment horizontal="center" vertical="center" wrapText="1"/>
    </xf>
    <xf numFmtId="0" fontId="11" fillId="0" borderId="2" xfId="110" applyFont="1" applyBorder="1" applyAlignment="1">
      <alignment horizontal="center" vertical="center" wrapText="1"/>
    </xf>
    <xf numFmtId="1" fontId="10" fillId="4" borderId="4" xfId="110" applyNumberFormat="1" applyFont="1" applyFill="1" applyBorder="1" applyAlignment="1">
      <alignment horizontal="center" vertical="center"/>
    </xf>
    <xf numFmtId="0" fontId="10" fillId="4" borderId="4" xfId="110" applyNumberFormat="1" applyFont="1" applyFill="1" applyBorder="1" applyAlignment="1">
      <alignment horizontal="center" vertical="center"/>
    </xf>
    <xf numFmtId="0" fontId="10" fillId="4" borderId="4" xfId="110" applyFont="1" applyFill="1" applyBorder="1" applyAlignment="1">
      <alignment horizontal="center" vertical="center"/>
    </xf>
    <xf numFmtId="0" fontId="10" fillId="4" borderId="4" xfId="110" applyFont="1" applyFill="1" applyBorder="1" applyAlignment="1">
      <alignment horizontal="center" vertical="center" wrapText="1"/>
    </xf>
    <xf numFmtId="0" fontId="10" fillId="0" borderId="4" xfId="110" applyFont="1" applyBorder="1" applyAlignment="1">
      <alignment horizontal="center" vertical="center"/>
    </xf>
    <xf numFmtId="0" fontId="10" fillId="28" borderId="5" xfId="3" applyFont="1" applyFill="1" applyBorder="1" applyAlignment="1">
      <alignment horizontal="center" vertical="center"/>
    </xf>
    <xf numFmtId="164" fontId="17" fillId="0" borderId="5" xfId="1" applyNumberFormat="1" applyFont="1" applyFill="1" applyBorder="1" applyAlignment="1">
      <alignment vertical="center" wrapText="1"/>
    </xf>
    <xf numFmtId="3" fontId="10" fillId="0" borderId="5" xfId="110" applyNumberFormat="1" applyFont="1" applyBorder="1" applyAlignment="1">
      <alignment vertical="center"/>
    </xf>
    <xf numFmtId="3" fontId="10" fillId="0" borderId="5" xfId="110" applyNumberFormat="1" applyFont="1" applyFill="1" applyBorder="1" applyAlignment="1">
      <alignment vertical="center"/>
    </xf>
    <xf numFmtId="0" fontId="10" fillId="0" borderId="12" xfId="110" applyFont="1" applyBorder="1" applyAlignment="1">
      <alignment vertical="center"/>
    </xf>
    <xf numFmtId="0" fontId="10" fillId="0" borderId="46" xfId="110" applyFont="1" applyBorder="1" applyAlignment="1">
      <alignment vertical="center"/>
    </xf>
    <xf numFmtId="164" fontId="10" fillId="0" borderId="5" xfId="1" applyNumberFormat="1" applyFont="1" applyFill="1" applyBorder="1" applyAlignment="1">
      <alignment vertical="center" wrapText="1"/>
    </xf>
    <xf numFmtId="164" fontId="10" fillId="0" borderId="5" xfId="59" applyNumberFormat="1" applyFont="1" applyFill="1" applyBorder="1" applyAlignment="1">
      <alignment vertical="center" wrapText="1"/>
    </xf>
    <xf numFmtId="3" fontId="10" fillId="0" borderId="5" xfId="59" applyNumberFormat="1" applyFont="1" applyFill="1" applyBorder="1" applyAlignment="1">
      <alignment horizontal="right" vertical="center" wrapText="1"/>
    </xf>
    <xf numFmtId="164" fontId="10" fillId="0" borderId="5" xfId="59" applyNumberFormat="1" applyFont="1" applyBorder="1" applyAlignment="1">
      <alignment vertical="center"/>
    </xf>
    <xf numFmtId="0" fontId="10" fillId="0" borderId="0" xfId="110" applyFont="1" applyFill="1" applyBorder="1" applyAlignment="1">
      <alignment vertical="center"/>
    </xf>
    <xf numFmtId="0" fontId="10" fillId="0" borderId="12" xfId="110" applyFont="1" applyFill="1" applyBorder="1" applyAlignment="1">
      <alignment vertical="center"/>
    </xf>
    <xf numFmtId="0" fontId="10" fillId="0" borderId="46" xfId="110" applyFont="1" applyFill="1" applyBorder="1" applyAlignment="1">
      <alignment vertical="center"/>
    </xf>
    <xf numFmtId="0" fontId="9" fillId="0" borderId="0" xfId="110" applyFont="1" applyBorder="1" applyAlignment="1">
      <alignment vertical="center"/>
    </xf>
    <xf numFmtId="0" fontId="9" fillId="0" borderId="12" xfId="110" applyFont="1" applyBorder="1" applyAlignment="1">
      <alignment vertical="center"/>
    </xf>
    <xf numFmtId="0" fontId="9" fillId="0" borderId="46" xfId="110" applyFont="1" applyBorder="1" applyAlignment="1">
      <alignment vertical="center"/>
    </xf>
    <xf numFmtId="0" fontId="9" fillId="0" borderId="0" xfId="110" applyFont="1" applyFill="1" applyBorder="1" applyAlignment="1">
      <alignment vertical="center"/>
    </xf>
    <xf numFmtId="0" fontId="9" fillId="0" borderId="12" xfId="110" applyFont="1" applyFill="1" applyBorder="1" applyAlignment="1">
      <alignment vertical="center"/>
    </xf>
    <xf numFmtId="0" fontId="9" fillId="0" borderId="46" xfId="110" applyFont="1" applyFill="1" applyBorder="1" applyAlignment="1">
      <alignment vertical="center"/>
    </xf>
    <xf numFmtId="169" fontId="10" fillId="0" borderId="5" xfId="3" applyNumberFormat="1" applyFont="1" applyBorder="1" applyAlignment="1">
      <alignment horizontal="right" vertical="center"/>
    </xf>
    <xf numFmtId="0" fontId="8" fillId="0" borderId="8" xfId="3" applyFont="1" applyBorder="1" applyAlignment="1">
      <alignment horizontal="left" vertical="center" wrapText="1"/>
    </xf>
    <xf numFmtId="0" fontId="10" fillId="2" borderId="5" xfId="110" applyFont="1" applyFill="1" applyBorder="1" applyAlignment="1">
      <alignment vertical="center"/>
    </xf>
    <xf numFmtId="0" fontId="10" fillId="2" borderId="5" xfId="110" applyFont="1" applyFill="1" applyBorder="1" applyAlignment="1">
      <alignment horizontal="center" vertical="center"/>
    </xf>
    <xf numFmtId="1" fontId="10" fillId="0" borderId="6" xfId="110" applyNumberFormat="1" applyFont="1" applyBorder="1" applyAlignment="1">
      <alignment vertical="center"/>
    </xf>
    <xf numFmtId="0" fontId="10" fillId="0" borderId="6" xfId="110" applyNumberFormat="1" applyFont="1" applyBorder="1" applyAlignment="1">
      <alignment horizontal="center" vertical="center"/>
    </xf>
    <xf numFmtId="0" fontId="10" fillId="0" borderId="6" xfId="110" applyFont="1" applyBorder="1" applyAlignment="1">
      <alignment horizontal="center" vertical="center"/>
    </xf>
    <xf numFmtId="0" fontId="9" fillId="0" borderId="6" xfId="110" applyFont="1" applyBorder="1" applyAlignment="1">
      <alignment horizontal="center" vertical="center" wrapText="1"/>
    </xf>
    <xf numFmtId="3" fontId="9" fillId="0" borderId="6" xfId="110" applyNumberFormat="1" applyFont="1" applyBorder="1" applyAlignment="1">
      <alignment vertical="center"/>
    </xf>
    <xf numFmtId="3" fontId="10" fillId="0" borderId="6" xfId="110" applyNumberFormat="1" applyFont="1" applyBorder="1" applyAlignment="1">
      <alignment horizontal="center" vertical="center"/>
    </xf>
    <xf numFmtId="1" fontId="10" fillId="0" borderId="0" xfId="59" applyNumberFormat="1" applyFont="1" applyAlignment="1">
      <alignment horizontal="center" vertical="center"/>
    </xf>
    <xf numFmtId="14" fontId="10" fillId="0" borderId="0" xfId="59" applyNumberFormat="1" applyFont="1" applyAlignment="1">
      <alignment horizontal="center" vertical="center"/>
    </xf>
    <xf numFmtId="3" fontId="10" fillId="0" borderId="0" xfId="59" applyNumberFormat="1" applyFont="1" applyBorder="1" applyAlignment="1">
      <alignment horizontal="center" vertical="center"/>
    </xf>
    <xf numFmtId="49" fontId="9" fillId="0" borderId="0" xfId="59" applyNumberFormat="1" applyFont="1" applyAlignment="1">
      <alignment vertical="center"/>
    </xf>
    <xf numFmtId="49" fontId="11" fillId="0" borderId="0" xfId="59" applyNumberFormat="1" applyFont="1" applyAlignment="1">
      <alignment vertical="center"/>
    </xf>
    <xf numFmtId="1" fontId="10" fillId="0" borderId="0" xfId="110" applyNumberFormat="1" applyFont="1" applyBorder="1" applyAlignment="1">
      <alignment vertical="center"/>
    </xf>
    <xf numFmtId="3" fontId="9" fillId="0" borderId="0" xfId="110" applyNumberFormat="1" applyFont="1" applyBorder="1" applyAlignment="1">
      <alignment vertical="center"/>
    </xf>
    <xf numFmtId="3" fontId="10" fillId="0" borderId="0" xfId="110" applyNumberFormat="1" applyFont="1" applyAlignment="1">
      <alignment vertical="center"/>
    </xf>
    <xf numFmtId="3" fontId="11" fillId="0" borderId="0" xfId="110" applyNumberFormat="1" applyFont="1" applyBorder="1" applyAlignment="1">
      <alignment vertical="center"/>
    </xf>
    <xf numFmtId="3" fontId="10" fillId="0" borderId="0" xfId="59" applyNumberFormat="1" applyFont="1" applyAlignment="1">
      <alignment horizontal="center" vertical="center"/>
    </xf>
    <xf numFmtId="3" fontId="10" fillId="0" borderId="0" xfId="110" applyNumberFormat="1" applyFont="1" applyBorder="1" applyAlignment="1">
      <alignment horizontal="center" vertical="center"/>
    </xf>
    <xf numFmtId="3" fontId="11" fillId="0" borderId="0" xfId="59" applyNumberFormat="1" applyFont="1" applyFill="1" applyBorder="1" applyAlignment="1">
      <alignment vertical="center"/>
    </xf>
    <xf numFmtId="0" fontId="10" fillId="0" borderId="0" xfId="110" applyNumberFormat="1" applyFont="1" applyBorder="1" applyAlignment="1">
      <alignment horizontal="center" vertical="center"/>
    </xf>
    <xf numFmtId="3" fontId="9" fillId="0" borderId="0" xfId="59" applyNumberFormat="1" applyFont="1" applyBorder="1" applyAlignment="1">
      <alignment vertical="center"/>
    </xf>
    <xf numFmtId="0" fontId="10" fillId="0" borderId="0" xfId="110" applyNumberFormat="1" applyFont="1" applyAlignment="1">
      <alignment horizontal="center" vertical="center"/>
    </xf>
    <xf numFmtId="0" fontId="10" fillId="0" borderId="0" xfId="110" applyFont="1" applyAlignment="1">
      <alignment horizontal="center" vertical="center"/>
    </xf>
    <xf numFmtId="3" fontId="9" fillId="0" borderId="0" xfId="110" applyNumberFormat="1" applyFont="1" applyAlignment="1">
      <alignment vertical="center"/>
    </xf>
    <xf numFmtId="172" fontId="10" fillId="0" borderId="0" xfId="3" applyNumberFormat="1" applyFont="1" applyAlignment="1">
      <alignment horizontal="center" vertical="center"/>
    </xf>
    <xf numFmtId="0" fontId="11" fillId="0" borderId="0" xfId="3" applyFont="1" applyBorder="1" applyAlignment="1">
      <alignment horizontal="right" vertical="center"/>
    </xf>
    <xf numFmtId="0" fontId="10" fillId="0" borderId="9" xfId="3" applyFont="1" applyBorder="1" applyAlignment="1">
      <alignment vertical="center"/>
    </xf>
    <xf numFmtId="172" fontId="9" fillId="0" borderId="4" xfId="3" applyNumberFormat="1" applyFont="1" applyFill="1" applyBorder="1" applyAlignment="1">
      <alignment horizontal="center" vertical="center"/>
    </xf>
    <xf numFmtId="0" fontId="10" fillId="0" borderId="4" xfId="3" applyFont="1" applyFill="1" applyBorder="1" applyAlignment="1">
      <alignment horizontal="center" vertical="center"/>
    </xf>
    <xf numFmtId="0" fontId="14" fillId="0" borderId="4" xfId="3" applyFont="1" applyFill="1" applyBorder="1" applyAlignment="1">
      <alignment vertical="center" wrapText="1"/>
    </xf>
    <xf numFmtId="3" fontId="10" fillId="0" borderId="4" xfId="3" applyNumberFormat="1" applyFont="1" applyFill="1" applyBorder="1" applyAlignment="1">
      <alignment vertical="center"/>
    </xf>
    <xf numFmtId="3" fontId="9" fillId="0" borderId="4" xfId="3" applyNumberFormat="1" applyFont="1" applyFill="1" applyBorder="1" applyAlignment="1">
      <alignment vertical="center"/>
    </xf>
    <xf numFmtId="0" fontId="13" fillId="0" borderId="5" xfId="3" applyFont="1" applyBorder="1" applyAlignment="1">
      <alignment vertical="center" wrapText="1"/>
    </xf>
    <xf numFmtId="49" fontId="10" fillId="0" borderId="5" xfId="3" applyNumberFormat="1" applyFont="1" applyFill="1" applyBorder="1" applyAlignment="1">
      <alignment horizontal="center" vertical="center"/>
    </xf>
    <xf numFmtId="3" fontId="8" fillId="0" borderId="5" xfId="59" applyNumberFormat="1" applyFont="1" applyBorder="1" applyAlignment="1">
      <alignment horizontal="center" vertical="center"/>
    </xf>
    <xf numFmtId="3" fontId="9" fillId="0" borderId="5" xfId="3" applyNumberFormat="1" applyFont="1" applyFill="1" applyBorder="1" applyAlignment="1">
      <alignment horizontal="center" vertical="center"/>
    </xf>
    <xf numFmtId="169" fontId="10" fillId="0" borderId="5" xfId="3" applyNumberFormat="1" applyFont="1" applyBorder="1" applyAlignment="1">
      <alignment horizontal="center" vertical="center"/>
    </xf>
    <xf numFmtId="169" fontId="10" fillId="0" borderId="5" xfId="3" applyNumberFormat="1" applyFont="1" applyFill="1" applyBorder="1" applyAlignment="1">
      <alignment horizontal="center" vertical="center"/>
    </xf>
    <xf numFmtId="172" fontId="10" fillId="0" borderId="5" xfId="3" applyNumberFormat="1" applyFont="1" applyBorder="1" applyAlignment="1">
      <alignment horizontal="center" vertical="center"/>
    </xf>
    <xf numFmtId="0" fontId="14" fillId="0" borderId="5" xfId="3" applyFont="1" applyFill="1" applyBorder="1" applyAlignment="1">
      <alignment horizontal="left" vertical="center" wrapText="1"/>
    </xf>
    <xf numFmtId="3" fontId="9" fillId="0" borderId="5" xfId="3" applyNumberFormat="1" applyFont="1" applyBorder="1" applyAlignment="1">
      <alignment horizontal="right" vertical="center"/>
    </xf>
    <xf numFmtId="172" fontId="10" fillId="0" borderId="6" xfId="3" applyNumberFormat="1" applyFont="1" applyFill="1" applyBorder="1" applyAlignment="1">
      <alignment horizontal="center" vertical="center"/>
    </xf>
    <xf numFmtId="0" fontId="14" fillId="0" borderId="6" xfId="3" applyFont="1" applyFill="1" applyBorder="1" applyAlignment="1">
      <alignment horizontal="left" vertical="center" wrapText="1"/>
    </xf>
    <xf numFmtId="0" fontId="13" fillId="0" borderId="6" xfId="3" quotePrefix="1" applyFont="1" applyFill="1" applyBorder="1" applyAlignment="1">
      <alignment vertical="center" wrapText="1"/>
    </xf>
    <xf numFmtId="172" fontId="9" fillId="0" borderId="0" xfId="3" applyNumberFormat="1" applyFont="1" applyAlignment="1">
      <alignment horizontal="center" vertical="center"/>
    </xf>
    <xf numFmtId="3" fontId="9" fillId="0" borderId="0" xfId="3" applyNumberFormat="1" applyFont="1" applyAlignment="1">
      <alignment vertical="center"/>
    </xf>
    <xf numFmtId="0" fontId="10" fillId="0" borderId="0" xfId="3" applyFont="1" applyBorder="1" applyAlignment="1">
      <alignment vertical="center"/>
    </xf>
    <xf numFmtId="3" fontId="9" fillId="0" borderId="0" xfId="3" applyNumberFormat="1" applyFont="1" applyBorder="1" applyAlignment="1">
      <alignment vertical="center"/>
    </xf>
    <xf numFmtId="172" fontId="10" fillId="0" borderId="0" xfId="3" applyNumberFormat="1" applyFont="1" applyFill="1" applyAlignment="1">
      <alignment horizontal="center" vertical="center"/>
    </xf>
    <xf numFmtId="49" fontId="9" fillId="0" borderId="0" xfId="3" applyNumberFormat="1" applyFont="1" applyAlignment="1">
      <alignment horizontal="center" vertical="center"/>
    </xf>
    <xf numFmtId="49" fontId="9" fillId="0" borderId="0" xfId="3" applyNumberFormat="1" applyFont="1" applyAlignment="1">
      <alignment vertical="center" wrapText="1"/>
    </xf>
    <xf numFmtId="49" fontId="11" fillId="0" borderId="0" xfId="3" applyNumberFormat="1" applyFont="1" applyAlignment="1">
      <alignment horizontal="center" vertical="center"/>
    </xf>
    <xf numFmtId="49" fontId="11" fillId="0" borderId="0" xfId="3" applyNumberFormat="1" applyFont="1" applyAlignment="1">
      <alignment vertical="center" wrapText="1"/>
    </xf>
    <xf numFmtId="4" fontId="10" fillId="0" borderId="0" xfId="3" applyNumberFormat="1" applyFont="1" applyFill="1" applyAlignment="1">
      <alignment horizontal="center" vertical="center"/>
    </xf>
    <xf numFmtId="0" fontId="9" fillId="0" borderId="0" xfId="59" applyNumberFormat="1" applyFont="1" applyAlignment="1">
      <alignment vertical="center"/>
    </xf>
    <xf numFmtId="0" fontId="10" fillId="0" borderId="0" xfId="59" applyNumberFormat="1" applyFont="1" applyAlignment="1">
      <alignment vertical="center"/>
    </xf>
    <xf numFmtId="0" fontId="10" fillId="2" borderId="0" xfId="3" applyFont="1" applyFill="1" applyAlignment="1">
      <alignment vertical="center"/>
    </xf>
    <xf numFmtId="0" fontId="9" fillId="0" borderId="54" xfId="59" applyNumberFormat="1" applyFont="1" applyBorder="1" applyAlignment="1">
      <alignment horizontal="center" vertical="center"/>
    </xf>
    <xf numFmtId="49" fontId="9" fillId="0" borderId="54" xfId="59" applyNumberFormat="1" applyFont="1" applyBorder="1" applyAlignment="1">
      <alignment horizontal="center" vertical="center"/>
    </xf>
    <xf numFmtId="4" fontId="9" fillId="0" borderId="54" xfId="59" applyNumberFormat="1" applyFont="1" applyBorder="1" applyAlignment="1">
      <alignment horizontal="center" vertical="center"/>
    </xf>
    <xf numFmtId="0" fontId="9" fillId="0" borderId="4" xfId="3" applyFont="1" applyBorder="1" applyAlignment="1">
      <alignment horizontal="center" vertical="center"/>
    </xf>
    <xf numFmtId="0" fontId="14" fillId="0" borderId="0" xfId="59" applyFont="1" applyAlignment="1">
      <alignment vertical="center"/>
    </xf>
    <xf numFmtId="3" fontId="14" fillId="0" borderId="0" xfId="3" applyNumberFormat="1" applyFont="1"/>
    <xf numFmtId="0" fontId="10" fillId="0" borderId="0" xfId="3" applyFont="1"/>
    <xf numFmtId="0" fontId="9" fillId="0" borderId="9" xfId="3" applyFont="1" applyBorder="1" applyAlignment="1">
      <alignment horizontal="center" vertical="center"/>
    </xf>
    <xf numFmtId="49" fontId="10" fillId="0" borderId="5" xfId="3" applyNumberFormat="1" applyFont="1" applyBorder="1" applyAlignment="1">
      <alignment horizontal="center"/>
    </xf>
    <xf numFmtId="0" fontId="9" fillId="0" borderId="5" xfId="3" applyFont="1" applyBorder="1" applyAlignment="1">
      <alignment horizontal="center"/>
    </xf>
    <xf numFmtId="4" fontId="9" fillId="0" borderId="5" xfId="3" applyNumberFormat="1" applyFont="1" applyBorder="1"/>
    <xf numFmtId="4" fontId="9" fillId="0" borderId="5" xfId="3" applyNumberFormat="1" applyFont="1" applyFill="1" applyBorder="1" applyAlignment="1">
      <alignment horizontal="right"/>
    </xf>
    <xf numFmtId="0" fontId="9" fillId="0" borderId="5" xfId="3" applyFont="1" applyBorder="1" applyAlignment="1">
      <alignment horizontal="center" vertical="center"/>
    </xf>
    <xf numFmtId="0" fontId="9" fillId="0" borderId="7" xfId="3" applyFont="1" applyBorder="1" applyAlignment="1">
      <alignment horizontal="center"/>
    </xf>
    <xf numFmtId="49" fontId="10" fillId="0" borderId="7" xfId="3" applyNumberFormat="1" applyFont="1" applyBorder="1" applyAlignment="1">
      <alignment horizontal="center"/>
    </xf>
    <xf numFmtId="4" fontId="10" fillId="0" borderId="7" xfId="3" applyNumberFormat="1" applyFont="1" applyBorder="1"/>
    <xf numFmtId="4" fontId="9" fillId="0" borderId="7" xfId="3" applyNumberFormat="1" applyFont="1" applyBorder="1"/>
    <xf numFmtId="4" fontId="9" fillId="0" borderId="5" xfId="3" applyNumberFormat="1" applyFont="1" applyFill="1" applyBorder="1"/>
    <xf numFmtId="0" fontId="14" fillId="0" borderId="0" xfId="59" applyFont="1" applyFill="1" applyAlignment="1">
      <alignment vertical="center"/>
    </xf>
    <xf numFmtId="3" fontId="70" fillId="0" borderId="0" xfId="3" applyNumberFormat="1" applyFont="1"/>
    <xf numFmtId="0" fontId="10" fillId="0" borderId="0" xfId="3" applyFont="1" applyFill="1"/>
    <xf numFmtId="0" fontId="10" fillId="0" borderId="6" xfId="59" applyFont="1" applyFill="1" applyBorder="1" applyAlignment="1">
      <alignment vertical="center" wrapText="1"/>
    </xf>
    <xf numFmtId="4" fontId="10" fillId="0" borderId="6" xfId="59" applyNumberFormat="1" applyFont="1" applyFill="1" applyBorder="1" applyAlignment="1">
      <alignment vertical="center"/>
    </xf>
    <xf numFmtId="0" fontId="9" fillId="0" borderId="6" xfId="59" applyFont="1" applyFill="1" applyBorder="1" applyAlignment="1">
      <alignment horizontal="center" vertical="center"/>
    </xf>
    <xf numFmtId="4" fontId="10" fillId="0" borderId="8" xfId="59" applyNumberFormat="1" applyFont="1" applyFill="1" applyBorder="1" applyAlignment="1">
      <alignment vertical="center"/>
    </xf>
    <xf numFmtId="4" fontId="9" fillId="0" borderId="8" xfId="59" applyNumberFormat="1" applyFont="1" applyFill="1" applyBorder="1" applyAlignment="1">
      <alignment vertical="center"/>
    </xf>
    <xf numFmtId="0" fontId="9" fillId="0" borderId="8" xfId="59" applyFont="1" applyFill="1" applyBorder="1" applyAlignment="1">
      <alignment horizontal="center" vertical="center"/>
    </xf>
    <xf numFmtId="164" fontId="10" fillId="0" borderId="8" xfId="59" applyNumberFormat="1" applyFont="1" applyFill="1" applyBorder="1" applyAlignment="1">
      <alignment horizontal="center" vertical="center"/>
    </xf>
    <xf numFmtId="49" fontId="10" fillId="0" borderId="8" xfId="59" applyNumberFormat="1" applyFont="1" applyFill="1" applyBorder="1" applyAlignment="1">
      <alignment horizontal="center" vertical="center"/>
    </xf>
    <xf numFmtId="0" fontId="10" fillId="0" borderId="8" xfId="59" applyFont="1" applyFill="1" applyBorder="1" applyAlignment="1">
      <alignment vertical="center" wrapText="1"/>
    </xf>
    <xf numFmtId="0" fontId="9" fillId="0" borderId="6" xfId="3" applyFont="1" applyFill="1" applyBorder="1" applyAlignment="1">
      <alignment horizontal="center"/>
    </xf>
    <xf numFmtId="4" fontId="9" fillId="0" borderId="6" xfId="59" applyNumberFormat="1" applyFont="1" applyFill="1" applyBorder="1" applyAlignment="1">
      <alignment vertical="center"/>
    </xf>
    <xf numFmtId="4" fontId="10" fillId="0" borderId="10" xfId="59" applyNumberFormat="1" applyFont="1" applyFill="1" applyBorder="1" applyAlignment="1">
      <alignment vertical="center"/>
    </xf>
    <xf numFmtId="4" fontId="9" fillId="0" borderId="10" xfId="59" applyNumberFormat="1" applyFont="1" applyFill="1" applyBorder="1" applyAlignment="1">
      <alignment vertical="center"/>
    </xf>
    <xf numFmtId="0" fontId="9" fillId="0" borderId="10" xfId="59" applyFont="1" applyFill="1" applyBorder="1" applyAlignment="1">
      <alignment horizontal="center" vertical="center"/>
    </xf>
    <xf numFmtId="4" fontId="10" fillId="0" borderId="5" xfId="59" applyNumberFormat="1" applyFont="1" applyFill="1" applyBorder="1" applyAlignment="1">
      <alignment vertical="center"/>
    </xf>
    <xf numFmtId="0" fontId="9" fillId="0" borderId="5" xfId="59" applyFont="1" applyFill="1" applyBorder="1" applyAlignment="1">
      <alignment horizontal="center" vertical="center"/>
    </xf>
    <xf numFmtId="0" fontId="10" fillId="0" borderId="8" xfId="59" applyNumberFormat="1" applyFont="1" applyFill="1" applyBorder="1" applyAlignment="1">
      <alignment horizontal="center" vertical="center"/>
    </xf>
    <xf numFmtId="0" fontId="71" fillId="0" borderId="6" xfId="59" applyFont="1" applyFill="1" applyBorder="1" applyAlignment="1">
      <alignment horizontal="center" vertical="center"/>
    </xf>
    <xf numFmtId="4" fontId="10" fillId="0" borderId="7" xfId="59" applyNumberFormat="1" applyFont="1" applyFill="1" applyBorder="1" applyAlignment="1">
      <alignment vertical="center"/>
    </xf>
    <xf numFmtId="4" fontId="9" fillId="0" borderId="7" xfId="59" applyNumberFormat="1" applyFont="1" applyFill="1" applyBorder="1" applyAlignment="1">
      <alignment vertical="center"/>
    </xf>
    <xf numFmtId="0" fontId="71" fillId="0" borderId="7" xfId="59" applyFont="1" applyFill="1" applyBorder="1" applyAlignment="1">
      <alignment horizontal="center" vertical="center"/>
    </xf>
    <xf numFmtId="4" fontId="9" fillId="0" borderId="9" xfId="59" applyNumberFormat="1" applyFont="1" applyFill="1" applyBorder="1" applyAlignment="1">
      <alignment vertical="center"/>
    </xf>
    <xf numFmtId="0" fontId="71" fillId="0" borderId="9" xfId="59" applyFont="1" applyFill="1" applyBorder="1" applyAlignment="1">
      <alignment horizontal="center" vertical="center"/>
    </xf>
    <xf numFmtId="4" fontId="9" fillId="0" borderId="5" xfId="59" applyNumberFormat="1" applyFont="1" applyFill="1" applyBorder="1" applyAlignment="1">
      <alignment vertical="center"/>
    </xf>
    <xf numFmtId="0" fontId="10" fillId="0" borderId="5" xfId="59" applyNumberFormat="1" applyFont="1" applyFill="1" applyBorder="1" applyAlignment="1">
      <alignment horizontal="center" vertical="center"/>
    </xf>
    <xf numFmtId="0" fontId="14" fillId="0" borderId="5" xfId="59" applyFont="1" applyFill="1" applyBorder="1" applyAlignment="1">
      <alignment vertical="center"/>
    </xf>
    <xf numFmtId="4" fontId="10" fillId="0" borderId="0" xfId="59" applyNumberFormat="1" applyFont="1" applyFill="1" applyBorder="1" applyAlignment="1">
      <alignment vertical="center"/>
    </xf>
    <xf numFmtId="167" fontId="9" fillId="2" borderId="0" xfId="34" applyNumberFormat="1" applyFont="1" applyFill="1" applyAlignment="1">
      <alignment vertical="center"/>
    </xf>
    <xf numFmtId="3" fontId="9" fillId="0" borderId="0" xfId="59" applyNumberFormat="1" applyFont="1" applyFill="1" applyAlignment="1">
      <alignment vertical="center"/>
    </xf>
    <xf numFmtId="3" fontId="9" fillId="0" borderId="0" xfId="3" applyNumberFormat="1" applyFont="1" applyFill="1" applyAlignment="1">
      <alignment vertical="center"/>
    </xf>
    <xf numFmtId="3" fontId="10" fillId="0" borderId="0" xfId="3" applyNumberFormat="1" applyFont="1" applyFill="1" applyBorder="1" applyAlignment="1">
      <alignment horizontal="left" vertical="center"/>
    </xf>
    <xf numFmtId="0" fontId="9" fillId="0" borderId="0" xfId="59" applyFont="1" applyFill="1" applyAlignment="1">
      <alignment vertical="center"/>
    </xf>
    <xf numFmtId="4" fontId="10" fillId="0" borderId="0" xfId="3" applyNumberFormat="1" applyFont="1" applyFill="1" applyAlignment="1">
      <alignment vertical="center"/>
    </xf>
    <xf numFmtId="4" fontId="9" fillId="0" borderId="0" xfId="59" applyNumberFormat="1" applyFont="1" applyFill="1" applyBorder="1" applyAlignment="1">
      <alignment vertical="center"/>
    </xf>
    <xf numFmtId="3" fontId="10" fillId="0" borderId="0" xfId="3" applyNumberFormat="1" applyFont="1" applyFill="1" applyBorder="1" applyAlignment="1">
      <alignment horizontal="right" vertical="center"/>
    </xf>
    <xf numFmtId="4" fontId="9" fillId="0" borderId="0" xfId="3" applyNumberFormat="1" applyFont="1" applyFill="1" applyAlignment="1">
      <alignment vertical="center"/>
    </xf>
    <xf numFmtId="0" fontId="11" fillId="0" borderId="0" xfId="3" applyFont="1"/>
    <xf numFmtId="167" fontId="10" fillId="0" borderId="0" xfId="34" applyNumberFormat="1" applyFont="1" applyFill="1" applyAlignment="1">
      <alignment vertical="center"/>
    </xf>
    <xf numFmtId="2" fontId="10" fillId="0" borderId="0" xfId="59" applyNumberFormat="1" applyFont="1" applyAlignment="1">
      <alignment vertical="center"/>
    </xf>
    <xf numFmtId="4" fontId="10" fillId="0" borderId="0" xfId="59" applyNumberFormat="1" applyFont="1" applyAlignment="1">
      <alignment vertical="center"/>
    </xf>
    <xf numFmtId="0" fontId="9" fillId="0" borderId="0" xfId="3" applyNumberFormat="1" applyFont="1" applyAlignment="1"/>
    <xf numFmtId="49" fontId="10" fillId="0" borderId="0" xfId="3" applyNumberFormat="1" applyFont="1" applyAlignment="1">
      <alignment horizontal="center"/>
    </xf>
    <xf numFmtId="4" fontId="10" fillId="0" borderId="0" xfId="3" applyNumberFormat="1" applyFont="1"/>
    <xf numFmtId="4" fontId="9" fillId="0" borderId="0" xfId="3" applyNumberFormat="1" applyFont="1" applyAlignment="1">
      <alignment horizontal="center"/>
    </xf>
    <xf numFmtId="0" fontId="9" fillId="0" borderId="0" xfId="3" applyFont="1" applyAlignment="1">
      <alignment horizontal="center"/>
    </xf>
    <xf numFmtId="0" fontId="10" fillId="0" borderId="0" xfId="3" applyNumberFormat="1" applyFont="1" applyAlignment="1"/>
    <xf numFmtId="4" fontId="11" fillId="0" borderId="0" xfId="3" applyNumberFormat="1" applyFont="1" applyAlignment="1">
      <alignment horizontal="center"/>
    </xf>
    <xf numFmtId="0" fontId="14" fillId="0" borderId="0" xfId="3" applyFont="1" applyAlignment="1">
      <alignment horizontal="center"/>
    </xf>
    <xf numFmtId="4" fontId="11" fillId="0" borderId="0" xfId="3" applyNumberFormat="1" applyFont="1" applyAlignment="1"/>
    <xf numFmtId="4" fontId="11" fillId="0" borderId="0" xfId="3" applyNumberFormat="1" applyFont="1"/>
    <xf numFmtId="0" fontId="9" fillId="0" borderId="54" xfId="3" applyNumberFormat="1" applyFont="1" applyBorder="1" applyAlignment="1">
      <alignment horizontal="center"/>
    </xf>
    <xf numFmtId="49" fontId="9" fillId="0" borderId="54" xfId="3" applyNumberFormat="1" applyFont="1" applyBorder="1" applyAlignment="1">
      <alignment horizontal="center"/>
    </xf>
    <xf numFmtId="4" fontId="9" fillId="0" borderId="54" xfId="3" applyNumberFormat="1" applyFont="1" applyBorder="1" applyAlignment="1">
      <alignment horizontal="center"/>
    </xf>
    <xf numFmtId="164" fontId="10" fillId="0" borderId="7" xfId="3" applyNumberFormat="1" applyFont="1" applyBorder="1"/>
    <xf numFmtId="4" fontId="10" fillId="0" borderId="5" xfId="3" applyNumberFormat="1" applyFont="1" applyBorder="1" applyAlignment="1">
      <alignment vertical="center"/>
    </xf>
    <xf numFmtId="49" fontId="10" fillId="0" borderId="5" xfId="3" quotePrefix="1" applyNumberFormat="1" applyFont="1" applyFill="1" applyBorder="1" applyAlignment="1">
      <alignment horizontal="center" vertical="center"/>
    </xf>
    <xf numFmtId="0" fontId="14" fillId="0" borderId="5" xfId="3" applyNumberFormat="1" applyFont="1" applyBorder="1" applyAlignment="1">
      <alignment horizontal="center"/>
    </xf>
    <xf numFmtId="0" fontId="10" fillId="0" borderId="5" xfId="3" applyFont="1" applyFill="1" applyBorder="1"/>
    <xf numFmtId="3" fontId="10" fillId="0" borderId="0" xfId="3" applyNumberFormat="1" applyFont="1" applyFill="1"/>
    <xf numFmtId="0" fontId="10" fillId="0" borderId="6" xfId="3" applyNumberFormat="1" applyFont="1" applyFill="1" applyBorder="1" applyAlignment="1">
      <alignment horizontal="center"/>
    </xf>
    <xf numFmtId="49" fontId="10" fillId="0" borderId="6" xfId="3" applyNumberFormat="1" applyFont="1" applyFill="1" applyBorder="1" applyAlignment="1">
      <alignment horizontal="center"/>
    </xf>
    <xf numFmtId="4" fontId="9" fillId="0" borderId="6" xfId="3" applyNumberFormat="1" applyFont="1" applyFill="1" applyBorder="1"/>
    <xf numFmtId="0" fontId="10" fillId="0" borderId="0" xfId="3" applyNumberFormat="1" applyFont="1" applyFill="1" applyBorder="1" applyAlignment="1">
      <alignment horizontal="center"/>
    </xf>
    <xf numFmtId="49" fontId="10" fillId="0" borderId="0" xfId="3" applyNumberFormat="1" applyFont="1" applyFill="1" applyBorder="1" applyAlignment="1">
      <alignment horizontal="center"/>
    </xf>
    <xf numFmtId="0" fontId="9" fillId="0" borderId="0" xfId="3" applyFont="1" applyFill="1" applyBorder="1" applyAlignment="1">
      <alignment horizontal="center"/>
    </xf>
    <xf numFmtId="4" fontId="9" fillId="0" borderId="0" xfId="3" applyNumberFormat="1" applyFont="1" applyFill="1" applyBorder="1"/>
    <xf numFmtId="0" fontId="9" fillId="0" borderId="0" xfId="3" applyFont="1" applyAlignment="1">
      <alignment horizontal="right"/>
    </xf>
    <xf numFmtId="3" fontId="9" fillId="0" borderId="0" xfId="3" applyNumberFormat="1" applyFont="1"/>
    <xf numFmtId="3" fontId="9" fillId="0" borderId="0" xfId="3" applyNumberFormat="1" applyFont="1" applyFill="1"/>
    <xf numFmtId="0" fontId="9" fillId="0" borderId="0" xfId="3" applyFont="1"/>
    <xf numFmtId="4" fontId="9" fillId="0" borderId="0" xfId="3" applyNumberFormat="1" applyFont="1" applyFill="1"/>
    <xf numFmtId="3" fontId="10" fillId="0" borderId="0" xfId="3" applyNumberFormat="1" applyFont="1"/>
    <xf numFmtId="0" fontId="10" fillId="0" borderId="0" xfId="3" quotePrefix="1" applyNumberFormat="1" applyFont="1" applyAlignment="1"/>
    <xf numFmtId="0" fontId="10" fillId="0" borderId="0" xfId="3" applyFont="1" applyAlignment="1">
      <alignment wrapText="1"/>
    </xf>
    <xf numFmtId="49" fontId="9" fillId="0" borderId="0" xfId="3" applyNumberFormat="1" applyFont="1" applyAlignment="1">
      <alignment horizontal="center"/>
    </xf>
    <xf numFmtId="49" fontId="11" fillId="0" borderId="0" xfId="3" applyNumberFormat="1" applyFont="1" applyAlignment="1">
      <alignment horizontal="center"/>
    </xf>
    <xf numFmtId="49" fontId="9" fillId="0" borderId="0" xfId="3" applyNumberFormat="1" applyFont="1" applyAlignment="1">
      <alignment wrapText="1"/>
    </xf>
    <xf numFmtId="0" fontId="10" fillId="0" borderId="0" xfId="3" applyFont="1" applyAlignment="1">
      <alignment horizontal="center"/>
    </xf>
    <xf numFmtId="49" fontId="11" fillId="0" borderId="0" xfId="3" applyNumberFormat="1" applyFont="1" applyAlignment="1">
      <alignment wrapText="1"/>
    </xf>
    <xf numFmtId="4" fontId="10" fillId="0" borderId="0" xfId="3" applyNumberFormat="1" applyFont="1" applyAlignment="1">
      <alignment horizontal="center"/>
    </xf>
    <xf numFmtId="0" fontId="11" fillId="0" borderId="0" xfId="3" applyFont="1" applyAlignment="1">
      <alignment horizontal="center"/>
    </xf>
    <xf numFmtId="0" fontId="11" fillId="0" borderId="0" xfId="3" applyFont="1" applyAlignment="1"/>
    <xf numFmtId="3" fontId="10" fillId="0" borderId="0" xfId="3" applyNumberFormat="1" applyFont="1" applyAlignment="1">
      <alignment horizontal="center" vertical="center"/>
    </xf>
    <xf numFmtId="3" fontId="11" fillId="0" borderId="0" xfId="3" applyNumberFormat="1" applyFont="1" applyFill="1" applyAlignment="1">
      <alignment vertical="center"/>
    </xf>
    <xf numFmtId="37" fontId="10" fillId="0" borderId="0" xfId="34" applyNumberFormat="1" applyFont="1" applyFill="1" applyAlignment="1">
      <alignment vertical="center"/>
    </xf>
    <xf numFmtId="4" fontId="10" fillId="0" borderId="0" xfId="3" applyNumberFormat="1" applyFont="1" applyFill="1" applyBorder="1" applyAlignment="1">
      <alignment vertical="center"/>
    </xf>
    <xf numFmtId="165" fontId="10" fillId="0" borderId="0" xfId="34" applyFont="1" applyFill="1" applyBorder="1" applyAlignment="1" applyProtection="1">
      <alignment vertical="center"/>
    </xf>
    <xf numFmtId="0" fontId="10" fillId="0" borderId="0" xfId="3" quotePrefix="1" applyFont="1" applyFill="1" applyBorder="1" applyAlignment="1">
      <alignment horizontal="center" vertical="center"/>
    </xf>
    <xf numFmtId="165" fontId="14" fillId="0" borderId="0" xfId="34" applyFont="1" applyFill="1" applyBorder="1" applyAlignment="1" applyProtection="1">
      <alignment vertical="center"/>
    </xf>
    <xf numFmtId="0" fontId="14" fillId="0" borderId="0" xfId="3" applyFont="1" applyFill="1" applyBorder="1" applyAlignment="1">
      <alignment vertical="center"/>
    </xf>
    <xf numFmtId="3" fontId="14" fillId="2" borderId="0" xfId="34" applyNumberFormat="1" applyFont="1" applyFill="1" applyAlignment="1">
      <alignment vertical="center"/>
    </xf>
    <xf numFmtId="4" fontId="10" fillId="0" borderId="48" xfId="3" applyNumberFormat="1" applyFont="1" applyFill="1" applyBorder="1" applyAlignment="1">
      <alignment vertical="center"/>
    </xf>
    <xf numFmtId="4" fontId="9" fillId="0" borderId="48" xfId="3" applyNumberFormat="1" applyFont="1" applyFill="1" applyBorder="1" applyAlignment="1">
      <alignment vertical="center"/>
    </xf>
    <xf numFmtId="3" fontId="10" fillId="0" borderId="48" xfId="3" applyNumberFormat="1" applyFont="1" applyFill="1" applyBorder="1" applyAlignment="1">
      <alignment vertical="center"/>
    </xf>
    <xf numFmtId="165" fontId="10" fillId="0" borderId="48" xfId="34" applyFont="1" applyFill="1" applyBorder="1" applyAlignment="1" applyProtection="1">
      <alignment vertical="center"/>
    </xf>
    <xf numFmtId="0" fontId="10" fillId="0" borderId="48" xfId="3" applyFont="1" applyFill="1" applyBorder="1" applyAlignment="1">
      <alignment horizontal="center" vertical="center"/>
    </xf>
    <xf numFmtId="3" fontId="10" fillId="0" borderId="0" xfId="34" applyNumberFormat="1" applyFont="1" applyFill="1" applyAlignment="1">
      <alignment vertical="center"/>
    </xf>
    <xf numFmtId="4" fontId="10" fillId="0" borderId="46" xfId="3" applyNumberFormat="1" applyFont="1" applyFill="1" applyBorder="1" applyAlignment="1">
      <alignment vertical="center"/>
    </xf>
    <xf numFmtId="3" fontId="10" fillId="0" borderId="46" xfId="3" applyNumberFormat="1" applyFont="1" applyFill="1" applyBorder="1" applyAlignment="1">
      <alignment vertical="center"/>
    </xf>
    <xf numFmtId="165" fontId="10" fillId="0" borderId="46" xfId="34" applyFont="1" applyFill="1" applyBorder="1" applyAlignment="1" applyProtection="1">
      <alignment vertical="center"/>
    </xf>
    <xf numFmtId="0" fontId="10" fillId="0" borderId="46" xfId="3" applyFont="1" applyFill="1" applyBorder="1" applyAlignment="1">
      <alignment horizontal="center" vertical="center"/>
    </xf>
    <xf numFmtId="3" fontId="10" fillId="0" borderId="0" xfId="34" applyNumberFormat="1" applyFont="1" applyAlignment="1">
      <alignment vertical="center"/>
    </xf>
    <xf numFmtId="3" fontId="68" fillId="0" borderId="0" xfId="3" applyNumberFormat="1" applyFont="1" applyFill="1" applyBorder="1" applyAlignment="1">
      <alignment vertical="center"/>
    </xf>
    <xf numFmtId="3" fontId="20" fillId="0" borderId="0" xfId="34" applyNumberFormat="1" applyFont="1" applyAlignment="1">
      <alignment vertical="center"/>
    </xf>
    <xf numFmtId="0" fontId="9" fillId="0" borderId="30" xfId="3" applyFont="1" applyFill="1" applyBorder="1" applyAlignment="1">
      <alignment vertical="center"/>
    </xf>
    <xf numFmtId="3" fontId="9" fillId="0" borderId="30" xfId="3" applyNumberFormat="1" applyFont="1" applyFill="1" applyBorder="1" applyAlignment="1">
      <alignment vertical="center"/>
    </xf>
    <xf numFmtId="3" fontId="14" fillId="0" borderId="30" xfId="34" applyNumberFormat="1" applyFont="1" applyBorder="1" applyAlignment="1">
      <alignment vertical="center"/>
    </xf>
    <xf numFmtId="4" fontId="10" fillId="0" borderId="39" xfId="3" applyNumberFormat="1" applyFont="1" applyFill="1" applyBorder="1" applyAlignment="1">
      <alignment vertical="center"/>
    </xf>
    <xf numFmtId="0" fontId="9" fillId="0" borderId="0" xfId="3" applyFont="1" applyFill="1" applyAlignment="1">
      <alignment vertical="center"/>
    </xf>
    <xf numFmtId="3" fontId="10" fillId="0" borderId="30" xfId="3" applyNumberFormat="1" applyFont="1" applyFill="1" applyBorder="1" applyAlignment="1">
      <alignment vertical="center"/>
    </xf>
    <xf numFmtId="0" fontId="45" fillId="0" borderId="30" xfId="3" applyFont="1" applyFill="1" applyBorder="1" applyAlignment="1">
      <alignment vertical="center" wrapText="1"/>
    </xf>
    <xf numFmtId="173" fontId="9" fillId="0" borderId="39" xfId="3" applyNumberFormat="1" applyFont="1" applyFill="1" applyBorder="1" applyAlignment="1">
      <alignment vertical="center"/>
    </xf>
    <xf numFmtId="173" fontId="9" fillId="0" borderId="45" xfId="3" applyNumberFormat="1" applyFont="1" applyFill="1" applyBorder="1" applyAlignment="1">
      <alignment vertical="center"/>
    </xf>
    <xf numFmtId="3" fontId="9" fillId="0" borderId="45" xfId="3" applyNumberFormat="1" applyFont="1" applyFill="1" applyBorder="1" applyAlignment="1">
      <alignment vertical="center"/>
    </xf>
    <xf numFmtId="0" fontId="9" fillId="0" borderId="45" xfId="3" applyFont="1" applyFill="1" applyBorder="1" applyAlignment="1">
      <alignment vertical="center"/>
    </xf>
    <xf numFmtId="0" fontId="9" fillId="0" borderId="45" xfId="3" applyFont="1" applyFill="1" applyBorder="1" applyAlignment="1">
      <alignment horizontal="center" vertical="center"/>
    </xf>
    <xf numFmtId="4" fontId="10" fillId="0" borderId="47" xfId="3" applyNumberFormat="1" applyFont="1" applyFill="1" applyBorder="1" applyAlignment="1">
      <alignment vertical="center"/>
    </xf>
    <xf numFmtId="3" fontId="10" fillId="0" borderId="47" xfId="3" applyNumberFormat="1" applyFont="1" applyFill="1" applyBorder="1" applyAlignment="1">
      <alignment vertical="center"/>
    </xf>
    <xf numFmtId="0" fontId="10" fillId="0" borderId="47" xfId="3" applyFont="1" applyFill="1" applyBorder="1" applyAlignment="1" applyProtection="1">
      <alignment vertical="center"/>
    </xf>
    <xf numFmtId="0" fontId="10" fillId="0" borderId="47" xfId="3" applyFont="1" applyFill="1" applyBorder="1" applyAlignment="1">
      <alignment horizontal="center" vertical="center"/>
    </xf>
    <xf numFmtId="0" fontId="10" fillId="0" borderId="46" xfId="3" applyFont="1" applyFill="1" applyBorder="1" applyAlignment="1" applyProtection="1">
      <alignment vertical="center"/>
    </xf>
    <xf numFmtId="0" fontId="10" fillId="0" borderId="30" xfId="3" applyFont="1" applyFill="1" applyBorder="1" applyAlignment="1">
      <alignment vertical="center"/>
    </xf>
    <xf numFmtId="2" fontId="10" fillId="0" borderId="30" xfId="3" applyNumberFormat="1" applyFont="1" applyFill="1" applyBorder="1" applyAlignment="1">
      <alignment vertical="center"/>
    </xf>
    <xf numFmtId="0" fontId="10" fillId="0" borderId="30" xfId="59" applyFont="1" applyBorder="1" applyAlignment="1">
      <alignment vertical="center"/>
    </xf>
    <xf numFmtId="0" fontId="10" fillId="0" borderId="46" xfId="3" applyFont="1" applyFill="1" applyBorder="1" applyAlignment="1" applyProtection="1">
      <alignment vertical="center" wrapText="1"/>
    </xf>
    <xf numFmtId="173" fontId="9" fillId="0" borderId="49" xfId="3" applyNumberFormat="1" applyFont="1" applyFill="1" applyBorder="1" applyAlignment="1">
      <alignment vertical="center"/>
    </xf>
    <xf numFmtId="3" fontId="9" fillId="0" borderId="49" xfId="3" applyNumberFormat="1" applyFont="1" applyFill="1" applyBorder="1" applyAlignment="1">
      <alignment vertical="center"/>
    </xf>
    <xf numFmtId="0" fontId="9" fillId="0" borderId="49" xfId="3" applyFont="1" applyFill="1" applyBorder="1" applyAlignment="1">
      <alignment vertical="center"/>
    </xf>
    <xf numFmtId="0" fontId="9" fillId="0" borderId="49" xfId="3" applyFont="1" applyFill="1" applyBorder="1" applyAlignment="1">
      <alignment horizontal="center" vertical="center"/>
    </xf>
    <xf numFmtId="2" fontId="9" fillId="0" borderId="30" xfId="3" applyNumberFormat="1" applyFont="1" applyFill="1" applyBorder="1" applyAlignment="1">
      <alignment vertical="center"/>
    </xf>
    <xf numFmtId="4" fontId="10" fillId="0" borderId="39" xfId="34" applyNumberFormat="1" applyFont="1" applyFill="1" applyBorder="1" applyAlignment="1">
      <alignment vertical="center"/>
    </xf>
    <xf numFmtId="4" fontId="10" fillId="0" borderId="48" xfId="34" applyNumberFormat="1" applyFont="1" applyFill="1" applyBorder="1" applyAlignment="1">
      <alignment vertical="center"/>
    </xf>
    <xf numFmtId="3" fontId="10" fillId="0" borderId="48" xfId="34" applyNumberFormat="1" applyFont="1" applyFill="1" applyBorder="1" applyAlignment="1">
      <alignment vertical="center"/>
    </xf>
    <xf numFmtId="0" fontId="10" fillId="0" borderId="48" xfId="3" applyFont="1" applyFill="1" applyBorder="1" applyAlignment="1" applyProtection="1">
      <alignment vertical="center"/>
    </xf>
    <xf numFmtId="0" fontId="10" fillId="0" borderId="48" xfId="3" applyFont="1" applyFill="1" applyBorder="1" applyAlignment="1" applyProtection="1">
      <alignment horizontal="center" vertical="center"/>
    </xf>
    <xf numFmtId="4" fontId="10" fillId="0" borderId="49" xfId="34" applyNumberFormat="1" applyFont="1" applyFill="1" applyBorder="1" applyAlignment="1">
      <alignment vertical="center"/>
    </xf>
    <xf numFmtId="3" fontId="10" fillId="0" borderId="49" xfId="34" applyNumberFormat="1" applyFont="1" applyFill="1" applyBorder="1" applyAlignment="1">
      <alignment vertical="center"/>
    </xf>
    <xf numFmtId="0" fontId="10" fillId="0" borderId="47" xfId="3" applyFont="1" applyFill="1" applyBorder="1" applyAlignment="1" applyProtection="1">
      <alignment horizontal="center" vertical="center"/>
    </xf>
    <xf numFmtId="0" fontId="9" fillId="0" borderId="30" xfId="3" applyFont="1" applyFill="1" applyBorder="1" applyAlignment="1">
      <alignment horizontal="center" vertical="center"/>
    </xf>
    <xf numFmtId="3" fontId="68" fillId="0" borderId="39" xfId="34" applyNumberFormat="1" applyFont="1" applyFill="1" applyBorder="1" applyAlignment="1">
      <alignment vertical="center"/>
    </xf>
    <xf numFmtId="0" fontId="10" fillId="0" borderId="46" xfId="3" applyFont="1" applyFill="1" applyBorder="1" applyAlignment="1" applyProtection="1">
      <alignment horizontal="center" vertical="center"/>
    </xf>
    <xf numFmtId="4" fontId="9" fillId="0" borderId="39" xfId="34" applyNumberFormat="1" applyFont="1" applyFill="1" applyBorder="1" applyAlignment="1">
      <alignment vertical="center"/>
    </xf>
    <xf numFmtId="4" fontId="9" fillId="0" borderId="45" xfId="34" applyNumberFormat="1" applyFont="1" applyFill="1" applyBorder="1" applyAlignment="1">
      <alignment vertical="center"/>
    </xf>
    <xf numFmtId="3" fontId="9" fillId="0" borderId="45" xfId="34" applyNumberFormat="1" applyFont="1" applyFill="1" applyBorder="1" applyAlignment="1">
      <alignment vertical="center"/>
    </xf>
    <xf numFmtId="3" fontId="61" fillId="0" borderId="0" xfId="34" applyNumberFormat="1" applyFont="1" applyBorder="1" applyAlignment="1">
      <alignment vertical="center"/>
    </xf>
    <xf numFmtId="3" fontId="13" fillId="0" borderId="0" xfId="34" applyNumberFormat="1" applyFont="1" applyBorder="1" applyAlignment="1">
      <alignment vertical="center"/>
    </xf>
    <xf numFmtId="3" fontId="13" fillId="0" borderId="0" xfId="34" applyNumberFormat="1" applyFont="1" applyFill="1" applyBorder="1" applyAlignment="1">
      <alignment vertical="center"/>
    </xf>
    <xf numFmtId="167" fontId="13" fillId="0" borderId="0" xfId="34" applyNumberFormat="1" applyFont="1" applyFill="1" applyBorder="1" applyAlignment="1">
      <alignment vertical="center"/>
    </xf>
    <xf numFmtId="0" fontId="13" fillId="0" borderId="0" xfId="3" applyFont="1" applyFill="1" applyBorder="1" applyAlignment="1">
      <alignment vertical="center"/>
    </xf>
    <xf numFmtId="4" fontId="9" fillId="0" borderId="45" xfId="3" applyNumberFormat="1" applyFont="1" applyFill="1" applyBorder="1" applyAlignment="1">
      <alignment vertical="center"/>
    </xf>
    <xf numFmtId="0" fontId="48" fillId="0" borderId="0" xfId="3" applyFont="1" applyFill="1" applyAlignment="1">
      <alignment vertical="center"/>
    </xf>
    <xf numFmtId="167" fontId="48" fillId="0" borderId="0" xfId="34" applyNumberFormat="1" applyFont="1" applyFill="1" applyAlignment="1">
      <alignment vertical="center"/>
    </xf>
    <xf numFmtId="4" fontId="48" fillId="0" borderId="0" xfId="3" applyNumberFormat="1" applyFont="1" applyFill="1" applyBorder="1" applyAlignment="1">
      <alignment horizontal="center" vertical="center"/>
    </xf>
    <xf numFmtId="4" fontId="14" fillId="0" borderId="30" xfId="3" applyNumberFormat="1" applyFont="1" applyFill="1" applyBorder="1" applyAlignment="1">
      <alignment horizontal="center" vertical="center"/>
    </xf>
    <xf numFmtId="0" fontId="9" fillId="0" borderId="1" xfId="3" applyFont="1" applyFill="1" applyBorder="1" applyAlignment="1">
      <alignment vertical="center"/>
    </xf>
    <xf numFmtId="167" fontId="49" fillId="0" borderId="0" xfId="34" applyNumberFormat="1" applyFont="1" applyFill="1" applyAlignment="1">
      <alignment vertical="center"/>
    </xf>
    <xf numFmtId="0" fontId="50" fillId="0" borderId="0" xfId="3" applyNumberFormat="1" applyFont="1" applyFill="1" applyBorder="1" applyAlignment="1" applyProtection="1">
      <alignment horizontal="center" vertical="center"/>
    </xf>
    <xf numFmtId="0" fontId="55" fillId="0" borderId="0" xfId="3" applyFont="1" applyFill="1" applyAlignment="1">
      <alignment vertical="center"/>
    </xf>
    <xf numFmtId="167" fontId="55" fillId="0" borderId="0" xfId="34" applyNumberFormat="1" applyFont="1" applyFill="1" applyAlignment="1">
      <alignment vertical="center"/>
    </xf>
    <xf numFmtId="172" fontId="9" fillId="0" borderId="0" xfId="3" applyNumberFormat="1" applyFont="1" applyAlignment="1">
      <alignment vertical="center"/>
    </xf>
    <xf numFmtId="172" fontId="10" fillId="0" borderId="0" xfId="3" applyNumberFormat="1" applyFont="1" applyAlignment="1">
      <alignment vertical="center"/>
    </xf>
    <xf numFmtId="0" fontId="46" fillId="0" borderId="0" xfId="3" applyFont="1" applyFill="1" applyAlignment="1">
      <alignment horizontal="center" vertical="center"/>
    </xf>
    <xf numFmtId="0" fontId="46" fillId="0" borderId="0" xfId="3" applyFont="1" applyFill="1" applyAlignment="1">
      <alignment vertical="center"/>
    </xf>
    <xf numFmtId="0" fontId="65" fillId="0" borderId="0" xfId="3" applyFont="1" applyFill="1" applyAlignment="1">
      <alignment vertical="center" wrapText="1"/>
    </xf>
    <xf numFmtId="0" fontId="64" fillId="0" borderId="0" xfId="3" applyFont="1" applyFill="1" applyAlignment="1">
      <alignment vertical="center" wrapText="1"/>
    </xf>
    <xf numFmtId="0" fontId="46" fillId="31" borderId="30" xfId="3" applyFont="1" applyFill="1" applyBorder="1" applyAlignment="1">
      <alignment horizontal="center" vertical="center" wrapText="1"/>
    </xf>
    <xf numFmtId="0" fontId="46" fillId="31" borderId="30" xfId="3" applyFont="1" applyFill="1" applyBorder="1" applyAlignment="1">
      <alignment horizontal="center" vertical="center"/>
    </xf>
    <xf numFmtId="0" fontId="46" fillId="0" borderId="30" xfId="3" applyFont="1" applyFill="1" applyBorder="1" applyAlignment="1">
      <alignment horizontal="center" vertical="center"/>
    </xf>
    <xf numFmtId="0" fontId="46" fillId="0" borderId="30" xfId="3" applyFont="1" applyFill="1" applyBorder="1" applyAlignment="1">
      <alignment vertical="center"/>
    </xf>
    <xf numFmtId="0" fontId="46" fillId="0" borderId="30" xfId="3" applyNumberFormat="1" applyFont="1" applyFill="1" applyBorder="1" applyAlignment="1">
      <alignment horizontal="center" vertical="center" wrapText="1"/>
    </xf>
    <xf numFmtId="3" fontId="75" fillId="30" borderId="30" xfId="3" applyNumberFormat="1" applyFont="1" applyFill="1" applyBorder="1" applyAlignment="1">
      <alignment vertical="center" wrapText="1"/>
    </xf>
    <xf numFmtId="3" fontId="75" fillId="31" borderId="30" xfId="3" applyNumberFormat="1" applyFont="1" applyFill="1" applyBorder="1" applyAlignment="1">
      <alignment vertical="center" wrapText="1"/>
    </xf>
    <xf numFmtId="3" fontId="75" fillId="31" borderId="30" xfId="3" applyNumberFormat="1" applyFont="1" applyFill="1" applyBorder="1" applyAlignment="1">
      <alignment vertical="center"/>
    </xf>
    <xf numFmtId="3" fontId="46" fillId="0" borderId="30" xfId="3" applyNumberFormat="1" applyFont="1" applyFill="1" applyBorder="1" applyAlignment="1">
      <alignment vertical="center" wrapText="1"/>
    </xf>
    <xf numFmtId="0" fontId="64" fillId="0" borderId="30" xfId="3" applyFont="1" applyFill="1" applyBorder="1" applyAlignment="1">
      <alignment horizontal="center" vertical="center" wrapText="1"/>
    </xf>
    <xf numFmtId="20" fontId="64" fillId="0" borderId="30" xfId="3" applyNumberFormat="1" applyFont="1" applyFill="1" applyBorder="1" applyAlignment="1">
      <alignment horizontal="left" vertical="center" wrapText="1"/>
    </xf>
    <xf numFmtId="20" fontId="64" fillId="0" borderId="30" xfId="3" applyNumberFormat="1" applyFont="1" applyFill="1" applyBorder="1" applyAlignment="1">
      <alignment horizontal="center" vertical="center" wrapText="1"/>
    </xf>
    <xf numFmtId="20" fontId="64" fillId="0" borderId="30" xfId="3" applyNumberFormat="1" applyFont="1" applyFill="1" applyBorder="1" applyAlignment="1">
      <alignment vertical="center" wrapText="1"/>
    </xf>
    <xf numFmtId="0" fontId="64" fillId="0" borderId="30" xfId="3" applyNumberFormat="1" applyFont="1" applyFill="1" applyBorder="1" applyAlignment="1">
      <alignment horizontal="center" vertical="center" wrapText="1"/>
    </xf>
    <xf numFmtId="3" fontId="64" fillId="30" borderId="30" xfId="3" applyNumberFormat="1" applyFont="1" applyFill="1" applyBorder="1" applyAlignment="1">
      <alignment vertical="center" wrapText="1"/>
    </xf>
    <xf numFmtId="3" fontId="64" fillId="31" borderId="30" xfId="3" applyNumberFormat="1" applyFont="1" applyFill="1" applyBorder="1" applyAlignment="1">
      <alignment horizontal="center" vertical="center" wrapText="1"/>
    </xf>
    <xf numFmtId="3" fontId="64" fillId="31" borderId="30" xfId="3" applyNumberFormat="1" applyFont="1" applyFill="1" applyBorder="1" applyAlignment="1">
      <alignment vertical="center"/>
    </xf>
    <xf numFmtId="3" fontId="64" fillId="0" borderId="30" xfId="3" applyNumberFormat="1" applyFont="1" applyFill="1" applyBorder="1" applyAlignment="1">
      <alignment vertical="center" wrapText="1"/>
    </xf>
    <xf numFmtId="3" fontId="64" fillId="31" borderId="30" xfId="3" applyNumberFormat="1" applyFont="1" applyFill="1" applyBorder="1" applyAlignment="1">
      <alignment vertical="center" wrapText="1"/>
    </xf>
    <xf numFmtId="0" fontId="46" fillId="0" borderId="30" xfId="3" applyFont="1" applyFill="1" applyBorder="1" applyAlignment="1">
      <alignment vertical="center" wrapText="1"/>
    </xf>
    <xf numFmtId="20" fontId="46" fillId="0" borderId="30" xfId="3" applyNumberFormat="1" applyFont="1" applyFill="1" applyBorder="1" applyAlignment="1">
      <alignment horizontal="left" vertical="center" wrapText="1"/>
    </xf>
    <xf numFmtId="20" fontId="46" fillId="0" borderId="30" xfId="3" applyNumberFormat="1" applyFont="1" applyFill="1" applyBorder="1" applyAlignment="1">
      <alignment horizontal="center" vertical="center"/>
    </xf>
    <xf numFmtId="20" fontId="46" fillId="0" borderId="30" xfId="3" applyNumberFormat="1" applyFont="1" applyFill="1" applyBorder="1" applyAlignment="1">
      <alignment vertical="center"/>
    </xf>
    <xf numFmtId="0" fontId="46" fillId="0" borderId="30" xfId="3" applyNumberFormat="1" applyFont="1" applyFill="1" applyBorder="1" applyAlignment="1">
      <alignment horizontal="center" vertical="center"/>
    </xf>
    <xf numFmtId="3" fontId="46" fillId="30" borderId="30" xfId="3" applyNumberFormat="1" applyFont="1" applyFill="1" applyBorder="1" applyAlignment="1">
      <alignment vertical="center"/>
    </xf>
    <xf numFmtId="3" fontId="46" fillId="31" borderId="30" xfId="3" applyNumberFormat="1" applyFont="1" applyFill="1" applyBorder="1" applyAlignment="1">
      <alignment vertical="center"/>
    </xf>
    <xf numFmtId="3" fontId="64" fillId="0" borderId="30" xfId="3" applyNumberFormat="1" applyFont="1" applyFill="1" applyBorder="1" applyAlignment="1">
      <alignment horizontal="center" vertical="center" wrapText="1"/>
    </xf>
    <xf numFmtId="20" fontId="46" fillId="0" borderId="30" xfId="3" applyNumberFormat="1" applyFont="1" applyFill="1" applyBorder="1" applyAlignment="1">
      <alignment horizontal="center" vertical="center" wrapText="1"/>
    </xf>
    <xf numFmtId="3" fontId="46" fillId="0" borderId="30" xfId="3" applyNumberFormat="1" applyFont="1" applyFill="1" applyBorder="1" applyAlignment="1">
      <alignment horizontal="center" vertical="center" wrapText="1"/>
    </xf>
    <xf numFmtId="3" fontId="46" fillId="30" borderId="30" xfId="3" applyNumberFormat="1" applyFont="1" applyFill="1" applyBorder="1" applyAlignment="1">
      <alignment vertical="center" wrapText="1"/>
    </xf>
    <xf numFmtId="3" fontId="46" fillId="31" borderId="30" xfId="3" applyNumberFormat="1" applyFont="1" applyFill="1" applyBorder="1" applyAlignment="1">
      <alignment vertical="center" wrapText="1"/>
    </xf>
    <xf numFmtId="3" fontId="65" fillId="30" borderId="30" xfId="3" applyNumberFormat="1" applyFont="1" applyFill="1" applyBorder="1" applyAlignment="1">
      <alignment vertical="center" wrapText="1"/>
    </xf>
    <xf numFmtId="3" fontId="65" fillId="31" borderId="30" xfId="3" applyNumberFormat="1" applyFont="1" applyFill="1" applyBorder="1" applyAlignment="1">
      <alignment vertical="center" wrapText="1"/>
    </xf>
    <xf numFmtId="20" fontId="64" fillId="3" borderId="30" xfId="3" applyNumberFormat="1" applyFont="1" applyFill="1" applyBorder="1" applyAlignment="1">
      <alignment horizontal="left" vertical="center" wrapText="1"/>
    </xf>
    <xf numFmtId="20" fontId="64" fillId="3" borderId="30" xfId="3" applyNumberFormat="1" applyFont="1" applyFill="1" applyBorder="1" applyAlignment="1">
      <alignment horizontal="center" vertical="center" wrapText="1"/>
    </xf>
    <xf numFmtId="3" fontId="64" fillId="3" borderId="30" xfId="3" applyNumberFormat="1" applyFont="1" applyFill="1" applyBorder="1" applyAlignment="1">
      <alignment horizontal="center" vertical="center" wrapText="1"/>
    </xf>
    <xf numFmtId="3" fontId="64" fillId="3" borderId="30" xfId="3" applyNumberFormat="1" applyFont="1" applyFill="1" applyBorder="1" applyAlignment="1">
      <alignment vertical="center" wrapText="1"/>
    </xf>
    <xf numFmtId="0" fontId="64" fillId="3" borderId="30" xfId="3" applyNumberFormat="1" applyFont="1" applyFill="1" applyBorder="1" applyAlignment="1">
      <alignment horizontal="center" vertical="center" wrapText="1"/>
    </xf>
    <xf numFmtId="0" fontId="63" fillId="0" borderId="30" xfId="3" applyFont="1" applyFill="1" applyBorder="1" applyAlignment="1">
      <alignment horizontal="center" vertical="center" wrapText="1"/>
    </xf>
    <xf numFmtId="20" fontId="63" fillId="0" borderId="30" xfId="3" applyNumberFormat="1" applyFont="1" applyFill="1" applyBorder="1" applyAlignment="1">
      <alignment horizontal="left" vertical="center" wrapText="1"/>
    </xf>
    <xf numFmtId="20" fontId="64" fillId="0" borderId="33" xfId="3" applyNumberFormat="1" applyFont="1" applyFill="1" applyBorder="1" applyAlignment="1">
      <alignment vertical="center" wrapText="1"/>
    </xf>
    <xf numFmtId="20" fontId="64" fillId="0" borderId="43" xfId="3" applyNumberFormat="1" applyFont="1" applyFill="1" applyBorder="1" applyAlignment="1">
      <alignment horizontal="center" vertical="center" wrapText="1"/>
    </xf>
    <xf numFmtId="3" fontId="64" fillId="0" borderId="43" xfId="3" applyNumberFormat="1" applyFont="1" applyFill="1" applyBorder="1" applyAlignment="1">
      <alignment horizontal="center" vertical="center" wrapText="1"/>
    </xf>
    <xf numFmtId="3" fontId="64" fillId="0" borderId="43" xfId="3" applyNumberFormat="1" applyFont="1" applyFill="1" applyBorder="1" applyAlignment="1">
      <alignment vertical="center" wrapText="1"/>
    </xf>
    <xf numFmtId="0" fontId="64" fillId="0" borderId="43" xfId="3" applyNumberFormat="1" applyFont="1" applyFill="1" applyBorder="1" applyAlignment="1">
      <alignment horizontal="center" vertical="center" wrapText="1"/>
    </xf>
    <xf numFmtId="3" fontId="64" fillId="30" borderId="43" xfId="3" applyNumberFormat="1" applyFont="1" applyFill="1" applyBorder="1" applyAlignment="1">
      <alignment vertical="center" wrapText="1"/>
    </xf>
    <xf numFmtId="3" fontId="64" fillId="31" borderId="43" xfId="3" applyNumberFormat="1" applyFont="1" applyFill="1" applyBorder="1" applyAlignment="1">
      <alignment vertical="center" wrapText="1"/>
    </xf>
    <xf numFmtId="3" fontId="64" fillId="0" borderId="30" xfId="3" applyNumberFormat="1" applyFont="1" applyBorder="1" applyAlignment="1">
      <alignment vertical="center" wrapText="1"/>
    </xf>
    <xf numFmtId="3" fontId="64" fillId="31" borderId="43" xfId="3" applyNumberFormat="1" applyFont="1" applyFill="1" applyBorder="1" applyAlignment="1">
      <alignment vertical="center"/>
    </xf>
    <xf numFmtId="0" fontId="65" fillId="0" borderId="0" xfId="110" applyFont="1" applyFill="1" applyBorder="1" applyAlignment="1">
      <alignment horizontal="center"/>
    </xf>
    <xf numFmtId="0" fontId="46" fillId="0" borderId="0" xfId="3" applyFont="1" applyFill="1" applyAlignment="1">
      <alignment horizontal="center"/>
    </xf>
    <xf numFmtId="0" fontId="64" fillId="0" borderId="0" xfId="111" applyFont="1" applyFill="1" applyAlignment="1">
      <alignment horizontal="center"/>
    </xf>
    <xf numFmtId="3" fontId="64" fillId="0" borderId="0" xfId="111" applyNumberFormat="1" applyFont="1" applyFill="1" applyAlignment="1">
      <alignment horizontal="center"/>
    </xf>
    <xf numFmtId="0" fontId="63" fillId="0" borderId="0" xfId="112" applyFont="1" applyFill="1" applyAlignment="1">
      <alignment horizontal="center" vertical="top"/>
    </xf>
    <xf numFmtId="3" fontId="10" fillId="0" borderId="8" xfId="59" applyNumberFormat="1" applyFont="1" applyBorder="1" applyAlignment="1">
      <alignment vertical="center" wrapText="1"/>
    </xf>
    <xf numFmtId="164" fontId="10" fillId="0" borderId="8" xfId="0" applyNumberFormat="1" applyFont="1" applyBorder="1" applyAlignment="1">
      <alignment horizontal="right" vertical="center"/>
    </xf>
    <xf numFmtId="49" fontId="10" fillId="0" borderId="8" xfId="0" applyNumberFormat="1" applyFont="1" applyBorder="1" applyAlignment="1">
      <alignment horizontal="center" vertical="center"/>
    </xf>
    <xf numFmtId="49" fontId="10" fillId="2" borderId="10" xfId="0" applyNumberFormat="1" applyFont="1" applyFill="1" applyBorder="1" applyAlignment="1">
      <alignment horizontal="center" vertical="center"/>
    </xf>
    <xf numFmtId="0" fontId="14" fillId="2" borderId="10" xfId="1" applyFont="1" applyFill="1" applyBorder="1" applyAlignment="1">
      <alignment horizontal="center" vertical="center" wrapText="1"/>
    </xf>
    <xf numFmtId="3" fontId="9" fillId="0" borderId="10" xfId="0" applyNumberFormat="1" applyFont="1" applyBorder="1" applyAlignment="1">
      <alignment vertical="center"/>
    </xf>
    <xf numFmtId="0" fontId="9" fillId="0" borderId="10" xfId="3" applyFont="1" applyFill="1" applyBorder="1" applyAlignment="1">
      <alignment horizontal="center" vertical="center"/>
    </xf>
    <xf numFmtId="164" fontId="10" fillId="0" borderId="6" xfId="0" applyNumberFormat="1" applyFont="1" applyBorder="1" applyAlignment="1">
      <alignment horizontal="right" vertical="center"/>
    </xf>
    <xf numFmtId="49" fontId="10" fillId="0" borderId="6" xfId="0" applyNumberFormat="1" applyFont="1" applyBorder="1" applyAlignment="1">
      <alignment horizontal="center" vertical="center"/>
    </xf>
    <xf numFmtId="3" fontId="9" fillId="0" borderId="6" xfId="0" applyNumberFormat="1" applyFont="1" applyBorder="1" applyAlignment="1">
      <alignment vertical="center"/>
    </xf>
    <xf numFmtId="164" fontId="9" fillId="2" borderId="10" xfId="0" applyNumberFormat="1" applyFont="1" applyFill="1" applyBorder="1" applyAlignment="1">
      <alignment horizontal="right" vertical="center"/>
    </xf>
    <xf numFmtId="49" fontId="10" fillId="0" borderId="10" xfId="0" applyNumberFormat="1" applyFont="1" applyBorder="1" applyAlignment="1">
      <alignment horizontal="center" vertical="center"/>
    </xf>
    <xf numFmtId="164" fontId="10" fillId="0" borderId="6" xfId="0" applyNumberFormat="1" applyFont="1" applyFill="1" applyBorder="1" applyAlignment="1">
      <alignment horizontal="right" vertical="center"/>
    </xf>
    <xf numFmtId="0" fontId="14" fillId="0" borderId="10" xfId="1" applyFont="1" applyFill="1" applyBorder="1" applyAlignment="1">
      <alignment horizontal="center" vertical="center" wrapText="1"/>
    </xf>
    <xf numFmtId="164" fontId="9" fillId="2" borderId="9" xfId="0" applyNumberFormat="1" applyFont="1" applyFill="1" applyBorder="1" applyAlignment="1">
      <alignment horizontal="right" vertical="center"/>
    </xf>
    <xf numFmtId="49" fontId="10" fillId="0" borderId="9" xfId="0" applyNumberFormat="1" applyFont="1" applyBorder="1" applyAlignment="1">
      <alignment horizontal="center" vertical="center"/>
    </xf>
    <xf numFmtId="0" fontId="14" fillId="2" borderId="9" xfId="1" applyFont="1" applyFill="1" applyBorder="1" applyAlignment="1">
      <alignment horizontal="center" vertical="center" wrapText="1"/>
    </xf>
    <xf numFmtId="3" fontId="9" fillId="0" borderId="9" xfId="0" applyNumberFormat="1" applyFont="1" applyBorder="1" applyAlignment="1">
      <alignment vertical="center"/>
    </xf>
    <xf numFmtId="3" fontId="9" fillId="0" borderId="9" xfId="1" applyNumberFormat="1" applyFont="1" applyFill="1" applyBorder="1" applyAlignment="1">
      <alignment vertical="center"/>
    </xf>
    <xf numFmtId="0" fontId="10" fillId="0" borderId="6" xfId="1" applyNumberFormat="1" applyFont="1" applyBorder="1" applyAlignment="1">
      <alignment horizontal="center" vertical="center"/>
    </xf>
    <xf numFmtId="49" fontId="10" fillId="0" borderId="6" xfId="1" applyNumberFormat="1" applyFont="1" applyBorder="1" applyAlignment="1">
      <alignment horizontal="center" vertical="center"/>
    </xf>
    <xf numFmtId="0" fontId="10" fillId="0" borderId="6" xfId="1" applyFont="1" applyBorder="1" applyAlignment="1">
      <alignment vertical="center" wrapText="1"/>
    </xf>
    <xf numFmtId="0" fontId="10" fillId="0" borderId="6" xfId="1" applyFont="1" applyBorder="1" applyAlignment="1">
      <alignment vertical="center"/>
    </xf>
    <xf numFmtId="0" fontId="9" fillId="0" borderId="6" xfId="1" applyFont="1" applyBorder="1" applyAlignment="1">
      <alignment horizontal="center" vertical="center"/>
    </xf>
    <xf numFmtId="49" fontId="10" fillId="0" borderId="6" xfId="0" applyNumberFormat="1" applyFont="1" applyFill="1" applyBorder="1" applyAlignment="1">
      <alignment horizontal="center" vertical="center"/>
    </xf>
    <xf numFmtId="3" fontId="9" fillId="0" borderId="6" xfId="0" applyNumberFormat="1" applyFont="1" applyFill="1" applyBorder="1" applyAlignment="1">
      <alignment vertical="center"/>
    </xf>
    <xf numFmtId="164" fontId="10" fillId="0" borderId="10" xfId="0" applyNumberFormat="1" applyFont="1" applyFill="1" applyBorder="1" applyAlignment="1">
      <alignment horizontal="right" vertical="center"/>
    </xf>
    <xf numFmtId="49" fontId="10" fillId="0" borderId="10" xfId="0" applyNumberFormat="1" applyFont="1" applyFill="1" applyBorder="1" applyAlignment="1">
      <alignment horizontal="center" vertical="center"/>
    </xf>
    <xf numFmtId="3" fontId="9" fillId="0" borderId="10" xfId="0" applyNumberFormat="1" applyFont="1" applyFill="1" applyBorder="1" applyAlignment="1">
      <alignment vertical="center"/>
    </xf>
    <xf numFmtId="0" fontId="10" fillId="0" borderId="5" xfId="0" applyFont="1" applyFill="1" applyBorder="1" applyAlignment="1">
      <alignment wrapText="1"/>
    </xf>
    <xf numFmtId="0" fontId="10" fillId="0" borderId="3" xfId="1" applyFont="1" applyFill="1" applyBorder="1" applyAlignment="1">
      <alignment horizontal="left" vertical="center" wrapText="1"/>
    </xf>
    <xf numFmtId="0" fontId="10" fillId="0" borderId="0" xfId="1" applyFont="1" applyFill="1" applyBorder="1" applyAlignment="1">
      <alignment vertical="center"/>
    </xf>
    <xf numFmtId="3" fontId="9" fillId="0" borderId="5" xfId="0" applyNumberFormat="1" applyFont="1" applyFill="1" applyBorder="1" applyAlignment="1">
      <alignment vertical="center"/>
    </xf>
    <xf numFmtId="164" fontId="9" fillId="0" borderId="6" xfId="0" applyNumberFormat="1" applyFont="1" applyFill="1" applyBorder="1" applyAlignment="1">
      <alignment horizontal="right" vertical="center"/>
    </xf>
    <xf numFmtId="164" fontId="10" fillId="0" borderId="8" xfId="0" applyNumberFormat="1" applyFont="1" applyFill="1" applyBorder="1" applyAlignment="1">
      <alignment horizontal="right" vertical="center"/>
    </xf>
    <xf numFmtId="164" fontId="10" fillId="0" borderId="9" xfId="0" applyNumberFormat="1" applyFont="1" applyFill="1" applyBorder="1" applyAlignment="1">
      <alignment horizontal="right" vertical="center"/>
    </xf>
    <xf numFmtId="49" fontId="10" fillId="0" borderId="9" xfId="0" applyNumberFormat="1" applyFont="1" applyFill="1" applyBorder="1" applyAlignment="1">
      <alignment horizontal="center" vertical="center"/>
    </xf>
    <xf numFmtId="3" fontId="9" fillId="0" borderId="9" xfId="0" applyNumberFormat="1" applyFont="1" applyFill="1" applyBorder="1" applyAlignment="1">
      <alignment vertical="center"/>
    </xf>
    <xf numFmtId="3" fontId="10" fillId="0" borderId="6" xfId="1" applyNumberFormat="1" applyFont="1" applyFill="1" applyBorder="1" applyAlignment="1">
      <alignment vertical="center"/>
    </xf>
    <xf numFmtId="3" fontId="10" fillId="0" borderId="0" xfId="1" applyNumberFormat="1" applyFont="1" applyFill="1" applyAlignment="1">
      <alignment vertical="center"/>
    </xf>
    <xf numFmtId="3" fontId="9" fillId="0" borderId="7" xfId="0" applyNumberFormat="1" applyFont="1" applyBorder="1" applyAlignment="1">
      <alignment vertical="center"/>
    </xf>
    <xf numFmtId="0" fontId="49" fillId="0" borderId="42" xfId="3" applyFont="1" applyFill="1" applyBorder="1" applyAlignment="1">
      <alignment vertical="center" wrapText="1"/>
    </xf>
    <xf numFmtId="3" fontId="10" fillId="2" borderId="5" xfId="59" applyNumberFormat="1" applyFont="1" applyFill="1" applyBorder="1" applyAlignment="1">
      <alignment horizontal="right" vertical="center"/>
    </xf>
    <xf numFmtId="3" fontId="14" fillId="2" borderId="5" xfId="3" applyNumberFormat="1" applyFont="1" applyFill="1" applyBorder="1" applyAlignment="1">
      <alignment vertical="center" wrapText="1"/>
    </xf>
    <xf numFmtId="0" fontId="20" fillId="0" borderId="0" xfId="110" applyFont="1" applyBorder="1" applyAlignment="1">
      <alignment vertical="center"/>
    </xf>
    <xf numFmtId="0" fontId="20" fillId="0" borderId="12" xfId="110" applyFont="1" applyBorder="1" applyAlignment="1">
      <alignment vertical="center"/>
    </xf>
    <xf numFmtId="0" fontId="20" fillId="0" borderId="46" xfId="110" applyFont="1" applyBorder="1" applyAlignment="1">
      <alignment vertical="center"/>
    </xf>
    <xf numFmtId="0" fontId="68" fillId="0" borderId="5" xfId="3" applyFont="1" applyFill="1" applyBorder="1" applyAlignment="1">
      <alignment horizontal="center" vertical="center"/>
    </xf>
    <xf numFmtId="0" fontId="68" fillId="0" borderId="0" xfId="59" applyFont="1" applyAlignment="1">
      <alignment vertical="center"/>
    </xf>
    <xf numFmtId="14" fontId="68" fillId="0" borderId="0" xfId="3" applyNumberFormat="1" applyFont="1" applyBorder="1" applyAlignment="1">
      <alignment vertical="center" wrapText="1"/>
    </xf>
    <xf numFmtId="0" fontId="68" fillId="0" borderId="0" xfId="3" applyFont="1" applyAlignment="1">
      <alignment vertical="center"/>
    </xf>
    <xf numFmtId="0" fontId="68" fillId="0" borderId="5" xfId="3" applyFont="1" applyBorder="1" applyAlignment="1">
      <alignment horizontal="right" vertical="center"/>
    </xf>
    <xf numFmtId="0" fontId="68" fillId="0" borderId="5" xfId="3" applyFont="1" applyFill="1" applyBorder="1" applyAlignment="1">
      <alignment horizontal="right" vertical="center"/>
    </xf>
    <xf numFmtId="0" fontId="68" fillId="0" borderId="0" xfId="3" applyFont="1" applyFill="1" applyAlignment="1">
      <alignment vertical="center"/>
    </xf>
    <xf numFmtId="3" fontId="10" fillId="0" borderId="8" xfId="3" applyNumberFormat="1" applyFont="1" applyFill="1" applyBorder="1" applyAlignment="1">
      <alignment horizontal="center" vertical="center"/>
    </xf>
    <xf numFmtId="0" fontId="13" fillId="0" borderId="5" xfId="3" applyFont="1" applyFill="1" applyBorder="1" applyAlignment="1">
      <alignment vertical="center" wrapText="1"/>
    </xf>
    <xf numFmtId="0" fontId="9" fillId="0" borderId="3" xfId="3" applyFont="1" applyFill="1" applyBorder="1" applyAlignment="1">
      <alignment horizontal="center" vertical="center"/>
    </xf>
    <xf numFmtId="0" fontId="10" fillId="0" borderId="3" xfId="3" applyFont="1" applyFill="1" applyBorder="1" applyAlignment="1">
      <alignment horizontal="center" vertical="center"/>
    </xf>
    <xf numFmtId="0" fontId="10" fillId="0" borderId="5" xfId="110" applyFont="1" applyFill="1" applyBorder="1" applyAlignment="1">
      <alignment vertical="center"/>
    </xf>
    <xf numFmtId="0" fontId="10" fillId="0" borderId="0" xfId="110" applyFont="1" applyFill="1" applyAlignment="1">
      <alignment vertical="center"/>
    </xf>
    <xf numFmtId="164" fontId="10" fillId="0" borderId="8" xfId="59" applyNumberFormat="1" applyFill="1" applyBorder="1" applyAlignment="1">
      <alignment horizontal="right" vertical="center"/>
    </xf>
    <xf numFmtId="164" fontId="10" fillId="0" borderId="8" xfId="59" applyNumberFormat="1" applyFont="1" applyFill="1" applyBorder="1" applyAlignment="1">
      <alignment horizontal="right" vertical="center"/>
    </xf>
    <xf numFmtId="0" fontId="10" fillId="0" borderId="8" xfId="3" applyFont="1" applyFill="1" applyBorder="1" applyAlignment="1">
      <alignment horizontal="left" vertical="center" wrapText="1"/>
    </xf>
    <xf numFmtId="0" fontId="10" fillId="0" borderId="8" xfId="3" applyFont="1" applyFill="1" applyBorder="1" applyAlignment="1">
      <alignment vertical="center" wrapText="1"/>
    </xf>
    <xf numFmtId="0" fontId="9" fillId="0" borderId="0" xfId="3" applyFont="1" applyFill="1" applyBorder="1" applyAlignment="1">
      <alignment horizontal="right" vertical="center"/>
    </xf>
    <xf numFmtId="164" fontId="10" fillId="0" borderId="5" xfId="59" applyNumberFormat="1" applyFont="1" applyFill="1" applyBorder="1" applyAlignment="1">
      <alignment horizontal="right" vertical="center"/>
    </xf>
    <xf numFmtId="3" fontId="20" fillId="0" borderId="46" xfId="3" applyNumberFormat="1" applyFont="1" applyFill="1" applyBorder="1" applyAlignment="1">
      <alignment vertical="center"/>
    </xf>
    <xf numFmtId="4" fontId="20" fillId="0" borderId="46" xfId="3" applyNumberFormat="1" applyFont="1" applyFill="1" applyBorder="1" applyAlignment="1">
      <alignment vertical="center"/>
    </xf>
    <xf numFmtId="3" fontId="20" fillId="0" borderId="30" xfId="3" applyNumberFormat="1" applyFont="1" applyFill="1" applyBorder="1" applyAlignment="1">
      <alignment vertical="center"/>
    </xf>
    <xf numFmtId="49" fontId="10" fillId="0" borderId="8" xfId="3" applyNumberFormat="1" applyFont="1" applyFill="1" applyBorder="1" applyAlignment="1">
      <alignment horizontal="center" vertical="center"/>
    </xf>
    <xf numFmtId="3" fontId="10" fillId="0" borderId="5" xfId="59" applyNumberFormat="1" applyFont="1" applyBorder="1" applyAlignment="1">
      <alignment horizontal="right" vertical="center"/>
    </xf>
    <xf numFmtId="3" fontId="10" fillId="0" borderId="5" xfId="3" applyNumberFormat="1" applyFont="1" applyFill="1" applyBorder="1" applyAlignment="1">
      <alignment horizontal="center" vertical="center"/>
    </xf>
    <xf numFmtId="0" fontId="13" fillId="0" borderId="4" xfId="3" quotePrefix="1" applyFont="1" applyFill="1" applyBorder="1" applyAlignment="1">
      <alignment vertical="center" wrapText="1"/>
    </xf>
    <xf numFmtId="3" fontId="9" fillId="0" borderId="9" xfId="3" applyNumberFormat="1" applyFont="1" applyFill="1" applyBorder="1" applyAlignment="1">
      <alignment horizontal="center" vertical="center"/>
    </xf>
    <xf numFmtId="3" fontId="9" fillId="0" borderId="6" xfId="3" applyNumberFormat="1" applyFont="1" applyFill="1" applyBorder="1" applyAlignment="1">
      <alignment horizontal="center" vertical="center"/>
    </xf>
    <xf numFmtId="14" fontId="10" fillId="0" borderId="0" xfId="3" applyNumberFormat="1" applyFont="1" applyFill="1" applyAlignment="1">
      <alignment vertical="center"/>
    </xf>
    <xf numFmtId="0" fontId="11" fillId="0" borderId="5" xfId="3" applyFont="1" applyFill="1" applyBorder="1" applyAlignment="1">
      <alignment horizontal="center" vertical="center"/>
    </xf>
    <xf numFmtId="3" fontId="10" fillId="0" borderId="5" xfId="59" applyNumberFormat="1" applyFill="1" applyBorder="1" applyAlignment="1">
      <alignment horizontal="right" vertical="center"/>
    </xf>
    <xf numFmtId="3" fontId="8" fillId="0" borderId="5" xfId="3" applyNumberFormat="1" applyFont="1" applyFill="1" applyBorder="1" applyAlignment="1">
      <alignment horizontal="center" vertical="center"/>
    </xf>
    <xf numFmtId="164" fontId="10" fillId="0" borderId="5" xfId="59" applyNumberFormat="1" applyFill="1" applyBorder="1" applyAlignment="1">
      <alignment horizontal="right" vertical="center"/>
    </xf>
    <xf numFmtId="0" fontId="11" fillId="0" borderId="0" xfId="3" applyFont="1" applyAlignment="1">
      <alignment horizontal="center" vertical="center"/>
    </xf>
    <xf numFmtId="3" fontId="11" fillId="0" borderId="0" xfId="3" applyNumberFormat="1" applyFont="1" applyFill="1" applyAlignment="1">
      <alignment horizontal="center" vertical="center"/>
    </xf>
    <xf numFmtId="3" fontId="9" fillId="0" borderId="0" xfId="3" applyNumberFormat="1" applyFont="1" applyFill="1" applyAlignment="1">
      <alignment horizontal="center" vertical="center"/>
    </xf>
    <xf numFmtId="0" fontId="9" fillId="0" borderId="0" xfId="3" applyFont="1" applyFill="1" applyAlignment="1">
      <alignment horizontal="center" vertical="center"/>
    </xf>
    <xf numFmtId="0" fontId="9" fillId="0" borderId="0" xfId="3" applyFont="1" applyAlignment="1">
      <alignment horizontal="center" vertical="center"/>
    </xf>
    <xf numFmtId="0" fontId="73" fillId="0" borderId="0" xfId="3" applyFont="1" applyFill="1" applyAlignment="1">
      <alignment horizontal="center" vertical="center"/>
    </xf>
    <xf numFmtId="0" fontId="12" fillId="0" borderId="0" xfId="3" applyFont="1" applyFill="1" applyAlignment="1">
      <alignment horizontal="center" vertical="center"/>
    </xf>
    <xf numFmtId="0" fontId="56" fillId="0" borderId="0" xfId="3" applyFont="1" applyFill="1" applyAlignment="1">
      <alignment horizontal="center" vertical="center"/>
    </xf>
    <xf numFmtId="0" fontId="55" fillId="0" borderId="0" xfId="3" applyFont="1" applyFill="1" applyAlignment="1">
      <alignment horizontal="center" vertical="center"/>
    </xf>
    <xf numFmtId="0" fontId="49" fillId="0" borderId="0" xfId="3" applyNumberFormat="1" applyFont="1" applyFill="1" applyBorder="1" applyAlignment="1" applyProtection="1">
      <alignment horizontal="center" vertical="center"/>
    </xf>
    <xf numFmtId="0" fontId="9" fillId="0" borderId="0" xfId="110" applyFont="1" applyFill="1" applyBorder="1" applyAlignment="1">
      <alignment horizontal="center" vertical="center"/>
    </xf>
    <xf numFmtId="0" fontId="14" fillId="0" borderId="0" xfId="110" applyFont="1" applyFill="1" applyAlignment="1">
      <alignment vertical="center" wrapText="1"/>
    </xf>
    <xf numFmtId="0" fontId="11" fillId="0" borderId="0" xfId="110" applyFont="1" applyFill="1" applyAlignment="1">
      <alignment vertical="center" wrapText="1"/>
    </xf>
    <xf numFmtId="49" fontId="10" fillId="0" borderId="0" xfId="59" applyNumberFormat="1" applyFont="1" applyFill="1" applyAlignment="1">
      <alignment horizontal="center" vertical="center" wrapText="1"/>
    </xf>
    <xf numFmtId="0" fontId="9" fillId="0" borderId="0" xfId="110" applyFont="1" applyFill="1" applyBorder="1" applyAlignment="1">
      <alignment horizontal="center" vertical="center" wrapText="1"/>
    </xf>
    <xf numFmtId="0" fontId="10" fillId="0" borderId="0" xfId="110" applyFont="1" applyFill="1" applyAlignment="1">
      <alignment vertical="center" wrapText="1"/>
    </xf>
    <xf numFmtId="164" fontId="10" fillId="0" borderId="0" xfId="3" applyNumberFormat="1" applyFont="1" applyFill="1" applyBorder="1" applyAlignment="1">
      <alignment horizontal="center" vertical="center" wrapText="1"/>
    </xf>
    <xf numFmtId="0" fontId="10" fillId="0" borderId="0" xfId="3" quotePrefix="1" applyFont="1" applyFill="1" applyBorder="1" applyAlignment="1">
      <alignment horizontal="center" vertical="center" wrapText="1"/>
    </xf>
    <xf numFmtId="3" fontId="11" fillId="0" borderId="0" xfId="103" applyNumberFormat="1" applyFont="1" applyFill="1" applyBorder="1" applyAlignment="1">
      <alignment horizontal="center" vertical="center"/>
    </xf>
    <xf numFmtId="3" fontId="17" fillId="0" borderId="56" xfId="0" applyNumberFormat="1" applyFont="1" applyFill="1" applyBorder="1" applyAlignment="1">
      <alignment horizontal="right" vertical="center" wrapText="1"/>
    </xf>
    <xf numFmtId="3" fontId="82" fillId="0" borderId="56" xfId="0" applyNumberFormat="1" applyFont="1" applyFill="1" applyBorder="1" applyAlignment="1">
      <alignment horizontal="right" vertical="center" wrapText="1"/>
    </xf>
    <xf numFmtId="164" fontId="82" fillId="0" borderId="5" xfId="0" applyNumberFormat="1" applyFont="1" applyFill="1" applyBorder="1" applyAlignment="1">
      <alignment horizontal="right" vertical="center" wrapText="1"/>
    </xf>
    <xf numFmtId="14" fontId="82" fillId="0" borderId="5" xfId="0" applyNumberFormat="1" applyFont="1" applyFill="1" applyBorder="1" applyAlignment="1">
      <alignment horizontal="center" vertical="center" wrapText="1"/>
    </xf>
    <xf numFmtId="0" fontId="0" fillId="0" borderId="5" xfId="0" applyFill="1" applyBorder="1" applyAlignment="1">
      <alignment vertical="center" wrapText="1"/>
    </xf>
    <xf numFmtId="3" fontId="0" fillId="0" borderId="5" xfId="0" applyNumberFormat="1" applyFill="1" applyBorder="1" applyAlignment="1">
      <alignment vertical="center"/>
    </xf>
    <xf numFmtId="4" fontId="17" fillId="0" borderId="55" xfId="0" applyNumberFormat="1" applyFont="1" applyFill="1" applyBorder="1" applyAlignment="1">
      <alignment horizontal="right" vertical="center" wrapText="1"/>
    </xf>
    <xf numFmtId="0" fontId="17" fillId="0" borderId="55" xfId="0" applyFont="1" applyFill="1" applyBorder="1" applyAlignment="1">
      <alignment horizontal="right" vertical="center" wrapText="1"/>
    </xf>
    <xf numFmtId="3" fontId="9" fillId="0" borderId="8" xfId="1" applyNumberFormat="1" applyFont="1" applyFill="1" applyBorder="1" applyAlignment="1">
      <alignment horizontal="right" vertical="center" wrapText="1"/>
    </xf>
    <xf numFmtId="167" fontId="9" fillId="0" borderId="0" xfId="34" applyNumberFormat="1" applyFont="1" applyFill="1" applyAlignment="1">
      <alignment vertical="center"/>
    </xf>
    <xf numFmtId="0" fontId="60" fillId="2" borderId="0" xfId="3" applyFont="1" applyFill="1" applyAlignment="1">
      <alignment vertical="center"/>
    </xf>
    <xf numFmtId="3" fontId="20" fillId="0" borderId="5" xfId="59" applyNumberFormat="1" applyFont="1" applyBorder="1" applyAlignment="1">
      <alignment vertical="center"/>
    </xf>
    <xf numFmtId="3" fontId="85" fillId="0" borderId="0" xfId="3" applyNumberFormat="1" applyFont="1" applyAlignment="1">
      <alignment vertical="center"/>
    </xf>
    <xf numFmtId="3" fontId="20" fillId="0" borderId="5" xfId="59" applyNumberFormat="1" applyFont="1" applyBorder="1" applyAlignment="1">
      <alignment vertical="center" wrapText="1"/>
    </xf>
    <xf numFmtId="0" fontId="11" fillId="0" borderId="0" xfId="3" applyFont="1" applyAlignment="1">
      <alignment horizontal="center" vertical="center"/>
    </xf>
    <xf numFmtId="0" fontId="9" fillId="0" borderId="0" xfId="3" applyFont="1" applyFill="1" applyAlignment="1">
      <alignment horizontal="center" vertical="center"/>
    </xf>
    <xf numFmtId="0" fontId="9" fillId="0" borderId="0" xfId="3" applyFont="1" applyAlignment="1">
      <alignment horizontal="center" vertical="center"/>
    </xf>
    <xf numFmtId="0" fontId="13" fillId="0" borderId="9" xfId="3" applyFont="1" applyBorder="1" applyAlignment="1">
      <alignment horizontal="center" vertical="center" wrapText="1"/>
    </xf>
    <xf numFmtId="0" fontId="9" fillId="0" borderId="7" xfId="3" applyFont="1" applyBorder="1" applyAlignment="1">
      <alignment horizontal="center" vertical="center"/>
    </xf>
    <xf numFmtId="0" fontId="11" fillId="0" borderId="0" xfId="59" applyFont="1" applyFill="1" applyAlignment="1">
      <alignment horizontal="center" vertical="center"/>
    </xf>
    <xf numFmtId="0" fontId="9" fillId="0" borderId="8" xfId="3" applyFont="1" applyBorder="1" applyAlignment="1">
      <alignment horizontal="center" vertical="center"/>
    </xf>
    <xf numFmtId="0" fontId="9" fillId="0" borderId="2" xfId="3" applyFont="1" applyBorder="1" applyAlignment="1">
      <alignment horizontal="center" vertical="center"/>
    </xf>
    <xf numFmtId="49" fontId="9" fillId="0" borderId="0" xfId="59" applyNumberFormat="1" applyFont="1" applyAlignment="1">
      <alignment horizontal="center" vertical="center"/>
    </xf>
    <xf numFmtId="49" fontId="11" fillId="0" borderId="0" xfId="59" applyNumberFormat="1" applyFont="1" applyAlignment="1">
      <alignment horizontal="center" vertical="center"/>
    </xf>
    <xf numFmtId="0" fontId="11" fillId="0" borderId="0" xfId="3" applyFont="1" applyAlignment="1">
      <alignment horizontal="center" vertical="center"/>
    </xf>
    <xf numFmtId="0" fontId="9" fillId="0" borderId="0" xfId="3" applyFont="1" applyAlignment="1">
      <alignment horizontal="center" vertical="center"/>
    </xf>
    <xf numFmtId="0" fontId="11" fillId="0" borderId="0" xfId="59" applyFont="1" applyFill="1" applyAlignment="1">
      <alignment horizontal="center" vertical="center"/>
    </xf>
    <xf numFmtId="14" fontId="9" fillId="0" borderId="5" xfId="59" applyNumberFormat="1" applyFont="1" applyBorder="1" applyAlignment="1">
      <alignment horizontal="center" vertical="center"/>
    </xf>
    <xf numFmtId="49" fontId="11" fillId="0" borderId="0" xfId="59" applyNumberFormat="1" applyFont="1" applyBorder="1" applyAlignment="1">
      <alignment horizontal="center" vertical="center"/>
    </xf>
    <xf numFmtId="0" fontId="11" fillId="0" borderId="0" xfId="59" applyNumberFormat="1" applyFont="1" applyAlignment="1">
      <alignment horizontal="center" vertical="center"/>
    </xf>
    <xf numFmtId="0" fontId="9" fillId="0" borderId="2" xfId="110" applyFont="1" applyBorder="1" applyAlignment="1">
      <alignment horizontal="center" vertical="center" wrapText="1"/>
    </xf>
    <xf numFmtId="0" fontId="11" fillId="0" borderId="0" xfId="59" applyNumberFormat="1" applyFont="1" applyFill="1" applyAlignment="1">
      <alignment horizontal="center" vertical="center"/>
    </xf>
    <xf numFmtId="0" fontId="49" fillId="0" borderId="43" xfId="3" applyFont="1" applyBorder="1" applyAlignment="1">
      <alignment horizontal="center" vertical="center" wrapText="1"/>
    </xf>
    <xf numFmtId="0" fontId="49" fillId="0" borderId="43" xfId="3" applyFont="1" applyFill="1" applyBorder="1" applyAlignment="1">
      <alignment horizontal="center" vertical="center"/>
    </xf>
    <xf numFmtId="0" fontId="49" fillId="0" borderId="33" xfId="3" applyFont="1" applyFill="1" applyBorder="1" applyAlignment="1">
      <alignment horizontal="center" vertical="center"/>
    </xf>
    <xf numFmtId="0" fontId="50" fillId="0" borderId="30" xfId="3" applyFont="1" applyBorder="1" applyAlignment="1">
      <alignment horizontal="center" vertical="center" wrapText="1"/>
    </xf>
    <xf numFmtId="0" fontId="50" fillId="0" borderId="30" xfId="3" applyFont="1" applyBorder="1" applyAlignment="1">
      <alignment horizontal="center" vertical="center"/>
    </xf>
    <xf numFmtId="0" fontId="49" fillId="0" borderId="43" xfId="3" applyFont="1" applyBorder="1" applyAlignment="1">
      <alignment horizontal="center" vertical="center"/>
    </xf>
    <xf numFmtId="3" fontId="60" fillId="0" borderId="0" xfId="59" applyNumberFormat="1" applyFont="1" applyBorder="1" applyAlignment="1">
      <alignment vertical="center" wrapText="1"/>
    </xf>
    <xf numFmtId="3" fontId="60" fillId="2" borderId="0" xfId="59" applyNumberFormat="1" applyFont="1" applyFill="1" applyBorder="1" applyAlignment="1">
      <alignment vertical="center"/>
    </xf>
    <xf numFmtId="0" fontId="9" fillId="0" borderId="5" xfId="59" applyFont="1" applyFill="1" applyBorder="1" applyAlignment="1">
      <alignment horizontal="center" vertical="center" wrapText="1"/>
    </xf>
    <xf numFmtId="3" fontId="10" fillId="0" borderId="5" xfId="59" applyNumberFormat="1" applyBorder="1" applyAlignment="1">
      <alignment horizontal="right" vertical="center" wrapText="1"/>
    </xf>
    <xf numFmtId="0" fontId="9" fillId="0" borderId="6" xfId="3" applyFont="1" applyBorder="1" applyAlignment="1">
      <alignment horizontal="left" vertical="center" wrapText="1"/>
    </xf>
    <xf numFmtId="0" fontId="13" fillId="0" borderId="8" xfId="3" applyFont="1" applyBorder="1" applyAlignment="1">
      <alignment vertical="center" wrapText="1"/>
    </xf>
    <xf numFmtId="0" fontId="10" fillId="0" borderId="9" xfId="3" applyFont="1" applyBorder="1" applyAlignment="1">
      <alignment horizontal="center" vertical="center"/>
    </xf>
    <xf numFmtId="0" fontId="10" fillId="0" borderId="5" xfId="3" applyFont="1" applyBorder="1" applyAlignment="1">
      <alignment horizontal="center" vertical="center"/>
    </xf>
    <xf numFmtId="0" fontId="10" fillId="0" borderId="6" xfId="3" applyFont="1" applyFill="1" applyBorder="1" applyAlignment="1">
      <alignment horizontal="center" vertical="center"/>
    </xf>
    <xf numFmtId="3" fontId="10" fillId="0" borderId="56" xfId="0" applyNumberFormat="1" applyFont="1" applyFill="1" applyBorder="1" applyAlignment="1">
      <alignment horizontal="right" vertical="center" wrapText="1"/>
    </xf>
    <xf numFmtId="0" fontId="82" fillId="0" borderId="56" xfId="0" applyFont="1" applyFill="1" applyBorder="1" applyAlignment="1">
      <alignment horizontal="right" vertical="center" wrapText="1"/>
    </xf>
    <xf numFmtId="0" fontId="9" fillId="0" borderId="5" xfId="0" applyFont="1" applyFill="1" applyBorder="1" applyAlignment="1">
      <alignment horizontal="center" vertical="center"/>
    </xf>
    <xf numFmtId="14" fontId="10" fillId="0" borderId="5" xfId="0" applyNumberFormat="1" applyFont="1" applyFill="1" applyBorder="1" applyAlignment="1">
      <alignment horizontal="center" vertical="center" wrapText="1"/>
    </xf>
    <xf numFmtId="3" fontId="17" fillId="0" borderId="55" xfId="0" applyNumberFormat="1" applyFont="1" applyFill="1" applyBorder="1" applyAlignment="1">
      <alignment horizontal="right" vertical="center" wrapText="1"/>
    </xf>
    <xf numFmtId="3" fontId="10" fillId="0" borderId="55" xfId="0" applyNumberFormat="1" applyFont="1" applyFill="1" applyBorder="1" applyAlignment="1">
      <alignment horizontal="right" vertical="center" wrapText="1"/>
    </xf>
    <xf numFmtId="0" fontId="9" fillId="0" borderId="9" xfId="0" applyFont="1" applyFill="1" applyBorder="1" applyAlignment="1">
      <alignment horizontal="center" vertical="center"/>
    </xf>
    <xf numFmtId="0" fontId="14" fillId="3" borderId="4" xfId="3" applyNumberFormat="1" applyFont="1" applyFill="1" applyBorder="1" applyAlignment="1">
      <alignment horizontal="center" vertical="center"/>
    </xf>
    <xf numFmtId="49" fontId="9" fillId="0" borderId="4" xfId="3" applyNumberFormat="1" applyFont="1" applyBorder="1" applyAlignment="1">
      <alignment horizontal="center" vertical="center"/>
    </xf>
    <xf numFmtId="3" fontId="9" fillId="3" borderId="4" xfId="3" applyNumberFormat="1" applyFont="1" applyFill="1" applyBorder="1" applyAlignment="1">
      <alignment horizontal="center" vertical="center"/>
    </xf>
    <xf numFmtId="0" fontId="9" fillId="0" borderId="4" xfId="3" applyFont="1" applyFill="1" applyBorder="1" applyAlignment="1">
      <alignment horizontal="right" vertical="center"/>
    </xf>
    <xf numFmtId="4" fontId="9" fillId="0" borderId="4" xfId="3" applyNumberFormat="1" applyFont="1" applyBorder="1" applyAlignment="1">
      <alignment horizontal="right" vertical="center"/>
    </xf>
    <xf numFmtId="3" fontId="70" fillId="0" borderId="0" xfId="3" applyNumberFormat="1" applyFont="1" applyAlignment="1">
      <alignment vertical="center"/>
    </xf>
    <xf numFmtId="49" fontId="10" fillId="0" borderId="9" xfId="3" quotePrefix="1" applyNumberFormat="1" applyFont="1" applyBorder="1" applyAlignment="1">
      <alignment horizontal="center" vertical="center"/>
    </xf>
    <xf numFmtId="4" fontId="10" fillId="0" borderId="9" xfId="3" applyNumberFormat="1" applyFont="1" applyBorder="1" applyAlignment="1">
      <alignment horizontal="right" vertical="center"/>
    </xf>
    <xf numFmtId="0" fontId="10" fillId="0" borderId="5" xfId="3" applyNumberFormat="1" applyFont="1" applyBorder="1" applyAlignment="1">
      <alignment horizontal="center" vertical="center"/>
    </xf>
    <xf numFmtId="4" fontId="9" fillId="0" borderId="5" xfId="3" applyNumberFormat="1" applyFont="1" applyBorder="1" applyAlignment="1">
      <alignment vertical="center"/>
    </xf>
    <xf numFmtId="4" fontId="9" fillId="0" borderId="5" xfId="3" applyNumberFormat="1" applyFont="1" applyFill="1" applyBorder="1" applyAlignment="1">
      <alignment horizontal="right" vertical="center"/>
    </xf>
    <xf numFmtId="4" fontId="9" fillId="0" borderId="5" xfId="3" applyNumberFormat="1" applyFont="1" applyBorder="1" applyAlignment="1">
      <alignment horizontal="right" vertical="center"/>
    </xf>
    <xf numFmtId="0" fontId="10" fillId="0" borderId="8" xfId="3" applyNumberFormat="1" applyFont="1" applyBorder="1" applyAlignment="1">
      <alignment horizontal="center" vertical="center"/>
    </xf>
    <xf numFmtId="49" fontId="10" fillId="0" borderId="8" xfId="3" applyNumberFormat="1" applyFont="1" applyBorder="1" applyAlignment="1">
      <alignment horizontal="center" vertical="center"/>
    </xf>
    <xf numFmtId="4" fontId="9" fillId="0" borderId="8" xfId="3" applyNumberFormat="1" applyFont="1" applyBorder="1" applyAlignment="1">
      <alignment vertical="center"/>
    </xf>
    <xf numFmtId="4" fontId="9" fillId="0" borderId="8" xfId="3" applyNumberFormat="1" applyFont="1" applyFill="1" applyBorder="1" applyAlignment="1">
      <alignment horizontal="right" vertical="center"/>
    </xf>
    <xf numFmtId="4" fontId="9" fillId="0" borderId="8" xfId="3" applyNumberFormat="1" applyFont="1" applyBorder="1" applyAlignment="1">
      <alignment horizontal="right" vertical="center"/>
    </xf>
    <xf numFmtId="0" fontId="14" fillId="3" borderId="7" xfId="3" applyNumberFormat="1" applyFont="1" applyFill="1" applyBorder="1" applyAlignment="1">
      <alignment horizontal="center" vertical="center"/>
    </xf>
    <xf numFmtId="3" fontId="10" fillId="3" borderId="7" xfId="3" applyNumberFormat="1" applyFont="1" applyFill="1" applyBorder="1" applyAlignment="1">
      <alignment vertical="center"/>
    </xf>
    <xf numFmtId="4" fontId="9" fillId="0" borderId="7" xfId="3" applyNumberFormat="1" applyFont="1" applyFill="1" applyBorder="1" applyAlignment="1">
      <alignment vertical="center"/>
    </xf>
    <xf numFmtId="14" fontId="10" fillId="0" borderId="8" xfId="3" applyNumberFormat="1" applyFont="1" applyBorder="1" applyAlignment="1">
      <alignment horizontal="center" vertical="center"/>
    </xf>
    <xf numFmtId="0" fontId="10" fillId="0" borderId="8" xfId="3" applyFont="1" applyBorder="1" applyAlignment="1">
      <alignment horizontal="center" vertical="center"/>
    </xf>
    <xf numFmtId="4" fontId="10" fillId="0" borderId="8" xfId="3" applyNumberFormat="1" applyFont="1" applyBorder="1" applyAlignment="1">
      <alignment vertical="center"/>
    </xf>
    <xf numFmtId="4" fontId="10" fillId="0" borderId="8" xfId="3" applyNumberFormat="1" applyFont="1" applyFill="1" applyBorder="1" applyAlignment="1">
      <alignment vertical="center"/>
    </xf>
    <xf numFmtId="0" fontId="14" fillId="0" borderId="7" xfId="3" applyNumberFormat="1" applyFont="1" applyBorder="1" applyAlignment="1">
      <alignment horizontal="center" vertical="center"/>
    </xf>
    <xf numFmtId="4" fontId="10" fillId="0" borderId="7" xfId="3" applyNumberFormat="1" applyFont="1" applyFill="1" applyBorder="1" applyAlignment="1">
      <alignment vertical="center"/>
    </xf>
    <xf numFmtId="4" fontId="9" fillId="0" borderId="7" xfId="3" applyNumberFormat="1" applyFont="1" applyBorder="1" applyAlignment="1">
      <alignment vertical="center"/>
    </xf>
    <xf numFmtId="0" fontId="10" fillId="0" borderId="5" xfId="3" applyNumberFormat="1" applyFont="1" applyFill="1" applyBorder="1" applyAlignment="1">
      <alignment horizontal="center" vertical="center"/>
    </xf>
    <xf numFmtId="4" fontId="9" fillId="0" borderId="5" xfId="3" applyNumberFormat="1" applyFont="1" applyFill="1" applyBorder="1" applyAlignment="1">
      <alignment vertical="center"/>
    </xf>
    <xf numFmtId="0" fontId="14" fillId="0" borderId="10" xfId="3" applyNumberFormat="1" applyFont="1" applyBorder="1" applyAlignment="1">
      <alignment horizontal="center" vertical="center"/>
    </xf>
    <xf numFmtId="49" fontId="10" fillId="0" borderId="10" xfId="3" applyNumberFormat="1" applyFont="1" applyBorder="1" applyAlignment="1">
      <alignment horizontal="center" vertical="center"/>
    </xf>
    <xf numFmtId="0" fontId="9" fillId="0" borderId="10" xfId="3" applyFont="1" applyBorder="1" applyAlignment="1">
      <alignment horizontal="center" vertical="center"/>
    </xf>
    <xf numFmtId="0" fontId="14" fillId="0" borderId="11" xfId="3" applyNumberFormat="1" applyFont="1" applyBorder="1" applyAlignment="1">
      <alignment horizontal="center" vertical="center"/>
    </xf>
    <xf numFmtId="49" fontId="10" fillId="0" borderId="11" xfId="3" applyNumberFormat="1" applyFont="1" applyBorder="1" applyAlignment="1">
      <alignment horizontal="center" vertical="center"/>
    </xf>
    <xf numFmtId="0" fontId="14" fillId="0" borderId="9" xfId="3" applyNumberFormat="1" applyFont="1" applyBorder="1" applyAlignment="1">
      <alignment horizontal="center" vertical="center"/>
    </xf>
    <xf numFmtId="3" fontId="17" fillId="2" borderId="5" xfId="1" applyNumberFormat="1" applyFont="1" applyFill="1" applyBorder="1" applyAlignment="1">
      <alignment horizontal="right" vertical="center" wrapText="1"/>
    </xf>
    <xf numFmtId="3" fontId="10" fillId="2" borderId="5" xfId="59" applyNumberFormat="1" applyFont="1" applyFill="1" applyBorder="1" applyAlignment="1">
      <alignment vertical="center"/>
    </xf>
    <xf numFmtId="3" fontId="10" fillId="2" borderId="5" xfId="110" applyNumberFormat="1" applyFont="1" applyFill="1" applyBorder="1" applyAlignment="1">
      <alignment vertical="center"/>
    </xf>
    <xf numFmtId="0" fontId="11" fillId="2" borderId="5" xfId="3" applyFont="1" applyFill="1" applyBorder="1" applyAlignment="1">
      <alignment horizontal="center" vertical="center"/>
    </xf>
    <xf numFmtId="0" fontId="11" fillId="0" borderId="5" xfId="3" applyFont="1" applyBorder="1" applyAlignment="1">
      <alignment horizontal="center" vertical="center"/>
    </xf>
    <xf numFmtId="1" fontId="11" fillId="0" borderId="0" xfId="110" applyNumberFormat="1" applyFont="1" applyBorder="1" applyAlignment="1">
      <alignment vertical="center"/>
    </xf>
    <xf numFmtId="0" fontId="11" fillId="0" borderId="0" xfId="110" applyNumberFormat="1" applyFont="1" applyBorder="1" applyAlignment="1">
      <alignment horizontal="center" vertical="center"/>
    </xf>
    <xf numFmtId="0" fontId="11" fillId="0" borderId="0" xfId="110" applyFont="1" applyBorder="1" applyAlignment="1">
      <alignment horizontal="center" vertical="center"/>
    </xf>
    <xf numFmtId="0" fontId="14" fillId="0" borderId="0" xfId="110" applyFont="1" applyBorder="1" applyAlignment="1">
      <alignment horizontal="center" vertical="center" wrapText="1"/>
    </xf>
    <xf numFmtId="0" fontId="11" fillId="0" borderId="0" xfId="110" applyFont="1" applyBorder="1" applyAlignment="1">
      <alignment vertical="center"/>
    </xf>
    <xf numFmtId="0" fontId="11" fillId="0" borderId="0" xfId="110" applyFont="1" applyAlignment="1">
      <alignment vertical="center"/>
    </xf>
    <xf numFmtId="0" fontId="14" fillId="0" borderId="0" xfId="110" applyFont="1" applyFill="1" applyBorder="1" applyAlignment="1">
      <alignment horizontal="center" vertical="center" wrapText="1"/>
    </xf>
    <xf numFmtId="0" fontId="11" fillId="0" borderId="0" xfId="59" applyFont="1" applyAlignment="1">
      <alignment horizontal="center"/>
    </xf>
    <xf numFmtId="0" fontId="10" fillId="0" borderId="0" xfId="59" applyFont="1" applyAlignment="1">
      <alignment horizontal="center"/>
    </xf>
    <xf numFmtId="3" fontId="10" fillId="2" borderId="5" xfId="110" applyNumberFormat="1" applyFont="1" applyFill="1" applyBorder="1" applyAlignment="1">
      <alignment horizontal="center" vertical="center"/>
    </xf>
    <xf numFmtId="0" fontId="9" fillId="0" borderId="0" xfId="3" applyFont="1" applyFill="1" applyBorder="1" applyAlignment="1">
      <alignment vertical="center"/>
    </xf>
    <xf numFmtId="3" fontId="10" fillId="0" borderId="0" xfId="59" applyNumberFormat="1" applyFont="1" applyBorder="1" applyAlignment="1">
      <alignment vertical="center"/>
    </xf>
    <xf numFmtId="3" fontId="10" fillId="0" borderId="5" xfId="59" applyNumberFormat="1" applyFont="1" applyFill="1" applyBorder="1" applyAlignment="1">
      <alignment horizontal="right" vertical="center"/>
    </xf>
    <xf numFmtId="3" fontId="11" fillId="0" borderId="0" xfId="59" applyNumberFormat="1" applyFont="1" applyBorder="1" applyAlignment="1">
      <alignment vertical="center"/>
    </xf>
    <xf numFmtId="167" fontId="10" fillId="0" borderId="0" xfId="34" applyNumberFormat="1" applyFont="1" applyBorder="1" applyAlignment="1">
      <alignment vertical="center"/>
    </xf>
    <xf numFmtId="3" fontId="9" fillId="0" borderId="0" xfId="102" applyNumberFormat="1" applyFont="1" applyFill="1" applyBorder="1" applyAlignment="1">
      <alignment vertical="center"/>
    </xf>
    <xf numFmtId="0" fontId="11" fillId="0" borderId="0" xfId="59" applyFont="1" applyAlignment="1"/>
    <xf numFmtId="0" fontId="14" fillId="0" borderId="0" xfId="3" applyFont="1" applyAlignment="1">
      <alignment vertical="center" wrapText="1"/>
    </xf>
    <xf numFmtId="0" fontId="14" fillId="0" borderId="0" xfId="3" applyFont="1" applyAlignment="1">
      <alignment horizontal="center" vertical="center"/>
    </xf>
    <xf numFmtId="0" fontId="11" fillId="0" borderId="0" xfId="3" applyFont="1" applyAlignment="1">
      <alignment vertical="center" wrapText="1"/>
    </xf>
    <xf numFmtId="0" fontId="11" fillId="0" borderId="0" xfId="3" applyFont="1" applyAlignment="1">
      <alignment horizontal="left" vertical="center" wrapText="1"/>
    </xf>
    <xf numFmtId="0" fontId="11" fillId="0" borderId="0" xfId="3" applyFont="1" applyAlignment="1">
      <alignment horizontal="center" vertical="center" wrapText="1"/>
    </xf>
    <xf numFmtId="0" fontId="9" fillId="0" borderId="30" xfId="3" applyFont="1" applyBorder="1" applyAlignment="1">
      <alignment horizontal="center" vertical="center" wrapText="1"/>
    </xf>
    <xf numFmtId="0" fontId="9" fillId="0" borderId="30" xfId="3" applyFont="1" applyFill="1" applyBorder="1" applyAlignment="1">
      <alignment horizontal="center" vertical="center" wrapText="1"/>
    </xf>
    <xf numFmtId="0" fontId="10" fillId="0" borderId="30" xfId="3" applyFont="1" applyBorder="1" applyAlignment="1">
      <alignment horizontal="center" vertical="center"/>
    </xf>
    <xf numFmtId="0" fontId="10" fillId="0" borderId="30" xfId="3" applyFont="1" applyBorder="1" applyAlignment="1">
      <alignment horizontal="center" vertical="center" wrapText="1"/>
    </xf>
    <xf numFmtId="0" fontId="10" fillId="0" borderId="30" xfId="3" applyFont="1" applyFill="1" applyBorder="1" applyAlignment="1">
      <alignment horizontal="center" vertical="center"/>
    </xf>
    <xf numFmtId="0" fontId="10" fillId="0" borderId="45" xfId="3" applyFont="1" applyBorder="1" applyAlignment="1">
      <alignment horizontal="center" vertical="center"/>
    </xf>
    <xf numFmtId="0" fontId="10" fillId="0" borderId="45" xfId="3" applyFont="1" applyBorder="1" applyAlignment="1">
      <alignment horizontal="left" vertical="center" wrapText="1"/>
    </xf>
    <xf numFmtId="0" fontId="10" fillId="0" borderId="45" xfId="3" applyFont="1" applyFill="1" applyBorder="1" applyAlignment="1">
      <alignment horizontal="center" vertical="center"/>
    </xf>
    <xf numFmtId="0" fontId="10" fillId="0" borderId="45" xfId="3" applyFont="1" applyBorder="1" applyAlignment="1">
      <alignment horizontal="center" vertical="center" wrapText="1"/>
    </xf>
    <xf numFmtId="0" fontId="10" fillId="0" borderId="46" xfId="0" applyFont="1" applyFill="1" applyBorder="1" applyAlignment="1">
      <alignment horizontal="center" vertical="center"/>
    </xf>
    <xf numFmtId="0" fontId="10" fillId="0" borderId="46" xfId="0" applyFont="1" applyFill="1" applyBorder="1" applyAlignment="1">
      <alignment horizontal="left" vertical="center"/>
    </xf>
    <xf numFmtId="0" fontId="10" fillId="0" borderId="46" xfId="0" applyFont="1" applyFill="1" applyBorder="1" applyAlignment="1">
      <alignment horizontal="center" vertical="center" wrapText="1"/>
    </xf>
    <xf numFmtId="0" fontId="10" fillId="0" borderId="46" xfId="0" applyFont="1" applyFill="1" applyBorder="1" applyAlignment="1">
      <alignment horizontal="left" vertical="center" wrapText="1"/>
    </xf>
    <xf numFmtId="3" fontId="10" fillId="0" borderId="46" xfId="0" applyNumberFormat="1" applyFont="1" applyFill="1" applyBorder="1" applyAlignment="1">
      <alignment horizontal="right" vertical="center"/>
    </xf>
    <xf numFmtId="0" fontId="10" fillId="0" borderId="46" xfId="0" applyFont="1" applyFill="1" applyBorder="1" applyAlignment="1" applyProtection="1">
      <alignment horizontal="center" vertical="center" wrapText="1"/>
      <protection locked="0"/>
    </xf>
    <xf numFmtId="0" fontId="10" fillId="0" borderId="46" xfId="0" applyFont="1" applyFill="1" applyBorder="1" applyAlignment="1" applyProtection="1">
      <alignment horizontal="left" vertical="center" wrapText="1"/>
      <protection locked="0"/>
    </xf>
    <xf numFmtId="3" fontId="10" fillId="0" borderId="46" xfId="80" quotePrefix="1" applyNumberFormat="1" applyFont="1" applyFill="1" applyBorder="1" applyAlignment="1">
      <alignment vertical="center" wrapText="1"/>
    </xf>
    <xf numFmtId="0" fontId="10" fillId="28" borderId="46" xfId="106" applyFont="1" applyFill="1" applyBorder="1" applyAlignment="1" applyProtection="1">
      <alignment horizontal="left" vertical="center" wrapText="1"/>
      <protection locked="0"/>
    </xf>
    <xf numFmtId="3" fontId="10" fillId="0" borderId="46" xfId="80" quotePrefix="1" applyNumberFormat="1" applyFont="1" applyFill="1" applyBorder="1" applyAlignment="1">
      <alignment horizontal="right" vertical="center" wrapText="1"/>
    </xf>
    <xf numFmtId="49" fontId="10" fillId="0" borderId="46" xfId="106" applyNumberFormat="1" applyFont="1" applyFill="1" applyBorder="1" applyAlignment="1" applyProtection="1">
      <alignment vertical="center" wrapText="1"/>
      <protection locked="0"/>
    </xf>
    <xf numFmtId="0" fontId="10" fillId="0" borderId="46" xfId="106" applyFont="1" applyFill="1" applyBorder="1" applyAlignment="1" applyProtection="1">
      <alignment horizontal="left" vertical="center" wrapText="1"/>
      <protection locked="0"/>
    </xf>
    <xf numFmtId="0" fontId="17" fillId="29" borderId="46" xfId="79" applyFont="1" applyFill="1" applyBorder="1" applyAlignment="1">
      <alignment horizontal="left" vertical="center"/>
    </xf>
    <xf numFmtId="0" fontId="9" fillId="0" borderId="46" xfId="3" applyFont="1" applyFill="1" applyBorder="1" applyAlignment="1">
      <alignment horizontal="center" vertical="center"/>
    </xf>
    <xf numFmtId="0" fontId="9" fillId="0" borderId="46" xfId="3" applyFont="1" applyFill="1" applyBorder="1" applyAlignment="1">
      <alignment vertical="center"/>
    </xf>
    <xf numFmtId="0" fontId="10" fillId="0" borderId="46" xfId="3" applyFont="1" applyFill="1" applyBorder="1" applyAlignment="1">
      <alignment horizontal="left" vertical="center" wrapText="1"/>
    </xf>
    <xf numFmtId="0" fontId="10" fillId="0" borderId="46" xfId="3" applyFont="1" applyFill="1" applyBorder="1" applyAlignment="1">
      <alignment horizontal="center" vertical="center" wrapText="1"/>
    </xf>
    <xf numFmtId="0" fontId="10" fillId="0" borderId="46" xfId="59" applyFont="1" applyFill="1" applyBorder="1" applyAlignment="1">
      <alignment horizontal="left" vertical="center" wrapText="1"/>
    </xf>
    <xf numFmtId="0" fontId="10" fillId="0" borderId="46" xfId="59" applyFont="1" applyFill="1" applyBorder="1" applyAlignment="1">
      <alignment horizontal="center" vertical="center" wrapText="1"/>
    </xf>
    <xf numFmtId="0" fontId="10" fillId="0" borderId="46" xfId="106" applyFont="1" applyFill="1" applyBorder="1" applyAlignment="1">
      <alignment horizontal="center" vertical="center" wrapText="1"/>
    </xf>
    <xf numFmtId="0" fontId="10" fillId="0" borderId="46" xfId="106" applyFont="1" applyFill="1" applyBorder="1" applyAlignment="1">
      <alignment horizontal="left" vertical="center" wrapText="1"/>
    </xf>
    <xf numFmtId="3" fontId="9" fillId="0" borderId="46" xfId="80" quotePrefix="1" applyNumberFormat="1" applyFont="1" applyFill="1" applyBorder="1" applyAlignment="1">
      <alignment horizontal="right" vertical="center" wrapText="1"/>
    </xf>
    <xf numFmtId="0" fontId="10" fillId="0" borderId="46" xfId="59" applyFont="1" applyFill="1" applyBorder="1" applyAlignment="1">
      <alignment vertical="center"/>
    </xf>
    <xf numFmtId="3" fontId="10" fillId="0" borderId="46" xfId="59" applyNumberFormat="1" applyFont="1" applyFill="1" applyBorder="1" applyAlignment="1">
      <alignment vertical="center"/>
    </xf>
    <xf numFmtId="0" fontId="10" fillId="0" borderId="46" xfId="59" applyFont="1" applyFill="1" applyBorder="1" applyAlignment="1">
      <alignment horizontal="center" vertical="center"/>
    </xf>
    <xf numFmtId="3" fontId="10" fillId="0" borderId="46" xfId="59" applyNumberFormat="1" applyFont="1" applyFill="1" applyBorder="1" applyAlignment="1">
      <alignment horizontal="right" vertical="center"/>
    </xf>
    <xf numFmtId="0" fontId="10" fillId="0" borderId="46" xfId="59" applyFont="1" applyFill="1" applyBorder="1" applyAlignment="1">
      <alignment horizontal="left" vertical="center"/>
    </xf>
    <xf numFmtId="0" fontId="10" fillId="0" borderId="46" xfId="59" applyFont="1" applyFill="1" applyBorder="1" applyAlignment="1" applyProtection="1">
      <alignment horizontal="left" vertical="center" wrapText="1"/>
      <protection locked="0"/>
    </xf>
    <xf numFmtId="0" fontId="10" fillId="0" borderId="46" xfId="59" applyFont="1" applyFill="1" applyBorder="1" applyAlignment="1" applyProtection="1">
      <alignment horizontal="center" vertical="center" wrapText="1"/>
      <protection locked="0"/>
    </xf>
    <xf numFmtId="0" fontId="10" fillId="0" borderId="46" xfId="3" applyFont="1" applyFill="1" applyBorder="1" applyAlignment="1">
      <alignment horizontal="left" vertical="center"/>
    </xf>
    <xf numFmtId="0" fontId="10" fillId="0" borderId="46" xfId="3" applyFont="1" applyFill="1" applyBorder="1" applyAlignment="1">
      <alignment vertical="center"/>
    </xf>
    <xf numFmtId="3" fontId="10" fillId="0" borderId="46" xfId="3" applyNumberFormat="1" applyFont="1" applyFill="1" applyBorder="1" applyAlignment="1">
      <alignment horizontal="right" vertical="center"/>
    </xf>
    <xf numFmtId="3" fontId="9" fillId="0" borderId="46" xfId="3" applyNumberFormat="1" applyFont="1" applyFill="1" applyBorder="1" applyAlignment="1">
      <alignment horizontal="right" vertical="center"/>
    </xf>
    <xf numFmtId="3" fontId="9" fillId="0" borderId="46" xfId="80" quotePrefix="1" applyNumberFormat="1" applyFont="1" applyFill="1" applyBorder="1" applyAlignment="1">
      <alignment vertical="center" wrapText="1"/>
    </xf>
    <xf numFmtId="3" fontId="9" fillId="0" borderId="46" xfId="59" applyNumberFormat="1" applyFont="1" applyFill="1" applyBorder="1" applyAlignment="1">
      <alignment horizontal="right" vertical="center"/>
    </xf>
    <xf numFmtId="49" fontId="10" fillId="28" borderId="46" xfId="106" applyNumberFormat="1" applyFont="1" applyFill="1" applyBorder="1" applyAlignment="1" applyProtection="1">
      <alignment vertical="center" wrapText="1"/>
      <protection locked="0"/>
    </xf>
    <xf numFmtId="0" fontId="9" fillId="28" borderId="46" xfId="106" applyFont="1" applyFill="1" applyBorder="1" applyAlignment="1" applyProtection="1">
      <alignment horizontal="center" vertical="center" wrapText="1"/>
      <protection locked="0"/>
    </xf>
    <xf numFmtId="3" fontId="10" fillId="0" borderId="46" xfId="0" applyNumberFormat="1" applyFont="1" applyFill="1" applyBorder="1" applyAlignment="1">
      <alignment vertical="center"/>
    </xf>
    <xf numFmtId="0" fontId="10" fillId="28" borderId="46" xfId="106" applyFont="1" applyFill="1" applyBorder="1" applyAlignment="1" applyProtection="1">
      <alignment horizontal="center" vertical="center" wrapText="1"/>
      <protection locked="0"/>
    </xf>
    <xf numFmtId="0" fontId="10" fillId="0" borderId="46" xfId="79" applyFont="1" applyFill="1" applyBorder="1" applyAlignment="1">
      <alignment horizontal="left" vertical="center"/>
    </xf>
    <xf numFmtId="0" fontId="10" fillId="28" borderId="46" xfId="3" applyFont="1" applyFill="1" applyBorder="1" applyAlignment="1">
      <alignment horizontal="center" vertical="center" wrapText="1"/>
    </xf>
    <xf numFmtId="0" fontId="10" fillId="28" borderId="46" xfId="3" applyFont="1" applyFill="1" applyBorder="1" applyAlignment="1">
      <alignment horizontal="left" vertical="center" wrapText="1"/>
    </xf>
    <xf numFmtId="0" fontId="17" fillId="0" borderId="46" xfId="79" applyFont="1" applyFill="1" applyBorder="1" applyAlignment="1">
      <alignment horizontal="left" vertical="center"/>
    </xf>
    <xf numFmtId="0" fontId="82" fillId="0" borderId="46" xfId="0" applyFont="1" applyFill="1" applyBorder="1" applyAlignment="1">
      <alignment horizontal="center" vertical="center" wrapText="1"/>
    </xf>
    <xf numFmtId="0" fontId="17" fillId="0" borderId="46" xfId="82" quotePrefix="1" applyFont="1" applyFill="1" applyBorder="1" applyAlignment="1">
      <alignment horizontal="left" vertical="center"/>
    </xf>
    <xf numFmtId="0" fontId="82" fillId="0" borderId="46" xfId="79" applyFont="1" applyFill="1" applyBorder="1" applyAlignment="1">
      <alignment horizontal="left" vertical="center"/>
    </xf>
    <xf numFmtId="0" fontId="10" fillId="0" borderId="46" xfId="106" applyFont="1" applyFill="1" applyBorder="1" applyAlignment="1" applyProtection="1">
      <alignment horizontal="center" vertical="center" wrapText="1"/>
      <protection locked="0"/>
    </xf>
    <xf numFmtId="0" fontId="10" fillId="28" borderId="46" xfId="106" applyFont="1" applyFill="1" applyBorder="1" applyAlignment="1">
      <alignment horizontal="center" vertical="center" wrapText="1"/>
    </xf>
    <xf numFmtId="0" fontId="10" fillId="28" borderId="46" xfId="106" applyFont="1" applyFill="1" applyBorder="1" applyAlignment="1">
      <alignment horizontal="left" vertical="center" wrapText="1"/>
    </xf>
    <xf numFmtId="49" fontId="10" fillId="0" borderId="46" xfId="106" applyNumberFormat="1" applyFont="1" applyFill="1" applyBorder="1" applyAlignment="1">
      <alignment vertical="center" wrapText="1"/>
    </xf>
    <xf numFmtId="0" fontId="17" fillId="29" borderId="46" xfId="82" quotePrefix="1" applyFont="1" applyFill="1" applyBorder="1" applyAlignment="1">
      <alignment horizontal="left" vertical="center"/>
    </xf>
    <xf numFmtId="0" fontId="10" fillId="0" borderId="46" xfId="106" applyFont="1" applyFill="1" applyBorder="1" applyAlignment="1" applyProtection="1">
      <alignment vertical="center" wrapText="1"/>
      <protection locked="0"/>
    </xf>
    <xf numFmtId="3" fontId="10" fillId="0" borderId="46" xfId="3" applyNumberFormat="1" applyFont="1" applyFill="1" applyBorder="1" applyAlignment="1">
      <alignment horizontal="center" vertical="center"/>
    </xf>
    <xf numFmtId="3" fontId="10" fillId="0" borderId="47" xfId="80" quotePrefix="1" applyNumberFormat="1" applyFont="1" applyFill="1" applyBorder="1" applyAlignment="1">
      <alignment horizontal="right" vertical="center" wrapText="1"/>
    </xf>
    <xf numFmtId="3" fontId="10" fillId="0" borderId="51" xfId="80" quotePrefix="1" applyNumberFormat="1" applyFont="1" applyFill="1" applyBorder="1" applyAlignment="1">
      <alignment horizontal="right" vertical="center" wrapText="1"/>
    </xf>
    <xf numFmtId="0" fontId="9" fillId="28" borderId="47" xfId="106" applyFont="1" applyFill="1" applyBorder="1" applyAlignment="1" applyProtection="1">
      <alignment horizontal="center" vertical="center" wrapText="1"/>
      <protection locked="0"/>
    </xf>
    <xf numFmtId="0" fontId="10" fillId="0" borderId="47" xfId="59" applyFont="1" applyFill="1" applyBorder="1" applyAlignment="1">
      <alignment horizontal="center" vertical="center"/>
    </xf>
    <xf numFmtId="0" fontId="10" fillId="0" borderId="47" xfId="59" applyFont="1" applyFill="1" applyBorder="1" applyAlignment="1">
      <alignment horizontal="left" vertical="center" wrapText="1"/>
    </xf>
    <xf numFmtId="3" fontId="9" fillId="0" borderId="47" xfId="59" applyNumberFormat="1" applyFont="1" applyFill="1" applyBorder="1" applyAlignment="1">
      <alignment horizontal="right" vertical="center"/>
    </xf>
    <xf numFmtId="0" fontId="10" fillId="0" borderId="46" xfId="88" applyFont="1" applyFill="1" applyBorder="1" applyAlignment="1">
      <alignment horizontal="left" vertical="center" wrapText="1"/>
    </xf>
    <xf numFmtId="0" fontId="10" fillId="28" borderId="46" xfId="88" applyFont="1" applyFill="1" applyBorder="1" applyAlignment="1" applyProtection="1">
      <alignment horizontal="left" vertical="center" wrapText="1"/>
      <protection locked="0"/>
    </xf>
    <xf numFmtId="0" fontId="10" fillId="28" borderId="46" xfId="88" applyFont="1" applyFill="1" applyBorder="1" applyAlignment="1" applyProtection="1">
      <alignment horizontal="center" vertical="center" wrapText="1"/>
      <protection locked="0"/>
    </xf>
    <xf numFmtId="0" fontId="9" fillId="4" borderId="46" xfId="3" applyFont="1" applyFill="1" applyBorder="1" applyAlignment="1">
      <alignment vertical="center"/>
    </xf>
    <xf numFmtId="0" fontId="10" fillId="0" borderId="33" xfId="3" applyFont="1" applyFill="1" applyBorder="1" applyAlignment="1">
      <alignment horizontal="center" vertical="center"/>
    </xf>
    <xf numFmtId="0" fontId="9" fillId="28" borderId="33" xfId="106" applyFont="1" applyFill="1" applyBorder="1" applyAlignment="1" applyProtection="1">
      <alignment horizontal="center" vertical="center" wrapText="1"/>
      <protection locked="0"/>
    </xf>
    <xf numFmtId="0" fontId="10" fillId="0" borderId="33" xfId="59" applyFont="1" applyFill="1" applyBorder="1" applyAlignment="1">
      <alignment horizontal="center" vertical="center"/>
    </xf>
    <xf numFmtId="0" fontId="10" fillId="0" borderId="33" xfId="59" applyFont="1" applyFill="1" applyBorder="1" applyAlignment="1">
      <alignment horizontal="left" vertical="center" wrapText="1"/>
    </xf>
    <xf numFmtId="3" fontId="9" fillId="0" borderId="33" xfId="59" applyNumberFormat="1" applyFont="1" applyFill="1" applyBorder="1" applyAlignment="1">
      <alignment horizontal="right" vertical="center"/>
    </xf>
    <xf numFmtId="0" fontId="9" fillId="4" borderId="47" xfId="3" applyFont="1" applyFill="1" applyBorder="1" applyAlignment="1">
      <alignment vertical="center"/>
    </xf>
    <xf numFmtId="3" fontId="10" fillId="0" borderId="47" xfId="59" applyNumberFormat="1" applyFont="1" applyFill="1" applyBorder="1" applyAlignment="1">
      <alignment horizontal="right" vertical="center"/>
    </xf>
    <xf numFmtId="0" fontId="17" fillId="0" borderId="46" xfId="0" applyFont="1" applyBorder="1" applyAlignment="1">
      <alignment horizontal="left" vertical="center" wrapText="1"/>
    </xf>
    <xf numFmtId="0" fontId="17" fillId="32" borderId="46" xfId="0" applyFont="1" applyFill="1" applyBorder="1" applyAlignment="1">
      <alignment horizontal="left" vertical="center" wrapText="1"/>
    </xf>
    <xf numFmtId="0" fontId="9" fillId="4" borderId="58" xfId="3" applyFont="1" applyFill="1" applyBorder="1" applyAlignment="1">
      <alignment vertical="center"/>
    </xf>
    <xf numFmtId="0" fontId="82" fillId="32" borderId="46" xfId="0" applyFont="1" applyFill="1" applyBorder="1" applyAlignment="1">
      <alignment horizontal="left" vertical="center" wrapText="1"/>
    </xf>
    <xf numFmtId="0" fontId="17" fillId="0" borderId="46" xfId="0" quotePrefix="1" applyFont="1" applyBorder="1" applyAlignment="1">
      <alignment horizontal="left" vertical="center" wrapText="1"/>
    </xf>
    <xf numFmtId="0" fontId="9" fillId="4" borderId="57" xfId="3" applyFont="1" applyFill="1" applyBorder="1" applyAlignment="1">
      <alignment vertical="center"/>
    </xf>
    <xf numFmtId="0" fontId="10" fillId="0" borderId="46" xfId="88" applyFont="1" applyFill="1" applyBorder="1" applyAlignment="1" applyProtection="1">
      <alignment horizontal="left" vertical="center" wrapText="1"/>
      <protection locked="0"/>
    </xf>
    <xf numFmtId="0" fontId="10" fillId="0" borderId="46" xfId="88" applyFont="1" applyFill="1" applyBorder="1" applyAlignment="1" applyProtection="1">
      <alignment horizontal="center" vertical="center" wrapText="1"/>
      <protection locked="0"/>
    </xf>
    <xf numFmtId="0" fontId="10" fillId="0" borderId="49" xfId="59" applyFont="1" applyFill="1" applyBorder="1" applyAlignment="1">
      <alignment horizontal="left" vertical="center" wrapText="1"/>
    </xf>
    <xf numFmtId="3" fontId="10" fillId="0" borderId="49" xfId="59" applyNumberFormat="1" applyFont="1" applyFill="1" applyBorder="1" applyAlignment="1">
      <alignment horizontal="right" vertical="center"/>
    </xf>
    <xf numFmtId="0" fontId="10" fillId="0" borderId="49" xfId="3" applyFont="1" applyFill="1" applyBorder="1" applyAlignment="1">
      <alignment horizontal="center" vertical="center" wrapText="1"/>
    </xf>
    <xf numFmtId="0" fontId="9" fillId="0" borderId="43" xfId="3" applyFont="1" applyFill="1" applyBorder="1" applyAlignment="1">
      <alignment horizontal="left" vertical="center" wrapText="1"/>
    </xf>
    <xf numFmtId="3" fontId="9" fillId="0" borderId="49" xfId="3" applyNumberFormat="1" applyFont="1" applyFill="1" applyBorder="1" applyAlignment="1">
      <alignment horizontal="right" vertical="center"/>
    </xf>
    <xf numFmtId="3" fontId="10" fillId="0" borderId="49" xfId="3" applyNumberFormat="1" applyFont="1" applyFill="1" applyBorder="1" applyAlignment="1">
      <alignment horizontal="center" vertical="center" wrapText="1"/>
    </xf>
    <xf numFmtId="0" fontId="9" fillId="0" borderId="0" xfId="3" applyFont="1" applyAlignment="1">
      <alignment horizontal="left" vertical="center" wrapText="1"/>
    </xf>
    <xf numFmtId="3" fontId="9" fillId="0" borderId="46" xfId="59" applyNumberFormat="1" applyFont="1" applyFill="1" applyBorder="1" applyAlignment="1">
      <alignment vertical="center"/>
    </xf>
    <xf numFmtId="0" fontId="10" fillId="0" borderId="46" xfId="59" applyFont="1" applyBorder="1" applyAlignment="1">
      <alignment horizontal="center" vertical="center"/>
    </xf>
    <xf numFmtId="0" fontId="10" fillId="0" borderId="46" xfId="59" applyFont="1" applyBorder="1" applyAlignment="1">
      <alignment vertical="center"/>
    </xf>
    <xf numFmtId="0" fontId="10" fillId="0" borderId="46" xfId="59" applyFont="1" applyBorder="1" applyAlignment="1">
      <alignment vertical="center" wrapText="1"/>
    </xf>
    <xf numFmtId="0" fontId="10" fillId="0" borderId="46" xfId="59" applyFont="1" applyFill="1" applyBorder="1" applyAlignment="1">
      <alignment vertical="center" wrapText="1"/>
    </xf>
    <xf numFmtId="3" fontId="10" fillId="0" borderId="46" xfId="3" applyNumberFormat="1" applyFont="1" applyFill="1" applyBorder="1" applyAlignment="1">
      <alignment horizontal="center" vertical="center" wrapText="1"/>
    </xf>
    <xf numFmtId="0" fontId="10" fillId="0" borderId="47" xfId="3" applyFont="1" applyFill="1" applyBorder="1" applyAlignment="1">
      <alignment horizontal="center" vertical="center" wrapText="1"/>
    </xf>
    <xf numFmtId="0" fontId="10" fillId="0" borderId="33" xfId="3" applyFont="1" applyFill="1" applyBorder="1" applyAlignment="1">
      <alignment horizontal="center" vertical="center" wrapText="1"/>
    </xf>
    <xf numFmtId="0" fontId="10" fillId="0" borderId="0" xfId="3" applyFont="1" applyAlignment="1">
      <alignment horizontal="center" vertical="center" wrapText="1"/>
    </xf>
    <xf numFmtId="0" fontId="9" fillId="0" borderId="30" xfId="3" applyFont="1" applyBorder="1" applyAlignment="1">
      <alignment vertical="center" wrapText="1"/>
    </xf>
    <xf numFmtId="164" fontId="10" fillId="0" borderId="8" xfId="3" applyNumberFormat="1" applyFont="1" applyFill="1" applyBorder="1" applyAlignment="1">
      <alignment horizontal="right" vertical="center"/>
    </xf>
    <xf numFmtId="0" fontId="10" fillId="4" borderId="46" xfId="59" applyFont="1" applyFill="1" applyBorder="1" applyAlignment="1">
      <alignment horizontal="center" vertical="center"/>
    </xf>
    <xf numFmtId="0" fontId="10" fillId="4" borderId="47" xfId="59" applyFont="1" applyFill="1" applyBorder="1" applyAlignment="1">
      <alignment horizontal="center" vertical="center"/>
    </xf>
    <xf numFmtId="3" fontId="9" fillId="0" borderId="6" xfId="3" applyNumberFormat="1" applyFont="1" applyFill="1" applyBorder="1" applyAlignment="1">
      <alignment vertical="center" wrapText="1"/>
    </xf>
    <xf numFmtId="3" fontId="9" fillId="0" borderId="0" xfId="3" applyNumberFormat="1" applyFont="1" applyFill="1" applyBorder="1" applyAlignment="1">
      <alignment vertical="center" wrapText="1"/>
    </xf>
    <xf numFmtId="0" fontId="9" fillId="0" borderId="0" xfId="59" applyFont="1" applyFill="1" applyBorder="1" applyAlignment="1">
      <alignment horizontal="center" vertical="center"/>
    </xf>
    <xf numFmtId="0" fontId="18" fillId="0" borderId="0" xfId="3" applyFont="1" applyAlignment="1">
      <alignment vertical="center" wrapText="1"/>
    </xf>
    <xf numFmtId="14" fontId="9" fillId="0" borderId="30" xfId="3" applyNumberFormat="1" applyFont="1" applyBorder="1" applyAlignment="1">
      <alignment horizontal="center" vertical="center" wrapText="1"/>
    </xf>
    <xf numFmtId="0" fontId="9" fillId="0" borderId="30" xfId="3" applyFont="1" applyBorder="1" applyAlignment="1">
      <alignment horizontal="center" vertical="center"/>
    </xf>
    <xf numFmtId="0" fontId="9" fillId="2" borderId="41" xfId="3" applyFont="1" applyFill="1" applyBorder="1" applyAlignment="1">
      <alignment vertical="center"/>
    </xf>
    <xf numFmtId="0" fontId="9" fillId="2" borderId="42" xfId="3" applyFont="1" applyFill="1" applyBorder="1" applyAlignment="1">
      <alignment vertical="center" wrapText="1"/>
    </xf>
    <xf numFmtId="0" fontId="9" fillId="2" borderId="30" xfId="3" applyFont="1" applyFill="1" applyBorder="1" applyAlignment="1">
      <alignment horizontal="center" vertical="center"/>
    </xf>
    <xf numFmtId="14" fontId="9" fillId="2" borderId="30" xfId="3" applyNumberFormat="1" applyFont="1" applyFill="1" applyBorder="1" applyAlignment="1">
      <alignment horizontal="center" vertical="center" wrapText="1"/>
    </xf>
    <xf numFmtId="0" fontId="9" fillId="2" borderId="30" xfId="3" applyFont="1" applyFill="1" applyBorder="1" applyAlignment="1">
      <alignment horizontal="center" vertical="center" wrapText="1"/>
    </xf>
    <xf numFmtId="171" fontId="9" fillId="2" borderId="30" xfId="3" applyNumberFormat="1" applyFont="1" applyFill="1" applyBorder="1" applyAlignment="1">
      <alignment horizontal="center" vertical="center" wrapText="1"/>
    </xf>
    <xf numFmtId="0" fontId="10" fillId="0" borderId="30" xfId="3" applyFont="1" applyBorder="1" applyAlignment="1">
      <alignment vertical="center" wrapText="1"/>
    </xf>
    <xf numFmtId="171" fontId="10" fillId="0" borderId="30" xfId="3" applyNumberFormat="1" applyFont="1" applyBorder="1" applyAlignment="1">
      <alignment vertical="center"/>
    </xf>
    <xf numFmtId="164" fontId="10" fillId="0" borderId="30" xfId="3" applyNumberFormat="1" applyFont="1" applyBorder="1" applyAlignment="1">
      <alignment vertical="center"/>
    </xf>
    <xf numFmtId="0" fontId="10" fillId="0" borderId="30" xfId="3" quotePrefix="1" applyFont="1" applyBorder="1" applyAlignment="1">
      <alignment vertical="center" wrapText="1"/>
    </xf>
    <xf numFmtId="3" fontId="10" fillId="2" borderId="30" xfId="3" applyNumberFormat="1" applyFont="1" applyFill="1" applyBorder="1" applyAlignment="1">
      <alignment vertical="center"/>
    </xf>
    <xf numFmtId="164" fontId="10" fillId="0" borderId="30" xfId="3" applyNumberFormat="1" applyFont="1" applyBorder="1" applyAlignment="1">
      <alignment horizontal="right" vertical="center"/>
    </xf>
    <xf numFmtId="0" fontId="10" fillId="0" borderId="42" xfId="3" applyFont="1" applyBorder="1" applyAlignment="1">
      <alignment vertical="center" wrapText="1"/>
    </xf>
    <xf numFmtId="171" fontId="9" fillId="0" borderId="30" xfId="3" applyNumberFormat="1" applyFont="1" applyBorder="1" applyAlignment="1">
      <alignment vertical="center"/>
    </xf>
    <xf numFmtId="14" fontId="10" fillId="0" borderId="30" xfId="3" applyNumberFormat="1" applyFont="1" applyBorder="1" applyAlignment="1">
      <alignment horizontal="right" vertical="center"/>
    </xf>
    <xf numFmtId="14" fontId="10" fillId="0" borderId="30" xfId="3" applyNumberFormat="1" applyFont="1" applyFill="1" applyBorder="1" applyAlignment="1">
      <alignment horizontal="right" vertical="center"/>
    </xf>
    <xf numFmtId="164" fontId="10" fillId="0" borderId="30" xfId="3" applyNumberFormat="1" applyFont="1" applyFill="1" applyBorder="1" applyAlignment="1">
      <alignment horizontal="right" vertical="center"/>
    </xf>
    <xf numFmtId="171" fontId="10" fillId="0" borderId="30" xfId="3" applyNumberFormat="1" applyFont="1" applyFill="1" applyBorder="1" applyAlignment="1">
      <alignment vertical="center"/>
    </xf>
    <xf numFmtId="0" fontId="11" fillId="0" borderId="30" xfId="3" quotePrefix="1" applyFont="1" applyBorder="1" applyAlignment="1">
      <alignment vertical="center" wrapText="1"/>
    </xf>
    <xf numFmtId="0" fontId="20" fillId="0" borderId="0" xfId="3" quotePrefix="1" applyFont="1" applyBorder="1" applyAlignment="1">
      <alignment vertical="center" wrapText="1"/>
    </xf>
    <xf numFmtId="0" fontId="10" fillId="0" borderId="42" xfId="3" applyFont="1" applyFill="1" applyBorder="1" applyAlignment="1">
      <alignment vertical="center" wrapText="1"/>
    </xf>
    <xf numFmtId="0" fontId="10" fillId="0" borderId="30" xfId="3" applyFont="1" applyFill="1" applyBorder="1" applyAlignment="1">
      <alignment vertical="center" wrapText="1"/>
    </xf>
    <xf numFmtId="0" fontId="20" fillId="0" borderId="0" xfId="3" quotePrefix="1" applyFont="1" applyFill="1" applyBorder="1" applyAlignment="1">
      <alignment vertical="center" wrapText="1"/>
    </xf>
    <xf numFmtId="0" fontId="10" fillId="0" borderId="43" xfId="3" applyFont="1" applyBorder="1" applyAlignment="1">
      <alignment horizontal="center" vertical="center" wrapText="1"/>
    </xf>
    <xf numFmtId="0" fontId="10" fillId="0" borderId="43" xfId="3" applyFont="1" applyFill="1" applyBorder="1" applyAlignment="1">
      <alignment horizontal="center" vertical="center"/>
    </xf>
    <xf numFmtId="3" fontId="10" fillId="0" borderId="31" xfId="3" applyNumberFormat="1" applyFont="1" applyFill="1" applyBorder="1" applyAlignment="1">
      <alignment vertical="center"/>
    </xf>
    <xf numFmtId="10" fontId="10" fillId="0" borderId="30" xfId="3" applyNumberFormat="1" applyFont="1" applyBorder="1" applyAlignment="1">
      <alignment vertical="center"/>
    </xf>
    <xf numFmtId="0" fontId="10" fillId="0" borderId="44" xfId="3" applyFont="1" applyBorder="1" applyAlignment="1">
      <alignment vertical="center" wrapText="1"/>
    </xf>
    <xf numFmtId="0" fontId="10" fillId="0" borderId="43" xfId="3" applyFont="1" applyBorder="1" applyAlignment="1">
      <alignment horizontal="left" vertical="center" wrapText="1"/>
    </xf>
    <xf numFmtId="0" fontId="10" fillId="0" borderId="43" xfId="3" applyFont="1" applyBorder="1" applyAlignment="1">
      <alignment vertical="center" wrapText="1"/>
    </xf>
    <xf numFmtId="3" fontId="10" fillId="0" borderId="30" xfId="3" applyNumberFormat="1" applyFont="1" applyBorder="1" applyAlignment="1">
      <alignment horizontal="center" vertical="center"/>
    </xf>
    <xf numFmtId="0" fontId="9" fillId="0" borderId="41" xfId="3" applyFont="1" applyFill="1" applyBorder="1" applyAlignment="1">
      <alignment vertical="center"/>
    </xf>
    <xf numFmtId="0" fontId="9" fillId="2" borderId="44" xfId="3" applyFont="1" applyFill="1" applyBorder="1" applyAlignment="1">
      <alignment vertical="center" wrapText="1"/>
    </xf>
    <xf numFmtId="0" fontId="10" fillId="2" borderId="30" xfId="3" applyFont="1" applyFill="1" applyBorder="1" applyAlignment="1">
      <alignment horizontal="center" vertical="center"/>
    </xf>
    <xf numFmtId="171" fontId="10" fillId="2" borderId="30" xfId="3" applyNumberFormat="1" applyFont="1" applyFill="1" applyBorder="1" applyAlignment="1">
      <alignment vertical="center"/>
    </xf>
    <xf numFmtId="0" fontId="10" fillId="2" borderId="30" xfId="3" applyFont="1" applyFill="1" applyBorder="1" applyAlignment="1">
      <alignment vertical="center"/>
    </xf>
    <xf numFmtId="0" fontId="10" fillId="2" borderId="30" xfId="3" applyFont="1" applyFill="1" applyBorder="1" applyAlignment="1">
      <alignment vertical="center" wrapText="1"/>
    </xf>
    <xf numFmtId="0" fontId="9" fillId="2" borderId="30" xfId="3" applyFont="1" applyFill="1" applyBorder="1" applyAlignment="1">
      <alignment vertical="center" wrapText="1"/>
    </xf>
    <xf numFmtId="0" fontId="10" fillId="0" borderId="30" xfId="3" applyFont="1" applyBorder="1" applyAlignment="1">
      <alignment horizontal="right" vertical="center"/>
    </xf>
    <xf numFmtId="167" fontId="10" fillId="0" borderId="30" xfId="35" applyNumberFormat="1" applyFont="1" applyBorder="1" applyAlignment="1">
      <alignment vertical="center"/>
    </xf>
    <xf numFmtId="0" fontId="10" fillId="0" borderId="0" xfId="3" applyFont="1" applyBorder="1" applyAlignment="1">
      <alignment horizontal="center" vertical="center"/>
    </xf>
    <xf numFmtId="0" fontId="9" fillId="0" borderId="0" xfId="3" applyFont="1" applyBorder="1" applyAlignment="1">
      <alignment vertical="center" wrapText="1"/>
    </xf>
    <xf numFmtId="0" fontId="9" fillId="0" borderId="0" xfId="3" applyFont="1" applyBorder="1" applyAlignment="1">
      <alignment horizontal="center" vertical="center"/>
    </xf>
    <xf numFmtId="171" fontId="9" fillId="0" borderId="0" xfId="3" applyNumberFormat="1" applyFont="1" applyBorder="1" applyAlignment="1">
      <alignment vertical="center"/>
    </xf>
    <xf numFmtId="0" fontId="9" fillId="0" borderId="0" xfId="3" applyFont="1" applyBorder="1" applyAlignment="1">
      <alignment vertical="center"/>
    </xf>
    <xf numFmtId="0" fontId="14" fillId="2" borderId="0" xfId="3" applyFont="1" applyFill="1" applyAlignment="1">
      <alignment vertical="center" wrapText="1"/>
    </xf>
    <xf numFmtId="0" fontId="10" fillId="0" borderId="0" xfId="3" applyFont="1" applyFill="1" applyAlignment="1">
      <alignment vertical="center" wrapText="1"/>
    </xf>
    <xf numFmtId="0" fontId="9" fillId="0" borderId="0" xfId="3" applyFont="1" applyFill="1" applyAlignment="1">
      <alignment vertical="center" wrapText="1"/>
    </xf>
    <xf numFmtId="171" fontId="9" fillId="0" borderId="0" xfId="3" applyNumberFormat="1" applyFont="1" applyFill="1" applyAlignment="1">
      <alignment vertical="center"/>
    </xf>
    <xf numFmtId="3" fontId="10" fillId="0" borderId="0" xfId="3" applyNumberFormat="1" applyFont="1" applyFill="1" applyAlignment="1">
      <alignment vertical="center" wrapText="1"/>
    </xf>
    <xf numFmtId="14" fontId="9" fillId="0" borderId="0" xfId="3" applyNumberFormat="1" applyFont="1" applyFill="1" applyAlignment="1">
      <alignment vertical="center" wrapText="1"/>
    </xf>
    <xf numFmtId="3" fontId="10" fillId="0" borderId="0" xfId="3" quotePrefix="1" applyNumberFormat="1" applyFont="1" applyFill="1" applyAlignment="1">
      <alignment vertical="center" wrapText="1"/>
    </xf>
    <xf numFmtId="0" fontId="9" fillId="0" borderId="0" xfId="3" applyFont="1" applyFill="1" applyAlignment="1">
      <alignment horizontal="center" vertical="center" wrapText="1"/>
    </xf>
    <xf numFmtId="171" fontId="9" fillId="0" borderId="0" xfId="3" applyNumberFormat="1" applyFont="1" applyFill="1" applyAlignment="1">
      <alignment horizontal="center" vertical="center"/>
    </xf>
    <xf numFmtId="0" fontId="10" fillId="0" borderId="0" xfId="3" quotePrefix="1" applyFont="1" applyFill="1" applyAlignment="1">
      <alignment vertical="center" wrapText="1"/>
    </xf>
    <xf numFmtId="0" fontId="9" fillId="0" borderId="0" xfId="3" applyFont="1" applyFill="1" applyAlignment="1">
      <alignment horizontal="left" vertical="center" wrapText="1"/>
    </xf>
    <xf numFmtId="0" fontId="10" fillId="0" borderId="0" xfId="3" quotePrefix="1" applyFont="1" applyFill="1" applyAlignment="1">
      <alignment horizontal="center" vertical="center"/>
    </xf>
    <xf numFmtId="0" fontId="9" fillId="0" borderId="0" xfId="3" quotePrefix="1" applyFont="1" applyFill="1" applyAlignment="1">
      <alignment vertical="center" wrapText="1"/>
    </xf>
    <xf numFmtId="0" fontId="10" fillId="0" borderId="0" xfId="3" quotePrefix="1" applyFont="1" applyFill="1" applyAlignment="1">
      <alignment vertical="center"/>
    </xf>
    <xf numFmtId="171" fontId="10" fillId="0" borderId="0" xfId="3" applyNumberFormat="1" applyFont="1" applyFill="1" applyAlignment="1">
      <alignment vertical="center"/>
    </xf>
    <xf numFmtId="0" fontId="9" fillId="0" borderId="0" xfId="3" applyFont="1" applyFill="1" applyBorder="1" applyAlignment="1">
      <alignment vertical="center" wrapText="1"/>
    </xf>
    <xf numFmtId="14" fontId="9" fillId="0" borderId="0" xfId="3" applyNumberFormat="1" applyFont="1" applyFill="1" applyBorder="1" applyAlignment="1">
      <alignment horizontal="center" vertical="center" wrapText="1"/>
    </xf>
    <xf numFmtId="14" fontId="9" fillId="0" borderId="0" xfId="3" applyNumberFormat="1" applyFont="1" applyFill="1" applyBorder="1" applyAlignment="1">
      <alignment vertical="center"/>
    </xf>
    <xf numFmtId="171" fontId="10" fillId="0" borderId="0" xfId="3" applyNumberFormat="1" applyFont="1" applyFill="1" applyBorder="1" applyAlignment="1">
      <alignment vertical="center"/>
    </xf>
    <xf numFmtId="0" fontId="10" fillId="0" borderId="0" xfId="3" applyFont="1" applyFill="1" applyBorder="1" applyAlignment="1">
      <alignment vertical="center"/>
    </xf>
    <xf numFmtId="0" fontId="10" fillId="0" borderId="0" xfId="3" applyFont="1" applyFill="1" applyBorder="1" applyAlignment="1">
      <alignment horizontal="center" vertical="center"/>
    </xf>
    <xf numFmtId="0" fontId="17" fillId="0" borderId="0" xfId="105" applyFont="1" applyFill="1" applyBorder="1" applyAlignment="1">
      <alignment wrapText="1"/>
    </xf>
    <xf numFmtId="3" fontId="17" fillId="0" borderId="0" xfId="105" applyNumberFormat="1" applyFont="1" applyFill="1" applyBorder="1"/>
    <xf numFmtId="14" fontId="10" fillId="0" borderId="0" xfId="3" applyNumberFormat="1" applyFont="1" applyFill="1" applyBorder="1" applyAlignment="1">
      <alignment vertical="center"/>
    </xf>
    <xf numFmtId="3" fontId="17" fillId="0" borderId="0" xfId="105" applyNumberFormat="1" applyFont="1" applyFill="1" applyBorder="1" applyAlignment="1">
      <alignment wrapText="1"/>
    </xf>
    <xf numFmtId="0" fontId="9" fillId="0" borderId="0" xfId="3" applyFont="1" applyFill="1" applyBorder="1" applyAlignment="1">
      <alignment horizontal="right" vertical="center" wrapText="1"/>
    </xf>
    <xf numFmtId="3" fontId="10" fillId="0" borderId="0" xfId="3" applyNumberFormat="1" applyFont="1" applyFill="1" applyBorder="1" applyAlignment="1">
      <alignment horizontal="center" vertical="center"/>
    </xf>
    <xf numFmtId="171" fontId="10" fillId="0" borderId="0" xfId="3" applyNumberFormat="1" applyFont="1" applyAlignment="1">
      <alignment vertical="center"/>
    </xf>
    <xf numFmtId="0" fontId="9" fillId="0" borderId="30" xfId="3" applyFont="1" applyBorder="1" applyAlignment="1">
      <alignment vertical="center"/>
    </xf>
    <xf numFmtId="3" fontId="9" fillId="0" borderId="30" xfId="3" applyNumberFormat="1" applyFont="1" applyBorder="1" applyAlignment="1">
      <alignment vertical="center"/>
    </xf>
    <xf numFmtId="3" fontId="14" fillId="0" borderId="0" xfId="3" applyNumberFormat="1" applyFont="1" applyFill="1" applyAlignment="1">
      <alignment vertical="center"/>
    </xf>
    <xf numFmtId="3" fontId="9" fillId="0" borderId="0" xfId="59" applyNumberFormat="1" applyFont="1" applyFill="1" applyAlignment="1"/>
    <xf numFmtId="3" fontId="9" fillId="0" borderId="0" xfId="59" applyNumberFormat="1" applyFont="1" applyFill="1" applyAlignment="1">
      <alignment horizontal="center"/>
    </xf>
    <xf numFmtId="0" fontId="9" fillId="0" borderId="0" xfId="59" applyFont="1" applyFill="1" applyAlignment="1"/>
    <xf numFmtId="0" fontId="9" fillId="0" borderId="0" xfId="59" applyFont="1" applyFill="1" applyAlignment="1">
      <alignment horizontal="center"/>
    </xf>
    <xf numFmtId="0" fontId="10" fillId="0" borderId="0" xfId="59" applyFont="1"/>
    <xf numFmtId="0" fontId="59" fillId="0" borderId="0" xfId="128" applyFont="1" applyFill="1" applyBorder="1" applyAlignment="1">
      <alignment wrapText="1"/>
    </xf>
    <xf numFmtId="3" fontId="59" fillId="0" borderId="0" xfId="128" applyNumberFormat="1" applyFont="1" applyFill="1" applyBorder="1"/>
    <xf numFmtId="3" fontId="59" fillId="0" borderId="0" xfId="128" applyNumberFormat="1" applyFont="1" applyFill="1" applyBorder="1" applyAlignment="1">
      <alignment wrapText="1"/>
    </xf>
    <xf numFmtId="0" fontId="9" fillId="2" borderId="30" xfId="3" applyFont="1" applyFill="1" applyBorder="1" applyAlignment="1">
      <alignment vertical="center"/>
    </xf>
    <xf numFmtId="0" fontId="10" fillId="0" borderId="30" xfId="3" applyFont="1" applyFill="1" applyBorder="1" applyAlignment="1">
      <alignment horizontal="center" vertical="center" wrapText="1"/>
    </xf>
    <xf numFmtId="0" fontId="10" fillId="0" borderId="30" xfId="3" quotePrefix="1" applyFont="1" applyFill="1" applyBorder="1" applyAlignment="1">
      <alignment vertical="center" wrapText="1"/>
    </xf>
    <xf numFmtId="0" fontId="46" fillId="0" borderId="30" xfId="3" applyFont="1" applyFill="1" applyBorder="1" applyAlignment="1">
      <alignment horizontal="left" vertical="center"/>
    </xf>
    <xf numFmtId="0" fontId="64" fillId="0" borderId="30" xfId="3" applyNumberFormat="1" applyFont="1" applyFill="1" applyBorder="1" applyAlignment="1">
      <alignment horizontal="center" vertical="center" wrapText="1"/>
    </xf>
    <xf numFmtId="3" fontId="64" fillId="31" borderId="30" xfId="3" applyNumberFormat="1" applyFont="1" applyFill="1" applyBorder="1" applyAlignment="1">
      <alignment vertical="center"/>
    </xf>
    <xf numFmtId="3" fontId="64" fillId="31" borderId="31" xfId="3" applyNumberFormat="1" applyFont="1" applyFill="1" applyBorder="1" applyAlignment="1">
      <alignment vertical="center"/>
    </xf>
    <xf numFmtId="3" fontId="64" fillId="31" borderId="43" xfId="3" applyNumberFormat="1" applyFont="1" applyFill="1" applyBorder="1" applyAlignment="1">
      <alignment vertical="center"/>
    </xf>
    <xf numFmtId="0" fontId="46" fillId="30" borderId="31" xfId="3" applyFont="1" applyFill="1" applyBorder="1" applyAlignment="1">
      <alignment horizontal="center" vertical="center" wrapText="1"/>
    </xf>
    <xf numFmtId="0" fontId="46" fillId="30" borderId="43" xfId="3" applyFont="1" applyFill="1" applyBorder="1" applyAlignment="1">
      <alignment horizontal="center" vertical="center" wrapText="1"/>
    </xf>
    <xf numFmtId="0" fontId="46" fillId="0" borderId="0" xfId="3" applyFont="1" applyFill="1" applyAlignment="1">
      <alignment horizontal="left" vertical="center"/>
    </xf>
    <xf numFmtId="0" fontId="74" fillId="0" borderId="0" xfId="3" applyFont="1" applyFill="1" applyBorder="1" applyAlignment="1">
      <alignment horizontal="center" vertical="center"/>
    </xf>
    <xf numFmtId="0" fontId="46" fillId="0" borderId="30" xfId="3" applyFont="1" applyFill="1" applyBorder="1" applyAlignment="1">
      <alignment horizontal="center" vertical="center" wrapText="1"/>
    </xf>
    <xf numFmtId="0" fontId="46" fillId="0" borderId="30" xfId="3" applyNumberFormat="1" applyFont="1" applyFill="1" applyBorder="1" applyAlignment="1">
      <alignment horizontal="center" vertical="center" wrapText="1"/>
    </xf>
    <xf numFmtId="0" fontId="46" fillId="30" borderId="30" xfId="3" applyFont="1" applyFill="1" applyBorder="1" applyAlignment="1">
      <alignment horizontal="center" vertical="center" wrapText="1"/>
    </xf>
    <xf numFmtId="0" fontId="46" fillId="31" borderId="30" xfId="3" applyFont="1" applyFill="1" applyBorder="1" applyAlignment="1">
      <alignment horizontal="center" vertical="center" wrapText="1"/>
    </xf>
    <xf numFmtId="3" fontId="46" fillId="0" borderId="30" xfId="3" applyNumberFormat="1" applyFont="1" applyBorder="1" applyAlignment="1">
      <alignment horizontal="center" vertical="center" wrapText="1"/>
    </xf>
    <xf numFmtId="0" fontId="11" fillId="0" borderId="0" xfId="3" applyFont="1" applyAlignment="1">
      <alignment horizontal="center" vertical="center"/>
    </xf>
    <xf numFmtId="0" fontId="21" fillId="0" borderId="30" xfId="3" applyFont="1" applyFill="1" applyBorder="1" applyAlignment="1">
      <alignment horizontal="center" vertical="center"/>
    </xf>
    <xf numFmtId="3" fontId="11" fillId="0" borderId="0" xfId="3" applyNumberFormat="1" applyFont="1" applyFill="1" applyAlignment="1">
      <alignment horizontal="center" vertical="center"/>
    </xf>
    <xf numFmtId="3" fontId="9" fillId="0" borderId="0" xfId="3" applyNumberFormat="1" applyFont="1" applyFill="1" applyAlignment="1">
      <alignment horizontal="center" vertical="center"/>
    </xf>
    <xf numFmtId="0" fontId="9" fillId="0" borderId="0" xfId="3" applyFont="1" applyFill="1" applyAlignment="1">
      <alignment horizontal="center" vertical="center"/>
    </xf>
    <xf numFmtId="0" fontId="9" fillId="0" borderId="0" xfId="3" applyFont="1" applyAlignment="1">
      <alignment horizontal="center" vertical="center"/>
    </xf>
    <xf numFmtId="170" fontId="9" fillId="0" borderId="30" xfId="34" applyNumberFormat="1" applyFont="1" applyFill="1" applyBorder="1" applyAlignment="1">
      <alignment horizontal="center" vertical="center"/>
    </xf>
    <xf numFmtId="0" fontId="73" fillId="0" borderId="0" xfId="3" applyFont="1" applyFill="1" applyAlignment="1">
      <alignment horizontal="center" vertical="center"/>
    </xf>
    <xf numFmtId="0" fontId="48" fillId="0" borderId="31" xfId="3" applyFont="1" applyFill="1" applyBorder="1" applyAlignment="1">
      <alignment horizontal="center" vertical="center"/>
    </xf>
    <xf numFmtId="0" fontId="48" fillId="0" borderId="43" xfId="3" applyFont="1" applyFill="1" applyBorder="1" applyAlignment="1">
      <alignment horizontal="center" vertical="center"/>
    </xf>
    <xf numFmtId="4" fontId="14" fillId="0" borderId="41" xfId="3" applyNumberFormat="1" applyFont="1" applyFill="1" applyBorder="1" applyAlignment="1">
      <alignment horizontal="center" vertical="center"/>
    </xf>
    <xf numFmtId="4" fontId="14" fillId="0" borderId="42" xfId="3" applyNumberFormat="1" applyFont="1" applyFill="1" applyBorder="1" applyAlignment="1">
      <alignment horizontal="center" vertical="center"/>
    </xf>
    <xf numFmtId="0" fontId="12" fillId="0" borderId="0" xfId="3" applyFont="1" applyFill="1" applyAlignment="1">
      <alignment horizontal="center" vertical="center"/>
    </xf>
    <xf numFmtId="0" fontId="56" fillId="0" borderId="0" xfId="3" applyNumberFormat="1" applyFont="1" applyFill="1" applyBorder="1" applyAlignment="1" applyProtection="1">
      <alignment horizontal="center" vertical="center"/>
    </xf>
    <xf numFmtId="0" fontId="56" fillId="0" borderId="0" xfId="3" applyFont="1" applyFill="1" applyAlignment="1">
      <alignment horizontal="center" vertical="center"/>
    </xf>
    <xf numFmtId="0" fontId="55" fillId="0" borderId="0" xfId="3" applyFont="1" applyFill="1" applyAlignment="1">
      <alignment horizontal="center" vertical="center"/>
    </xf>
    <xf numFmtId="0" fontId="49" fillId="0" borderId="0" xfId="3" applyNumberFormat="1" applyFont="1" applyFill="1" applyBorder="1" applyAlignment="1" applyProtection="1">
      <alignment horizontal="center" vertical="center"/>
    </xf>
    <xf numFmtId="0" fontId="11" fillId="0" borderId="0" xfId="59" applyFont="1" applyFill="1" applyAlignment="1">
      <alignment horizontal="center" vertical="center"/>
    </xf>
    <xf numFmtId="0" fontId="12" fillId="0" borderId="0" xfId="59" applyFont="1" applyAlignment="1">
      <alignment horizontal="center" vertical="center"/>
    </xf>
    <xf numFmtId="0" fontId="11" fillId="0" borderId="23" xfId="59" applyFont="1" applyBorder="1" applyAlignment="1">
      <alignment horizontal="left" vertical="center" wrapText="1"/>
    </xf>
    <xf numFmtId="0" fontId="9" fillId="0" borderId="7" xfId="59" applyFont="1" applyBorder="1" applyAlignment="1">
      <alignment horizontal="center" vertical="center" wrapText="1"/>
    </xf>
    <xf numFmtId="0" fontId="9" fillId="0" borderId="5" xfId="59" applyFont="1" applyBorder="1" applyAlignment="1">
      <alignment horizontal="center" vertical="center" wrapText="1"/>
    </xf>
    <xf numFmtId="14" fontId="9" fillId="0" borderId="7" xfId="59" applyNumberFormat="1" applyFont="1" applyBorder="1" applyAlignment="1">
      <alignment horizontal="center" vertical="center"/>
    </xf>
    <xf numFmtId="14" fontId="9" fillId="0" borderId="5" xfId="59" applyNumberFormat="1" applyFont="1" applyBorder="1" applyAlignment="1">
      <alignment horizontal="center" vertical="center"/>
    </xf>
    <xf numFmtId="0" fontId="14" fillId="0" borderId="7" xfId="59" applyFont="1" applyBorder="1" applyAlignment="1">
      <alignment horizontal="center" vertical="center" wrapText="1"/>
    </xf>
    <xf numFmtId="49" fontId="9" fillId="0" borderId="0" xfId="59" applyNumberFormat="1" applyFont="1" applyBorder="1" applyAlignment="1">
      <alignment horizontal="center" vertical="center"/>
    </xf>
    <xf numFmtId="49" fontId="11" fillId="0" borderId="0" xfId="59" applyNumberFormat="1" applyFont="1" applyBorder="1" applyAlignment="1">
      <alignment horizontal="center" vertical="center"/>
    </xf>
    <xf numFmtId="0" fontId="11" fillId="0" borderId="0" xfId="59" applyNumberFormat="1" applyFont="1" applyAlignment="1">
      <alignment horizontal="center" vertical="center"/>
    </xf>
    <xf numFmtId="3" fontId="14" fillId="0" borderId="0" xfId="59" applyNumberFormat="1" applyFont="1" applyAlignment="1">
      <alignment horizontal="center" vertical="center"/>
    </xf>
    <xf numFmtId="167" fontId="14" fillId="0" borderId="5" xfId="34" applyNumberFormat="1" applyFont="1" applyBorder="1" applyAlignment="1">
      <alignment horizontal="center" vertical="center" wrapText="1"/>
    </xf>
    <xf numFmtId="3" fontId="14" fillId="0" borderId="5" xfId="3" applyNumberFormat="1" applyFont="1" applyBorder="1" applyAlignment="1">
      <alignment horizontal="center" vertical="center" wrapText="1"/>
    </xf>
    <xf numFmtId="164" fontId="14" fillId="2" borderId="5" xfId="59" applyNumberFormat="1" applyFont="1" applyFill="1" applyBorder="1" applyAlignment="1">
      <alignment horizontal="left" vertical="center"/>
    </xf>
    <xf numFmtId="0" fontId="12" fillId="0" borderId="0" xfId="110" applyFont="1" applyBorder="1" applyAlignment="1">
      <alignment horizontal="center" vertical="center"/>
    </xf>
    <xf numFmtId="0" fontId="12" fillId="0" borderId="0" xfId="110" applyFont="1" applyFill="1" applyBorder="1" applyAlignment="1">
      <alignment horizontal="center" vertical="center"/>
    </xf>
    <xf numFmtId="1" fontId="9" fillId="0" borderId="29" xfId="110" applyNumberFormat="1" applyFont="1" applyBorder="1" applyAlignment="1">
      <alignment horizontal="center" vertical="center" wrapText="1"/>
    </xf>
    <xf numFmtId="1" fontId="9" fillId="0" borderId="2" xfId="110" applyNumberFormat="1" applyFont="1" applyBorder="1" applyAlignment="1">
      <alignment horizontal="center" vertical="center"/>
    </xf>
    <xf numFmtId="0" fontId="9" fillId="0" borderId="29" xfId="110" applyFont="1" applyBorder="1" applyAlignment="1">
      <alignment horizontal="center" vertical="center" wrapText="1"/>
    </xf>
    <xf numFmtId="0" fontId="9" fillId="0" borderId="29" xfId="110" applyFont="1" applyFill="1" applyBorder="1" applyAlignment="1">
      <alignment horizontal="center" vertical="center" wrapText="1"/>
    </xf>
    <xf numFmtId="0" fontId="9" fillId="0" borderId="2" xfId="110" applyFont="1" applyBorder="1" applyAlignment="1">
      <alignment horizontal="center" vertical="center" wrapText="1"/>
    </xf>
    <xf numFmtId="0" fontId="9" fillId="0" borderId="29" xfId="110" applyFont="1" applyBorder="1" applyAlignment="1">
      <alignment horizontal="center" vertical="center"/>
    </xf>
    <xf numFmtId="0" fontId="9" fillId="0" borderId="2" xfId="110" applyFont="1" applyBorder="1" applyAlignment="1">
      <alignment horizontal="center" vertical="center"/>
    </xf>
    <xf numFmtId="0" fontId="9" fillId="0" borderId="29" xfId="3" applyFont="1" applyBorder="1" applyAlignment="1">
      <alignment horizontal="center" vertical="center" wrapText="1"/>
    </xf>
    <xf numFmtId="0" fontId="9" fillId="0" borderId="32" xfId="3" applyFont="1" applyBorder="1" applyAlignment="1">
      <alignment horizontal="center" vertical="center" wrapText="1"/>
    </xf>
    <xf numFmtId="14" fontId="48" fillId="0" borderId="0" xfId="3" applyNumberFormat="1" applyFont="1" applyAlignment="1">
      <alignment horizontal="center" vertical="center"/>
    </xf>
    <xf numFmtId="14" fontId="9" fillId="0" borderId="29" xfId="3" applyNumberFormat="1" applyFont="1" applyBorder="1" applyAlignment="1">
      <alignment horizontal="center" vertical="center"/>
    </xf>
    <xf numFmtId="14" fontId="48" fillId="0" borderId="0" xfId="3" applyNumberFormat="1" applyFont="1" applyAlignment="1">
      <alignment horizontal="center"/>
    </xf>
    <xf numFmtId="14" fontId="9" fillId="0" borderId="11" xfId="3" applyNumberFormat="1" applyFont="1" applyBorder="1" applyAlignment="1">
      <alignment horizontal="center"/>
    </xf>
    <xf numFmtId="0" fontId="9" fillId="0" borderId="7" xfId="3" applyFont="1" applyBorder="1" applyAlignment="1">
      <alignment horizontal="center" vertical="center"/>
    </xf>
    <xf numFmtId="0" fontId="9" fillId="0" borderId="8" xfId="3" applyFont="1" applyBorder="1" applyAlignment="1">
      <alignment horizontal="center" vertical="center"/>
    </xf>
    <xf numFmtId="4" fontId="9" fillId="0" borderId="11" xfId="3" applyNumberFormat="1" applyFont="1" applyBorder="1" applyAlignment="1">
      <alignment horizontal="center"/>
    </xf>
    <xf numFmtId="49" fontId="9" fillId="0" borderId="0" xfId="1" applyNumberFormat="1" applyFont="1" applyAlignment="1">
      <alignment horizontal="center" vertical="center"/>
    </xf>
    <xf numFmtId="49" fontId="11" fillId="0" borderId="0" xfId="1" applyNumberFormat="1" applyFont="1" applyAlignment="1">
      <alignment horizontal="center" vertical="center"/>
    </xf>
    <xf numFmtId="0" fontId="13" fillId="0" borderId="3" xfId="1" applyFont="1" applyBorder="1" applyAlignment="1">
      <alignment horizontal="center" vertical="center"/>
    </xf>
    <xf numFmtId="0" fontId="12" fillId="0" borderId="0" xfId="1" applyNumberFormat="1" applyFont="1" applyAlignment="1">
      <alignment horizontal="center" vertical="center"/>
    </xf>
    <xf numFmtId="0" fontId="12" fillId="0" borderId="0" xfId="1" applyNumberFormat="1" applyFont="1" applyAlignment="1">
      <alignment horizontal="center" vertical="center" wrapText="1"/>
    </xf>
    <xf numFmtId="14" fontId="9" fillId="0" borderId="2" xfId="1" applyNumberFormat="1" applyFont="1" applyBorder="1" applyAlignment="1">
      <alignment horizontal="center" vertical="center"/>
    </xf>
    <xf numFmtId="0" fontId="9" fillId="0" borderId="2" xfId="1" applyFont="1" applyBorder="1" applyAlignment="1">
      <alignment horizontal="center" vertical="center" wrapText="1"/>
    </xf>
    <xf numFmtId="0" fontId="9" fillId="0" borderId="2" xfId="3" applyFont="1" applyBorder="1" applyAlignment="1">
      <alignment horizontal="center" vertical="center"/>
    </xf>
    <xf numFmtId="0" fontId="9" fillId="0" borderId="2" xfId="1" applyFont="1" applyBorder="1" applyAlignment="1">
      <alignment horizontal="center" vertical="center"/>
    </xf>
    <xf numFmtId="0" fontId="9" fillId="0" borderId="7" xfId="59" applyFont="1" applyBorder="1" applyAlignment="1">
      <alignment horizontal="center" vertical="center"/>
    </xf>
    <xf numFmtId="0" fontId="9" fillId="0" borderId="8" xfId="59" applyFont="1" applyBorder="1" applyAlignment="1">
      <alignment horizontal="center" vertical="center"/>
    </xf>
    <xf numFmtId="49" fontId="9" fillId="0" borderId="0" xfId="59" applyNumberFormat="1" applyFont="1" applyAlignment="1">
      <alignment horizontal="center" vertical="center"/>
    </xf>
    <xf numFmtId="49" fontId="11" fillId="0" borderId="0" xfId="59" applyNumberFormat="1" applyFont="1" applyAlignment="1">
      <alignment horizontal="center" vertical="center"/>
    </xf>
    <xf numFmtId="0" fontId="12" fillId="0" borderId="0" xfId="59" applyNumberFormat="1" applyFont="1" applyAlignment="1">
      <alignment horizontal="center" vertical="center"/>
    </xf>
    <xf numFmtId="14" fontId="9" fillId="0" borderId="11" xfId="59" applyNumberFormat="1" applyFont="1" applyBorder="1" applyAlignment="1">
      <alignment horizontal="center" vertical="center"/>
    </xf>
    <xf numFmtId="0" fontId="9" fillId="0" borderId="8" xfId="59" applyFont="1" applyBorder="1" applyAlignment="1">
      <alignment horizontal="center" vertical="center" wrapText="1"/>
    </xf>
    <xf numFmtId="0" fontId="9" fillId="0" borderId="11" xfId="59" applyFont="1" applyBorder="1" applyAlignment="1">
      <alignment horizontal="center" vertical="center"/>
    </xf>
    <xf numFmtId="0" fontId="13" fillId="0" borderId="8" xfId="3" applyFont="1" applyBorder="1" applyAlignment="1">
      <alignment horizontal="center" vertical="center" wrapText="1"/>
    </xf>
    <xf numFmtId="0" fontId="13" fillId="0" borderId="10" xfId="3" applyFont="1" applyBorder="1" applyAlignment="1">
      <alignment horizontal="center" vertical="center" wrapText="1"/>
    </xf>
    <xf numFmtId="0" fontId="13" fillId="0" borderId="9" xfId="3" applyFont="1" applyBorder="1" applyAlignment="1">
      <alignment horizontal="center" vertical="center" wrapText="1"/>
    </xf>
    <xf numFmtId="0" fontId="69" fillId="0" borderId="0" xfId="3" applyFont="1" applyAlignment="1">
      <alignment horizontal="center" vertical="center"/>
    </xf>
    <xf numFmtId="0" fontId="11" fillId="0" borderId="23" xfId="3" applyFont="1" applyBorder="1" applyAlignment="1">
      <alignment horizontal="right" vertical="center"/>
    </xf>
    <xf numFmtId="172" fontId="9" fillId="0" borderId="11" xfId="3" applyNumberFormat="1" applyFont="1" applyBorder="1" applyAlignment="1">
      <alignment horizontal="center" vertical="center" wrapText="1"/>
    </xf>
    <xf numFmtId="172" fontId="9" fillId="0" borderId="53" xfId="3" applyNumberFormat="1" applyFont="1" applyBorder="1" applyAlignment="1">
      <alignment horizontal="center" vertical="center" wrapText="1"/>
    </xf>
    <xf numFmtId="0" fontId="9" fillId="0" borderId="11" xfId="3" applyFont="1" applyBorder="1" applyAlignment="1">
      <alignment horizontal="center" vertical="center" wrapText="1"/>
    </xf>
    <xf numFmtId="0" fontId="9" fillId="0" borderId="53" xfId="3" applyFont="1" applyBorder="1" applyAlignment="1">
      <alignment horizontal="center" vertical="center" wrapText="1"/>
    </xf>
    <xf numFmtId="0" fontId="9" fillId="0" borderId="29" xfId="3" applyFont="1" applyBorder="1" applyAlignment="1">
      <alignment horizontal="center" vertical="center"/>
    </xf>
    <xf numFmtId="0" fontId="9" fillId="0" borderId="11" xfId="3" applyFont="1" applyBorder="1" applyAlignment="1">
      <alignment horizontal="center" vertical="center"/>
    </xf>
    <xf numFmtId="0" fontId="9" fillId="0" borderId="53" xfId="3" applyFont="1" applyBorder="1" applyAlignment="1">
      <alignment horizontal="center" vertical="center"/>
    </xf>
    <xf numFmtId="172" fontId="9" fillId="0" borderId="0" xfId="3" applyNumberFormat="1" applyFont="1" applyAlignment="1">
      <alignment horizontal="left" vertical="center"/>
    </xf>
    <xf numFmtId="172" fontId="10" fillId="0" borderId="0" xfId="3" applyNumberFormat="1" applyFont="1" applyAlignment="1">
      <alignment horizontal="left" vertical="center"/>
    </xf>
    <xf numFmtId="0" fontId="9" fillId="0" borderId="52" xfId="3" applyFont="1" applyBorder="1" applyAlignment="1">
      <alignment horizontal="center" vertical="center"/>
    </xf>
    <xf numFmtId="0" fontId="10" fillId="0" borderId="46" xfId="3" applyFont="1" applyFill="1" applyBorder="1" applyAlignment="1">
      <alignment horizontal="center" vertical="center" wrapText="1"/>
    </xf>
    <xf numFmtId="0" fontId="9" fillId="4" borderId="46" xfId="3" applyFont="1" applyFill="1" applyBorder="1" applyAlignment="1">
      <alignment vertical="center"/>
    </xf>
    <xf numFmtId="0" fontId="10" fillId="0" borderId="47" xfId="3" applyFont="1" applyFill="1" applyBorder="1" applyAlignment="1">
      <alignment horizontal="center" vertical="center" wrapText="1"/>
    </xf>
    <xf numFmtId="0" fontId="10" fillId="0" borderId="33" xfId="3" applyFont="1" applyFill="1" applyBorder="1" applyAlignment="1">
      <alignment horizontal="center" vertical="center" wrapText="1"/>
    </xf>
    <xf numFmtId="0" fontId="10" fillId="0" borderId="49" xfId="3" applyFont="1" applyFill="1" applyBorder="1" applyAlignment="1">
      <alignment horizontal="center" vertical="center" wrapText="1"/>
    </xf>
    <xf numFmtId="49" fontId="9" fillId="0" borderId="0" xfId="3" applyNumberFormat="1" applyFont="1" applyAlignment="1">
      <alignment horizontal="center" vertical="center"/>
    </xf>
    <xf numFmtId="49" fontId="11" fillId="0" borderId="0" xfId="3" applyNumberFormat="1" applyFont="1" applyAlignment="1">
      <alignment horizontal="center" vertical="center"/>
    </xf>
    <xf numFmtId="0" fontId="11" fillId="0" borderId="50" xfId="3" applyFont="1" applyBorder="1" applyAlignment="1">
      <alignment horizontal="left" vertical="center"/>
    </xf>
    <xf numFmtId="0" fontId="9" fillId="4" borderId="49" xfId="3" applyFont="1" applyFill="1" applyBorder="1" applyAlignment="1">
      <alignment vertical="center"/>
    </xf>
    <xf numFmtId="0" fontId="12" fillId="0" borderId="0" xfId="3" applyFont="1" applyAlignment="1">
      <alignment horizontal="center" vertical="center" wrapText="1"/>
    </xf>
    <xf numFmtId="0" fontId="12" fillId="0" borderId="0" xfId="3" applyFont="1" applyAlignment="1">
      <alignment horizontal="center" vertical="center"/>
    </xf>
    <xf numFmtId="0" fontId="9" fillId="0" borderId="0" xfId="3" applyFont="1" applyAlignment="1">
      <alignment horizontal="center" vertical="center" wrapText="1"/>
    </xf>
    <xf numFmtId="0" fontId="9" fillId="4" borderId="45" xfId="3" applyFont="1" applyFill="1" applyBorder="1" applyAlignment="1">
      <alignment vertical="center"/>
    </xf>
    <xf numFmtId="0" fontId="11" fillId="0" borderId="0" xfId="59" applyNumberFormat="1" applyFont="1" applyFill="1" applyAlignment="1">
      <alignment horizontal="center" vertical="center"/>
    </xf>
    <xf numFmtId="49" fontId="9" fillId="0" borderId="0" xfId="59" applyNumberFormat="1" applyFont="1" applyFill="1" applyBorder="1" applyAlignment="1">
      <alignment horizontal="center" vertical="center"/>
    </xf>
    <xf numFmtId="0" fontId="14" fillId="2" borderId="26" xfId="59" applyFont="1" applyFill="1" applyBorder="1" applyAlignment="1">
      <alignment horizontal="center" vertical="center"/>
    </xf>
    <xf numFmtId="0" fontId="14" fillId="2" borderId="27" xfId="59" applyFont="1" applyFill="1" applyBorder="1" applyAlignment="1">
      <alignment horizontal="center" vertical="center"/>
    </xf>
    <xf numFmtId="0" fontId="14" fillId="2" borderId="28" xfId="59" applyFont="1" applyFill="1" applyBorder="1" applyAlignment="1">
      <alignment horizontal="center" vertical="center"/>
    </xf>
    <xf numFmtId="0" fontId="12" fillId="0" borderId="0" xfId="59" applyFont="1" applyFill="1" applyAlignment="1">
      <alignment horizontal="center" vertical="center"/>
    </xf>
    <xf numFmtId="0" fontId="9" fillId="0" borderId="11" xfId="59" applyFont="1" applyFill="1" applyBorder="1" applyAlignment="1">
      <alignment horizontal="center" vertical="center" wrapText="1"/>
    </xf>
    <xf numFmtId="0" fontId="9" fillId="0" borderId="9" xfId="59" applyFont="1" applyFill="1" applyBorder="1" applyAlignment="1">
      <alignment horizontal="center" vertical="center" wrapText="1"/>
    </xf>
    <xf numFmtId="14" fontId="9" fillId="0" borderId="24" xfId="59" applyNumberFormat="1" applyFont="1" applyFill="1" applyBorder="1" applyAlignment="1">
      <alignment horizontal="center" vertical="center"/>
    </xf>
    <xf numFmtId="14" fontId="9" fillId="0" borderId="25" xfId="59" applyNumberFormat="1" applyFont="1" applyFill="1" applyBorder="1" applyAlignment="1">
      <alignment horizontal="center" vertical="center"/>
    </xf>
    <xf numFmtId="1" fontId="11" fillId="0" borderId="0" xfId="103" applyNumberFormat="1" applyFont="1" applyFill="1" applyBorder="1" applyAlignment="1">
      <alignment horizontal="center" vertical="center"/>
    </xf>
    <xf numFmtId="0" fontId="10" fillId="0" borderId="31" xfId="3" applyFont="1" applyFill="1" applyBorder="1" applyAlignment="1">
      <alignment horizontal="center" vertical="center"/>
    </xf>
    <xf numFmtId="0" fontId="10" fillId="0" borderId="33" xfId="3" applyFont="1" applyFill="1" applyBorder="1" applyAlignment="1">
      <alignment horizontal="center" vertical="center"/>
    </xf>
    <xf numFmtId="0" fontId="10" fillId="0" borderId="43" xfId="3" applyFont="1" applyFill="1" applyBorder="1" applyAlignment="1">
      <alignment horizontal="center" vertical="center"/>
    </xf>
    <xf numFmtId="0" fontId="9" fillId="0" borderId="30" xfId="3" applyFont="1" applyBorder="1" applyAlignment="1">
      <alignment horizontal="center" vertical="center" wrapText="1"/>
    </xf>
    <xf numFmtId="0" fontId="10" fillId="0" borderId="31" xfId="3" applyFont="1" applyBorder="1" applyAlignment="1">
      <alignment vertical="center" wrapText="1"/>
    </xf>
    <xf numFmtId="0" fontId="10" fillId="0" borderId="43" xfId="3" applyFont="1" applyBorder="1" applyAlignment="1">
      <alignment vertical="center" wrapText="1"/>
    </xf>
    <xf numFmtId="0" fontId="49" fillId="0" borderId="31" xfId="3" applyFont="1" applyFill="1" applyBorder="1" applyAlignment="1">
      <alignment horizontal="center" vertical="center"/>
    </xf>
    <xf numFmtId="0" fontId="49" fillId="0" borderId="43" xfId="3" applyFont="1" applyFill="1" applyBorder="1" applyAlignment="1">
      <alignment horizontal="center" vertical="center"/>
    </xf>
    <xf numFmtId="0" fontId="10" fillId="0" borderId="39" xfId="3" applyFont="1" applyBorder="1" applyAlignment="1">
      <alignment horizontal="center" vertical="center"/>
    </xf>
    <xf numFmtId="0" fontId="18" fillId="0" borderId="0" xfId="3" applyFont="1" applyAlignment="1">
      <alignment horizontal="center" vertical="center"/>
    </xf>
    <xf numFmtId="0" fontId="86" fillId="0" borderId="0" xfId="3" applyFont="1" applyAlignment="1">
      <alignment horizontal="center" vertical="center"/>
    </xf>
    <xf numFmtId="0" fontId="9" fillId="0" borderId="38" xfId="3" applyFont="1" applyBorder="1" applyAlignment="1">
      <alignment horizontal="center" vertical="center" wrapText="1"/>
    </xf>
    <xf numFmtId="0" fontId="9" fillId="0" borderId="40" xfId="3" applyFont="1" applyBorder="1" applyAlignment="1">
      <alignment horizontal="center" vertical="center" wrapText="1"/>
    </xf>
    <xf numFmtId="170" fontId="9" fillId="0" borderId="30" xfId="35" applyNumberFormat="1" applyFont="1" applyBorder="1" applyAlignment="1">
      <alignment horizontal="center" vertical="center"/>
    </xf>
    <xf numFmtId="171" fontId="9" fillId="0" borderId="30" xfId="3" applyNumberFormat="1" applyFont="1" applyBorder="1" applyAlignment="1">
      <alignment horizontal="center" vertical="center" wrapText="1"/>
    </xf>
    <xf numFmtId="0" fontId="9" fillId="0" borderId="30" xfId="3" applyFont="1" applyBorder="1" applyAlignment="1">
      <alignment horizontal="center" vertical="center"/>
    </xf>
    <xf numFmtId="0" fontId="49" fillId="0" borderId="33" xfId="3" applyFont="1" applyFill="1" applyBorder="1" applyAlignment="1">
      <alignment horizontal="center" vertical="center"/>
    </xf>
    <xf numFmtId="0" fontId="49" fillId="0" borderId="31" xfId="3" applyFont="1" applyBorder="1" applyAlignment="1">
      <alignment horizontal="center" vertical="center"/>
    </xf>
    <xf numFmtId="0" fontId="49" fillId="0" borderId="33" xfId="3" applyFont="1" applyBorder="1" applyAlignment="1">
      <alignment horizontal="center" vertical="center"/>
    </xf>
    <xf numFmtId="0" fontId="49" fillId="0" borderId="43" xfId="3" applyFont="1" applyBorder="1" applyAlignment="1">
      <alignment horizontal="center" vertical="center"/>
    </xf>
    <xf numFmtId="0" fontId="49" fillId="0" borderId="31" xfId="3" applyFont="1" applyBorder="1" applyAlignment="1">
      <alignment horizontal="center" vertical="center" wrapText="1"/>
    </xf>
    <xf numFmtId="0" fontId="49" fillId="0" borderId="33" xfId="3" applyFont="1" applyBorder="1" applyAlignment="1">
      <alignment horizontal="center" vertical="center" wrapText="1"/>
    </xf>
    <xf numFmtId="0" fontId="49" fillId="0" borderId="43" xfId="3" applyFont="1" applyBorder="1" applyAlignment="1">
      <alignment horizontal="center" vertical="center" wrapText="1"/>
    </xf>
    <xf numFmtId="3" fontId="49" fillId="0" borderId="31" xfId="3" applyNumberFormat="1" applyFont="1" applyFill="1" applyBorder="1" applyAlignment="1">
      <alignment horizontal="center" vertical="center"/>
    </xf>
    <xf numFmtId="3" fontId="49" fillId="0" borderId="33" xfId="3" applyNumberFormat="1" applyFont="1" applyFill="1" applyBorder="1" applyAlignment="1">
      <alignment horizontal="center" vertical="center"/>
    </xf>
    <xf numFmtId="3" fontId="49" fillId="0" borderId="43" xfId="3" applyNumberFormat="1" applyFont="1" applyFill="1" applyBorder="1" applyAlignment="1">
      <alignment horizontal="center" vertical="center"/>
    </xf>
    <xf numFmtId="0" fontId="50" fillId="0" borderId="30" xfId="3" applyFont="1" applyBorder="1" applyAlignment="1">
      <alignment horizontal="center" vertical="center" wrapText="1"/>
    </xf>
    <xf numFmtId="0" fontId="50" fillId="0" borderId="30" xfId="3" applyFont="1" applyBorder="1" applyAlignment="1">
      <alignment horizontal="center" vertical="center"/>
    </xf>
    <xf numFmtId="0" fontId="49" fillId="0" borderId="39" xfId="3" applyFont="1" applyBorder="1" applyAlignment="1">
      <alignment horizontal="center" vertical="center"/>
    </xf>
    <xf numFmtId="0" fontId="51" fillId="0" borderId="0" xfId="3" applyFont="1" applyAlignment="1">
      <alignment horizontal="center" vertical="center"/>
    </xf>
    <xf numFmtId="0" fontId="49" fillId="0" borderId="0" xfId="3" quotePrefix="1" applyFont="1" applyAlignment="1">
      <alignment horizontal="center" vertical="center"/>
    </xf>
    <xf numFmtId="0" fontId="52" fillId="0" borderId="0" xfId="3" applyFont="1" applyAlignment="1">
      <alignment horizontal="center" vertical="center"/>
    </xf>
    <xf numFmtId="0" fontId="50" fillId="0" borderId="38" xfId="3" applyFont="1" applyBorder="1" applyAlignment="1">
      <alignment horizontal="center" vertical="center" wrapText="1"/>
    </xf>
    <xf numFmtId="0" fontId="50" fillId="0" borderId="40" xfId="3" applyFont="1" applyBorder="1" applyAlignment="1">
      <alignment horizontal="center" vertical="center" wrapText="1"/>
    </xf>
    <xf numFmtId="170" fontId="50" fillId="0" borderId="30" xfId="35" applyNumberFormat="1" applyFont="1" applyBorder="1" applyAlignment="1">
      <alignment horizontal="center" vertical="center"/>
    </xf>
    <xf numFmtId="171" fontId="50" fillId="0" borderId="30" xfId="3" applyNumberFormat="1" applyFont="1" applyBorder="1" applyAlignment="1">
      <alignment horizontal="center" vertical="center" wrapText="1"/>
    </xf>
  </cellXfs>
  <cellStyles count="129">
    <cellStyle name="20% - Accent1 2" xfId="4"/>
    <cellStyle name="20% - Accent2 2" xfId="5"/>
    <cellStyle name="20% - Accent3 2" xfId="6"/>
    <cellStyle name="20% - Accent4 2" xfId="7"/>
    <cellStyle name="20% - Accent5 2" xfId="8"/>
    <cellStyle name="20% - Accent6 2" xfId="9"/>
    <cellStyle name="40% - Accent1 2" xfId="10"/>
    <cellStyle name="40% - Accent2 2" xfId="11"/>
    <cellStyle name="40% - Accent3 2" xfId="12"/>
    <cellStyle name="40% - Accent4 2" xfId="13"/>
    <cellStyle name="40% - Accent5 2" xfId="14"/>
    <cellStyle name="40% - Accent6 2" xfId="15"/>
    <cellStyle name="60% - Accent1 2" xfId="16"/>
    <cellStyle name="60% - Accent2 2" xfId="17"/>
    <cellStyle name="60% - Accent3 2" xfId="18"/>
    <cellStyle name="60% - Accent4 2" xfId="19"/>
    <cellStyle name="60% - Accent5 2" xfId="20"/>
    <cellStyle name="60% - Accent6 2" xfId="21"/>
    <cellStyle name="Accent1 2" xfId="22"/>
    <cellStyle name="Accent2 2" xfId="23"/>
    <cellStyle name="Accent3 2" xfId="24"/>
    <cellStyle name="Accent4 2" xfId="25"/>
    <cellStyle name="Accent5 2" xfId="26"/>
    <cellStyle name="Accent6 2" xfId="27"/>
    <cellStyle name="Bad 2" xfId="28"/>
    <cellStyle name="Calculation 2" xfId="29"/>
    <cellStyle name="Check Cell 2" xfId="30"/>
    <cellStyle name="Comma 2" xfId="31"/>
    <cellStyle name="Comma 2 2" xfId="32"/>
    <cellStyle name="Comma 2 3" xfId="33"/>
    <cellStyle name="Comma 3" xfId="34"/>
    <cellStyle name="Comma 3 2" xfId="35"/>
    <cellStyle name="Comma 4" xfId="36"/>
    <cellStyle name="Comma 5" xfId="37"/>
    <cellStyle name="Comma 6" xfId="38"/>
    <cellStyle name="Comma 6 2" xfId="39"/>
    <cellStyle name="Comma 7" xfId="40"/>
    <cellStyle name="Comma 8" xfId="41"/>
    <cellStyle name="Comma0" xfId="113"/>
    <cellStyle name="Currency0" xfId="114"/>
    <cellStyle name="Date" xfId="115"/>
    <cellStyle name="Explanatory Text 2" xfId="42"/>
    <cellStyle name="Fixed" xfId="116"/>
    <cellStyle name="Good 2" xfId="43"/>
    <cellStyle name="Heading" xfId="44"/>
    <cellStyle name="Heading 1 2" xfId="45"/>
    <cellStyle name="Heading 2 2" xfId="46"/>
    <cellStyle name="Heading 3 2" xfId="47"/>
    <cellStyle name="Heading 4 2" xfId="48"/>
    <cellStyle name="Heading1" xfId="49"/>
    <cellStyle name="Input 2" xfId="50"/>
    <cellStyle name="Linked Cell 2" xfId="51"/>
    <cellStyle name="Neutral 2" xfId="52"/>
    <cellStyle name="Normal" xfId="0" builtinId="0"/>
    <cellStyle name="Normal 10" xfId="53"/>
    <cellStyle name="Normal 10 2" xfId="54"/>
    <cellStyle name="Normal 11" xfId="55"/>
    <cellStyle name="Normal 11 2" xfId="56"/>
    <cellStyle name="Normal 11 2 2" xfId="102"/>
    <cellStyle name="Normal 11 3" xfId="112"/>
    <cellStyle name="Normal 12" xfId="1"/>
    <cellStyle name="Normal 13" xfId="57"/>
    <cellStyle name="Normal 14" xfId="58"/>
    <cellStyle name="Normal 15" xfId="104"/>
    <cellStyle name="Normal 2" xfId="59"/>
    <cellStyle name="Normal 2 2" xfId="60"/>
    <cellStyle name="Normal 2 2 2" xfId="61"/>
    <cellStyle name="Normal 2 2 2 3" xfId="62"/>
    <cellStyle name="Normal 2 2 3" xfId="63"/>
    <cellStyle name="Normal 2 2 3 2" xfId="103"/>
    <cellStyle name="Normal 2 2 3 3" xfId="110"/>
    <cellStyle name="Normal 2 3" xfId="3"/>
    <cellStyle name="Normal 3" xfId="64"/>
    <cellStyle name="Normal 3 2" xfId="65"/>
    <cellStyle name="Normal 3 2 2" xfId="66"/>
    <cellStyle name="Normal 3 2 2 2" xfId="67"/>
    <cellStyle name="Normal 3 2 2 2 2" xfId="68"/>
    <cellStyle name="Normal 3 2 2 2 2 2" xfId="69"/>
    <cellStyle name="Normal 3 2 2 2 2 2 2" xfId="70"/>
    <cellStyle name="Normal 3 2 2 3" xfId="71"/>
    <cellStyle name="Normal 3 2 2 3 2" xfId="72"/>
    <cellStyle name="Normal 3 2 2 3 3" xfId="73"/>
    <cellStyle name="Normal 3 2 2 3 4" xfId="74"/>
    <cellStyle name="Normal 3 2 2 3 5" xfId="75"/>
    <cellStyle name="Normal 3 2 2 3 5 2" xfId="105"/>
    <cellStyle name="Normal 3 2 2 3 5 3" xfId="128"/>
    <cellStyle name="Normal 3 2 2 4" xfId="76"/>
    <cellStyle name="Normal 3 2 2 5" xfId="109"/>
    <cellStyle name="Normal 3 3" xfId="77"/>
    <cellStyle name="Normal 3 4" xfId="108"/>
    <cellStyle name="Normal 4" xfId="78"/>
    <cellStyle name="Normal 4 2" xfId="79"/>
    <cellStyle name="Normal 4 3" xfId="80"/>
    <cellStyle name="Normal 5" xfId="81"/>
    <cellStyle name="Normal 5 2" xfId="82"/>
    <cellStyle name="Normal 5 2 2" xfId="107"/>
    <cellStyle name="Normal 5 3" xfId="83"/>
    <cellStyle name="Normal 6" xfId="84"/>
    <cellStyle name="Normal 7" xfId="85"/>
    <cellStyle name="Normal 7 2" xfId="86"/>
    <cellStyle name="Normal 7 2 2" xfId="2"/>
    <cellStyle name="Normal 8" xfId="87"/>
    <cellStyle name="Normal 8 2" xfId="88"/>
    <cellStyle name="Normal 8 2 2" xfId="89"/>
    <cellStyle name="Normal 8 2 2 2" xfId="90"/>
    <cellStyle name="Normal 8 2 3" xfId="91"/>
    <cellStyle name="Normal 8 2 3 2" xfId="92"/>
    <cellStyle name="Normal 8 2 4" xfId="106"/>
    <cellStyle name="Normal 9" xfId="93"/>
    <cellStyle name="Normal_BAO CAO THUC HIEN NGHI QUYET" xfId="111"/>
    <cellStyle name="Note 2" xfId="94"/>
    <cellStyle name="Output 2" xfId="95"/>
    <cellStyle name="Percent 2" xfId="96"/>
    <cellStyle name="Result" xfId="97"/>
    <cellStyle name="Result2" xfId="98"/>
    <cellStyle name="Title 2" xfId="99"/>
    <cellStyle name="Total 2" xfId="100"/>
    <cellStyle name="Warning Text 2" xfId="101"/>
    <cellStyle name="똿뗦먛귟 [0.00]_PRODUCT DETAIL Q1" xfId="117"/>
    <cellStyle name="똿뗦먛귟_PRODUCT DETAIL Q1" xfId="118"/>
    <cellStyle name="믅됞 [0.00]_PRODUCT DETAIL Q1" xfId="119"/>
    <cellStyle name="믅됞_PRODUCT DETAIL Q1" xfId="120"/>
    <cellStyle name="백분율_HOBONG" xfId="121"/>
    <cellStyle name="뷭?_BOOKSHIP" xfId="122"/>
    <cellStyle name="콤마 [0]_1202" xfId="123"/>
    <cellStyle name="콤마_1202" xfId="124"/>
    <cellStyle name="통화 [0]_1202" xfId="125"/>
    <cellStyle name="통화_1202" xfId="126"/>
    <cellStyle name="표준_(정보부문)월별인원계획" xfId="12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790575</xdr:colOff>
      <xdr:row>52</xdr:row>
      <xdr:rowOff>93239</xdr:rowOff>
    </xdr:from>
    <xdr:to>
      <xdr:col>10</xdr:col>
      <xdr:colOff>1038225</xdr:colOff>
      <xdr:row>55</xdr:row>
      <xdr:rowOff>66404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4775" y="16114289"/>
          <a:ext cx="2476500" cy="57324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2014\3.%20Ket%20qua%20dao%20tao_Cong%20ty%20Me_2014\Tong%20hop%20CT%20dao%20tao%20201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nhdt2\AppData\Local\Microsoft\Windows\Temporary%20Internet%20Files\Content.Outlook\BDTTWH4E\Nam%202021\2021%20BC%20Tai%20chinh_Van%20su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nhdt2\AppData\Local\Microsoft\Windows\Temporary%20Internet%20Files\Content.Outlook\BDTTWH4E\Users\vannt\AppData\Local\Microsoft\Windows\INetCache\Content.Outlook\DMV25GBZ\2020%20BC%20Tai%20chinh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2021%20BC%20Tai%20chinh_Van%20su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HI CHU"/>
      <sheetName val="BIEN SO"/>
      <sheetName val="TONG HOP"/>
      <sheetName val="TH DAO TAO_CHI PHI 2014"/>
      <sheetName val="SINH VIEN_CHI PHI"/>
      <sheetName val="PL LINH VUC CT DAO TAO"/>
      <sheetName val="Sheet2"/>
      <sheetName val="Sheet2 (2)"/>
      <sheetName val="Sheet2 (3)"/>
      <sheetName val="Sheet2 (4)"/>
      <sheetName val="Sheet2 (5)"/>
      <sheetName val="BANG THEO DOI KE HOACH"/>
      <sheetName val="Sheet1"/>
    </sheetNames>
    <sheetDataSet>
      <sheetData sheetId="0"/>
      <sheetData sheetId="1">
        <row r="7">
          <cell r="B7" t="str">
            <v>VN</v>
          </cell>
        </row>
        <row r="8">
          <cell r="B8" t="str">
            <v>NN</v>
          </cell>
        </row>
        <row r="9">
          <cell r="B9" t="str">
            <v>VN/NN</v>
          </cell>
        </row>
        <row r="11">
          <cell r="B11" t="str">
            <v>Binh</v>
          </cell>
        </row>
        <row r="12">
          <cell r="B12" t="str">
            <v>Cuong</v>
          </cell>
        </row>
        <row r="13">
          <cell r="B13" t="str">
            <v>Duc</v>
          </cell>
        </row>
        <row r="14">
          <cell r="B14" t="str">
            <v>Dung</v>
          </cell>
        </row>
        <row r="15">
          <cell r="B15" t="str">
            <v>Giang</v>
          </cell>
        </row>
        <row r="16">
          <cell r="B16" t="str">
            <v>Ha</v>
          </cell>
        </row>
        <row r="17">
          <cell r="B17" t="str">
            <v>Hainguyen</v>
          </cell>
        </row>
        <row r="18">
          <cell r="B18" t="str">
            <v>Haitran</v>
          </cell>
        </row>
        <row r="19">
          <cell r="B19" t="str">
            <v>Hang</v>
          </cell>
        </row>
        <row r="20">
          <cell r="B20" t="str">
            <v>Hanh</v>
          </cell>
        </row>
        <row r="21">
          <cell r="B21" t="str">
            <v>Huong</v>
          </cell>
        </row>
        <row r="22">
          <cell r="B22" t="str">
            <v>Le</v>
          </cell>
        </row>
        <row r="23">
          <cell r="B23" t="str">
            <v>Tra</v>
          </cell>
        </row>
        <row r="24">
          <cell r="B24" t="str">
            <v>Ban Ttra</v>
          </cell>
        </row>
        <row r="30">
          <cell r="B30" t="str">
            <v>Lê Minh Hồng</v>
          </cell>
        </row>
        <row r="34">
          <cell r="C34" t="str">
            <v>CS</v>
          </cell>
        </row>
        <row r="35">
          <cell r="C35" t="str">
            <v>QL</v>
          </cell>
        </row>
        <row r="36">
          <cell r="C36" t="str">
            <v>BDTX</v>
          </cell>
        </row>
        <row r="37">
          <cell r="C37" t="str">
            <v>SDH_TS</v>
          </cell>
        </row>
        <row r="38">
          <cell r="C38" t="str">
            <v>SDH_ThS</v>
          </cell>
        </row>
        <row r="39">
          <cell r="C39" t="str">
            <v>SV</v>
          </cell>
        </row>
        <row r="40">
          <cell r="C40" t="str">
            <v>VPI</v>
          </cell>
        </row>
        <row r="41">
          <cell r="C41" t="str">
            <v>PVE</v>
          </cell>
        </row>
        <row r="42">
          <cell r="C42" t="str">
            <v>DMC</v>
          </cell>
        </row>
        <row r="43">
          <cell r="C43" t="str">
            <v>Hoc bong</v>
          </cell>
        </row>
        <row r="44">
          <cell r="C44" t="str">
            <v>Tai tro</v>
          </cell>
        </row>
        <row r="46">
          <cell r="C46" t="str">
            <v>EP</v>
          </cell>
        </row>
        <row r="47">
          <cell r="C47" t="str">
            <v>DTK</v>
          </cell>
        </row>
        <row r="48">
          <cell r="C48" t="str">
            <v>DVKTXD</v>
          </cell>
        </row>
        <row r="49">
          <cell r="C49" t="str">
            <v>LHD</v>
          </cell>
        </row>
        <row r="50">
          <cell r="C50" t="str">
            <v>ANAT</v>
          </cell>
        </row>
        <row r="51">
          <cell r="C51" t="str">
            <v>Khac</v>
          </cell>
        </row>
        <row r="52">
          <cell r="C52" t="str">
            <v>KTTCTM</v>
          </cell>
        </row>
        <row r="53">
          <cell r="C53" t="str">
            <v>QL</v>
          </cell>
        </row>
        <row r="54">
          <cell r="C54" t="str">
            <v>NN</v>
          </cell>
        </row>
        <row r="55">
          <cell r="C55" t="str">
            <v>NSDT</v>
          </cell>
        </row>
        <row r="56">
          <cell r="C56" t="str">
            <v>KN</v>
          </cell>
        </row>
        <row r="57">
          <cell r="C57" t="str">
            <v>Tin</v>
          </cell>
        </row>
        <row r="58">
          <cell r="C58" t="str">
            <v>DTNN</v>
          </cell>
        </row>
        <row r="59">
          <cell r="C59" t="str">
            <v>NL</v>
          </cell>
        </row>
        <row r="60">
          <cell r="C60" t="str">
            <v>HBTT</v>
          </cell>
        </row>
        <row r="61">
          <cell r="C61" t="str">
            <v>SV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CTH-ok"/>
      <sheetName val="So Thu Chi ho"/>
      <sheetName val="Tam ung"/>
      <sheetName val="UTQLV2021"/>
      <sheetName val="VCB21"/>
      <sheetName val="VCB-USD"/>
      <sheetName val="PVCB21"/>
      <sheetName val="PVCB-USD "/>
      <sheetName val="SO CHI"/>
      <sheetName val="SO THU"/>
      <sheetName val="DS Nha TT"/>
      <sheetName val="DS sv nhan HB  "/>
      <sheetName val="Mã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7">
          <cell r="F17">
            <v>1221.8899999999999</v>
          </cell>
        </row>
        <row r="23">
          <cell r="E23">
            <v>0</v>
          </cell>
        </row>
      </sheetData>
      <sheetData sheetId="8"/>
      <sheetData sheetId="9"/>
      <sheetData sheetId="10"/>
      <sheetData sheetId="11"/>
      <sheetData sheetId="1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C (2)"/>
      <sheetName val="UTQLV2019"/>
      <sheetName val="UTQLV2020"/>
      <sheetName val="NTTbig"/>
      <sheetName val="DS Nha TT"/>
      <sheetName val="DS sv nhan HB  "/>
      <sheetName val="BCTH-ok"/>
      <sheetName val="SO THU"/>
      <sheetName val="SO CHI"/>
      <sheetName val="PVCB"/>
      <sheetName val="PVCB-USD "/>
      <sheetName val="VCB"/>
      <sheetName val="VCB-USD"/>
      <sheetName val="TM"/>
      <sheetName val="Tam ung"/>
      <sheetName val="Mã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318">
          <cell r="D318">
            <v>2200096300</v>
          </cell>
        </row>
        <row r="319">
          <cell r="D319">
            <v>3739710065</v>
          </cell>
        </row>
      </sheetData>
      <sheetData sheetId="10">
        <row r="19">
          <cell r="E19">
            <v>6958077.5</v>
          </cell>
        </row>
      </sheetData>
      <sheetData sheetId="11">
        <row r="528">
          <cell r="D528">
            <v>347469905</v>
          </cell>
        </row>
        <row r="529">
          <cell r="D529">
            <v>65366244</v>
          </cell>
        </row>
      </sheetData>
      <sheetData sheetId="12">
        <row r="58">
          <cell r="E58">
            <v>305645.99999999994</v>
          </cell>
        </row>
      </sheetData>
      <sheetData sheetId="13"/>
      <sheetData sheetId="14">
        <row r="26">
          <cell r="D26">
            <v>11500000</v>
          </cell>
        </row>
      </sheetData>
      <sheetData sheetId="1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 Thu Chi ho"/>
      <sheetName val="Tam ung"/>
      <sheetName val="UTQLV2021"/>
      <sheetName val="BCTH-ok"/>
      <sheetName val="VCB21"/>
      <sheetName val="VCB-USD"/>
      <sheetName val="PVCB21"/>
      <sheetName val="PVCB-USD "/>
      <sheetName val="SO CHI"/>
      <sheetName val="SO THU"/>
      <sheetName val="DS Nha TT"/>
      <sheetName val="DS sv nhan HB  "/>
      <sheetName val="Mã"/>
    </sheetNames>
    <sheetDataSet>
      <sheetData sheetId="0" refreshError="1"/>
      <sheetData sheetId="1" refreshError="1"/>
      <sheetData sheetId="2"/>
      <sheetData sheetId="3" refreshError="1"/>
      <sheetData sheetId="4">
        <row r="810">
          <cell r="D810">
            <v>355313</v>
          </cell>
        </row>
      </sheetData>
      <sheetData sheetId="5" refreshError="1"/>
      <sheetData sheetId="6">
        <row r="392">
          <cell r="D392">
            <v>706440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2060"/>
  </sheetPr>
  <dimension ref="A1:L57"/>
  <sheetViews>
    <sheetView zoomScaleNormal="100" workbookViewId="0">
      <pane ySplit="7" topLeftCell="A41" activePane="bottomLeft" state="frozen"/>
      <selection pane="bottomLeft" activeCell="B42" sqref="B42"/>
    </sheetView>
  </sheetViews>
  <sheetFormatPr defaultRowHeight="15.75"/>
  <cols>
    <col min="1" max="1" width="5.5703125" style="562" customWidth="1"/>
    <col min="2" max="2" width="44.140625" style="568" customWidth="1"/>
    <col min="3" max="3" width="9.140625" style="565" bestFit="1" customWidth="1"/>
    <col min="4" max="4" width="6.85546875" style="565" customWidth="1"/>
    <col min="5" max="5" width="12.85546875" style="562" customWidth="1"/>
    <col min="6" max="6" width="8.7109375" style="565" customWidth="1"/>
    <col min="7" max="10" width="16.7109375" style="561" customWidth="1"/>
    <col min="11" max="11" width="35.28515625" style="563" customWidth="1"/>
    <col min="12" max="12" width="16" style="562" customWidth="1"/>
    <col min="13" max="16384" width="9.140625" style="562"/>
  </cols>
  <sheetData>
    <row r="1" spans="1:11">
      <c r="A1" s="1336" t="s">
        <v>1549</v>
      </c>
      <c r="B1" s="1336"/>
      <c r="C1" s="856"/>
      <c r="D1" s="856"/>
      <c r="E1" s="857"/>
      <c r="F1" s="569"/>
      <c r="K1" s="858"/>
    </row>
    <row r="2" spans="1:11" ht="6.75" customHeight="1">
      <c r="A2" s="561"/>
      <c r="B2" s="859"/>
      <c r="C2" s="569"/>
      <c r="D2" s="569"/>
      <c r="E2" s="561"/>
      <c r="F2" s="569"/>
      <c r="K2" s="858"/>
    </row>
    <row r="3" spans="1:11" ht="19.5">
      <c r="A3" s="1337" t="s">
        <v>1550</v>
      </c>
      <c r="B3" s="1337"/>
      <c r="C3" s="1337"/>
      <c r="D3" s="1337"/>
      <c r="E3" s="1337"/>
      <c r="F3" s="1337"/>
      <c r="G3" s="1337"/>
      <c r="H3" s="1337"/>
      <c r="I3" s="1337"/>
      <c r="J3" s="1337"/>
      <c r="K3" s="1337"/>
    </row>
    <row r="4" spans="1:11" ht="6.75" customHeight="1">
      <c r="A4" s="561"/>
      <c r="B4" s="859"/>
      <c r="C4" s="569"/>
      <c r="D4" s="569"/>
      <c r="E4" s="561"/>
      <c r="F4" s="569"/>
      <c r="K4" s="858"/>
    </row>
    <row r="5" spans="1:11" s="565" customFormat="1">
      <c r="A5" s="1338" t="s">
        <v>650</v>
      </c>
      <c r="B5" s="1338" t="s">
        <v>1551</v>
      </c>
      <c r="C5" s="1338" t="s">
        <v>1552</v>
      </c>
      <c r="D5" s="1338" t="s">
        <v>1553</v>
      </c>
      <c r="E5" s="1338" t="s">
        <v>1554</v>
      </c>
      <c r="F5" s="1339" t="s">
        <v>1555</v>
      </c>
      <c r="G5" s="1340" t="s">
        <v>1556</v>
      </c>
      <c r="H5" s="1334" t="s">
        <v>1638</v>
      </c>
      <c r="I5" s="1341">
        <v>2021</v>
      </c>
      <c r="J5" s="1341"/>
      <c r="K5" s="1342" t="s">
        <v>1557</v>
      </c>
    </row>
    <row r="6" spans="1:11" s="565" customFormat="1">
      <c r="A6" s="1338"/>
      <c r="B6" s="1338"/>
      <c r="C6" s="1338"/>
      <c r="D6" s="1338"/>
      <c r="E6" s="1338"/>
      <c r="F6" s="1339"/>
      <c r="G6" s="1340"/>
      <c r="H6" s="1335"/>
      <c r="I6" s="860" t="s">
        <v>1558</v>
      </c>
      <c r="J6" s="861" t="s">
        <v>1559</v>
      </c>
      <c r="K6" s="1342"/>
    </row>
    <row r="7" spans="1:11">
      <c r="A7" s="1329" t="s">
        <v>1560</v>
      </c>
      <c r="B7" s="1329"/>
      <c r="C7" s="862"/>
      <c r="D7" s="862"/>
      <c r="E7" s="863"/>
      <c r="F7" s="864"/>
      <c r="G7" s="865">
        <f>SUM(G8:G11)</f>
        <v>6500000000</v>
      </c>
      <c r="H7" s="865">
        <f>SUM(H8:H11)</f>
        <v>3724649045.3800001</v>
      </c>
      <c r="I7" s="866">
        <f>SUM(I8:I11)</f>
        <v>5000000000</v>
      </c>
      <c r="J7" s="867">
        <f>SUM(J8:J11)</f>
        <v>4637314497</v>
      </c>
      <c r="K7" s="868"/>
    </row>
    <row r="8" spans="1:11" ht="31.5">
      <c r="A8" s="869">
        <v>1</v>
      </c>
      <c r="B8" s="870" t="s">
        <v>1561</v>
      </c>
      <c r="C8" s="871"/>
      <c r="D8" s="871"/>
      <c r="E8" s="872"/>
      <c r="F8" s="873" t="s">
        <v>160</v>
      </c>
      <c r="G8" s="874">
        <v>2000000000</v>
      </c>
      <c r="H8" s="874"/>
      <c r="I8" s="875"/>
      <c r="J8" s="876">
        <v>2000000000</v>
      </c>
      <c r="K8" s="877"/>
    </row>
    <row r="9" spans="1:11" ht="31.5">
      <c r="A9" s="869">
        <v>2</v>
      </c>
      <c r="B9" s="870" t="s">
        <v>1562</v>
      </c>
      <c r="C9" s="871"/>
      <c r="D9" s="871"/>
      <c r="E9" s="872"/>
      <c r="F9" s="873" t="s">
        <v>160</v>
      </c>
      <c r="G9" s="874">
        <v>500000000</v>
      </c>
      <c r="H9" s="874"/>
      <c r="I9" s="878">
        <v>1000000000</v>
      </c>
      <c r="J9" s="878">
        <v>323572513</v>
      </c>
      <c r="K9" s="877"/>
    </row>
    <row r="10" spans="1:11">
      <c r="A10" s="869">
        <v>3</v>
      </c>
      <c r="B10" s="870" t="s">
        <v>1563</v>
      </c>
      <c r="C10" s="871"/>
      <c r="D10" s="871"/>
      <c r="E10" s="872"/>
      <c r="F10" s="873" t="s">
        <v>160</v>
      </c>
      <c r="G10" s="874">
        <v>1500000000</v>
      </c>
      <c r="H10" s="874">
        <f>'BCTH-ok'!C19</f>
        <v>1677980974</v>
      </c>
      <c r="I10" s="878">
        <v>500000000</v>
      </c>
      <c r="J10" s="878">
        <v>330000000</v>
      </c>
      <c r="K10" s="877"/>
    </row>
    <row r="11" spans="1:11">
      <c r="A11" s="869">
        <v>4</v>
      </c>
      <c r="B11" s="870" t="s">
        <v>1564</v>
      </c>
      <c r="C11" s="871"/>
      <c r="D11" s="871"/>
      <c r="E11" s="872"/>
      <c r="F11" s="873" t="s">
        <v>162</v>
      </c>
      <c r="G11" s="874">
        <v>2500000000</v>
      </c>
      <c r="H11" s="874">
        <f>'BCTH-ok'!C20+'BCTH-ok'!C21</f>
        <v>2046668071.3800001</v>
      </c>
      <c r="I11" s="878">
        <v>3500000000</v>
      </c>
      <c r="J11" s="876">
        <v>1983741984</v>
      </c>
      <c r="K11" s="877"/>
    </row>
    <row r="12" spans="1:11">
      <c r="A12" s="869"/>
      <c r="B12" s="870"/>
      <c r="C12" s="871"/>
      <c r="D12" s="871"/>
      <c r="E12" s="872"/>
      <c r="F12" s="873"/>
      <c r="G12" s="874"/>
      <c r="H12" s="874"/>
      <c r="I12" s="878"/>
      <c r="J12" s="876"/>
      <c r="K12" s="877"/>
    </row>
    <row r="13" spans="1:11">
      <c r="A13" s="863" t="s">
        <v>1565</v>
      </c>
      <c r="B13" s="564"/>
      <c r="C13" s="564"/>
      <c r="D13" s="564"/>
      <c r="E13" s="879"/>
      <c r="F13" s="864"/>
      <c r="G13" s="865">
        <f>G14+G18+G28</f>
        <v>5010000000</v>
      </c>
      <c r="H13" s="865">
        <f>H14+H18+H28</f>
        <v>3974408550</v>
      </c>
      <c r="I13" s="866">
        <f>I14+I18+I28</f>
        <v>5102000000</v>
      </c>
      <c r="J13" s="866">
        <f>J14+J18+J28</f>
        <v>3437292956</v>
      </c>
      <c r="K13" s="877"/>
    </row>
    <row r="14" spans="1:11" ht="31.5">
      <c r="A14" s="564">
        <v>1</v>
      </c>
      <c r="B14" s="880" t="s">
        <v>1566</v>
      </c>
      <c r="C14" s="881"/>
      <c r="D14" s="881"/>
      <c r="E14" s="882"/>
      <c r="F14" s="883" t="s">
        <v>166</v>
      </c>
      <c r="G14" s="884">
        <f>SUM(G15:G17)</f>
        <v>4540000000</v>
      </c>
      <c r="H14" s="884">
        <f>SUM(H15:H17)</f>
        <v>3898854600</v>
      </c>
      <c r="I14" s="885">
        <f>SUM(I15:I17)</f>
        <v>4540000000</v>
      </c>
      <c r="J14" s="885">
        <f>SUM(J15:J17)</f>
        <v>3235239500</v>
      </c>
      <c r="K14" s="868"/>
    </row>
    <row r="15" spans="1:11" ht="47.25">
      <c r="A15" s="869" t="s">
        <v>1567</v>
      </c>
      <c r="B15" s="870" t="s">
        <v>1568</v>
      </c>
      <c r="C15" s="871" t="s">
        <v>1569</v>
      </c>
      <c r="D15" s="886">
        <v>300</v>
      </c>
      <c r="E15" s="877">
        <v>15000000</v>
      </c>
      <c r="F15" s="873">
        <v>6.1</v>
      </c>
      <c r="G15" s="874">
        <f>D15*E15</f>
        <v>4500000000</v>
      </c>
      <c r="H15" s="874">
        <f>'BCTH-ok'!C23</f>
        <v>3898854600</v>
      </c>
      <c r="I15" s="878">
        <v>4500000000</v>
      </c>
      <c r="J15" s="876">
        <v>3235239500</v>
      </c>
      <c r="K15" s="877" t="s">
        <v>1570</v>
      </c>
    </row>
    <row r="16" spans="1:11">
      <c r="A16" s="869" t="s">
        <v>1571</v>
      </c>
      <c r="B16" s="870" t="s">
        <v>1572</v>
      </c>
      <c r="C16" s="871" t="s">
        <v>1573</v>
      </c>
      <c r="D16" s="886">
        <v>5</v>
      </c>
      <c r="E16" s="877">
        <v>8000000</v>
      </c>
      <c r="F16" s="873">
        <v>6.2</v>
      </c>
      <c r="G16" s="874">
        <f>D16*E16</f>
        <v>40000000</v>
      </c>
      <c r="H16" s="874"/>
      <c r="I16" s="878">
        <v>40000000</v>
      </c>
      <c r="J16" s="876"/>
      <c r="K16" s="877" t="s">
        <v>1574</v>
      </c>
    </row>
    <row r="17" spans="1:11">
      <c r="A17" s="869" t="s">
        <v>1575</v>
      </c>
      <c r="B17" s="870" t="s">
        <v>1576</v>
      </c>
      <c r="C17" s="871"/>
      <c r="D17" s="886">
        <v>0</v>
      </c>
      <c r="E17" s="877">
        <v>0</v>
      </c>
      <c r="F17" s="873">
        <v>6.3</v>
      </c>
      <c r="G17" s="874">
        <f>D17*E17</f>
        <v>0</v>
      </c>
      <c r="H17" s="874"/>
      <c r="I17" s="878">
        <f>E17*F17</f>
        <v>0</v>
      </c>
      <c r="J17" s="876"/>
      <c r="K17" s="877"/>
    </row>
    <row r="18" spans="1:11">
      <c r="A18" s="564">
        <v>2</v>
      </c>
      <c r="B18" s="880" t="s">
        <v>169</v>
      </c>
      <c r="C18" s="887"/>
      <c r="D18" s="888"/>
      <c r="E18" s="868"/>
      <c r="F18" s="864" t="s">
        <v>168</v>
      </c>
      <c r="G18" s="889">
        <f>G19+G25+G26</f>
        <v>163000000</v>
      </c>
      <c r="H18" s="889">
        <f>H19+H25+H26</f>
        <v>22684000</v>
      </c>
      <c r="I18" s="890">
        <f>I19+I25+I26</f>
        <v>163000000</v>
      </c>
      <c r="J18" s="885">
        <f>J19+J25+J26</f>
        <v>40757000</v>
      </c>
      <c r="K18" s="868"/>
    </row>
    <row r="19" spans="1:11" ht="47.25">
      <c r="A19" s="869" t="s">
        <v>1567</v>
      </c>
      <c r="B19" s="870" t="s">
        <v>1577</v>
      </c>
      <c r="C19" s="871"/>
      <c r="D19" s="886"/>
      <c r="E19" s="877"/>
      <c r="F19" s="1330">
        <v>7.1</v>
      </c>
      <c r="G19" s="874">
        <f>SUM(G20:G24)</f>
        <v>93000000</v>
      </c>
      <c r="H19" s="874">
        <f>SUM(H20:H24)</f>
        <v>22684000</v>
      </c>
      <c r="I19" s="878">
        <f>SUM(I20:I24)</f>
        <v>93000000</v>
      </c>
      <c r="J19" s="1331">
        <v>16187000</v>
      </c>
      <c r="K19" s="877"/>
    </row>
    <row r="20" spans="1:11">
      <c r="A20" s="869" t="s">
        <v>1578</v>
      </c>
      <c r="B20" s="870" t="s">
        <v>1579</v>
      </c>
      <c r="C20" s="871" t="s">
        <v>1580</v>
      </c>
      <c r="D20" s="886">
        <v>4</v>
      </c>
      <c r="E20" s="877">
        <v>7000000</v>
      </c>
      <c r="F20" s="1330"/>
      <c r="G20" s="891">
        <f>D20*E20</f>
        <v>28000000</v>
      </c>
      <c r="H20" s="891">
        <f>1300000+21384000</f>
        <v>22684000</v>
      </c>
      <c r="I20" s="892">
        <v>28000000</v>
      </c>
      <c r="J20" s="1331"/>
      <c r="K20" s="877" t="s">
        <v>1581</v>
      </c>
    </row>
    <row r="21" spans="1:11">
      <c r="A21" s="869" t="s">
        <v>1582</v>
      </c>
      <c r="B21" s="870" t="s">
        <v>1583</v>
      </c>
      <c r="C21" s="871" t="s">
        <v>1584</v>
      </c>
      <c r="D21" s="886">
        <v>1</v>
      </c>
      <c r="E21" s="877">
        <v>26000000</v>
      </c>
      <c r="F21" s="1330"/>
      <c r="G21" s="891">
        <f>E21</f>
        <v>26000000</v>
      </c>
      <c r="H21" s="891"/>
      <c r="I21" s="892">
        <v>26000000</v>
      </c>
      <c r="J21" s="1331"/>
      <c r="K21" s="877" t="s">
        <v>1581</v>
      </c>
    </row>
    <row r="22" spans="1:11">
      <c r="A22" s="869" t="s">
        <v>1585</v>
      </c>
      <c r="B22" s="870" t="s">
        <v>1586</v>
      </c>
      <c r="C22" s="871" t="s">
        <v>1584</v>
      </c>
      <c r="D22" s="886">
        <v>1</v>
      </c>
      <c r="E22" s="877">
        <v>15000000</v>
      </c>
      <c r="F22" s="1330"/>
      <c r="G22" s="891">
        <f>E22</f>
        <v>15000000</v>
      </c>
      <c r="H22" s="891"/>
      <c r="I22" s="892">
        <v>15000000</v>
      </c>
      <c r="J22" s="1331"/>
      <c r="K22" s="877" t="s">
        <v>1581</v>
      </c>
    </row>
    <row r="23" spans="1:11">
      <c r="A23" s="869" t="s">
        <v>1587</v>
      </c>
      <c r="B23" s="870" t="s">
        <v>1588</v>
      </c>
      <c r="C23" s="871" t="s">
        <v>1584</v>
      </c>
      <c r="D23" s="886">
        <v>1</v>
      </c>
      <c r="E23" s="877">
        <v>12000000</v>
      </c>
      <c r="F23" s="1330"/>
      <c r="G23" s="891">
        <f>E23</f>
        <v>12000000</v>
      </c>
      <c r="H23" s="891"/>
      <c r="I23" s="892">
        <v>12000000</v>
      </c>
      <c r="J23" s="1331"/>
      <c r="K23" s="877" t="s">
        <v>1581</v>
      </c>
    </row>
    <row r="24" spans="1:11">
      <c r="A24" s="869" t="s">
        <v>1589</v>
      </c>
      <c r="B24" s="870" t="s">
        <v>1590</v>
      </c>
      <c r="C24" s="871" t="s">
        <v>1584</v>
      </c>
      <c r="D24" s="886">
        <v>1</v>
      </c>
      <c r="E24" s="877">
        <v>12000000</v>
      </c>
      <c r="F24" s="1330"/>
      <c r="G24" s="891">
        <f>E24</f>
        <v>12000000</v>
      </c>
      <c r="H24" s="891"/>
      <c r="I24" s="892">
        <v>12000000</v>
      </c>
      <c r="J24" s="1331"/>
      <c r="K24" s="877" t="s">
        <v>1581</v>
      </c>
    </row>
    <row r="25" spans="1:11" ht="47.25">
      <c r="A25" s="869" t="s">
        <v>1571</v>
      </c>
      <c r="B25" s="893" t="s">
        <v>1591</v>
      </c>
      <c r="C25" s="894" t="s">
        <v>1592</v>
      </c>
      <c r="D25" s="895">
        <v>10</v>
      </c>
      <c r="E25" s="896">
        <v>5000000</v>
      </c>
      <c r="F25" s="897">
        <v>7.2</v>
      </c>
      <c r="G25" s="874">
        <f>D25*E25</f>
        <v>50000000</v>
      </c>
      <c r="H25" s="874"/>
      <c r="I25" s="878">
        <v>50000000</v>
      </c>
      <c r="J25" s="876">
        <v>24570000</v>
      </c>
      <c r="K25" s="877" t="s">
        <v>1593</v>
      </c>
    </row>
    <row r="26" spans="1:11">
      <c r="A26" s="869" t="s">
        <v>1575</v>
      </c>
      <c r="B26" s="893" t="s">
        <v>1594</v>
      </c>
      <c r="C26" s="894" t="s">
        <v>1595</v>
      </c>
      <c r="D26" s="895">
        <v>4</v>
      </c>
      <c r="E26" s="896">
        <v>5000000</v>
      </c>
      <c r="F26" s="897">
        <v>7.3</v>
      </c>
      <c r="G26" s="874">
        <f>D26*E26</f>
        <v>20000000</v>
      </c>
      <c r="H26" s="874"/>
      <c r="I26" s="878">
        <v>20000000</v>
      </c>
      <c r="J26" s="876">
        <v>0</v>
      </c>
      <c r="K26" s="877"/>
    </row>
    <row r="27" spans="1:11">
      <c r="A27" s="869"/>
      <c r="B27" s="893" t="s">
        <v>1639</v>
      </c>
      <c r="C27" s="894"/>
      <c r="D27" s="895"/>
      <c r="E27" s="896"/>
      <c r="F27" s="897"/>
      <c r="G27" s="874"/>
      <c r="H27" s="874">
        <v>32076000</v>
      </c>
      <c r="I27" s="878"/>
      <c r="J27" s="876"/>
      <c r="K27" s="877" t="s">
        <v>1640</v>
      </c>
    </row>
    <row r="28" spans="1:11">
      <c r="A28" s="564">
        <v>3</v>
      </c>
      <c r="B28" s="880" t="s">
        <v>438</v>
      </c>
      <c r="C28" s="887"/>
      <c r="D28" s="888"/>
      <c r="E28" s="868"/>
      <c r="F28" s="864" t="s">
        <v>172</v>
      </c>
      <c r="G28" s="889">
        <f>G29+G37+G43</f>
        <v>307000000</v>
      </c>
      <c r="H28" s="889">
        <f>H29+H37+H43</f>
        <v>52869950</v>
      </c>
      <c r="I28" s="890">
        <f>I29+I37+I43</f>
        <v>399000000</v>
      </c>
      <c r="J28" s="885">
        <f>J29+J37+J43</f>
        <v>161296456</v>
      </c>
      <c r="K28" s="868"/>
    </row>
    <row r="29" spans="1:11">
      <c r="A29" s="898">
        <v>3.1</v>
      </c>
      <c r="B29" s="899" t="s">
        <v>1596</v>
      </c>
      <c r="C29" s="887"/>
      <c r="D29" s="888"/>
      <c r="E29" s="868"/>
      <c r="F29" s="864">
        <v>8.1</v>
      </c>
      <c r="G29" s="889">
        <f>SUM(G30:G36)</f>
        <v>100000000</v>
      </c>
      <c r="H29" s="889">
        <f>SUM(H30:H36)</f>
        <v>33000000</v>
      </c>
      <c r="I29" s="890">
        <f>SUM(I30:I36)</f>
        <v>187000000</v>
      </c>
      <c r="J29" s="885">
        <f>SUM(J30:J36)</f>
        <v>102500000</v>
      </c>
      <c r="K29" s="877"/>
    </row>
    <row r="30" spans="1:11">
      <c r="A30" s="869" t="s">
        <v>1567</v>
      </c>
      <c r="B30" s="870" t="s">
        <v>1597</v>
      </c>
      <c r="C30" s="871" t="s">
        <v>1598</v>
      </c>
      <c r="D30" s="886">
        <v>12</v>
      </c>
      <c r="E30" s="877">
        <v>1000000</v>
      </c>
      <c r="F30" s="873" t="s">
        <v>1403</v>
      </c>
      <c r="G30" s="874">
        <f t="shared" ref="G30:G36" si="0">D30*E30</f>
        <v>12000000</v>
      </c>
      <c r="H30" s="874">
        <v>5000000</v>
      </c>
      <c r="I30" s="878">
        <v>0</v>
      </c>
      <c r="J30" s="876">
        <v>0</v>
      </c>
      <c r="K30" s="877"/>
    </row>
    <row r="31" spans="1:11">
      <c r="A31" s="869" t="s">
        <v>1571</v>
      </c>
      <c r="B31" s="870" t="s">
        <v>1599</v>
      </c>
      <c r="C31" s="871" t="s">
        <v>1598</v>
      </c>
      <c r="D31" s="886">
        <v>12</v>
      </c>
      <c r="E31" s="877">
        <v>1000000</v>
      </c>
      <c r="F31" s="873" t="s">
        <v>1403</v>
      </c>
      <c r="G31" s="874">
        <f t="shared" si="0"/>
        <v>12000000</v>
      </c>
      <c r="H31" s="874">
        <v>5000000</v>
      </c>
      <c r="I31" s="878">
        <v>12000000</v>
      </c>
      <c r="J31" s="876">
        <v>12000000</v>
      </c>
      <c r="K31" s="877" t="s">
        <v>1600</v>
      </c>
    </row>
    <row r="32" spans="1:11" ht="31.5">
      <c r="A32" s="869" t="s">
        <v>1575</v>
      </c>
      <c r="B32" s="872" t="s">
        <v>1601</v>
      </c>
      <c r="C32" s="871" t="s">
        <v>1598</v>
      </c>
      <c r="D32" s="886">
        <v>13</v>
      </c>
      <c r="E32" s="877">
        <v>3000000</v>
      </c>
      <c r="F32" s="873" t="s">
        <v>1401</v>
      </c>
      <c r="G32" s="874">
        <f t="shared" si="0"/>
        <v>39000000</v>
      </c>
      <c r="H32" s="874">
        <v>18000000</v>
      </c>
      <c r="I32" s="878">
        <v>39000000</v>
      </c>
      <c r="J32" s="1332">
        <v>72000000</v>
      </c>
      <c r="K32" s="877" t="s">
        <v>1600</v>
      </c>
    </row>
    <row r="33" spans="1:12" ht="31.5">
      <c r="A33" s="566" t="s">
        <v>1602</v>
      </c>
      <c r="B33" s="900" t="s">
        <v>1603</v>
      </c>
      <c r="C33" s="901" t="s">
        <v>1598</v>
      </c>
      <c r="D33" s="902">
        <v>13</v>
      </c>
      <c r="E33" s="903">
        <v>0</v>
      </c>
      <c r="F33" s="904" t="s">
        <v>1401</v>
      </c>
      <c r="G33" s="905">
        <f t="shared" si="0"/>
        <v>0</v>
      </c>
      <c r="H33" s="905"/>
      <c r="I33" s="906">
        <v>104000000</v>
      </c>
      <c r="J33" s="1333"/>
      <c r="K33" s="903" t="s">
        <v>1604</v>
      </c>
      <c r="L33" s="567"/>
    </row>
    <row r="34" spans="1:12" ht="31.5">
      <c r="A34" s="869" t="s">
        <v>1605</v>
      </c>
      <c r="B34" s="870" t="s">
        <v>1606</v>
      </c>
      <c r="C34" s="871" t="s">
        <v>1598</v>
      </c>
      <c r="D34" s="886">
        <v>12</v>
      </c>
      <c r="E34" s="877">
        <v>1000000</v>
      </c>
      <c r="F34" s="873" t="s">
        <v>1402</v>
      </c>
      <c r="G34" s="874">
        <f t="shared" si="0"/>
        <v>12000000</v>
      </c>
      <c r="H34" s="874">
        <v>5000000</v>
      </c>
      <c r="I34" s="878">
        <v>12000000</v>
      </c>
      <c r="J34" s="876">
        <v>12000000</v>
      </c>
      <c r="K34" s="877" t="s">
        <v>1600</v>
      </c>
    </row>
    <row r="35" spans="1:12" ht="47.25">
      <c r="A35" s="869" t="s">
        <v>1607</v>
      </c>
      <c r="B35" s="870" t="s">
        <v>1608</v>
      </c>
      <c r="C35" s="871" t="s">
        <v>1609</v>
      </c>
      <c r="D35" s="886">
        <v>15</v>
      </c>
      <c r="E35" s="877">
        <v>1000000</v>
      </c>
      <c r="F35" s="873" t="s">
        <v>1610</v>
      </c>
      <c r="G35" s="874">
        <f t="shared" si="0"/>
        <v>15000000</v>
      </c>
      <c r="H35" s="874"/>
      <c r="I35" s="878">
        <v>15000000</v>
      </c>
      <c r="J35" s="876">
        <v>0</v>
      </c>
      <c r="K35" s="877" t="s">
        <v>1611</v>
      </c>
    </row>
    <row r="36" spans="1:12" ht="31.5">
      <c r="A36" s="869" t="s">
        <v>1612</v>
      </c>
      <c r="B36" s="870" t="s">
        <v>1613</v>
      </c>
      <c r="C36" s="871" t="s">
        <v>1595</v>
      </c>
      <c r="D36" s="886">
        <v>10</v>
      </c>
      <c r="E36" s="877">
        <v>1000000</v>
      </c>
      <c r="F36" s="873" t="s">
        <v>1404</v>
      </c>
      <c r="G36" s="874">
        <f t="shared" si="0"/>
        <v>10000000</v>
      </c>
      <c r="H36" s="874"/>
      <c r="I36" s="878">
        <v>5000000</v>
      </c>
      <c r="J36" s="876">
        <v>6500000</v>
      </c>
      <c r="K36" s="877"/>
    </row>
    <row r="37" spans="1:12">
      <c r="A37" s="898">
        <v>3.2</v>
      </c>
      <c r="B37" s="899" t="s">
        <v>1614</v>
      </c>
      <c r="C37" s="887"/>
      <c r="D37" s="888"/>
      <c r="E37" s="868"/>
      <c r="F37" s="864">
        <v>8.1999999999999993</v>
      </c>
      <c r="G37" s="889">
        <f>SUM(G38:G42)</f>
        <v>112000000</v>
      </c>
      <c r="H37" s="889">
        <f>SUM(H38:H42)</f>
        <v>11000000</v>
      </c>
      <c r="I37" s="890">
        <f>SUM(I38:I42)</f>
        <v>102000000</v>
      </c>
      <c r="J37" s="890">
        <f>SUM(J38:J42)</f>
        <v>41921600</v>
      </c>
      <c r="K37" s="907"/>
    </row>
    <row r="38" spans="1:12" ht="63">
      <c r="A38" s="869" t="s">
        <v>1567</v>
      </c>
      <c r="B38" s="870" t="s">
        <v>1615</v>
      </c>
      <c r="C38" s="871" t="s">
        <v>1616</v>
      </c>
      <c r="D38" s="886">
        <v>3</v>
      </c>
      <c r="E38" s="877">
        <v>20000000</v>
      </c>
      <c r="F38" s="873" t="s">
        <v>1405</v>
      </c>
      <c r="G38" s="874">
        <f>D38*E38</f>
        <v>60000000</v>
      </c>
      <c r="H38" s="874">
        <v>11000000</v>
      </c>
      <c r="I38" s="878">
        <v>20000000</v>
      </c>
      <c r="J38" s="876">
        <v>18050000</v>
      </c>
      <c r="K38" s="907" t="s">
        <v>1617</v>
      </c>
      <c r="L38" s="568"/>
    </row>
    <row r="39" spans="1:12">
      <c r="A39" s="869" t="s">
        <v>1571</v>
      </c>
      <c r="B39" s="870" t="s">
        <v>1618</v>
      </c>
      <c r="C39" s="871" t="s">
        <v>1616</v>
      </c>
      <c r="D39" s="886">
        <v>1</v>
      </c>
      <c r="E39" s="877"/>
      <c r="F39" s="873" t="s">
        <v>1408</v>
      </c>
      <c r="G39" s="874">
        <v>10000000</v>
      </c>
      <c r="H39" s="905"/>
      <c r="I39" s="906">
        <v>10000000</v>
      </c>
      <c r="J39" s="908">
        <v>12601600</v>
      </c>
      <c r="K39" s="907"/>
    </row>
    <row r="40" spans="1:12" ht="47.25">
      <c r="A40" s="869" t="s">
        <v>1575</v>
      </c>
      <c r="B40" s="870" t="s">
        <v>1619</v>
      </c>
      <c r="C40" s="871" t="s">
        <v>1616</v>
      </c>
      <c r="D40" s="886">
        <v>1</v>
      </c>
      <c r="E40" s="877"/>
      <c r="F40" s="873" t="s">
        <v>1406</v>
      </c>
      <c r="G40" s="874">
        <v>10000000</v>
      </c>
      <c r="H40" s="874"/>
      <c r="I40" s="878">
        <v>10000000</v>
      </c>
      <c r="J40" s="876">
        <v>5950000</v>
      </c>
      <c r="K40" s="907"/>
    </row>
    <row r="41" spans="1:12" ht="47.25">
      <c r="A41" s="869" t="s">
        <v>1602</v>
      </c>
      <c r="B41" s="870" t="s">
        <v>1620</v>
      </c>
      <c r="C41" s="871" t="s">
        <v>1621</v>
      </c>
      <c r="D41" s="886">
        <v>12</v>
      </c>
      <c r="E41" s="877">
        <v>1000000</v>
      </c>
      <c r="F41" s="873" t="s">
        <v>1407</v>
      </c>
      <c r="G41" s="874">
        <f>D41*E41</f>
        <v>12000000</v>
      </c>
      <c r="H41" s="874"/>
      <c r="I41" s="878">
        <v>12000000</v>
      </c>
      <c r="J41" s="876">
        <v>5320000</v>
      </c>
      <c r="K41" s="907"/>
    </row>
    <row r="42" spans="1:12" ht="63">
      <c r="A42" s="869" t="s">
        <v>1605</v>
      </c>
      <c r="B42" s="870" t="s">
        <v>1622</v>
      </c>
      <c r="C42" s="871" t="s">
        <v>1616</v>
      </c>
      <c r="D42" s="886">
        <v>1</v>
      </c>
      <c r="E42" s="877">
        <v>20000000</v>
      </c>
      <c r="F42" s="873" t="s">
        <v>1623</v>
      </c>
      <c r="G42" s="874">
        <f>D42*E42</f>
        <v>20000000</v>
      </c>
      <c r="H42" s="874"/>
      <c r="I42" s="878">
        <v>50000000</v>
      </c>
      <c r="J42" s="876">
        <v>0</v>
      </c>
      <c r="K42" s="907" t="s">
        <v>1624</v>
      </c>
    </row>
    <row r="43" spans="1:12">
      <c r="A43" s="898">
        <v>3.3</v>
      </c>
      <c r="B43" s="899" t="s">
        <v>1625</v>
      </c>
      <c r="C43" s="887"/>
      <c r="D43" s="888"/>
      <c r="E43" s="868"/>
      <c r="F43" s="864">
        <v>8.3000000000000007</v>
      </c>
      <c r="G43" s="889">
        <f>SUM(G44:G48)</f>
        <v>95000000</v>
      </c>
      <c r="H43" s="889">
        <f>SUM(H44:H48)</f>
        <v>8869950</v>
      </c>
      <c r="I43" s="890">
        <f>SUM(I44:I48)</f>
        <v>110000000</v>
      </c>
      <c r="J43" s="885">
        <f>SUM(J44:J48)</f>
        <v>16874856</v>
      </c>
      <c r="K43" s="907"/>
    </row>
    <row r="44" spans="1:12" ht="31.5">
      <c r="A44" s="869" t="s">
        <v>1567</v>
      </c>
      <c r="B44" s="870" t="s">
        <v>1626</v>
      </c>
      <c r="C44" s="871"/>
      <c r="D44" s="886"/>
      <c r="E44" s="877"/>
      <c r="F44" s="873" t="s">
        <v>1400</v>
      </c>
      <c r="G44" s="874">
        <v>40000000</v>
      </c>
      <c r="H44" s="874">
        <v>4921000</v>
      </c>
      <c r="I44" s="878">
        <v>40000000</v>
      </c>
      <c r="J44" s="876">
        <v>5085000</v>
      </c>
      <c r="K44" s="907" t="s">
        <v>1627</v>
      </c>
      <c r="L44" s="568"/>
    </row>
    <row r="45" spans="1:12">
      <c r="A45" s="869" t="s">
        <v>1571</v>
      </c>
      <c r="B45" s="870" t="s">
        <v>1628</v>
      </c>
      <c r="C45" s="871"/>
      <c r="D45" s="886"/>
      <c r="E45" s="877"/>
      <c r="F45" s="873" t="s">
        <v>1410</v>
      </c>
      <c r="G45" s="874">
        <v>20000000</v>
      </c>
      <c r="H45" s="874">
        <v>3000000</v>
      </c>
      <c r="I45" s="878">
        <v>20000000</v>
      </c>
      <c r="J45" s="876">
        <v>9383000</v>
      </c>
      <c r="K45" s="907"/>
    </row>
    <row r="46" spans="1:12" ht="47.25">
      <c r="A46" s="869" t="s">
        <v>1575</v>
      </c>
      <c r="B46" s="870" t="s">
        <v>1629</v>
      </c>
      <c r="C46" s="871"/>
      <c r="D46" s="886"/>
      <c r="E46" s="877"/>
      <c r="F46" s="873" t="s">
        <v>39</v>
      </c>
      <c r="G46" s="874">
        <v>15000000</v>
      </c>
      <c r="H46" s="874">
        <v>948950</v>
      </c>
      <c r="I46" s="878">
        <v>10000000</v>
      </c>
      <c r="J46" s="876">
        <f>1646348+760508</f>
        <v>2406856</v>
      </c>
      <c r="K46" s="907"/>
    </row>
    <row r="47" spans="1:12" ht="31.5">
      <c r="A47" s="869" t="s">
        <v>1602</v>
      </c>
      <c r="B47" s="870" t="s">
        <v>1630</v>
      </c>
      <c r="C47" s="871" t="s">
        <v>1616</v>
      </c>
      <c r="D47" s="886">
        <v>2</v>
      </c>
      <c r="E47" s="877">
        <v>10000000</v>
      </c>
      <c r="F47" s="873" t="s">
        <v>1631</v>
      </c>
      <c r="G47" s="874">
        <f>D47*E47</f>
        <v>20000000</v>
      </c>
      <c r="H47" s="874"/>
      <c r="I47" s="878">
        <v>20000000</v>
      </c>
      <c r="J47" s="876">
        <v>0</v>
      </c>
      <c r="K47" s="907"/>
      <c r="L47" s="568"/>
    </row>
    <row r="48" spans="1:12" ht="31.5">
      <c r="A48" s="869" t="s">
        <v>1605</v>
      </c>
      <c r="B48" s="870" t="s">
        <v>1632</v>
      </c>
      <c r="C48" s="871" t="s">
        <v>1633</v>
      </c>
      <c r="D48" s="886">
        <v>0</v>
      </c>
      <c r="E48" s="877">
        <v>20000000</v>
      </c>
      <c r="F48" s="873" t="s">
        <v>1634</v>
      </c>
      <c r="G48" s="874">
        <f>D48*E48</f>
        <v>0</v>
      </c>
      <c r="H48" s="874"/>
      <c r="I48" s="878">
        <v>20000000</v>
      </c>
      <c r="J48" s="876">
        <v>0</v>
      </c>
      <c r="K48" s="907"/>
    </row>
    <row r="50" spans="1:12" s="563" customFormat="1">
      <c r="A50" s="562"/>
      <c r="B50" s="568"/>
      <c r="C50" s="565"/>
      <c r="D50" s="565"/>
      <c r="E50" s="562"/>
      <c r="F50" s="565"/>
      <c r="G50" s="561"/>
      <c r="H50" s="561"/>
      <c r="I50" s="561"/>
      <c r="J50" s="909" t="s">
        <v>1635</v>
      </c>
      <c r="L50" s="562"/>
    </row>
    <row r="51" spans="1:12" s="563" customFormat="1">
      <c r="A51" s="562"/>
      <c r="B51" s="568"/>
      <c r="C51" s="565"/>
      <c r="D51" s="565"/>
      <c r="E51" s="562"/>
      <c r="F51" s="565"/>
      <c r="G51" s="561"/>
      <c r="H51" s="561"/>
      <c r="I51" s="561"/>
      <c r="J51" s="910" t="s">
        <v>1497</v>
      </c>
      <c r="L51" s="562"/>
    </row>
    <row r="52" spans="1:12" s="563" customFormat="1">
      <c r="A52" s="562"/>
      <c r="B52" s="568"/>
      <c r="C52" s="565"/>
      <c r="D52" s="565"/>
      <c r="E52" s="562"/>
      <c r="F52" s="565"/>
      <c r="G52" s="561"/>
      <c r="H52" s="561"/>
      <c r="I52" s="561"/>
      <c r="J52" s="910" t="s">
        <v>1636</v>
      </c>
      <c r="L52" s="562"/>
    </row>
    <row r="53" spans="1:12" s="563" customFormat="1">
      <c r="A53" s="562"/>
      <c r="B53" s="568"/>
      <c r="C53" s="565"/>
      <c r="D53" s="565"/>
      <c r="E53" s="562"/>
      <c r="F53" s="565"/>
      <c r="G53" s="561"/>
      <c r="H53" s="561"/>
      <c r="I53" s="561"/>
      <c r="J53" s="911"/>
      <c r="L53" s="562"/>
    </row>
    <row r="54" spans="1:12" s="563" customFormat="1">
      <c r="A54" s="562"/>
      <c r="B54" s="568"/>
      <c r="C54" s="565"/>
      <c r="D54" s="565"/>
      <c r="E54" s="562"/>
      <c r="F54" s="565"/>
      <c r="G54" s="561"/>
      <c r="H54" s="561"/>
      <c r="I54" s="561"/>
      <c r="J54" s="912"/>
      <c r="L54" s="562"/>
    </row>
    <row r="55" spans="1:12" s="563" customFormat="1">
      <c r="A55" s="562"/>
      <c r="B55" s="568"/>
      <c r="C55" s="565"/>
      <c r="D55" s="565"/>
      <c r="E55" s="562"/>
      <c r="F55" s="565"/>
      <c r="G55" s="561"/>
      <c r="H55" s="561"/>
      <c r="I55" s="561"/>
      <c r="J55" s="911"/>
      <c r="L55" s="562"/>
    </row>
    <row r="56" spans="1:12" s="563" customFormat="1">
      <c r="A56" s="562"/>
      <c r="B56" s="568"/>
      <c r="C56" s="565"/>
      <c r="D56" s="565"/>
      <c r="E56" s="562"/>
      <c r="F56" s="565"/>
      <c r="G56" s="561"/>
      <c r="H56" s="561"/>
      <c r="I56" s="561"/>
      <c r="J56" s="911"/>
      <c r="L56" s="562"/>
    </row>
    <row r="57" spans="1:12" s="563" customFormat="1">
      <c r="A57" s="562"/>
      <c r="B57" s="568"/>
      <c r="C57" s="565"/>
      <c r="D57" s="565"/>
      <c r="E57" s="562"/>
      <c r="F57" s="565"/>
      <c r="G57" s="561"/>
      <c r="H57" s="561"/>
      <c r="I57" s="561"/>
      <c r="J57" s="913" t="s">
        <v>1637</v>
      </c>
      <c r="L57" s="562"/>
    </row>
  </sheetData>
  <mergeCells count="16">
    <mergeCell ref="A1:B1"/>
    <mergeCell ref="A3:K3"/>
    <mergeCell ref="A5:A6"/>
    <mergeCell ref="B5:B6"/>
    <mergeCell ref="C5:C6"/>
    <mergeCell ref="D5:D6"/>
    <mergeCell ref="E5:E6"/>
    <mergeCell ref="F5:F6"/>
    <mergeCell ref="G5:G6"/>
    <mergeCell ref="I5:J5"/>
    <mergeCell ref="K5:K6"/>
    <mergeCell ref="A7:B7"/>
    <mergeCell ref="F19:F24"/>
    <mergeCell ref="J19:J24"/>
    <mergeCell ref="J32:J33"/>
    <mergeCell ref="H5:H6"/>
  </mergeCells>
  <pageMargins left="0.7" right="0.5" top="0.5" bottom="0.5" header="0.3" footer="0.3"/>
  <pageSetup paperSize="9" scale="77" orientation="landscape" r:id="rId1"/>
  <headerFooter>
    <oddFooter>&amp;R&amp;P</oddFooter>
  </headerFooter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J49"/>
  <sheetViews>
    <sheetView workbookViewId="0">
      <selection activeCell="H27" sqref="H27"/>
    </sheetView>
  </sheetViews>
  <sheetFormatPr defaultRowHeight="12.75"/>
  <cols>
    <col min="1" max="1" width="5.85546875" style="412" customWidth="1"/>
    <col min="2" max="2" width="10.85546875" style="641" customWidth="1"/>
    <col min="3" max="3" width="10.7109375" style="412" customWidth="1"/>
    <col min="4" max="4" width="51" style="134" customWidth="1"/>
    <col min="5" max="7" width="14.28515625" style="133" customWidth="1"/>
    <col min="8" max="8" width="18.5703125" style="133" customWidth="1"/>
    <col min="9" max="9" width="9.5703125" style="133" customWidth="1"/>
    <col min="10" max="16384" width="9.140625" style="133"/>
  </cols>
  <sheetData>
    <row r="1" spans="1:10">
      <c r="A1" s="1422" t="s">
        <v>362</v>
      </c>
      <c r="B1" s="1422"/>
      <c r="C1" s="1422"/>
      <c r="D1" s="1422"/>
      <c r="F1" s="115"/>
      <c r="G1" s="115"/>
      <c r="H1" s="115"/>
      <c r="I1" s="115"/>
    </row>
    <row r="2" spans="1:10">
      <c r="A2" s="1423" t="s">
        <v>1</v>
      </c>
      <c r="B2" s="1423"/>
      <c r="C2" s="1423"/>
      <c r="D2" s="1423"/>
      <c r="F2" s="400"/>
      <c r="G2" s="400"/>
      <c r="H2" s="400"/>
      <c r="I2" s="400"/>
    </row>
    <row r="3" spans="1:10">
      <c r="E3" s="400"/>
      <c r="F3" s="400"/>
      <c r="G3" s="400"/>
      <c r="H3" s="400"/>
      <c r="I3" s="400"/>
    </row>
    <row r="4" spans="1:10" ht="16.5">
      <c r="B4" s="1413" t="s">
        <v>1422</v>
      </c>
      <c r="C4" s="1413"/>
      <c r="D4" s="1413"/>
      <c r="E4" s="1413"/>
      <c r="F4" s="1413"/>
      <c r="G4" s="1413"/>
      <c r="H4" s="1413"/>
      <c r="I4" s="1413"/>
    </row>
    <row r="5" spans="1:10">
      <c r="E5" s="400"/>
      <c r="F5" s="400"/>
      <c r="G5" s="400"/>
      <c r="H5" s="400"/>
      <c r="I5" s="400"/>
    </row>
    <row r="6" spans="1:10" ht="13.5" thickBot="1">
      <c r="F6" s="1414" t="s">
        <v>8</v>
      </c>
      <c r="G6" s="1414"/>
      <c r="H6" s="642"/>
      <c r="I6" s="642"/>
    </row>
    <row r="7" spans="1:10" s="412" customFormat="1" ht="13.5" thickTop="1">
      <c r="A7" s="1390" t="s">
        <v>366</v>
      </c>
      <c r="B7" s="1415" t="s">
        <v>1412</v>
      </c>
      <c r="C7" s="1417" t="s">
        <v>1413</v>
      </c>
      <c r="D7" s="1417" t="s">
        <v>10</v>
      </c>
      <c r="E7" s="1419" t="s">
        <v>11</v>
      </c>
      <c r="F7" s="1419"/>
      <c r="G7" s="1419"/>
      <c r="H7" s="1420" t="s">
        <v>410</v>
      </c>
      <c r="I7" s="1420" t="s">
        <v>1414</v>
      </c>
    </row>
    <row r="8" spans="1:10" s="412" customFormat="1">
      <c r="A8" s="1424"/>
      <c r="B8" s="1416"/>
      <c r="C8" s="1418"/>
      <c r="D8" s="1418"/>
      <c r="E8" s="1034" t="s">
        <v>1415</v>
      </c>
      <c r="F8" s="1034" t="s">
        <v>1416</v>
      </c>
      <c r="G8" s="1034" t="s">
        <v>1417</v>
      </c>
      <c r="H8" s="1421"/>
      <c r="I8" s="1421"/>
    </row>
    <row r="9" spans="1:10" ht="22.5">
      <c r="A9" s="1057"/>
      <c r="B9" s="644"/>
      <c r="C9" s="645"/>
      <c r="D9" s="646" t="s">
        <v>420</v>
      </c>
      <c r="E9" s="647"/>
      <c r="F9" s="647"/>
      <c r="G9" s="648">
        <v>5000000</v>
      </c>
      <c r="H9" s="986" t="s">
        <v>1420</v>
      </c>
      <c r="I9" s="987"/>
    </row>
    <row r="10" spans="1:10" ht="25.5">
      <c r="A10" s="1058">
        <v>1</v>
      </c>
      <c r="B10" s="381" t="s">
        <v>554</v>
      </c>
      <c r="C10" s="650" t="s">
        <v>635</v>
      </c>
      <c r="D10" s="206" t="s">
        <v>2417</v>
      </c>
      <c r="E10" s="335">
        <v>12150000</v>
      </c>
      <c r="F10" s="174"/>
      <c r="G10" s="174"/>
      <c r="H10" s="649"/>
      <c r="I10" s="652"/>
    </row>
    <row r="11" spans="1:10" ht="25.5">
      <c r="A11" s="1058">
        <f>A10+1</f>
        <v>2</v>
      </c>
      <c r="B11" s="381" t="s">
        <v>554</v>
      </c>
      <c r="C11" s="650" t="s">
        <v>635</v>
      </c>
      <c r="D11" s="206" t="s">
        <v>2363</v>
      </c>
      <c r="E11" s="335">
        <v>3700000</v>
      </c>
      <c r="F11" s="174"/>
      <c r="G11" s="174"/>
      <c r="H11" s="649"/>
      <c r="I11" s="652"/>
    </row>
    <row r="12" spans="1:10" ht="25.5">
      <c r="A12" s="1058">
        <f t="shared" ref="A12:A30" si="0">A11+1</f>
        <v>3</v>
      </c>
      <c r="B12" s="381">
        <v>44698</v>
      </c>
      <c r="C12" s="651" t="s">
        <v>637</v>
      </c>
      <c r="D12" s="206" t="s">
        <v>620</v>
      </c>
      <c r="E12" s="335">
        <v>5500000</v>
      </c>
      <c r="F12" s="174"/>
      <c r="G12" s="174"/>
      <c r="H12" s="649"/>
      <c r="I12" s="652"/>
      <c r="J12" s="296"/>
    </row>
    <row r="13" spans="1:10" ht="38.25">
      <c r="A13" s="1058">
        <f t="shared" si="0"/>
        <v>4</v>
      </c>
      <c r="B13" s="653" t="s">
        <v>557</v>
      </c>
      <c r="C13" s="198" t="s">
        <v>638</v>
      </c>
      <c r="D13" s="206" t="s">
        <v>2541</v>
      </c>
      <c r="E13" s="335">
        <v>150000000</v>
      </c>
      <c r="F13" s="174"/>
      <c r="G13" s="174"/>
      <c r="H13" s="649"/>
      <c r="I13" s="652"/>
      <c r="J13" s="296"/>
    </row>
    <row r="14" spans="1:10" s="245" customFormat="1" ht="35.25" customHeight="1">
      <c r="A14" s="1058">
        <f t="shared" si="0"/>
        <v>5</v>
      </c>
      <c r="B14" s="653">
        <v>44706</v>
      </c>
      <c r="C14" s="654" t="s">
        <v>2362</v>
      </c>
      <c r="D14" s="976" t="s">
        <v>2418</v>
      </c>
      <c r="E14" s="210"/>
      <c r="F14" s="174">
        <v>50000000</v>
      </c>
      <c r="G14" s="174"/>
      <c r="H14" s="969" t="s">
        <v>2617</v>
      </c>
      <c r="I14" s="652">
        <v>8</v>
      </c>
      <c r="J14" s="398"/>
    </row>
    <row r="15" spans="1:10" s="245" customFormat="1" ht="25.5">
      <c r="A15" s="1058">
        <f t="shared" si="0"/>
        <v>6</v>
      </c>
      <c r="B15" s="654" t="s">
        <v>1689</v>
      </c>
      <c r="C15" s="654" t="s">
        <v>2362</v>
      </c>
      <c r="D15" s="182" t="s">
        <v>2412</v>
      </c>
      <c r="E15" s="210"/>
      <c r="F15" s="174">
        <f>E12-F16</f>
        <v>5120000</v>
      </c>
      <c r="G15" s="174"/>
      <c r="H15" s="969" t="s">
        <v>2616</v>
      </c>
      <c r="I15" s="652">
        <v>7</v>
      </c>
      <c r="J15" s="398"/>
    </row>
    <row r="16" spans="1:10" s="245" customFormat="1" ht="25.5">
      <c r="A16" s="1058">
        <f t="shared" si="0"/>
        <v>7</v>
      </c>
      <c r="B16" s="654" t="s">
        <v>1689</v>
      </c>
      <c r="C16" s="650" t="s">
        <v>1712</v>
      </c>
      <c r="D16" s="206" t="s">
        <v>2415</v>
      </c>
      <c r="E16" s="210"/>
      <c r="F16" s="174">
        <v>380000</v>
      </c>
      <c r="G16" s="174"/>
      <c r="H16" s="969"/>
      <c r="I16" s="652"/>
      <c r="J16" s="398"/>
    </row>
    <row r="17" spans="1:10" s="245" customFormat="1" ht="25.5">
      <c r="A17" s="1058">
        <f t="shared" si="0"/>
        <v>8</v>
      </c>
      <c r="B17" s="654" t="s">
        <v>1689</v>
      </c>
      <c r="C17" s="654" t="s">
        <v>2362</v>
      </c>
      <c r="D17" s="182" t="s">
        <v>2413</v>
      </c>
      <c r="E17" s="210"/>
      <c r="F17" s="174">
        <f>E11-F18</f>
        <v>2867918</v>
      </c>
      <c r="G17" s="174"/>
      <c r="H17" s="969" t="s">
        <v>2616</v>
      </c>
      <c r="I17" s="652">
        <v>7</v>
      </c>
      <c r="J17" s="398"/>
    </row>
    <row r="18" spans="1:10" s="245" customFormat="1" ht="25.5">
      <c r="A18" s="1058">
        <f t="shared" si="0"/>
        <v>9</v>
      </c>
      <c r="B18" s="654" t="s">
        <v>1689</v>
      </c>
      <c r="C18" s="650" t="s">
        <v>1712</v>
      </c>
      <c r="D18" s="206" t="s">
        <v>2416</v>
      </c>
      <c r="E18" s="210"/>
      <c r="F18" s="174">
        <v>832082</v>
      </c>
      <c r="G18" s="174"/>
      <c r="H18" s="969"/>
      <c r="I18" s="652"/>
      <c r="J18" s="398"/>
    </row>
    <row r="19" spans="1:10" s="245" customFormat="1" ht="25.5">
      <c r="A19" s="1058">
        <f t="shared" si="0"/>
        <v>10</v>
      </c>
      <c r="B19" s="654" t="s">
        <v>1689</v>
      </c>
      <c r="C19" s="650" t="s">
        <v>2362</v>
      </c>
      <c r="D19" s="182" t="s">
        <v>2419</v>
      </c>
      <c r="E19" s="210"/>
      <c r="F19" s="174">
        <f>E10</f>
        <v>12150000</v>
      </c>
      <c r="G19" s="174"/>
      <c r="H19" s="969" t="s">
        <v>2617</v>
      </c>
      <c r="I19" s="652">
        <v>7</v>
      </c>
      <c r="J19" s="398"/>
    </row>
    <row r="20" spans="1:10" s="245" customFormat="1" ht="25.5">
      <c r="A20" s="1058">
        <f t="shared" si="0"/>
        <v>11</v>
      </c>
      <c r="B20" s="654" t="s">
        <v>1690</v>
      </c>
      <c r="C20" s="650" t="s">
        <v>1713</v>
      </c>
      <c r="D20" s="194" t="s">
        <v>1693</v>
      </c>
      <c r="E20" s="210">
        <v>6000000</v>
      </c>
      <c r="F20" s="174"/>
      <c r="G20" s="174"/>
      <c r="H20" s="969"/>
      <c r="I20" s="652"/>
      <c r="J20" s="398"/>
    </row>
    <row r="21" spans="1:10" s="245" customFormat="1" ht="38.25">
      <c r="A21" s="1058">
        <f t="shared" si="0"/>
        <v>12</v>
      </c>
      <c r="B21" s="654">
        <v>44861</v>
      </c>
      <c r="C21" s="650" t="s">
        <v>1797</v>
      </c>
      <c r="D21" s="703" t="s">
        <v>2569</v>
      </c>
      <c r="E21" s="210">
        <v>20000000</v>
      </c>
      <c r="F21" s="174"/>
      <c r="G21" s="174"/>
      <c r="H21" s="969"/>
      <c r="I21" s="652"/>
      <c r="J21" s="398"/>
    </row>
    <row r="22" spans="1:10" s="245" customFormat="1" ht="38.25">
      <c r="A22" s="1058">
        <f t="shared" si="0"/>
        <v>13</v>
      </c>
      <c r="B22" s="975">
        <v>44861</v>
      </c>
      <c r="C22" s="968" t="s">
        <v>1797</v>
      </c>
      <c r="D22" s="703" t="s">
        <v>2570</v>
      </c>
      <c r="E22" s="210">
        <v>7500000</v>
      </c>
      <c r="F22" s="174"/>
      <c r="G22" s="174"/>
      <c r="H22" s="969"/>
      <c r="I22" s="652"/>
      <c r="J22" s="398"/>
    </row>
    <row r="23" spans="1:10" s="245" customFormat="1" ht="25.5">
      <c r="A23" s="1058">
        <f t="shared" si="0"/>
        <v>14</v>
      </c>
      <c r="B23" s="974">
        <v>44869</v>
      </c>
      <c r="C23" s="968" t="s">
        <v>1822</v>
      </c>
      <c r="D23" s="204" t="s">
        <v>2572</v>
      </c>
      <c r="E23" s="210">
        <v>13000000</v>
      </c>
      <c r="F23" s="174"/>
      <c r="G23" s="174"/>
      <c r="H23" s="969"/>
      <c r="I23" s="652"/>
      <c r="J23" s="398"/>
    </row>
    <row r="24" spans="1:10" s="245" customFormat="1" ht="25.5">
      <c r="A24" s="1058">
        <f t="shared" si="0"/>
        <v>15</v>
      </c>
      <c r="B24" s="974">
        <v>44903</v>
      </c>
      <c r="C24" s="968" t="s">
        <v>2207</v>
      </c>
      <c r="D24" s="976" t="s">
        <v>2407</v>
      </c>
      <c r="E24" s="210"/>
      <c r="F24" s="174">
        <v>50000000</v>
      </c>
      <c r="G24" s="174"/>
      <c r="H24" s="969"/>
      <c r="I24" s="652"/>
      <c r="J24" s="398"/>
    </row>
    <row r="25" spans="1:10" s="245" customFormat="1" ht="38.25">
      <c r="A25" s="1058">
        <f t="shared" si="0"/>
        <v>16</v>
      </c>
      <c r="B25" s="974">
        <v>44922</v>
      </c>
      <c r="C25" s="654" t="s">
        <v>2362</v>
      </c>
      <c r="D25" s="976" t="s">
        <v>2584</v>
      </c>
      <c r="E25" s="210"/>
      <c r="F25" s="174">
        <v>20000000</v>
      </c>
      <c r="G25" s="174"/>
      <c r="H25" s="969" t="s">
        <v>2619</v>
      </c>
      <c r="I25" s="652">
        <v>7</v>
      </c>
      <c r="J25" s="398"/>
    </row>
    <row r="26" spans="1:10" s="245" customFormat="1" ht="38.25">
      <c r="A26" s="1058">
        <f t="shared" si="0"/>
        <v>17</v>
      </c>
      <c r="B26" s="974">
        <v>44922</v>
      </c>
      <c r="C26" s="654" t="s">
        <v>2362</v>
      </c>
      <c r="D26" s="976" t="s">
        <v>2587</v>
      </c>
      <c r="E26" s="210"/>
      <c r="F26" s="174">
        <f>E22</f>
        <v>7500000</v>
      </c>
      <c r="G26" s="174"/>
      <c r="H26" s="969" t="s">
        <v>2619</v>
      </c>
      <c r="I26" s="652">
        <v>7</v>
      </c>
      <c r="J26" s="398"/>
    </row>
    <row r="27" spans="1:10" s="245" customFormat="1" ht="38.25">
      <c r="A27" s="1058">
        <f t="shared" si="0"/>
        <v>18</v>
      </c>
      <c r="B27" s="974">
        <v>44924</v>
      </c>
      <c r="C27" s="654" t="s">
        <v>2362</v>
      </c>
      <c r="D27" s="976" t="s">
        <v>2589</v>
      </c>
      <c r="E27" s="210"/>
      <c r="F27" s="174">
        <f>E23</f>
        <v>13000000</v>
      </c>
      <c r="G27" s="174"/>
      <c r="H27" s="969" t="s">
        <v>2620</v>
      </c>
      <c r="I27" s="652">
        <v>7</v>
      </c>
      <c r="J27" s="398"/>
    </row>
    <row r="28" spans="1:10" s="245" customFormat="1" ht="25.5">
      <c r="A28" s="1058">
        <f t="shared" si="0"/>
        <v>19</v>
      </c>
      <c r="B28" s="974">
        <v>44925</v>
      </c>
      <c r="C28" s="654" t="s">
        <v>2362</v>
      </c>
      <c r="D28" s="977" t="s">
        <v>2614</v>
      </c>
      <c r="E28" s="210"/>
      <c r="F28" s="174">
        <f>E20-F29</f>
        <v>5232000</v>
      </c>
      <c r="G28" s="174"/>
      <c r="H28" s="969" t="s">
        <v>2618</v>
      </c>
      <c r="I28" s="652">
        <v>7</v>
      </c>
      <c r="J28" s="398"/>
    </row>
    <row r="29" spans="1:10" ht="25.5">
      <c r="A29" s="1058">
        <f t="shared" si="0"/>
        <v>20</v>
      </c>
      <c r="B29" s="384">
        <v>44925</v>
      </c>
      <c r="C29" s="200" t="s">
        <v>2219</v>
      </c>
      <c r="D29" s="216" t="s">
        <v>2421</v>
      </c>
      <c r="E29" s="335"/>
      <c r="F29" s="174">
        <v>768000</v>
      </c>
      <c r="G29" s="174"/>
      <c r="H29" s="649"/>
      <c r="I29" s="652"/>
      <c r="J29" s="296"/>
    </row>
    <row r="30" spans="1:10" ht="38.25">
      <c r="A30" s="1058">
        <f t="shared" si="0"/>
        <v>21</v>
      </c>
      <c r="B30" s="384">
        <v>44926</v>
      </c>
      <c r="C30" s="200" t="s">
        <v>2220</v>
      </c>
      <c r="D30" s="204" t="s">
        <v>2365</v>
      </c>
      <c r="E30" s="335"/>
      <c r="F30" s="174">
        <v>20000000</v>
      </c>
      <c r="G30" s="174"/>
      <c r="H30" s="649"/>
      <c r="I30" s="652"/>
      <c r="J30" s="296"/>
    </row>
    <row r="31" spans="1:10">
      <c r="A31" s="1058"/>
      <c r="B31" s="381"/>
      <c r="C31" s="651"/>
      <c r="D31" s="656" t="s">
        <v>1418</v>
      </c>
      <c r="E31" s="373">
        <f>SUM(E10:E30)</f>
        <v>217850000</v>
      </c>
      <c r="F31" s="373">
        <f>SUM(F10:F30)</f>
        <v>187850000</v>
      </c>
      <c r="G31" s="174"/>
      <c r="H31" s="649"/>
      <c r="I31" s="652"/>
    </row>
    <row r="32" spans="1:10" s="245" customFormat="1" ht="79.5" thickBot="1">
      <c r="A32" s="1059"/>
      <c r="B32" s="658"/>
      <c r="C32" s="393"/>
      <c r="D32" s="659" t="s">
        <v>1419</v>
      </c>
      <c r="E32" s="325"/>
      <c r="F32" s="325"/>
      <c r="G32" s="325">
        <f>G9+E31-F31</f>
        <v>35000000</v>
      </c>
      <c r="H32" s="660" t="s">
        <v>2613</v>
      </c>
      <c r="I32" s="988"/>
    </row>
    <row r="33" spans="1:9" s="245" customFormat="1" ht="13.5" thickTop="1">
      <c r="A33" s="560"/>
      <c r="B33" s="641"/>
      <c r="C33" s="412"/>
      <c r="D33" s="134"/>
      <c r="E33" s="133"/>
      <c r="F33" s="133"/>
      <c r="G33" s="133"/>
      <c r="H33" s="133"/>
      <c r="I33" s="133"/>
    </row>
    <row r="34" spans="1:9" s="245" customFormat="1">
      <c r="A34" s="560"/>
      <c r="B34" s="661" t="s">
        <v>160</v>
      </c>
      <c r="C34" s="662" t="s">
        <v>161</v>
      </c>
      <c r="D34" s="663"/>
      <c r="E34" s="663"/>
      <c r="F34" s="133"/>
      <c r="G34" s="133"/>
      <c r="H34" s="133"/>
      <c r="I34" s="133"/>
    </row>
    <row r="35" spans="1:9" s="245" customFormat="1">
      <c r="A35" s="560"/>
      <c r="B35" s="661" t="s">
        <v>162</v>
      </c>
      <c r="C35" s="558" t="s">
        <v>163</v>
      </c>
      <c r="D35" s="663"/>
      <c r="E35" s="663"/>
      <c r="F35" s="133"/>
      <c r="G35" s="334"/>
      <c r="H35" s="334"/>
      <c r="I35" s="334"/>
    </row>
    <row r="36" spans="1:9" s="245" customFormat="1">
      <c r="A36" s="560"/>
      <c r="B36" s="661" t="s">
        <v>166</v>
      </c>
      <c r="C36" s="558" t="s">
        <v>167</v>
      </c>
      <c r="D36" s="663"/>
      <c r="E36" s="663"/>
      <c r="F36" s="133"/>
      <c r="G36" s="133"/>
      <c r="H36" s="133"/>
      <c r="I36" s="133"/>
    </row>
    <row r="37" spans="1:9" s="245" customFormat="1">
      <c r="A37" s="560"/>
      <c r="B37" s="661" t="s">
        <v>168</v>
      </c>
      <c r="C37" s="558" t="s">
        <v>169</v>
      </c>
      <c r="D37" s="663"/>
      <c r="E37" s="117">
        <f>F15+F17+F19+F25+F26+F27+F28</f>
        <v>65869918</v>
      </c>
      <c r="F37" s="133"/>
      <c r="G37" s="133"/>
      <c r="H37" s="133"/>
      <c r="I37" s="133"/>
    </row>
    <row r="38" spans="1:9" s="245" customFormat="1">
      <c r="A38" s="560"/>
      <c r="B38" s="661" t="s">
        <v>172</v>
      </c>
      <c r="C38" s="558" t="s">
        <v>438</v>
      </c>
      <c r="D38" s="663"/>
      <c r="E38" s="664">
        <f>F14</f>
        <v>50000000</v>
      </c>
      <c r="F38" s="133"/>
      <c r="G38" s="133"/>
      <c r="H38" s="133"/>
      <c r="I38" s="133"/>
    </row>
    <row r="39" spans="1:9" s="245" customFormat="1">
      <c r="A39" s="560"/>
      <c r="B39" s="641"/>
      <c r="C39" s="412"/>
      <c r="D39" s="134"/>
      <c r="E39" s="133"/>
      <c r="F39" s="133"/>
      <c r="G39" s="133"/>
      <c r="H39" s="133"/>
      <c r="I39" s="133"/>
    </row>
    <row r="40" spans="1:9" s="245" customFormat="1">
      <c r="A40" s="560"/>
      <c r="B40" s="641"/>
      <c r="C40" s="293"/>
      <c r="D40" s="134"/>
      <c r="E40" s="133"/>
      <c r="G40" s="1027" t="s">
        <v>2483</v>
      </c>
      <c r="H40" s="1027"/>
      <c r="I40" s="1027"/>
    </row>
    <row r="41" spans="1:9" s="245" customFormat="1">
      <c r="A41" s="560"/>
      <c r="B41" s="665"/>
      <c r="C41" s="666" t="s">
        <v>174</v>
      </c>
      <c r="D41" s="667"/>
      <c r="E41" s="133"/>
      <c r="G41" s="1029" t="s">
        <v>175</v>
      </c>
      <c r="H41" s="1029"/>
      <c r="I41" s="1029"/>
    </row>
    <row r="42" spans="1:9" s="245" customFormat="1">
      <c r="A42" s="560"/>
      <c r="B42" s="665"/>
      <c r="C42" s="668" t="s">
        <v>176</v>
      </c>
      <c r="D42" s="669"/>
      <c r="E42" s="133"/>
      <c r="G42" s="1027" t="s">
        <v>177</v>
      </c>
      <c r="H42" s="1027"/>
      <c r="I42" s="1027"/>
    </row>
    <row r="43" spans="1:9" s="245" customFormat="1">
      <c r="A43" s="560"/>
      <c r="B43" s="665"/>
      <c r="C43" s="412"/>
      <c r="D43" s="134"/>
      <c r="E43" s="133"/>
      <c r="G43" s="670"/>
      <c r="H43" s="670"/>
      <c r="I43" s="670"/>
    </row>
    <row r="44" spans="1:9" s="245" customFormat="1">
      <c r="A44" s="560"/>
      <c r="B44" s="665"/>
      <c r="C44" s="412"/>
      <c r="D44" s="134"/>
      <c r="E44" s="334"/>
      <c r="G44" s="670"/>
      <c r="H44" s="670"/>
      <c r="I44" s="670"/>
    </row>
    <row r="45" spans="1:9">
      <c r="G45" s="560"/>
      <c r="H45" s="560"/>
      <c r="I45" s="560"/>
    </row>
    <row r="46" spans="1:9">
      <c r="G46" s="560"/>
      <c r="H46" s="560"/>
      <c r="I46" s="560"/>
    </row>
    <row r="47" spans="1:9">
      <c r="G47" s="560"/>
      <c r="H47" s="560"/>
      <c r="I47" s="560"/>
    </row>
    <row r="48" spans="1:9">
      <c r="C48" s="1027" t="s">
        <v>178</v>
      </c>
      <c r="E48" s="334"/>
      <c r="G48" s="1027" t="s">
        <v>179</v>
      </c>
      <c r="H48" s="1027"/>
      <c r="I48" s="1027"/>
    </row>
    <row r="49" spans="5:5">
      <c r="E49" s="334"/>
    </row>
  </sheetData>
  <mergeCells count="11">
    <mergeCell ref="A1:D1"/>
    <mergeCell ref="A2:D2"/>
    <mergeCell ref="B4:I4"/>
    <mergeCell ref="F6:G6"/>
    <mergeCell ref="A7:A8"/>
    <mergeCell ref="B7:B8"/>
    <mergeCell ref="C7:C8"/>
    <mergeCell ref="D7:D8"/>
    <mergeCell ref="E7:G7"/>
    <mergeCell ref="I7:I8"/>
    <mergeCell ref="H7:H8"/>
  </mergeCells>
  <pageMargins left="0.45" right="0.4" top="0.75" bottom="0.5" header="0.3" footer="0.3"/>
  <pageSetup paperSize="9" scale="94" orientation="landscape" r:id="rId1"/>
  <headerFooter alignWithMargins="0">
    <oddFooter>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J699"/>
  <sheetViews>
    <sheetView zoomScaleNormal="100" workbookViewId="0">
      <pane ySplit="6" topLeftCell="A679" activePane="bottomLeft" state="frozen"/>
      <selection pane="bottomLeft" activeCell="G683" sqref="G683"/>
    </sheetView>
  </sheetViews>
  <sheetFormatPr defaultRowHeight="12.75"/>
  <cols>
    <col min="1" max="1" width="4" style="412" customWidth="1"/>
    <col min="2" max="2" width="24" style="134" customWidth="1"/>
    <col min="3" max="3" width="13.5703125" style="412" customWidth="1"/>
    <col min="4" max="4" width="24.85546875" style="555" customWidth="1"/>
    <col min="5" max="5" width="15.28515625" style="560" customWidth="1"/>
    <col min="6" max="6" width="18.85546875" style="1231" customWidth="1"/>
    <col min="7" max="7" width="16.85546875" style="133" bestFit="1" customWidth="1"/>
    <col min="8" max="8" width="10.85546875" style="133" bestFit="1" customWidth="1"/>
    <col min="9" max="9" width="9.85546875" style="133" customWidth="1"/>
    <col min="10" max="16384" width="9.140625" style="133"/>
  </cols>
  <sheetData>
    <row r="1" spans="1:6">
      <c r="A1" s="558" t="s">
        <v>362</v>
      </c>
      <c r="B1" s="1124"/>
      <c r="C1" s="1125"/>
      <c r="E1" s="245"/>
      <c r="F1" s="400" t="s">
        <v>1010</v>
      </c>
    </row>
    <row r="2" spans="1:6">
      <c r="A2" s="133" t="s">
        <v>1</v>
      </c>
      <c r="B2" s="1126"/>
      <c r="C2" s="1037"/>
      <c r="E2" s="247"/>
      <c r="F2" s="400" t="s">
        <v>407</v>
      </c>
    </row>
    <row r="3" spans="1:6">
      <c r="A3" s="1037"/>
      <c r="B3" s="1126"/>
      <c r="C3" s="1037"/>
      <c r="D3" s="1127"/>
      <c r="E3" s="249"/>
      <c r="F3" s="1128"/>
    </row>
    <row r="4" spans="1:6" ht="15.75">
      <c r="A4" s="1434" t="s">
        <v>1317</v>
      </c>
      <c r="B4" s="1435"/>
      <c r="C4" s="1435"/>
      <c r="D4" s="1435"/>
      <c r="E4" s="1435"/>
      <c r="F4" s="1435"/>
    </row>
    <row r="5" spans="1:6" ht="10.5" customHeight="1">
      <c r="A5" s="1436"/>
      <c r="B5" s="1436"/>
      <c r="C5" s="1436"/>
      <c r="D5" s="1436"/>
      <c r="E5" s="1436"/>
      <c r="F5" s="1436"/>
    </row>
    <row r="6" spans="1:6" ht="25.5">
      <c r="A6" s="1129"/>
      <c r="B6" s="1129" t="s">
        <v>1011</v>
      </c>
      <c r="C6" s="1129" t="s">
        <v>1012</v>
      </c>
      <c r="D6" s="1129" t="s">
        <v>1013</v>
      </c>
      <c r="E6" s="1130" t="s">
        <v>1014</v>
      </c>
      <c r="F6" s="1129" t="s">
        <v>2621</v>
      </c>
    </row>
    <row r="7" spans="1:6" s="412" customFormat="1">
      <c r="A7" s="1131"/>
      <c r="B7" s="1132" t="s">
        <v>375</v>
      </c>
      <c r="C7" s="1131" t="s">
        <v>376</v>
      </c>
      <c r="D7" s="1132" t="s">
        <v>377</v>
      </c>
      <c r="E7" s="1133" t="s">
        <v>411</v>
      </c>
      <c r="F7" s="1132" t="s">
        <v>1015</v>
      </c>
    </row>
    <row r="8" spans="1:6">
      <c r="A8" s="1134"/>
      <c r="B8" s="1437" t="s">
        <v>1318</v>
      </c>
      <c r="C8" s="1437"/>
      <c r="D8" s="1135"/>
      <c r="E8" s="1136"/>
      <c r="F8" s="1137"/>
    </row>
    <row r="9" spans="1:6" s="245" customFormat="1">
      <c r="A9" s="1138">
        <v>1</v>
      </c>
      <c r="B9" s="1139" t="s">
        <v>1020</v>
      </c>
      <c r="C9" s="1140" t="s">
        <v>1016</v>
      </c>
      <c r="D9" s="1141" t="s">
        <v>1017</v>
      </c>
      <c r="E9" s="1142">
        <v>7875000</v>
      </c>
      <c r="F9" s="1425" t="s">
        <v>1319</v>
      </c>
    </row>
    <row r="10" spans="1:6" s="245" customFormat="1">
      <c r="A10" s="1138">
        <v>2</v>
      </c>
      <c r="B10" s="1139" t="s">
        <v>1135</v>
      </c>
      <c r="C10" s="1143" t="s">
        <v>1126</v>
      </c>
      <c r="D10" s="1141" t="s">
        <v>1127</v>
      </c>
      <c r="E10" s="1142">
        <v>7000000</v>
      </c>
      <c r="F10" s="1425"/>
    </row>
    <row r="11" spans="1:6" s="245" customFormat="1">
      <c r="A11" s="1138">
        <v>3</v>
      </c>
      <c r="B11" s="1144" t="s">
        <v>1022</v>
      </c>
      <c r="C11" s="1140" t="s">
        <v>1016</v>
      </c>
      <c r="D11" s="1144" t="s">
        <v>1017</v>
      </c>
      <c r="E11" s="1145">
        <v>7980000</v>
      </c>
      <c r="F11" s="1425"/>
    </row>
    <row r="12" spans="1:6" s="245" customFormat="1">
      <c r="A12" s="1138">
        <v>4</v>
      </c>
      <c r="B12" s="1144" t="s">
        <v>1109</v>
      </c>
      <c r="C12" s="1140" t="s">
        <v>1016</v>
      </c>
      <c r="D12" s="1144" t="s">
        <v>1017</v>
      </c>
      <c r="E12" s="1145">
        <v>9150000</v>
      </c>
      <c r="F12" s="1425"/>
    </row>
    <row r="13" spans="1:6" s="245" customFormat="1">
      <c r="A13" s="1138">
        <v>5</v>
      </c>
      <c r="B13" s="1146" t="s">
        <v>1162</v>
      </c>
      <c r="C13" s="1143" t="s">
        <v>1056</v>
      </c>
      <c r="D13" s="1146" t="s">
        <v>1163</v>
      </c>
      <c r="E13" s="1147">
        <v>5699000</v>
      </c>
      <c r="F13" s="1425"/>
    </row>
    <row r="14" spans="1:6" s="245" customFormat="1">
      <c r="A14" s="1138">
        <v>6</v>
      </c>
      <c r="B14" s="1148" t="s">
        <v>1118</v>
      </c>
      <c r="C14" s="1140" t="s">
        <v>1016</v>
      </c>
      <c r="D14" s="1146" t="s">
        <v>1017</v>
      </c>
      <c r="E14" s="1147">
        <v>8725000</v>
      </c>
      <c r="F14" s="1425"/>
    </row>
    <row r="15" spans="1:6" s="245" customFormat="1">
      <c r="A15" s="1138">
        <v>7</v>
      </c>
      <c r="B15" s="1149" t="s">
        <v>1119</v>
      </c>
      <c r="C15" s="1140" t="s">
        <v>1016</v>
      </c>
      <c r="D15" s="1146" t="s">
        <v>1017</v>
      </c>
      <c r="E15" s="1147">
        <v>8275500</v>
      </c>
      <c r="F15" s="1425"/>
    </row>
    <row r="16" spans="1:6" s="245" customFormat="1">
      <c r="A16" s="1138">
        <v>8</v>
      </c>
      <c r="B16" s="1149" t="s">
        <v>1120</v>
      </c>
      <c r="C16" s="1140" t="s">
        <v>1016</v>
      </c>
      <c r="D16" s="1146" t="s">
        <v>1017</v>
      </c>
      <c r="E16" s="1147">
        <v>9510000</v>
      </c>
      <c r="F16" s="1425"/>
    </row>
    <row r="17" spans="1:7" s="245" customFormat="1">
      <c r="A17" s="1138">
        <v>9</v>
      </c>
      <c r="B17" s="1150" t="s">
        <v>1129</v>
      </c>
      <c r="C17" s="1140" t="s">
        <v>1016</v>
      </c>
      <c r="D17" s="1141" t="s">
        <v>1017</v>
      </c>
      <c r="E17" s="1142">
        <v>8620000</v>
      </c>
      <c r="F17" s="1425"/>
    </row>
    <row r="18" spans="1:7" s="245" customFormat="1">
      <c r="A18" s="795"/>
      <c r="B18" s="1151" t="s">
        <v>404</v>
      </c>
      <c r="C18" s="1152"/>
      <c r="D18" s="1153"/>
      <c r="E18" s="1223">
        <f>SUM(E9:E17)</f>
        <v>72834500</v>
      </c>
      <c r="F18" s="1154"/>
      <c r="G18" s="399">
        <f>E18</f>
        <v>72834500</v>
      </c>
    </row>
    <row r="19" spans="1:7" s="245" customFormat="1">
      <c r="A19" s="795"/>
      <c r="B19" s="1152"/>
      <c r="C19" s="1152"/>
      <c r="D19" s="1153"/>
      <c r="E19" s="795"/>
      <c r="F19" s="1154"/>
    </row>
    <row r="20" spans="1:7" s="245" customFormat="1">
      <c r="A20" s="795"/>
      <c r="B20" s="1426" t="s">
        <v>1320</v>
      </c>
      <c r="C20" s="1426"/>
      <c r="D20" s="1153"/>
      <c r="E20" s="795"/>
      <c r="F20" s="1154"/>
    </row>
    <row r="21" spans="1:7" s="245" customFormat="1" ht="25.5">
      <c r="A21" s="795">
        <v>1</v>
      </c>
      <c r="B21" s="1155" t="s">
        <v>1321</v>
      </c>
      <c r="C21" s="1156" t="s">
        <v>1039</v>
      </c>
      <c r="D21" s="1155" t="s">
        <v>1325</v>
      </c>
      <c r="E21" s="1145">
        <v>8432000</v>
      </c>
      <c r="F21" s="1154" t="s">
        <v>1322</v>
      </c>
    </row>
    <row r="22" spans="1:7" s="245" customFormat="1">
      <c r="A22" s="795"/>
      <c r="B22" s="1151" t="s">
        <v>404</v>
      </c>
      <c r="C22" s="1157"/>
      <c r="D22" s="1158"/>
      <c r="E22" s="1159">
        <f>SUM(E21)</f>
        <v>8432000</v>
      </c>
      <c r="F22" s="1154"/>
      <c r="G22" s="399">
        <f>E22</f>
        <v>8432000</v>
      </c>
    </row>
    <row r="23" spans="1:7" s="245" customFormat="1">
      <c r="A23" s="795"/>
      <c r="B23" s="1158"/>
      <c r="C23" s="1157"/>
      <c r="D23" s="1149"/>
      <c r="E23" s="1147"/>
      <c r="F23" s="1154"/>
    </row>
    <row r="24" spans="1:7" s="245" customFormat="1">
      <c r="A24" s="795"/>
      <c r="B24" s="1426" t="s">
        <v>1323</v>
      </c>
      <c r="C24" s="1426"/>
      <c r="D24" s="1158"/>
      <c r="E24" s="1147"/>
      <c r="F24" s="1154"/>
    </row>
    <row r="25" spans="1:7" s="245" customFormat="1" ht="25.5">
      <c r="A25" s="795">
        <v>1</v>
      </c>
      <c r="B25" s="1160" t="s">
        <v>1043</v>
      </c>
      <c r="C25" s="1156" t="s">
        <v>1039</v>
      </c>
      <c r="D25" s="1160" t="s">
        <v>1324</v>
      </c>
      <c r="E25" s="1161">
        <v>10000000</v>
      </c>
      <c r="F25" s="1154" t="s">
        <v>2622</v>
      </c>
    </row>
    <row r="26" spans="1:7" s="245" customFormat="1">
      <c r="A26" s="795"/>
      <c r="B26" s="1151" t="s">
        <v>404</v>
      </c>
      <c r="C26" s="1162"/>
      <c r="D26" s="1160"/>
      <c r="E26" s="1223">
        <f>SUM(E25)</f>
        <v>10000000</v>
      </c>
      <c r="F26" s="1154"/>
      <c r="G26" s="399">
        <f>E26</f>
        <v>10000000</v>
      </c>
    </row>
    <row r="27" spans="1:7" s="245" customFormat="1">
      <c r="A27" s="795"/>
      <c r="B27" s="1151"/>
      <c r="C27" s="1162"/>
      <c r="D27" s="1160"/>
      <c r="E27" s="1223"/>
      <c r="F27" s="1154"/>
    </row>
    <row r="28" spans="1:7" s="245" customFormat="1">
      <c r="A28" s="795"/>
      <c r="B28" s="1426" t="s">
        <v>1326</v>
      </c>
      <c r="C28" s="1426"/>
      <c r="D28" s="1153"/>
      <c r="E28" s="795"/>
      <c r="F28" s="1154"/>
    </row>
    <row r="29" spans="1:7" s="245" customFormat="1" ht="15" customHeight="1">
      <c r="A29" s="795">
        <v>1</v>
      </c>
      <c r="B29" s="1160" t="s">
        <v>1166</v>
      </c>
      <c r="C29" s="1162" t="s">
        <v>1056</v>
      </c>
      <c r="D29" s="1160" t="s">
        <v>1167</v>
      </c>
      <c r="E29" s="1163">
        <v>7057000</v>
      </c>
      <c r="F29" s="1427" t="s">
        <v>2623</v>
      </c>
    </row>
    <row r="30" spans="1:7" s="245" customFormat="1">
      <c r="A30" s="795">
        <v>2</v>
      </c>
      <c r="B30" s="1160" t="s">
        <v>1170</v>
      </c>
      <c r="C30" s="1162" t="s">
        <v>1056</v>
      </c>
      <c r="D30" s="1160" t="s">
        <v>1062</v>
      </c>
      <c r="E30" s="1147">
        <v>3580000</v>
      </c>
      <c r="F30" s="1428"/>
    </row>
    <row r="31" spans="1:7" s="245" customFormat="1">
      <c r="A31" s="795">
        <v>3</v>
      </c>
      <c r="B31" s="1160" t="s">
        <v>1066</v>
      </c>
      <c r="C31" s="1162" t="s">
        <v>1056</v>
      </c>
      <c r="D31" s="1160" t="s">
        <v>1065</v>
      </c>
      <c r="E31" s="1147">
        <v>4170000</v>
      </c>
      <c r="F31" s="1428"/>
    </row>
    <row r="32" spans="1:7" s="245" customFormat="1">
      <c r="A32" s="795">
        <v>4</v>
      </c>
      <c r="B32" s="1160" t="s">
        <v>1180</v>
      </c>
      <c r="C32" s="1162" t="s">
        <v>1056</v>
      </c>
      <c r="D32" s="1160" t="s">
        <v>1174</v>
      </c>
      <c r="E32" s="1147">
        <v>8900000</v>
      </c>
      <c r="F32" s="1428"/>
    </row>
    <row r="33" spans="1:6" s="245" customFormat="1">
      <c r="A33" s="795">
        <v>5</v>
      </c>
      <c r="B33" s="1160" t="s">
        <v>1067</v>
      </c>
      <c r="C33" s="1162" t="s">
        <v>1056</v>
      </c>
      <c r="D33" s="1160" t="s">
        <v>1068</v>
      </c>
      <c r="E33" s="1147">
        <v>10000000</v>
      </c>
      <c r="F33" s="1428"/>
    </row>
    <row r="34" spans="1:6" s="245" customFormat="1">
      <c r="A34" s="795">
        <v>6</v>
      </c>
      <c r="B34" s="1160" t="s">
        <v>1072</v>
      </c>
      <c r="C34" s="1162" t="s">
        <v>1056</v>
      </c>
      <c r="D34" s="1160" t="s">
        <v>1073</v>
      </c>
      <c r="E34" s="1147">
        <v>10000000</v>
      </c>
      <c r="F34" s="1428"/>
    </row>
    <row r="35" spans="1:6" s="245" customFormat="1">
      <c r="A35" s="795">
        <v>7</v>
      </c>
      <c r="B35" s="1160" t="s">
        <v>1074</v>
      </c>
      <c r="C35" s="1162" t="s">
        <v>1056</v>
      </c>
      <c r="D35" s="1160" t="s">
        <v>1075</v>
      </c>
      <c r="E35" s="1147">
        <v>10000000</v>
      </c>
      <c r="F35" s="1428"/>
    </row>
    <row r="36" spans="1:6" s="245" customFormat="1">
      <c r="A36" s="795">
        <v>8</v>
      </c>
      <c r="B36" s="1160" t="s">
        <v>1076</v>
      </c>
      <c r="C36" s="1162" t="s">
        <v>1056</v>
      </c>
      <c r="D36" s="1160" t="s">
        <v>1077</v>
      </c>
      <c r="E36" s="1147">
        <v>7350000</v>
      </c>
      <c r="F36" s="1428"/>
    </row>
    <row r="37" spans="1:6" s="245" customFormat="1">
      <c r="A37" s="795">
        <v>9</v>
      </c>
      <c r="B37" s="1160" t="s">
        <v>1078</v>
      </c>
      <c r="C37" s="1162" t="s">
        <v>1056</v>
      </c>
      <c r="D37" s="1160" t="s">
        <v>1079</v>
      </c>
      <c r="E37" s="1147">
        <v>6140000</v>
      </c>
      <c r="F37" s="1428"/>
    </row>
    <row r="38" spans="1:6" s="245" customFormat="1">
      <c r="A38" s="795">
        <v>10</v>
      </c>
      <c r="B38" s="1160" t="s">
        <v>1080</v>
      </c>
      <c r="C38" s="1162" t="s">
        <v>1056</v>
      </c>
      <c r="D38" s="1160" t="s">
        <v>1065</v>
      </c>
      <c r="E38" s="1147">
        <v>7460000</v>
      </c>
      <c r="F38" s="1428"/>
    </row>
    <row r="39" spans="1:6" s="245" customFormat="1">
      <c r="A39" s="795">
        <v>11</v>
      </c>
      <c r="B39" s="1160" t="s">
        <v>1081</v>
      </c>
      <c r="C39" s="1162" t="s">
        <v>1056</v>
      </c>
      <c r="D39" s="1160" t="s">
        <v>1065</v>
      </c>
      <c r="E39" s="1147">
        <v>7460000</v>
      </c>
      <c r="F39" s="1428"/>
    </row>
    <row r="40" spans="1:6" s="245" customFormat="1">
      <c r="A40" s="795">
        <v>12</v>
      </c>
      <c r="B40" s="1160" t="s">
        <v>1196</v>
      </c>
      <c r="C40" s="1162" t="s">
        <v>1056</v>
      </c>
      <c r="D40" s="1160" t="s">
        <v>1197</v>
      </c>
      <c r="E40" s="1147">
        <v>8900000</v>
      </c>
      <c r="F40" s="1428"/>
    </row>
    <row r="41" spans="1:6" s="245" customFormat="1">
      <c r="A41" s="795">
        <v>13</v>
      </c>
      <c r="B41" s="1160" t="s">
        <v>1165</v>
      </c>
      <c r="C41" s="1162" t="s">
        <v>1088</v>
      </c>
      <c r="D41" s="1160" t="s">
        <v>1089</v>
      </c>
      <c r="E41" s="1147">
        <v>9750000</v>
      </c>
      <c r="F41" s="1428"/>
    </row>
    <row r="42" spans="1:6" s="245" customFormat="1">
      <c r="A42" s="795">
        <v>14</v>
      </c>
      <c r="B42" s="1160" t="s">
        <v>1087</v>
      </c>
      <c r="C42" s="1162" t="s">
        <v>1088</v>
      </c>
      <c r="D42" s="1160" t="s">
        <v>1089</v>
      </c>
      <c r="E42" s="1147">
        <v>9750000</v>
      </c>
      <c r="F42" s="1428"/>
    </row>
    <row r="43" spans="1:6" s="245" customFormat="1">
      <c r="A43" s="795">
        <v>15</v>
      </c>
      <c r="B43" s="1160" t="s">
        <v>1090</v>
      </c>
      <c r="C43" s="1162" t="s">
        <v>1088</v>
      </c>
      <c r="D43" s="1160" t="s">
        <v>1091</v>
      </c>
      <c r="E43" s="1147">
        <v>8650000</v>
      </c>
      <c r="F43" s="1428"/>
    </row>
    <row r="44" spans="1:6" s="245" customFormat="1">
      <c r="A44" s="795">
        <v>16</v>
      </c>
      <c r="B44" s="1164" t="s">
        <v>1183</v>
      </c>
      <c r="C44" s="1156" t="s">
        <v>1056</v>
      </c>
      <c r="D44" s="1155" t="s">
        <v>1092</v>
      </c>
      <c r="E44" s="1147">
        <v>10000000</v>
      </c>
      <c r="F44" s="1428"/>
    </row>
    <row r="45" spans="1:6" s="245" customFormat="1">
      <c r="A45" s="795">
        <v>17</v>
      </c>
      <c r="B45" s="1164" t="s">
        <v>1202</v>
      </c>
      <c r="C45" s="1156" t="s">
        <v>1056</v>
      </c>
      <c r="D45" s="1155" t="s">
        <v>1092</v>
      </c>
      <c r="E45" s="1147">
        <v>10100000</v>
      </c>
      <c r="F45" s="1428"/>
    </row>
    <row r="46" spans="1:6" s="245" customFormat="1">
      <c r="A46" s="795">
        <v>18</v>
      </c>
      <c r="B46" s="1155" t="s">
        <v>1239</v>
      </c>
      <c r="C46" s="1156" t="s">
        <v>1056</v>
      </c>
      <c r="D46" s="1155" t="s">
        <v>1240</v>
      </c>
      <c r="E46" s="1147">
        <v>8876000</v>
      </c>
      <c r="F46" s="1428"/>
    </row>
    <row r="47" spans="1:6" s="245" customFormat="1" ht="23.25" customHeight="1">
      <c r="A47" s="795">
        <v>19</v>
      </c>
      <c r="B47" s="1165" t="s">
        <v>1187</v>
      </c>
      <c r="C47" s="1166" t="s">
        <v>1056</v>
      </c>
      <c r="D47" s="1165" t="s">
        <v>1167</v>
      </c>
      <c r="E47" s="1147">
        <v>10000000</v>
      </c>
      <c r="F47" s="1428"/>
    </row>
    <row r="48" spans="1:6" s="245" customFormat="1">
      <c r="A48" s="795">
        <v>20</v>
      </c>
      <c r="B48" s="1155" t="s">
        <v>1188</v>
      </c>
      <c r="C48" s="1156" t="s">
        <v>1056</v>
      </c>
      <c r="D48" s="1155" t="s">
        <v>1060</v>
      </c>
      <c r="E48" s="1147">
        <v>3000000</v>
      </c>
      <c r="F48" s="1428"/>
    </row>
    <row r="49" spans="1:7" s="245" customFormat="1">
      <c r="A49" s="795">
        <v>21</v>
      </c>
      <c r="B49" s="1155" t="s">
        <v>1241</v>
      </c>
      <c r="C49" s="1156" t="s">
        <v>1056</v>
      </c>
      <c r="D49" s="1155" t="s">
        <v>1201</v>
      </c>
      <c r="E49" s="1147">
        <v>10000000</v>
      </c>
      <c r="F49" s="1428"/>
    </row>
    <row r="50" spans="1:7" s="245" customFormat="1">
      <c r="A50" s="795">
        <v>22</v>
      </c>
      <c r="B50" s="1155" t="s">
        <v>1200</v>
      </c>
      <c r="C50" s="1156" t="s">
        <v>1056</v>
      </c>
      <c r="D50" s="1155" t="s">
        <v>1201</v>
      </c>
      <c r="E50" s="1147">
        <v>10000000</v>
      </c>
      <c r="F50" s="1428"/>
    </row>
    <row r="51" spans="1:7" s="245" customFormat="1" ht="25.5">
      <c r="A51" s="795">
        <v>23</v>
      </c>
      <c r="B51" s="1155" t="s">
        <v>1287</v>
      </c>
      <c r="C51" s="1156" t="s">
        <v>1056</v>
      </c>
      <c r="D51" s="1155" t="s">
        <v>1054</v>
      </c>
      <c r="E51" s="1147">
        <v>10220000</v>
      </c>
      <c r="F51" s="1428"/>
    </row>
    <row r="52" spans="1:7" s="245" customFormat="1">
      <c r="A52" s="795">
        <v>24</v>
      </c>
      <c r="B52" s="1155" t="s">
        <v>1234</v>
      </c>
      <c r="C52" s="1156" t="s">
        <v>1235</v>
      </c>
      <c r="D52" s="1155" t="s">
        <v>1086</v>
      </c>
      <c r="E52" s="1147">
        <v>8718000</v>
      </c>
      <c r="F52" s="1428"/>
    </row>
    <row r="53" spans="1:7" s="245" customFormat="1">
      <c r="A53" s="795">
        <v>25</v>
      </c>
      <c r="B53" s="1155" t="s">
        <v>1243</v>
      </c>
      <c r="C53" s="1156" t="s">
        <v>1088</v>
      </c>
      <c r="D53" s="1155" t="s">
        <v>1089</v>
      </c>
      <c r="E53" s="1147">
        <v>9750000</v>
      </c>
      <c r="F53" s="1428"/>
    </row>
    <row r="54" spans="1:7" s="245" customFormat="1">
      <c r="A54" s="795">
        <v>26</v>
      </c>
      <c r="B54" s="1167" t="s">
        <v>1190</v>
      </c>
      <c r="C54" s="1168" t="s">
        <v>1088</v>
      </c>
      <c r="D54" s="1153" t="s">
        <v>1091</v>
      </c>
      <c r="E54" s="1169">
        <v>8650000</v>
      </c>
      <c r="F54" s="1429"/>
    </row>
    <row r="55" spans="1:7" s="245" customFormat="1">
      <c r="A55" s="795"/>
      <c r="B55" s="1151" t="s">
        <v>404</v>
      </c>
      <c r="C55" s="1152"/>
      <c r="D55" s="1153"/>
      <c r="E55" s="1170">
        <f>SUM(E29:E54)</f>
        <v>218481000</v>
      </c>
      <c r="F55" s="1154"/>
      <c r="G55" s="399">
        <f>E55</f>
        <v>218481000</v>
      </c>
    </row>
    <row r="56" spans="1:7" s="245" customFormat="1">
      <c r="A56" s="795"/>
      <c r="B56" s="1152"/>
      <c r="C56" s="1152"/>
      <c r="D56" s="1153"/>
      <c r="E56" s="795"/>
      <c r="F56" s="1154"/>
    </row>
    <row r="57" spans="1:7" s="245" customFormat="1">
      <c r="A57" s="795"/>
      <c r="B57" s="1426" t="s">
        <v>1320</v>
      </c>
      <c r="C57" s="1426"/>
      <c r="D57" s="1153"/>
      <c r="E57" s="795"/>
      <c r="F57" s="1154"/>
    </row>
    <row r="58" spans="1:7" s="245" customFormat="1" ht="15" customHeight="1">
      <c r="A58" s="795">
        <v>1</v>
      </c>
      <c r="B58" s="1165" t="s">
        <v>1327</v>
      </c>
      <c r="C58" s="1166" t="s">
        <v>1039</v>
      </c>
      <c r="D58" s="1165" t="s">
        <v>1328</v>
      </c>
      <c r="E58" s="1145">
        <v>10000000</v>
      </c>
      <c r="F58" s="1425" t="s">
        <v>1329</v>
      </c>
    </row>
    <row r="59" spans="1:7" s="245" customFormat="1" ht="15" customHeight="1">
      <c r="A59" s="795">
        <v>2</v>
      </c>
      <c r="B59" s="1165" t="s">
        <v>1098</v>
      </c>
      <c r="C59" s="1166" t="s">
        <v>1039</v>
      </c>
      <c r="D59" s="1165" t="s">
        <v>1328</v>
      </c>
      <c r="E59" s="1145">
        <v>10000000</v>
      </c>
      <c r="F59" s="1425"/>
    </row>
    <row r="60" spans="1:7" s="245" customFormat="1">
      <c r="A60" s="795"/>
      <c r="B60" s="1151" t="s">
        <v>404</v>
      </c>
      <c r="C60" s="1166"/>
      <c r="D60" s="1155"/>
      <c r="E60" s="1171">
        <f>SUM(E58:E59)</f>
        <v>20000000</v>
      </c>
      <c r="F60" s="1154"/>
      <c r="G60" s="399">
        <f>E60</f>
        <v>20000000</v>
      </c>
    </row>
    <row r="61" spans="1:7" s="245" customFormat="1" ht="15" customHeight="1">
      <c r="A61" s="795"/>
      <c r="B61" s="1165"/>
      <c r="C61" s="1166"/>
      <c r="D61" s="1165"/>
      <c r="E61" s="1145"/>
      <c r="F61" s="1154"/>
    </row>
    <row r="62" spans="1:7" s="245" customFormat="1" ht="15" customHeight="1">
      <c r="A62" s="795"/>
      <c r="B62" s="1426" t="s">
        <v>1330</v>
      </c>
      <c r="C62" s="1426"/>
      <c r="D62" s="1165"/>
      <c r="E62" s="1147"/>
      <c r="F62" s="1154"/>
    </row>
    <row r="63" spans="1:7" s="245" customFormat="1" ht="15" customHeight="1">
      <c r="A63" s="795">
        <v>1</v>
      </c>
      <c r="B63" s="1165" t="s">
        <v>1128</v>
      </c>
      <c r="C63" s="1162" t="s">
        <v>1056</v>
      </c>
      <c r="D63" s="1165" t="s">
        <v>1124</v>
      </c>
      <c r="E63" s="1161">
        <v>8650000</v>
      </c>
      <c r="F63" s="1425" t="s">
        <v>1335</v>
      </c>
    </row>
    <row r="64" spans="1:7" s="245" customFormat="1" ht="15" customHeight="1">
      <c r="A64" s="795">
        <v>2</v>
      </c>
      <c r="B64" s="1165" t="s">
        <v>1129</v>
      </c>
      <c r="C64" s="1162" t="s">
        <v>1088</v>
      </c>
      <c r="D64" s="1165" t="s">
        <v>1091</v>
      </c>
      <c r="E64" s="1161">
        <v>8650000</v>
      </c>
      <c r="F64" s="1425"/>
    </row>
    <row r="65" spans="1:6" s="245" customFormat="1" ht="15" customHeight="1">
      <c r="A65" s="795">
        <v>3</v>
      </c>
      <c r="B65" s="1165" t="s">
        <v>1277</v>
      </c>
      <c r="C65" s="1166" t="s">
        <v>1056</v>
      </c>
      <c r="D65" s="1165" t="s">
        <v>1092</v>
      </c>
      <c r="E65" s="1163">
        <v>8850000</v>
      </c>
      <c r="F65" s="1425"/>
    </row>
    <row r="66" spans="1:6" s="245" customFormat="1" ht="15" customHeight="1">
      <c r="A66" s="795">
        <v>4</v>
      </c>
      <c r="B66" s="1165" t="s">
        <v>1257</v>
      </c>
      <c r="C66" s="1166" t="s">
        <v>1056</v>
      </c>
      <c r="D66" s="1155" t="s">
        <v>1058</v>
      </c>
      <c r="E66" s="1163">
        <v>10000000</v>
      </c>
      <c r="F66" s="1425"/>
    </row>
    <row r="67" spans="1:6" s="245" customFormat="1" ht="15" customHeight="1">
      <c r="A67" s="795">
        <v>5</v>
      </c>
      <c r="B67" s="1155" t="s">
        <v>1296</v>
      </c>
      <c r="C67" s="1166" t="s">
        <v>1056</v>
      </c>
      <c r="D67" s="1155" t="s">
        <v>1167</v>
      </c>
      <c r="E67" s="1163">
        <v>10000000</v>
      </c>
      <c r="F67" s="1425"/>
    </row>
    <row r="68" spans="1:6" s="245" customFormat="1" ht="15" customHeight="1">
      <c r="A68" s="795">
        <v>6</v>
      </c>
      <c r="B68" s="1155" t="s">
        <v>1272</v>
      </c>
      <c r="C68" s="1166" t="s">
        <v>1056</v>
      </c>
      <c r="D68" s="1155" t="s">
        <v>1273</v>
      </c>
      <c r="E68" s="1163">
        <v>5700000</v>
      </c>
      <c r="F68" s="1425"/>
    </row>
    <row r="69" spans="1:6" s="245" customFormat="1" ht="15" customHeight="1">
      <c r="A69" s="795">
        <v>7</v>
      </c>
      <c r="B69" s="1155" t="s">
        <v>1280</v>
      </c>
      <c r="C69" s="1166" t="s">
        <v>1056</v>
      </c>
      <c r="D69" s="1155" t="s">
        <v>1263</v>
      </c>
      <c r="E69" s="1163">
        <v>10000000</v>
      </c>
      <c r="F69" s="1425"/>
    </row>
    <row r="70" spans="1:6" s="245" customFormat="1" ht="15" customHeight="1">
      <c r="A70" s="795">
        <v>8</v>
      </c>
      <c r="B70" s="1155" t="s">
        <v>1262</v>
      </c>
      <c r="C70" s="1166" t="s">
        <v>1056</v>
      </c>
      <c r="D70" s="1155" t="s">
        <v>1263</v>
      </c>
      <c r="E70" s="1163">
        <v>3000000</v>
      </c>
      <c r="F70" s="1425"/>
    </row>
    <row r="71" spans="1:6" s="245" customFormat="1" ht="15" customHeight="1">
      <c r="A71" s="795">
        <v>9</v>
      </c>
      <c r="B71" s="1155" t="s">
        <v>1276</v>
      </c>
      <c r="C71" s="1166" t="s">
        <v>1056</v>
      </c>
      <c r="D71" s="1155" t="s">
        <v>1263</v>
      </c>
      <c r="E71" s="1163">
        <v>10000000</v>
      </c>
      <c r="F71" s="1425"/>
    </row>
    <row r="72" spans="1:6" s="245" customFormat="1" ht="25.5">
      <c r="A72" s="795">
        <v>10</v>
      </c>
      <c r="B72" s="1155" t="s">
        <v>1275</v>
      </c>
      <c r="C72" s="1166" t="s">
        <v>1056</v>
      </c>
      <c r="D72" s="1155" t="s">
        <v>1256</v>
      </c>
      <c r="E72" s="1163">
        <v>5556000</v>
      </c>
      <c r="F72" s="1425"/>
    </row>
    <row r="73" spans="1:6" s="245" customFormat="1" ht="25.5">
      <c r="A73" s="795">
        <v>11</v>
      </c>
      <c r="B73" s="1155" t="s">
        <v>1255</v>
      </c>
      <c r="C73" s="1166" t="s">
        <v>1056</v>
      </c>
      <c r="D73" s="1155" t="s">
        <v>1256</v>
      </c>
      <c r="E73" s="1163">
        <v>6960000</v>
      </c>
      <c r="F73" s="1425"/>
    </row>
    <row r="74" spans="1:6" s="245" customFormat="1" ht="15" customHeight="1">
      <c r="A74" s="795">
        <v>12</v>
      </c>
      <c r="B74" s="1155" t="s">
        <v>1264</v>
      </c>
      <c r="C74" s="1166" t="s">
        <v>1056</v>
      </c>
      <c r="D74" s="1155" t="s">
        <v>1331</v>
      </c>
      <c r="E74" s="1163">
        <v>8535000</v>
      </c>
      <c r="F74" s="1425"/>
    </row>
    <row r="75" spans="1:6" s="245" customFormat="1" ht="15" customHeight="1">
      <c r="A75" s="795">
        <v>13</v>
      </c>
      <c r="B75" s="1155" t="s">
        <v>1302</v>
      </c>
      <c r="C75" s="1166" t="s">
        <v>1056</v>
      </c>
      <c r="D75" s="1155" t="s">
        <v>1332</v>
      </c>
      <c r="E75" s="1163">
        <v>10000000</v>
      </c>
      <c r="F75" s="1425"/>
    </row>
    <row r="76" spans="1:6" s="245" customFormat="1" ht="15" customHeight="1">
      <c r="A76" s="795">
        <v>14</v>
      </c>
      <c r="B76" s="1155" t="s">
        <v>1304</v>
      </c>
      <c r="C76" s="1166" t="s">
        <v>1056</v>
      </c>
      <c r="D76" s="1155" t="s">
        <v>1332</v>
      </c>
      <c r="E76" s="1163">
        <v>10000000</v>
      </c>
      <c r="F76" s="1425"/>
    </row>
    <row r="77" spans="1:6" s="245" customFormat="1" ht="15" customHeight="1">
      <c r="A77" s="795">
        <v>15</v>
      </c>
      <c r="B77" s="1155" t="s">
        <v>1300</v>
      </c>
      <c r="C77" s="1166" t="s">
        <v>1056</v>
      </c>
      <c r="D77" s="1155" t="s">
        <v>1332</v>
      </c>
      <c r="E77" s="1163">
        <v>10000000</v>
      </c>
      <c r="F77" s="1425"/>
    </row>
    <row r="78" spans="1:6" s="245" customFormat="1" ht="15" customHeight="1">
      <c r="A78" s="795">
        <v>16</v>
      </c>
      <c r="B78" s="1155" t="s">
        <v>1301</v>
      </c>
      <c r="C78" s="1166" t="s">
        <v>1056</v>
      </c>
      <c r="D78" s="1155" t="s">
        <v>1332</v>
      </c>
      <c r="E78" s="1163">
        <v>10000000</v>
      </c>
      <c r="F78" s="1425"/>
    </row>
    <row r="79" spans="1:6" s="245" customFormat="1" ht="15" customHeight="1">
      <c r="A79" s="795">
        <v>17</v>
      </c>
      <c r="B79" s="1155" t="s">
        <v>1314</v>
      </c>
      <c r="C79" s="1166" t="s">
        <v>1056</v>
      </c>
      <c r="D79" s="1155" t="s">
        <v>1332</v>
      </c>
      <c r="E79" s="1163">
        <v>10000000</v>
      </c>
      <c r="F79" s="1425"/>
    </row>
    <row r="80" spans="1:6" s="245" customFormat="1" ht="15" customHeight="1">
      <c r="A80" s="795">
        <v>18</v>
      </c>
      <c r="B80" s="1155" t="s">
        <v>1303</v>
      </c>
      <c r="C80" s="1166" t="s">
        <v>1056</v>
      </c>
      <c r="D80" s="1155" t="s">
        <v>1332</v>
      </c>
      <c r="E80" s="1163">
        <v>10000000</v>
      </c>
      <c r="F80" s="1425"/>
    </row>
    <row r="81" spans="1:7" s="245" customFormat="1" ht="15" customHeight="1">
      <c r="A81" s="795">
        <v>19</v>
      </c>
      <c r="B81" s="1155" t="s">
        <v>1283</v>
      </c>
      <c r="C81" s="1166" t="s">
        <v>1056</v>
      </c>
      <c r="D81" s="1155" t="s">
        <v>1333</v>
      </c>
      <c r="E81" s="1163">
        <v>10000000</v>
      </c>
      <c r="F81" s="1425"/>
    </row>
    <row r="82" spans="1:7" s="245" customFormat="1" ht="15" customHeight="1">
      <c r="A82" s="795">
        <v>20</v>
      </c>
      <c r="B82" s="1155" t="s">
        <v>1281</v>
      </c>
      <c r="C82" s="1166" t="s">
        <v>1268</v>
      </c>
      <c r="D82" s="1155" t="s">
        <v>1334</v>
      </c>
      <c r="E82" s="1163">
        <v>6750000</v>
      </c>
      <c r="F82" s="1425"/>
    </row>
    <row r="83" spans="1:7" s="245" customFormat="1" ht="15" customHeight="1">
      <c r="A83" s="795">
        <v>21</v>
      </c>
      <c r="B83" s="1155" t="s">
        <v>1282</v>
      </c>
      <c r="C83" s="1166" t="s">
        <v>1268</v>
      </c>
      <c r="D83" s="1155" t="s">
        <v>1269</v>
      </c>
      <c r="E83" s="1163">
        <v>8650000</v>
      </c>
      <c r="F83" s="1425"/>
    </row>
    <row r="84" spans="1:7" s="245" customFormat="1" ht="15" customHeight="1">
      <c r="A84" s="795">
        <v>22</v>
      </c>
      <c r="B84" s="1155" t="s">
        <v>1267</v>
      </c>
      <c r="C84" s="1166" t="s">
        <v>1268</v>
      </c>
      <c r="D84" s="1155" t="s">
        <v>1269</v>
      </c>
      <c r="E84" s="1163">
        <v>6055000</v>
      </c>
      <c r="F84" s="1425"/>
    </row>
    <row r="85" spans="1:7" s="245" customFormat="1" ht="15" customHeight="1">
      <c r="A85" s="795">
        <v>23</v>
      </c>
      <c r="B85" s="1155" t="s">
        <v>1284</v>
      </c>
      <c r="C85" s="1166" t="s">
        <v>1285</v>
      </c>
      <c r="D85" s="1155" t="s">
        <v>1286</v>
      </c>
      <c r="E85" s="1163">
        <v>6316000</v>
      </c>
      <c r="F85" s="1425"/>
    </row>
    <row r="86" spans="1:7" s="245" customFormat="1" ht="15" customHeight="1">
      <c r="A86" s="795"/>
      <c r="B86" s="1151" t="s">
        <v>404</v>
      </c>
      <c r="C86" s="1166"/>
      <c r="D86" s="1155"/>
      <c r="E86" s="1172">
        <f>SUM(E63:E85)</f>
        <v>193672000</v>
      </c>
      <c r="F86" s="1154"/>
      <c r="G86" s="399">
        <f>E86</f>
        <v>193672000</v>
      </c>
    </row>
    <row r="87" spans="1:7" s="245" customFormat="1" ht="15" customHeight="1">
      <c r="A87" s="795"/>
      <c r="B87" s="1155"/>
      <c r="C87" s="1166"/>
      <c r="D87" s="1155"/>
      <c r="E87" s="1163"/>
      <c r="F87" s="1154"/>
    </row>
    <row r="88" spans="1:7" s="245" customFormat="1" ht="15" customHeight="1">
      <c r="A88" s="795"/>
      <c r="B88" s="1426" t="s">
        <v>1336</v>
      </c>
      <c r="C88" s="1426"/>
      <c r="D88" s="1155"/>
      <c r="E88" s="1163"/>
      <c r="F88" s="1154"/>
    </row>
    <row r="89" spans="1:7" s="245" customFormat="1">
      <c r="A89" s="795">
        <v>1</v>
      </c>
      <c r="B89" s="1146" t="s">
        <v>1184</v>
      </c>
      <c r="C89" s="1166" t="s">
        <v>1056</v>
      </c>
      <c r="D89" s="1146" t="s">
        <v>1070</v>
      </c>
      <c r="E89" s="1163">
        <v>6055000</v>
      </c>
      <c r="F89" s="1425" t="s">
        <v>1337</v>
      </c>
    </row>
    <row r="90" spans="1:7" s="245" customFormat="1">
      <c r="A90" s="795">
        <v>2</v>
      </c>
      <c r="B90" s="1146" t="s">
        <v>1185</v>
      </c>
      <c r="C90" s="1166" t="s">
        <v>1056</v>
      </c>
      <c r="D90" s="1146" t="s">
        <v>1186</v>
      </c>
      <c r="E90" s="1163">
        <v>10704000</v>
      </c>
      <c r="F90" s="1425"/>
    </row>
    <row r="91" spans="1:7" s="245" customFormat="1">
      <c r="A91" s="795">
        <v>3</v>
      </c>
      <c r="B91" s="1146" t="s">
        <v>1189</v>
      </c>
      <c r="C91" s="1166" t="s">
        <v>1056</v>
      </c>
      <c r="D91" s="1146" t="s">
        <v>1124</v>
      </c>
      <c r="E91" s="1163">
        <v>2700000</v>
      </c>
      <c r="F91" s="1425"/>
    </row>
    <row r="92" spans="1:7" s="245" customFormat="1">
      <c r="A92" s="795">
        <v>4</v>
      </c>
      <c r="B92" s="1146" t="s">
        <v>1307</v>
      </c>
      <c r="C92" s="1166" t="s">
        <v>1056</v>
      </c>
      <c r="D92" s="1146" t="s">
        <v>1308</v>
      </c>
      <c r="E92" s="1163">
        <v>7842000</v>
      </c>
      <c r="F92" s="1425"/>
    </row>
    <row r="93" spans="1:7" s="245" customFormat="1">
      <c r="A93" s="795">
        <v>5</v>
      </c>
      <c r="B93" s="1173" t="s">
        <v>1232</v>
      </c>
      <c r="C93" s="1166" t="s">
        <v>1056</v>
      </c>
      <c r="D93" s="1146" t="s">
        <v>1233</v>
      </c>
      <c r="E93" s="1163">
        <v>5146000</v>
      </c>
      <c r="F93" s="1425"/>
    </row>
    <row r="94" spans="1:7" s="245" customFormat="1">
      <c r="A94" s="795">
        <v>6</v>
      </c>
      <c r="B94" s="1146" t="s">
        <v>1191</v>
      </c>
      <c r="C94" s="1166" t="s">
        <v>1192</v>
      </c>
      <c r="D94" s="1146" t="s">
        <v>1193</v>
      </c>
      <c r="E94" s="1163">
        <v>3000000</v>
      </c>
      <c r="F94" s="1425"/>
    </row>
    <row r="95" spans="1:7" s="245" customFormat="1">
      <c r="A95" s="795"/>
      <c r="B95" s="1174" t="s">
        <v>404</v>
      </c>
      <c r="C95" s="1166"/>
      <c r="D95" s="1146"/>
      <c r="E95" s="1159">
        <f>SUM(E89:E94)</f>
        <v>35447000</v>
      </c>
      <c r="F95" s="1154"/>
      <c r="G95" s="399">
        <f>E95</f>
        <v>35447000</v>
      </c>
    </row>
    <row r="96" spans="1:7" s="245" customFormat="1">
      <c r="A96" s="795"/>
      <c r="B96" s="1173"/>
      <c r="C96" s="1166"/>
      <c r="D96" s="1146"/>
      <c r="E96" s="1147"/>
      <c r="F96" s="1154"/>
    </row>
    <row r="97" spans="1:7" s="245" customFormat="1">
      <c r="A97" s="795"/>
      <c r="B97" s="1426" t="s">
        <v>1338</v>
      </c>
      <c r="C97" s="1426"/>
      <c r="D97" s="1146"/>
      <c r="E97" s="1147"/>
      <c r="F97" s="1154"/>
    </row>
    <row r="98" spans="1:7" s="245" customFormat="1">
      <c r="A98" s="795">
        <v>1</v>
      </c>
      <c r="B98" s="1146" t="s">
        <v>1288</v>
      </c>
      <c r="C98" s="1166" t="s">
        <v>1056</v>
      </c>
      <c r="D98" s="1146" t="s">
        <v>1070</v>
      </c>
      <c r="E98" s="1161">
        <v>6055000</v>
      </c>
      <c r="F98" s="1425" t="s">
        <v>1339</v>
      </c>
    </row>
    <row r="99" spans="1:7" s="245" customFormat="1">
      <c r="A99" s="795">
        <v>2</v>
      </c>
      <c r="B99" s="1146" t="s">
        <v>1069</v>
      </c>
      <c r="C99" s="1166" t="s">
        <v>1056</v>
      </c>
      <c r="D99" s="1146" t="s">
        <v>1070</v>
      </c>
      <c r="E99" s="1161">
        <v>7785000</v>
      </c>
      <c r="F99" s="1425"/>
    </row>
    <row r="100" spans="1:7" s="245" customFormat="1">
      <c r="A100" s="795">
        <v>3</v>
      </c>
      <c r="B100" s="1146" t="s">
        <v>1071</v>
      </c>
      <c r="C100" s="1166" t="s">
        <v>1056</v>
      </c>
      <c r="D100" s="1146" t="s">
        <v>1070</v>
      </c>
      <c r="E100" s="1161">
        <v>8650000</v>
      </c>
      <c r="F100" s="1425"/>
    </row>
    <row r="101" spans="1:7" s="245" customFormat="1">
      <c r="A101" s="795">
        <v>4</v>
      </c>
      <c r="B101" s="1146" t="s">
        <v>1289</v>
      </c>
      <c r="C101" s="1166" t="s">
        <v>1056</v>
      </c>
      <c r="D101" s="1146" t="s">
        <v>1070</v>
      </c>
      <c r="E101" s="1161">
        <v>4325000</v>
      </c>
      <c r="F101" s="1425"/>
    </row>
    <row r="102" spans="1:7" s="245" customFormat="1">
      <c r="A102" s="795">
        <v>5</v>
      </c>
      <c r="B102" s="1146" t="s">
        <v>1164</v>
      </c>
      <c r="C102" s="1166" t="s">
        <v>1056</v>
      </c>
      <c r="D102" s="1146" t="s">
        <v>1065</v>
      </c>
      <c r="E102" s="1161">
        <v>3000000</v>
      </c>
      <c r="F102" s="1425"/>
    </row>
    <row r="103" spans="1:7" s="245" customFormat="1" ht="25.5">
      <c r="A103" s="795">
        <v>6</v>
      </c>
      <c r="B103" s="1146" t="s">
        <v>1082</v>
      </c>
      <c r="C103" s="1166" t="s">
        <v>1056</v>
      </c>
      <c r="D103" s="1146" t="s">
        <v>1083</v>
      </c>
      <c r="E103" s="1161">
        <v>8650000</v>
      </c>
      <c r="F103" s="1425"/>
    </row>
    <row r="104" spans="1:7" s="245" customFormat="1">
      <c r="A104" s="795">
        <v>7</v>
      </c>
      <c r="B104" s="1146" t="s">
        <v>1084</v>
      </c>
      <c r="C104" s="1166" t="s">
        <v>1085</v>
      </c>
      <c r="D104" s="1146" t="s">
        <v>1086</v>
      </c>
      <c r="E104" s="1161">
        <v>10500000</v>
      </c>
      <c r="F104" s="1425"/>
    </row>
    <row r="105" spans="1:7" s="245" customFormat="1">
      <c r="A105" s="795">
        <v>8</v>
      </c>
      <c r="B105" s="1146" t="s">
        <v>1290</v>
      </c>
      <c r="C105" s="1166" t="s">
        <v>1085</v>
      </c>
      <c r="D105" s="1146" t="s">
        <v>1237</v>
      </c>
      <c r="E105" s="1161">
        <v>8400000</v>
      </c>
      <c r="F105" s="1425"/>
    </row>
    <row r="106" spans="1:7" s="245" customFormat="1">
      <c r="A106" s="795"/>
      <c r="B106" s="1174" t="s">
        <v>404</v>
      </c>
      <c r="C106" s="1166"/>
      <c r="D106" s="1146"/>
      <c r="E106" s="1223">
        <f>SUM(E98:E105)</f>
        <v>57365000</v>
      </c>
      <c r="F106" s="1154"/>
      <c r="G106" s="399">
        <f>E106</f>
        <v>57365000</v>
      </c>
    </row>
    <row r="107" spans="1:7" s="245" customFormat="1">
      <c r="A107" s="795"/>
      <c r="B107" s="1146"/>
      <c r="C107" s="1166"/>
      <c r="D107" s="1146"/>
      <c r="E107" s="1161"/>
      <c r="F107" s="1154"/>
    </row>
    <row r="108" spans="1:7" s="245" customFormat="1">
      <c r="A108" s="795"/>
      <c r="B108" s="1426" t="s">
        <v>1340</v>
      </c>
      <c r="C108" s="1426"/>
      <c r="D108" s="1146"/>
      <c r="E108" s="1161"/>
      <c r="F108" s="1154"/>
    </row>
    <row r="109" spans="1:7" s="245" customFormat="1">
      <c r="A109" s="1224">
        <v>1</v>
      </c>
      <c r="B109" s="1225" t="s">
        <v>1038</v>
      </c>
      <c r="C109" s="1224" t="s">
        <v>1025</v>
      </c>
      <c r="D109" s="1226" t="s">
        <v>1031</v>
      </c>
      <c r="E109" s="1145">
        <v>7600000</v>
      </c>
      <c r="F109" s="1425" t="s">
        <v>2624</v>
      </c>
    </row>
    <row r="110" spans="1:7" s="245" customFormat="1">
      <c r="A110" s="1224">
        <v>2</v>
      </c>
      <c r="B110" s="1225" t="s">
        <v>1176</v>
      </c>
      <c r="C110" s="1224" t="s">
        <v>1025</v>
      </c>
      <c r="D110" s="1226" t="s">
        <v>1031</v>
      </c>
      <c r="E110" s="1175">
        <v>7100000</v>
      </c>
      <c r="F110" s="1425"/>
    </row>
    <row r="111" spans="1:7" s="245" customFormat="1" ht="25.5">
      <c r="A111" s="1224">
        <v>3</v>
      </c>
      <c r="B111" s="1225" t="s">
        <v>1278</v>
      </c>
      <c r="C111" s="1224" t="s">
        <v>1056</v>
      </c>
      <c r="D111" s="1226" t="s">
        <v>1279</v>
      </c>
      <c r="E111" s="1175">
        <v>10750000</v>
      </c>
      <c r="F111" s="1425"/>
    </row>
    <row r="112" spans="1:7" s="245" customFormat="1" ht="25.5">
      <c r="A112" s="1224">
        <v>4</v>
      </c>
      <c r="B112" s="1225" t="s">
        <v>1311</v>
      </c>
      <c r="C112" s="1224" t="s">
        <v>1056</v>
      </c>
      <c r="D112" s="1226" t="s">
        <v>1312</v>
      </c>
      <c r="E112" s="1175">
        <v>9395000</v>
      </c>
      <c r="F112" s="1425"/>
    </row>
    <row r="113" spans="1:7" s="245" customFormat="1">
      <c r="A113" s="1224">
        <v>5</v>
      </c>
      <c r="B113" s="1225" t="s">
        <v>1297</v>
      </c>
      <c r="C113" s="1224" t="s">
        <v>1056</v>
      </c>
      <c r="D113" s="1226" t="s">
        <v>1298</v>
      </c>
      <c r="E113" s="1175">
        <v>3000000</v>
      </c>
      <c r="F113" s="1425"/>
    </row>
    <row r="114" spans="1:7" s="245" customFormat="1">
      <c r="A114" s="1224">
        <v>6</v>
      </c>
      <c r="B114" s="1225" t="s">
        <v>1299</v>
      </c>
      <c r="C114" s="1224" t="s">
        <v>1056</v>
      </c>
      <c r="D114" s="1226" t="s">
        <v>1332</v>
      </c>
      <c r="E114" s="1175">
        <v>10000000</v>
      </c>
      <c r="F114" s="1425"/>
    </row>
    <row r="115" spans="1:7" s="245" customFormat="1">
      <c r="A115" s="1224">
        <v>7</v>
      </c>
      <c r="B115" s="1225" t="s">
        <v>1305</v>
      </c>
      <c r="C115" s="1224" t="s">
        <v>1056</v>
      </c>
      <c r="D115" s="1226" t="s">
        <v>1332</v>
      </c>
      <c r="E115" s="1175">
        <v>10000000</v>
      </c>
      <c r="F115" s="1425"/>
    </row>
    <row r="116" spans="1:7" s="245" customFormat="1">
      <c r="A116" s="1224">
        <v>8</v>
      </c>
      <c r="B116" s="1225" t="s">
        <v>1293</v>
      </c>
      <c r="C116" s="1224" t="s">
        <v>1294</v>
      </c>
      <c r="D116" s="1226" t="s">
        <v>1295</v>
      </c>
      <c r="E116" s="1175">
        <v>3000000</v>
      </c>
      <c r="F116" s="1425"/>
    </row>
    <row r="117" spans="1:7" s="245" customFormat="1">
      <c r="A117" s="1224">
        <v>9</v>
      </c>
      <c r="B117" s="1225" t="s">
        <v>1270</v>
      </c>
      <c r="C117" s="1224" t="s">
        <v>1126</v>
      </c>
      <c r="D117" s="1226" t="s">
        <v>1271</v>
      </c>
      <c r="E117" s="1175">
        <v>3000000</v>
      </c>
      <c r="F117" s="1425"/>
    </row>
    <row r="118" spans="1:7" s="245" customFormat="1">
      <c r="A118" s="1224">
        <v>10</v>
      </c>
      <c r="B118" s="1225" t="s">
        <v>1292</v>
      </c>
      <c r="C118" s="1224" t="s">
        <v>1126</v>
      </c>
      <c r="D118" s="1226" t="s">
        <v>1271</v>
      </c>
      <c r="E118" s="1175">
        <v>3000000</v>
      </c>
      <c r="F118" s="1425"/>
    </row>
    <row r="119" spans="1:7" s="245" customFormat="1">
      <c r="A119" s="1224">
        <v>11</v>
      </c>
      <c r="B119" s="1225" t="s">
        <v>1313</v>
      </c>
      <c r="C119" s="1224" t="s">
        <v>1085</v>
      </c>
      <c r="D119" s="1226" t="s">
        <v>1086</v>
      </c>
      <c r="E119" s="1175">
        <v>12530000</v>
      </c>
      <c r="F119" s="1425"/>
    </row>
    <row r="120" spans="1:7" s="245" customFormat="1">
      <c r="A120" s="795"/>
      <c r="B120" s="1174" t="s">
        <v>404</v>
      </c>
      <c r="C120" s="1166"/>
      <c r="D120" s="1146"/>
      <c r="E120" s="1223">
        <f>SUM(E109:E119)</f>
        <v>79375000</v>
      </c>
      <c r="F120" s="1154"/>
      <c r="G120" s="399">
        <f>E120</f>
        <v>79375000</v>
      </c>
    </row>
    <row r="121" spans="1:7" s="245" customFormat="1">
      <c r="A121" s="795"/>
      <c r="B121" s="1146"/>
      <c r="C121" s="1166"/>
      <c r="D121" s="1146"/>
      <c r="E121" s="1161"/>
      <c r="F121" s="1154"/>
    </row>
    <row r="122" spans="1:7" s="245" customFormat="1">
      <c r="A122" s="795"/>
      <c r="B122" s="1426" t="s">
        <v>1341</v>
      </c>
      <c r="C122" s="1426"/>
      <c r="D122" s="1146"/>
      <c r="E122" s="1161"/>
      <c r="F122" s="1154"/>
    </row>
    <row r="123" spans="1:7" s="245" customFormat="1">
      <c r="A123" s="1162">
        <v>1</v>
      </c>
      <c r="B123" s="1160" t="s">
        <v>1135</v>
      </c>
      <c r="C123" s="1162" t="s">
        <v>1126</v>
      </c>
      <c r="D123" s="1227" t="s">
        <v>1127</v>
      </c>
      <c r="E123" s="1142">
        <v>7000000</v>
      </c>
      <c r="F123" s="1425" t="s">
        <v>1343</v>
      </c>
    </row>
    <row r="124" spans="1:7" s="245" customFormat="1" ht="25.5">
      <c r="A124" s="1162">
        <v>2</v>
      </c>
      <c r="B124" s="1160" t="s">
        <v>1099</v>
      </c>
      <c r="C124" s="1162" t="s">
        <v>1039</v>
      </c>
      <c r="D124" s="1227" t="s">
        <v>1100</v>
      </c>
      <c r="E124" s="1145">
        <v>7230000</v>
      </c>
      <c r="F124" s="1425"/>
    </row>
    <row r="125" spans="1:7" s="245" customFormat="1">
      <c r="A125" s="1162">
        <v>3</v>
      </c>
      <c r="B125" s="1160" t="s">
        <v>1143</v>
      </c>
      <c r="C125" s="1162" t="s">
        <v>1039</v>
      </c>
      <c r="D125" s="1227" t="s">
        <v>1140</v>
      </c>
      <c r="E125" s="1145">
        <v>8650000</v>
      </c>
      <c r="F125" s="1425"/>
    </row>
    <row r="126" spans="1:7" s="245" customFormat="1">
      <c r="A126" s="1162">
        <v>4</v>
      </c>
      <c r="B126" s="1160" t="s">
        <v>1055</v>
      </c>
      <c r="C126" s="1162" t="s">
        <v>1056</v>
      </c>
      <c r="D126" s="1227" t="s">
        <v>1057</v>
      </c>
      <c r="E126" s="1145">
        <v>3000000</v>
      </c>
      <c r="F126" s="1425"/>
    </row>
    <row r="127" spans="1:7" s="245" customFormat="1">
      <c r="A127" s="1162">
        <v>5</v>
      </c>
      <c r="B127" s="1160" t="s">
        <v>1059</v>
      </c>
      <c r="C127" s="1162" t="s">
        <v>1056</v>
      </c>
      <c r="D127" s="1227" t="s">
        <v>1060</v>
      </c>
      <c r="E127" s="1145">
        <v>5980000</v>
      </c>
      <c r="F127" s="1425"/>
    </row>
    <row r="128" spans="1:7" s="245" customFormat="1">
      <c r="A128" s="1162">
        <v>6</v>
      </c>
      <c r="B128" s="1160" t="s">
        <v>1097</v>
      </c>
      <c r="C128" s="1162" t="s">
        <v>1056</v>
      </c>
      <c r="D128" s="1227" t="s">
        <v>1169</v>
      </c>
      <c r="E128" s="1145">
        <v>6891000</v>
      </c>
      <c r="F128" s="1425"/>
    </row>
    <row r="129" spans="1:7" s="245" customFormat="1">
      <c r="A129" s="1162">
        <v>7</v>
      </c>
      <c r="B129" s="1160" t="s">
        <v>1125</v>
      </c>
      <c r="C129" s="1162" t="s">
        <v>1056</v>
      </c>
      <c r="D129" s="1227" t="s">
        <v>1169</v>
      </c>
      <c r="E129" s="1147">
        <v>10000000</v>
      </c>
      <c r="F129" s="1425"/>
    </row>
    <row r="130" spans="1:7" s="245" customFormat="1">
      <c r="A130" s="1162">
        <v>8</v>
      </c>
      <c r="B130" s="1160" t="s">
        <v>1061</v>
      </c>
      <c r="C130" s="1162" t="s">
        <v>1056</v>
      </c>
      <c r="D130" s="1227" t="s">
        <v>1062</v>
      </c>
      <c r="E130" s="1145">
        <v>8260000</v>
      </c>
      <c r="F130" s="1425"/>
    </row>
    <row r="131" spans="1:7" s="245" customFormat="1">
      <c r="A131" s="1162">
        <v>9</v>
      </c>
      <c r="B131" s="1160" t="s">
        <v>1171</v>
      </c>
      <c r="C131" s="1162" t="s">
        <v>1056</v>
      </c>
      <c r="D131" s="1227" t="s">
        <v>1062</v>
      </c>
      <c r="E131" s="1145">
        <v>3000000</v>
      </c>
      <c r="F131" s="1425"/>
    </row>
    <row r="132" spans="1:7" s="245" customFormat="1">
      <c r="A132" s="1162">
        <v>10</v>
      </c>
      <c r="B132" s="1160" t="s">
        <v>1063</v>
      </c>
      <c r="C132" s="1162" t="s">
        <v>1056</v>
      </c>
      <c r="D132" s="1227" t="s">
        <v>1062</v>
      </c>
      <c r="E132" s="1145">
        <v>3000000</v>
      </c>
      <c r="F132" s="1425"/>
    </row>
    <row r="133" spans="1:7" s="245" customFormat="1">
      <c r="A133" s="1162">
        <v>11</v>
      </c>
      <c r="B133" s="1160" t="s">
        <v>1179</v>
      </c>
      <c r="C133" s="1162" t="s">
        <v>1056</v>
      </c>
      <c r="D133" s="1227" t="s">
        <v>1062</v>
      </c>
      <c r="E133" s="1145">
        <v>7480000</v>
      </c>
      <c r="F133" s="1425"/>
    </row>
    <row r="134" spans="1:7" s="245" customFormat="1" ht="25.5">
      <c r="A134" s="1162">
        <v>12</v>
      </c>
      <c r="B134" s="1160" t="s">
        <v>1172</v>
      </c>
      <c r="C134" s="1162" t="s">
        <v>1056</v>
      </c>
      <c r="D134" s="1227" t="s">
        <v>1054</v>
      </c>
      <c r="E134" s="1145">
        <v>6100000</v>
      </c>
      <c r="F134" s="1425"/>
    </row>
    <row r="135" spans="1:7" s="245" customFormat="1">
      <c r="A135" s="1162">
        <v>13</v>
      </c>
      <c r="B135" s="1160" t="s">
        <v>1064</v>
      </c>
      <c r="C135" s="1162" t="s">
        <v>1056</v>
      </c>
      <c r="D135" s="1227" t="s">
        <v>1065</v>
      </c>
      <c r="E135" s="1145">
        <v>4170000</v>
      </c>
      <c r="F135" s="1425"/>
    </row>
    <row r="136" spans="1:7" s="245" customFormat="1">
      <c r="A136" s="1162">
        <v>14</v>
      </c>
      <c r="B136" s="1160" t="s">
        <v>1194</v>
      </c>
      <c r="C136" s="1162" t="s">
        <v>1056</v>
      </c>
      <c r="D136" s="1227" t="s">
        <v>1195</v>
      </c>
      <c r="E136" s="1147">
        <v>10000000</v>
      </c>
      <c r="F136" s="1425"/>
    </row>
    <row r="137" spans="1:7" s="245" customFormat="1" ht="25.5">
      <c r="A137" s="1162">
        <v>15</v>
      </c>
      <c r="B137" s="1160" t="s">
        <v>1160</v>
      </c>
      <c r="C137" s="1162" t="s">
        <v>1056</v>
      </c>
      <c r="D137" s="1227" t="s">
        <v>1161</v>
      </c>
      <c r="E137" s="1147">
        <v>10000000</v>
      </c>
      <c r="F137" s="1425"/>
    </row>
    <row r="138" spans="1:7" s="245" customFormat="1">
      <c r="A138" s="1162">
        <v>16</v>
      </c>
      <c r="B138" s="1160" t="s">
        <v>1162</v>
      </c>
      <c r="C138" s="1162" t="s">
        <v>1056</v>
      </c>
      <c r="D138" s="1227" t="s">
        <v>1163</v>
      </c>
      <c r="E138" s="1147">
        <v>7064000</v>
      </c>
      <c r="F138" s="1425"/>
    </row>
    <row r="139" spans="1:7" s="245" customFormat="1">
      <c r="A139" s="1162">
        <v>17</v>
      </c>
      <c r="B139" s="1160" t="s">
        <v>1198</v>
      </c>
      <c r="C139" s="1162" t="s">
        <v>1056</v>
      </c>
      <c r="D139" s="1227" t="s">
        <v>1122</v>
      </c>
      <c r="E139" s="1175">
        <v>2100000</v>
      </c>
      <c r="F139" s="1425"/>
    </row>
    <row r="140" spans="1:7" s="245" customFormat="1">
      <c r="A140" s="1162">
        <v>18</v>
      </c>
      <c r="B140" s="1160" t="s">
        <v>1242</v>
      </c>
      <c r="C140" s="1162" t="s">
        <v>1039</v>
      </c>
      <c r="D140" s="1227" t="s">
        <v>1223</v>
      </c>
      <c r="E140" s="1142">
        <v>10000000</v>
      </c>
      <c r="F140" s="1425"/>
    </row>
    <row r="141" spans="1:7" s="245" customFormat="1">
      <c r="A141" s="1162">
        <v>19</v>
      </c>
      <c r="B141" s="1160" t="s">
        <v>1236</v>
      </c>
      <c r="C141" s="1162" t="s">
        <v>1235</v>
      </c>
      <c r="D141" s="1227" t="s">
        <v>1237</v>
      </c>
      <c r="E141" s="1142">
        <v>8400000</v>
      </c>
      <c r="F141" s="1425"/>
    </row>
    <row r="142" spans="1:7" s="245" customFormat="1">
      <c r="A142" s="1162">
        <v>20</v>
      </c>
      <c r="B142" s="1160" t="s">
        <v>1342</v>
      </c>
      <c r="C142" s="1162" t="s">
        <v>1126</v>
      </c>
      <c r="D142" s="1227" t="s">
        <v>1127</v>
      </c>
      <c r="E142" s="1175">
        <v>7105500</v>
      </c>
      <c r="F142" s="1425"/>
    </row>
    <row r="143" spans="1:7" s="245" customFormat="1">
      <c r="A143" s="795"/>
      <c r="B143" s="1174" t="s">
        <v>404</v>
      </c>
      <c r="C143" s="1166"/>
      <c r="D143" s="1146"/>
      <c r="E143" s="1223">
        <f>SUM(E123:E142)</f>
        <v>135430500</v>
      </c>
      <c r="F143" s="1154"/>
      <c r="G143" s="399">
        <f>E143</f>
        <v>135430500</v>
      </c>
    </row>
    <row r="144" spans="1:7" s="245" customFormat="1">
      <c r="A144" s="795"/>
      <c r="B144" s="1146"/>
      <c r="C144" s="1166"/>
      <c r="D144" s="1146"/>
      <c r="E144" s="1161"/>
      <c r="F144" s="1154"/>
    </row>
    <row r="145" spans="1:7" s="245" customFormat="1">
      <c r="A145" s="795"/>
      <c r="B145" s="1426" t="s">
        <v>1345</v>
      </c>
      <c r="C145" s="1426"/>
      <c r="D145" s="1146"/>
      <c r="E145" s="1161"/>
      <c r="F145" s="1154"/>
    </row>
    <row r="146" spans="1:7" s="245" customFormat="1">
      <c r="A146" s="1138">
        <v>1</v>
      </c>
      <c r="B146" s="1146" t="s">
        <v>1147</v>
      </c>
      <c r="C146" s="1176" t="s">
        <v>1132</v>
      </c>
      <c r="D146" s="1146" t="s">
        <v>1148</v>
      </c>
      <c r="E146" s="1147">
        <v>6101000</v>
      </c>
      <c r="F146" s="1425" t="s">
        <v>1346</v>
      </c>
    </row>
    <row r="147" spans="1:7" s="245" customFormat="1">
      <c r="A147" s="1138">
        <v>2</v>
      </c>
      <c r="B147" s="1146" t="s">
        <v>1149</v>
      </c>
      <c r="C147" s="1176" t="s">
        <v>1132</v>
      </c>
      <c r="D147" s="1146" t="s">
        <v>1148</v>
      </c>
      <c r="E147" s="1147">
        <v>14180000</v>
      </c>
      <c r="F147" s="1425"/>
    </row>
    <row r="148" spans="1:7" s="245" customFormat="1">
      <c r="A148" s="1138">
        <v>3</v>
      </c>
      <c r="B148" s="1177" t="s">
        <v>1210</v>
      </c>
      <c r="C148" s="1138" t="s">
        <v>1132</v>
      </c>
      <c r="D148" s="1141" t="s">
        <v>1133</v>
      </c>
      <c r="E148" s="1142">
        <v>10000000</v>
      </c>
      <c r="F148" s="1425"/>
    </row>
    <row r="149" spans="1:7" s="245" customFormat="1">
      <c r="A149" s="1138">
        <v>4</v>
      </c>
      <c r="B149" s="1150" t="s">
        <v>1344</v>
      </c>
      <c r="C149" s="1138" t="s">
        <v>1132</v>
      </c>
      <c r="D149" s="1141" t="s">
        <v>1133</v>
      </c>
      <c r="E149" s="1175">
        <v>10000000</v>
      </c>
      <c r="F149" s="1425"/>
    </row>
    <row r="150" spans="1:7" s="245" customFormat="1">
      <c r="A150" s="795"/>
      <c r="B150" s="1174" t="s">
        <v>404</v>
      </c>
      <c r="C150" s="1166"/>
      <c r="D150" s="1146"/>
      <c r="E150" s="1223">
        <f>SUM(E146:E149)</f>
        <v>40281000</v>
      </c>
      <c r="F150" s="1154"/>
      <c r="G150" s="399">
        <f>E150</f>
        <v>40281000</v>
      </c>
    </row>
    <row r="151" spans="1:7" s="245" customFormat="1">
      <c r="A151" s="795"/>
      <c r="B151" s="1146"/>
      <c r="C151" s="1166"/>
      <c r="D151" s="1146"/>
      <c r="E151" s="1161"/>
      <c r="F151" s="1154"/>
    </row>
    <row r="152" spans="1:7" s="245" customFormat="1">
      <c r="A152" s="795"/>
      <c r="B152" s="1426" t="s">
        <v>1347</v>
      </c>
      <c r="C152" s="1426"/>
      <c r="D152" s="1146"/>
      <c r="E152" s="1161"/>
      <c r="F152" s="1154"/>
    </row>
    <row r="153" spans="1:7" s="245" customFormat="1">
      <c r="A153" s="1138">
        <v>1</v>
      </c>
      <c r="B153" s="1153" t="s">
        <v>1037</v>
      </c>
      <c r="C153" s="1178" t="s">
        <v>1023</v>
      </c>
      <c r="D153" s="1179" t="s">
        <v>1024</v>
      </c>
      <c r="E153" s="1145">
        <v>6108000</v>
      </c>
      <c r="F153" s="1425" t="s">
        <v>1348</v>
      </c>
    </row>
    <row r="154" spans="1:7" s="245" customFormat="1">
      <c r="A154" s="1138">
        <v>2</v>
      </c>
      <c r="B154" s="1146" t="s">
        <v>1206</v>
      </c>
      <c r="C154" s="1176" t="s">
        <v>1132</v>
      </c>
      <c r="D154" s="1146" t="s">
        <v>1148</v>
      </c>
      <c r="E154" s="1147">
        <v>7000000</v>
      </c>
      <c r="F154" s="1425"/>
    </row>
    <row r="155" spans="1:7" s="245" customFormat="1">
      <c r="A155" s="1138">
        <v>3</v>
      </c>
      <c r="B155" s="1146" t="s">
        <v>1152</v>
      </c>
      <c r="C155" s="1176" t="s">
        <v>1132</v>
      </c>
      <c r="D155" s="1146" t="s">
        <v>1133</v>
      </c>
      <c r="E155" s="1147">
        <v>8649000</v>
      </c>
      <c r="F155" s="1425"/>
    </row>
    <row r="156" spans="1:7" s="245" customFormat="1">
      <c r="A156" s="1138">
        <v>4</v>
      </c>
      <c r="B156" s="1180" t="s">
        <v>1211</v>
      </c>
      <c r="C156" s="1138" t="s">
        <v>1132</v>
      </c>
      <c r="D156" s="1141" t="s">
        <v>1133</v>
      </c>
      <c r="E156" s="1142">
        <v>10000000</v>
      </c>
      <c r="F156" s="1425"/>
    </row>
    <row r="157" spans="1:7" s="245" customFormat="1">
      <c r="A157" s="1138">
        <v>5</v>
      </c>
      <c r="B157" s="1150" t="s">
        <v>1309</v>
      </c>
      <c r="C157" s="1138" t="s">
        <v>1056</v>
      </c>
      <c r="D157" s="1141" t="s">
        <v>1310</v>
      </c>
      <c r="E157" s="1142">
        <v>7740000</v>
      </c>
      <c r="F157" s="1425"/>
    </row>
    <row r="158" spans="1:7" s="245" customFormat="1">
      <c r="A158" s="1138">
        <v>6</v>
      </c>
      <c r="B158" s="1150" t="s">
        <v>1244</v>
      </c>
      <c r="C158" s="1138" t="s">
        <v>1025</v>
      </c>
      <c r="D158" s="1141" t="s">
        <v>1031</v>
      </c>
      <c r="E158" s="1175">
        <v>6820000</v>
      </c>
      <c r="F158" s="1425"/>
    </row>
    <row r="159" spans="1:7" s="245" customFormat="1">
      <c r="A159" s="795"/>
      <c r="B159" s="1174" t="s">
        <v>404</v>
      </c>
      <c r="C159" s="1166"/>
      <c r="D159" s="1146"/>
      <c r="E159" s="1223">
        <f>SUM(E153:E158)</f>
        <v>46317000</v>
      </c>
      <c r="F159" s="1154"/>
      <c r="G159" s="399">
        <f>E159</f>
        <v>46317000</v>
      </c>
    </row>
    <row r="160" spans="1:7" s="245" customFormat="1">
      <c r="A160" s="795"/>
      <c r="B160" s="1146"/>
      <c r="C160" s="1166"/>
      <c r="D160" s="1146"/>
      <c r="E160" s="1161"/>
      <c r="F160" s="1154"/>
    </row>
    <row r="161" spans="1:7" s="245" customFormat="1">
      <c r="A161" s="795"/>
      <c r="B161" s="1426" t="s">
        <v>1349</v>
      </c>
      <c r="C161" s="1426"/>
      <c r="D161" s="1146"/>
      <c r="E161" s="1161"/>
      <c r="F161" s="1154"/>
    </row>
    <row r="162" spans="1:7" s="245" customFormat="1">
      <c r="A162" s="1138">
        <v>1</v>
      </c>
      <c r="B162" s="1141" t="s">
        <v>1096</v>
      </c>
      <c r="C162" s="1181" t="s">
        <v>1039</v>
      </c>
      <c r="D162" s="1141" t="s">
        <v>1095</v>
      </c>
      <c r="E162" s="1145">
        <v>4650000</v>
      </c>
      <c r="F162" s="1425" t="s">
        <v>2626</v>
      </c>
    </row>
    <row r="163" spans="1:7" s="245" customFormat="1" ht="25.5">
      <c r="A163" s="1138">
        <v>2</v>
      </c>
      <c r="B163" s="1141" t="s">
        <v>1101</v>
      </c>
      <c r="C163" s="1140" t="s">
        <v>1039</v>
      </c>
      <c r="D163" s="1141" t="s">
        <v>1100</v>
      </c>
      <c r="E163" s="1145">
        <v>7803000</v>
      </c>
      <c r="F163" s="1425"/>
    </row>
    <row r="164" spans="1:7" s="245" customFormat="1" ht="25.5">
      <c r="A164" s="1138">
        <v>3</v>
      </c>
      <c r="B164" s="1141" t="s">
        <v>1102</v>
      </c>
      <c r="C164" s="1181" t="s">
        <v>1039</v>
      </c>
      <c r="D164" s="1141" t="s">
        <v>1103</v>
      </c>
      <c r="E164" s="1145">
        <v>7500000</v>
      </c>
      <c r="F164" s="1425"/>
    </row>
    <row r="165" spans="1:7" s="245" customFormat="1" ht="25.5">
      <c r="A165" s="1138">
        <v>4</v>
      </c>
      <c r="B165" s="1141" t="s">
        <v>1106</v>
      </c>
      <c r="C165" s="1181" t="s">
        <v>1107</v>
      </c>
      <c r="D165" s="1141" t="s">
        <v>1108</v>
      </c>
      <c r="E165" s="1145">
        <v>4370000</v>
      </c>
      <c r="F165" s="1425"/>
    </row>
    <row r="166" spans="1:7" s="245" customFormat="1">
      <c r="A166" s="795"/>
      <c r="B166" s="1174" t="s">
        <v>404</v>
      </c>
      <c r="C166" s="1166"/>
      <c r="D166" s="1146"/>
      <c r="E166" s="1223">
        <f>SUM(E162:E165)</f>
        <v>24323000</v>
      </c>
      <c r="F166" s="1154"/>
      <c r="G166" s="399">
        <f>E166</f>
        <v>24323000</v>
      </c>
    </row>
    <row r="167" spans="1:7" s="245" customFormat="1">
      <c r="A167" s="795"/>
      <c r="B167" s="1146"/>
      <c r="C167" s="1166"/>
      <c r="D167" s="1146"/>
      <c r="E167" s="1161"/>
      <c r="F167" s="1154"/>
    </row>
    <row r="168" spans="1:7" s="245" customFormat="1">
      <c r="A168" s="795"/>
      <c r="B168" s="1426" t="s">
        <v>1350</v>
      </c>
      <c r="C168" s="1426"/>
      <c r="D168" s="1146"/>
      <c r="E168" s="1161"/>
      <c r="F168" s="1154"/>
    </row>
    <row r="169" spans="1:7" s="245" customFormat="1">
      <c r="A169" s="1138">
        <v>1</v>
      </c>
      <c r="B169" s="1139" t="s">
        <v>1019</v>
      </c>
      <c r="C169" s="1140" t="s">
        <v>1016</v>
      </c>
      <c r="D169" s="1141" t="s">
        <v>1017</v>
      </c>
      <c r="E169" s="1142">
        <v>8300000</v>
      </c>
      <c r="F169" s="1425" t="s">
        <v>1351</v>
      </c>
    </row>
    <row r="170" spans="1:7" s="245" customFormat="1">
      <c r="A170" s="1138">
        <v>2</v>
      </c>
      <c r="B170" s="1139" t="s">
        <v>1203</v>
      </c>
      <c r="C170" s="1140" t="s">
        <v>1016</v>
      </c>
      <c r="D170" s="1141" t="s">
        <v>1017</v>
      </c>
      <c r="E170" s="1142">
        <v>5355000</v>
      </c>
      <c r="F170" s="1425"/>
    </row>
    <row r="171" spans="1:7" s="245" customFormat="1">
      <c r="A171" s="1138">
        <v>3</v>
      </c>
      <c r="B171" s="1144" t="s">
        <v>1021</v>
      </c>
      <c r="C171" s="1140" t="s">
        <v>1016</v>
      </c>
      <c r="D171" s="1144" t="s">
        <v>1017</v>
      </c>
      <c r="E171" s="1145">
        <v>9150000</v>
      </c>
      <c r="F171" s="1425"/>
    </row>
    <row r="172" spans="1:7" s="245" customFormat="1">
      <c r="A172" s="1138">
        <v>4</v>
      </c>
      <c r="B172" s="1144" t="s">
        <v>1204</v>
      </c>
      <c r="C172" s="1140" t="s">
        <v>1016</v>
      </c>
      <c r="D172" s="1144" t="s">
        <v>1017</v>
      </c>
      <c r="E172" s="1145">
        <v>8620000</v>
      </c>
      <c r="F172" s="1425"/>
    </row>
    <row r="173" spans="1:7" s="245" customFormat="1">
      <c r="A173" s="1138">
        <v>5</v>
      </c>
      <c r="B173" s="1144" t="s">
        <v>1205</v>
      </c>
      <c r="C173" s="1140" t="s">
        <v>1016</v>
      </c>
      <c r="D173" s="1144" t="s">
        <v>1017</v>
      </c>
      <c r="E173" s="1145">
        <v>8620000</v>
      </c>
      <c r="F173" s="1425"/>
    </row>
    <row r="174" spans="1:7" s="245" customFormat="1">
      <c r="A174" s="1138">
        <v>6</v>
      </c>
      <c r="B174" s="1182" t="s">
        <v>1199</v>
      </c>
      <c r="C174" s="1138" t="s">
        <v>1056</v>
      </c>
      <c r="D174" s="1141" t="s">
        <v>1092</v>
      </c>
      <c r="E174" s="1142">
        <v>10000000</v>
      </c>
      <c r="F174" s="1425"/>
    </row>
    <row r="175" spans="1:7" s="245" customFormat="1">
      <c r="A175" s="1138">
        <v>7</v>
      </c>
      <c r="B175" s="1183" t="s">
        <v>1213</v>
      </c>
      <c r="C175" s="1140" t="s">
        <v>1016</v>
      </c>
      <c r="D175" s="1141" t="s">
        <v>1017</v>
      </c>
      <c r="E175" s="1142">
        <v>7546500</v>
      </c>
      <c r="F175" s="1425"/>
    </row>
    <row r="176" spans="1:7" s="245" customFormat="1">
      <c r="A176" s="1138">
        <v>8</v>
      </c>
      <c r="B176" s="1180" t="s">
        <v>1214</v>
      </c>
      <c r="C176" s="1140" t="s">
        <v>1016</v>
      </c>
      <c r="D176" s="1141" t="s">
        <v>1017</v>
      </c>
      <c r="E176" s="1142">
        <v>8790000</v>
      </c>
      <c r="F176" s="1425"/>
    </row>
    <row r="177" spans="1:7" s="245" customFormat="1">
      <c r="A177" s="1138">
        <v>9</v>
      </c>
      <c r="B177" s="1180" t="s">
        <v>1231</v>
      </c>
      <c r="C177" s="1140" t="s">
        <v>1016</v>
      </c>
      <c r="D177" s="1141" t="s">
        <v>1017</v>
      </c>
      <c r="E177" s="1142">
        <v>7911000</v>
      </c>
      <c r="F177" s="1425"/>
    </row>
    <row r="178" spans="1:7" s="245" customFormat="1">
      <c r="A178" s="1138">
        <v>10</v>
      </c>
      <c r="B178" s="1180" t="s">
        <v>1215</v>
      </c>
      <c r="C178" s="1140" t="s">
        <v>1016</v>
      </c>
      <c r="D178" s="1141" t="s">
        <v>1017</v>
      </c>
      <c r="E178" s="1142">
        <v>8620000</v>
      </c>
      <c r="F178" s="1425"/>
    </row>
    <row r="179" spans="1:7" s="245" customFormat="1">
      <c r="A179" s="795"/>
      <c r="B179" s="1174" t="s">
        <v>404</v>
      </c>
      <c r="C179" s="1166"/>
      <c r="D179" s="1146"/>
      <c r="E179" s="1223">
        <f>SUM(E169:E178)</f>
        <v>82912500</v>
      </c>
      <c r="F179" s="1154"/>
      <c r="G179" s="399">
        <f>E179</f>
        <v>82912500</v>
      </c>
    </row>
    <row r="180" spans="1:7" s="245" customFormat="1">
      <c r="A180" s="795"/>
      <c r="B180" s="1146"/>
      <c r="C180" s="1166"/>
      <c r="D180" s="1146"/>
      <c r="E180" s="1161"/>
      <c r="F180" s="1154"/>
    </row>
    <row r="181" spans="1:7" s="245" customFormat="1">
      <c r="A181" s="795"/>
      <c r="B181" s="1426" t="s">
        <v>1352</v>
      </c>
      <c r="C181" s="1426"/>
      <c r="D181" s="1146"/>
      <c r="E181" s="1161"/>
      <c r="F181" s="1154"/>
    </row>
    <row r="182" spans="1:7" s="245" customFormat="1">
      <c r="A182" s="1138">
        <v>1</v>
      </c>
      <c r="B182" s="1141" t="s">
        <v>1216</v>
      </c>
      <c r="C182" s="1140" t="s">
        <v>1023</v>
      </c>
      <c r="D182" s="1141" t="s">
        <v>1024</v>
      </c>
      <c r="E182" s="1145">
        <v>3000000</v>
      </c>
      <c r="F182" s="1425" t="s">
        <v>1351</v>
      </c>
    </row>
    <row r="183" spans="1:7" s="245" customFormat="1">
      <c r="A183" s="1138">
        <v>2</v>
      </c>
      <c r="B183" s="1144" t="s">
        <v>1027</v>
      </c>
      <c r="C183" s="1143" t="s">
        <v>1028</v>
      </c>
      <c r="D183" s="1144" t="s">
        <v>1029</v>
      </c>
      <c r="E183" s="1145">
        <v>3000000</v>
      </c>
      <c r="F183" s="1425"/>
    </row>
    <row r="184" spans="1:7" s="245" customFormat="1">
      <c r="A184" s="1138">
        <v>3</v>
      </c>
      <c r="B184" s="1144" t="s">
        <v>1030</v>
      </c>
      <c r="C184" s="1143" t="s">
        <v>1028</v>
      </c>
      <c r="D184" s="1144" t="s">
        <v>1029</v>
      </c>
      <c r="E184" s="1145">
        <v>3000000</v>
      </c>
      <c r="F184" s="1425"/>
    </row>
    <row r="185" spans="1:7" s="245" customFormat="1">
      <c r="A185" s="1138">
        <v>4</v>
      </c>
      <c r="B185" s="1141" t="s">
        <v>1032</v>
      </c>
      <c r="C185" s="1140" t="s">
        <v>1025</v>
      </c>
      <c r="D185" s="1141" t="s">
        <v>1031</v>
      </c>
      <c r="E185" s="1145">
        <v>3000000</v>
      </c>
      <c r="F185" s="1425"/>
    </row>
    <row r="186" spans="1:7" s="245" customFormat="1">
      <c r="A186" s="1138">
        <v>5</v>
      </c>
      <c r="B186" s="1141" t="s">
        <v>1033</v>
      </c>
      <c r="C186" s="1140" t="s">
        <v>1025</v>
      </c>
      <c r="D186" s="1141" t="s">
        <v>1031</v>
      </c>
      <c r="E186" s="1145">
        <v>5700000</v>
      </c>
      <c r="F186" s="1425"/>
    </row>
    <row r="187" spans="1:7" s="245" customFormat="1">
      <c r="A187" s="1138">
        <v>6</v>
      </c>
      <c r="B187" s="1153" t="s">
        <v>1034</v>
      </c>
      <c r="C187" s="1154" t="s">
        <v>1025</v>
      </c>
      <c r="D187" s="1153" t="s">
        <v>1031</v>
      </c>
      <c r="E187" s="1145">
        <v>10000000</v>
      </c>
      <c r="F187" s="1425"/>
    </row>
    <row r="188" spans="1:7" s="245" customFormat="1">
      <c r="A188" s="1138">
        <v>7</v>
      </c>
      <c r="B188" s="1177" t="s">
        <v>1177</v>
      </c>
      <c r="C188" s="1138" t="s">
        <v>1025</v>
      </c>
      <c r="D188" s="1141" t="s">
        <v>1031</v>
      </c>
      <c r="E188" s="1175">
        <v>5691600</v>
      </c>
      <c r="F188" s="1425"/>
    </row>
    <row r="189" spans="1:7" s="245" customFormat="1">
      <c r="A189" s="795"/>
      <c r="B189" s="1174" t="s">
        <v>404</v>
      </c>
      <c r="C189" s="1166"/>
      <c r="D189" s="1146"/>
      <c r="E189" s="1223">
        <f>SUM(E182:E188)</f>
        <v>33391600</v>
      </c>
      <c r="F189" s="1154"/>
      <c r="G189" s="399">
        <f>E189</f>
        <v>33391600</v>
      </c>
    </row>
    <row r="190" spans="1:7" s="245" customFormat="1">
      <c r="A190" s="795"/>
      <c r="B190" s="1146"/>
      <c r="C190" s="1166"/>
      <c r="D190" s="1146"/>
      <c r="E190" s="1161"/>
      <c r="F190" s="1154"/>
    </row>
    <row r="191" spans="1:7" s="245" customFormat="1">
      <c r="A191" s="795"/>
      <c r="B191" s="1426" t="s">
        <v>1323</v>
      </c>
      <c r="C191" s="1426"/>
      <c r="D191" s="1146"/>
      <c r="E191" s="1161"/>
      <c r="F191" s="1154"/>
    </row>
    <row r="192" spans="1:7" s="245" customFormat="1" ht="28.5" customHeight="1">
      <c r="A192" s="795">
        <v>1</v>
      </c>
      <c r="B192" s="1146" t="s">
        <v>1353</v>
      </c>
      <c r="C192" s="1166" t="s">
        <v>1016</v>
      </c>
      <c r="D192" s="1146" t="s">
        <v>1017</v>
      </c>
      <c r="E192" s="1161">
        <v>8725000</v>
      </c>
      <c r="F192" s="1154" t="s">
        <v>1354</v>
      </c>
    </row>
    <row r="193" spans="1:7" s="245" customFormat="1">
      <c r="A193" s="795"/>
      <c r="B193" s="1174" t="s">
        <v>404</v>
      </c>
      <c r="C193" s="1166"/>
      <c r="D193" s="1146"/>
      <c r="E193" s="1223">
        <f>SUM(E192)</f>
        <v>8725000</v>
      </c>
      <c r="F193" s="1154"/>
      <c r="G193" s="399">
        <f>E193</f>
        <v>8725000</v>
      </c>
    </row>
    <row r="194" spans="1:7" s="245" customFormat="1">
      <c r="A194" s="795"/>
      <c r="B194" s="1146"/>
      <c r="C194" s="1166"/>
      <c r="D194" s="1146"/>
      <c r="E194" s="1161"/>
      <c r="F194" s="1154"/>
    </row>
    <row r="195" spans="1:7" s="245" customFormat="1">
      <c r="A195" s="795"/>
      <c r="B195" s="1426" t="s">
        <v>1355</v>
      </c>
      <c r="C195" s="1426"/>
      <c r="D195" s="1146"/>
      <c r="E195" s="1161"/>
      <c r="F195" s="1154"/>
    </row>
    <row r="196" spans="1:7" s="245" customFormat="1" ht="30" customHeight="1">
      <c r="A196" s="1138">
        <v>1</v>
      </c>
      <c r="B196" s="1139" t="s">
        <v>1125</v>
      </c>
      <c r="C196" s="1143" t="s">
        <v>1126</v>
      </c>
      <c r="D196" s="1141" t="s">
        <v>1127</v>
      </c>
      <c r="E196" s="1142">
        <v>5617000</v>
      </c>
      <c r="F196" s="1425" t="s">
        <v>1354</v>
      </c>
    </row>
    <row r="197" spans="1:7" s="245" customFormat="1">
      <c r="A197" s="1138">
        <v>2</v>
      </c>
      <c r="B197" s="1139" t="s">
        <v>1181</v>
      </c>
      <c r="C197" s="1140" t="s">
        <v>1126</v>
      </c>
      <c r="D197" s="1141" t="s">
        <v>1127</v>
      </c>
      <c r="E197" s="1142">
        <v>5617000</v>
      </c>
      <c r="F197" s="1425"/>
    </row>
    <row r="198" spans="1:7" s="245" customFormat="1" ht="25.5">
      <c r="A198" s="1138">
        <v>3</v>
      </c>
      <c r="B198" s="1141" t="s">
        <v>1104</v>
      </c>
      <c r="C198" s="1140" t="s">
        <v>1039</v>
      </c>
      <c r="D198" s="1141" t="s">
        <v>1105</v>
      </c>
      <c r="E198" s="1145">
        <v>5100000</v>
      </c>
      <c r="F198" s="1425"/>
    </row>
    <row r="199" spans="1:7" s="245" customFormat="1">
      <c r="A199" s="1138">
        <v>4</v>
      </c>
      <c r="B199" s="1144" t="s">
        <v>1146</v>
      </c>
      <c r="C199" s="1143" t="s">
        <v>1126</v>
      </c>
      <c r="D199" s="1144" t="s">
        <v>1127</v>
      </c>
      <c r="E199" s="1145">
        <v>7000000</v>
      </c>
      <c r="F199" s="1425"/>
    </row>
    <row r="200" spans="1:7" s="245" customFormat="1">
      <c r="A200" s="1138">
        <v>5</v>
      </c>
      <c r="B200" s="1144" t="s">
        <v>1173</v>
      </c>
      <c r="C200" s="1143" t="s">
        <v>1126</v>
      </c>
      <c r="D200" s="1144" t="s">
        <v>1127</v>
      </c>
      <c r="E200" s="1145">
        <v>6217000</v>
      </c>
      <c r="F200" s="1425"/>
    </row>
    <row r="201" spans="1:7" s="245" customFormat="1" ht="25.5">
      <c r="A201" s="1138">
        <v>6</v>
      </c>
      <c r="B201" s="1146" t="s">
        <v>1130</v>
      </c>
      <c r="C201" s="1176" t="s">
        <v>1126</v>
      </c>
      <c r="D201" s="1146" t="s">
        <v>1131</v>
      </c>
      <c r="E201" s="1145">
        <v>5550000</v>
      </c>
      <c r="F201" s="1425"/>
    </row>
    <row r="202" spans="1:7" s="245" customFormat="1" ht="25.5">
      <c r="A202" s="1138">
        <v>7</v>
      </c>
      <c r="B202" s="1146" t="s">
        <v>1158</v>
      </c>
      <c r="C202" s="1176" t="s">
        <v>1126</v>
      </c>
      <c r="D202" s="1146" t="s">
        <v>1159</v>
      </c>
      <c r="E202" s="1145">
        <v>6993000</v>
      </c>
      <c r="F202" s="1425"/>
    </row>
    <row r="203" spans="1:7" s="245" customFormat="1">
      <c r="A203" s="795"/>
      <c r="B203" s="1174" t="s">
        <v>404</v>
      </c>
      <c r="C203" s="1166"/>
      <c r="D203" s="1146"/>
      <c r="E203" s="1223">
        <f>SUM(E196:E202)</f>
        <v>42094000</v>
      </c>
      <c r="F203" s="1154"/>
      <c r="G203" s="399">
        <f>E203</f>
        <v>42094000</v>
      </c>
    </row>
    <row r="204" spans="1:7" s="245" customFormat="1">
      <c r="A204" s="795"/>
      <c r="B204" s="1146"/>
      <c r="C204" s="1166"/>
      <c r="D204" s="1146"/>
      <c r="E204" s="1161"/>
      <c r="F204" s="1154"/>
    </row>
    <row r="205" spans="1:7" s="245" customFormat="1">
      <c r="A205" s="795"/>
      <c r="B205" s="1426" t="s">
        <v>1356</v>
      </c>
      <c r="C205" s="1426"/>
      <c r="D205" s="1146"/>
      <c r="E205" s="1161"/>
      <c r="F205" s="1154"/>
    </row>
    <row r="206" spans="1:7" s="245" customFormat="1">
      <c r="A206" s="1138">
        <v>1</v>
      </c>
      <c r="B206" s="1153" t="s">
        <v>1035</v>
      </c>
      <c r="C206" s="1154" t="s">
        <v>1025</v>
      </c>
      <c r="D206" s="1153" t="s">
        <v>1031</v>
      </c>
      <c r="E206" s="1145">
        <v>6260000</v>
      </c>
      <c r="F206" s="1425" t="s">
        <v>1357</v>
      </c>
    </row>
    <row r="207" spans="1:7" s="245" customFormat="1" ht="25.5">
      <c r="A207" s="1138">
        <v>2</v>
      </c>
      <c r="B207" s="1158" t="s">
        <v>1306</v>
      </c>
      <c r="C207" s="1157" t="s">
        <v>1039</v>
      </c>
      <c r="D207" s="1149" t="s">
        <v>1040</v>
      </c>
      <c r="E207" s="1147">
        <v>8475000</v>
      </c>
      <c r="F207" s="1425"/>
    </row>
    <row r="208" spans="1:7" s="245" customFormat="1">
      <c r="A208" s="1138">
        <v>3</v>
      </c>
      <c r="B208" s="1158" t="s">
        <v>1041</v>
      </c>
      <c r="C208" s="1157" t="s">
        <v>1039</v>
      </c>
      <c r="D208" s="1158" t="s">
        <v>1042</v>
      </c>
      <c r="E208" s="1147">
        <v>10000000</v>
      </c>
      <c r="F208" s="1425"/>
    </row>
    <row r="209" spans="1:7" s="245" customFormat="1" ht="25.5">
      <c r="A209" s="1138">
        <v>4</v>
      </c>
      <c r="B209" s="1158" t="s">
        <v>1046</v>
      </c>
      <c r="C209" s="1157" t="s">
        <v>1039</v>
      </c>
      <c r="D209" s="1158" t="s">
        <v>1047</v>
      </c>
      <c r="E209" s="1147">
        <v>10000000</v>
      </c>
      <c r="F209" s="1425"/>
    </row>
    <row r="210" spans="1:7" s="245" customFormat="1" ht="25.5">
      <c r="A210" s="1138">
        <v>5</v>
      </c>
      <c r="B210" s="1158" t="s">
        <v>1048</v>
      </c>
      <c r="C210" s="1157" t="s">
        <v>1039</v>
      </c>
      <c r="D210" s="1158" t="s">
        <v>1047</v>
      </c>
      <c r="E210" s="1147">
        <v>9000000</v>
      </c>
      <c r="F210" s="1425"/>
    </row>
    <row r="211" spans="1:7" s="245" customFormat="1">
      <c r="A211" s="795"/>
      <c r="B211" s="1174" t="s">
        <v>404</v>
      </c>
      <c r="C211" s="1166"/>
      <c r="D211" s="1146"/>
      <c r="E211" s="1223">
        <f>SUM(E206:E210)</f>
        <v>43735000</v>
      </c>
      <c r="F211" s="1154"/>
      <c r="G211" s="399">
        <f>E211</f>
        <v>43735000</v>
      </c>
    </row>
    <row r="212" spans="1:7" s="245" customFormat="1">
      <c r="A212" s="795"/>
      <c r="B212" s="1146"/>
      <c r="C212" s="1166"/>
      <c r="D212" s="1146"/>
      <c r="E212" s="1161"/>
      <c r="F212" s="1154"/>
    </row>
    <row r="213" spans="1:7" s="245" customFormat="1">
      <c r="A213" s="795"/>
      <c r="B213" s="1426" t="s">
        <v>1358</v>
      </c>
      <c r="C213" s="1426"/>
      <c r="D213" s="1146"/>
      <c r="E213" s="1161"/>
      <c r="F213" s="1154"/>
    </row>
    <row r="214" spans="1:7" s="245" customFormat="1">
      <c r="A214" s="1138">
        <v>1</v>
      </c>
      <c r="B214" s="1144" t="s">
        <v>1137</v>
      </c>
      <c r="C214" s="1143" t="s">
        <v>1132</v>
      </c>
      <c r="D214" s="1144" t="s">
        <v>1138</v>
      </c>
      <c r="E214" s="1145">
        <v>10000000</v>
      </c>
      <c r="F214" s="1425" t="s">
        <v>1360</v>
      </c>
    </row>
    <row r="215" spans="1:7" s="245" customFormat="1">
      <c r="A215" s="1138">
        <v>2</v>
      </c>
      <c r="B215" s="1144" t="s">
        <v>1238</v>
      </c>
      <c r="C215" s="1143" t="s">
        <v>1056</v>
      </c>
      <c r="D215" s="1144" t="s">
        <v>1169</v>
      </c>
      <c r="E215" s="1145">
        <v>5239000</v>
      </c>
      <c r="F215" s="1425"/>
    </row>
    <row r="216" spans="1:7" s="245" customFormat="1">
      <c r="A216" s="1138">
        <v>3</v>
      </c>
      <c r="B216" s="1149" t="s">
        <v>1150</v>
      </c>
      <c r="C216" s="1184" t="s">
        <v>1132</v>
      </c>
      <c r="D216" s="1149" t="s">
        <v>1151</v>
      </c>
      <c r="E216" s="1147">
        <v>10000000</v>
      </c>
      <c r="F216" s="1425"/>
    </row>
    <row r="217" spans="1:7" s="245" customFormat="1">
      <c r="A217" s="1138">
        <v>4</v>
      </c>
      <c r="B217" s="1149" t="s">
        <v>1156</v>
      </c>
      <c r="C217" s="1184" t="s">
        <v>1132</v>
      </c>
      <c r="D217" s="1149" t="s">
        <v>1157</v>
      </c>
      <c r="E217" s="1147">
        <v>6915000</v>
      </c>
      <c r="F217" s="1425"/>
    </row>
    <row r="218" spans="1:7" s="245" customFormat="1">
      <c r="A218" s="1138">
        <v>5</v>
      </c>
      <c r="B218" s="1180" t="s">
        <v>1093</v>
      </c>
      <c r="C218" s="1138" t="s">
        <v>1056</v>
      </c>
      <c r="D218" s="1141" t="s">
        <v>1175</v>
      </c>
      <c r="E218" s="1142">
        <v>7660000</v>
      </c>
      <c r="F218" s="1425"/>
    </row>
    <row r="219" spans="1:7" s="245" customFormat="1">
      <c r="A219" s="1138">
        <v>6</v>
      </c>
      <c r="B219" s="1180" t="s">
        <v>1219</v>
      </c>
      <c r="C219" s="1138" t="s">
        <v>1039</v>
      </c>
      <c r="D219" s="1141" t="s">
        <v>1218</v>
      </c>
      <c r="E219" s="1142">
        <v>10000000</v>
      </c>
      <c r="F219" s="1425"/>
    </row>
    <row r="220" spans="1:7" s="245" customFormat="1">
      <c r="A220" s="1138">
        <v>7</v>
      </c>
      <c r="B220" s="1180" t="s">
        <v>1220</v>
      </c>
      <c r="C220" s="1138" t="s">
        <v>1039</v>
      </c>
      <c r="D220" s="1141" t="s">
        <v>1221</v>
      </c>
      <c r="E220" s="1142">
        <v>9899000</v>
      </c>
      <c r="F220" s="1425"/>
    </row>
    <row r="221" spans="1:7" s="245" customFormat="1">
      <c r="A221" s="1138">
        <v>8</v>
      </c>
      <c r="B221" s="1180" t="s">
        <v>1222</v>
      </c>
      <c r="C221" s="1138" t="s">
        <v>1039</v>
      </c>
      <c r="D221" s="1141" t="s">
        <v>1223</v>
      </c>
      <c r="E221" s="1142">
        <v>10000000</v>
      </c>
      <c r="F221" s="1425"/>
    </row>
    <row r="222" spans="1:7" s="245" customFormat="1">
      <c r="A222" s="1138">
        <v>9</v>
      </c>
      <c r="B222" s="1180" t="s">
        <v>1224</v>
      </c>
      <c r="C222" s="1138" t="s">
        <v>1039</v>
      </c>
      <c r="D222" s="1141" t="s">
        <v>1225</v>
      </c>
      <c r="E222" s="1142">
        <v>10000000</v>
      </c>
      <c r="F222" s="1425"/>
    </row>
    <row r="223" spans="1:7" s="245" customFormat="1">
      <c r="A223" s="1138">
        <v>10</v>
      </c>
      <c r="B223" s="1180" t="s">
        <v>1226</v>
      </c>
      <c r="C223" s="1138" t="s">
        <v>1039</v>
      </c>
      <c r="D223" s="1141" t="s">
        <v>1044</v>
      </c>
      <c r="E223" s="1142">
        <v>8342000</v>
      </c>
      <c r="F223" s="1425"/>
    </row>
    <row r="224" spans="1:7" s="245" customFormat="1" ht="25.5">
      <c r="A224" s="1138">
        <v>11</v>
      </c>
      <c r="B224" s="1180" t="s">
        <v>1227</v>
      </c>
      <c r="C224" s="1138" t="s">
        <v>1039</v>
      </c>
      <c r="D224" s="1141" t="s">
        <v>1228</v>
      </c>
      <c r="E224" s="1142">
        <v>10000000</v>
      </c>
      <c r="F224" s="1425"/>
    </row>
    <row r="225" spans="1:7" s="245" customFormat="1" ht="25.5">
      <c r="A225" s="1138">
        <v>12</v>
      </c>
      <c r="B225" s="1180" t="s">
        <v>1229</v>
      </c>
      <c r="C225" s="1138" t="s">
        <v>1039</v>
      </c>
      <c r="D225" s="1141" t="s">
        <v>1228</v>
      </c>
      <c r="E225" s="1142">
        <v>10000000</v>
      </c>
      <c r="F225" s="1425"/>
    </row>
    <row r="226" spans="1:7" s="245" customFormat="1" ht="25.5">
      <c r="A226" s="1138">
        <v>13</v>
      </c>
      <c r="B226" s="1180" t="s">
        <v>1230</v>
      </c>
      <c r="C226" s="1138" t="s">
        <v>1039</v>
      </c>
      <c r="D226" s="1141" t="s">
        <v>1228</v>
      </c>
      <c r="E226" s="1142">
        <v>10000000</v>
      </c>
      <c r="F226" s="1425"/>
    </row>
    <row r="227" spans="1:7" s="245" customFormat="1">
      <c r="A227" s="1138">
        <v>14</v>
      </c>
      <c r="B227" s="1180" t="s">
        <v>1291</v>
      </c>
      <c r="C227" s="1138" t="s">
        <v>1250</v>
      </c>
      <c r="D227" s="1141" t="s">
        <v>1094</v>
      </c>
      <c r="E227" s="1175">
        <v>11900000</v>
      </c>
      <c r="F227" s="1425"/>
    </row>
    <row r="228" spans="1:7" s="245" customFormat="1">
      <c r="A228" s="1138">
        <v>15</v>
      </c>
      <c r="B228" s="1180" t="s">
        <v>1249</v>
      </c>
      <c r="C228" s="1138" t="s">
        <v>1250</v>
      </c>
      <c r="D228" s="1141" t="s">
        <v>1094</v>
      </c>
      <c r="E228" s="1175">
        <v>2400000</v>
      </c>
      <c r="F228" s="1425"/>
    </row>
    <row r="229" spans="1:7" s="245" customFormat="1">
      <c r="A229" s="1138">
        <v>16</v>
      </c>
      <c r="B229" s="1180" t="s">
        <v>1245</v>
      </c>
      <c r="C229" s="1138" t="s">
        <v>1039</v>
      </c>
      <c r="D229" s="1141" t="s">
        <v>1246</v>
      </c>
      <c r="E229" s="1175">
        <v>10000000</v>
      </c>
      <c r="F229" s="1425"/>
    </row>
    <row r="230" spans="1:7" s="245" customFormat="1" ht="25.5">
      <c r="A230" s="1138">
        <v>17</v>
      </c>
      <c r="B230" s="1180" t="s">
        <v>1260</v>
      </c>
      <c r="C230" s="1138" t="s">
        <v>1039</v>
      </c>
      <c r="D230" s="1141" t="s">
        <v>1261</v>
      </c>
      <c r="E230" s="1175">
        <v>5940000</v>
      </c>
      <c r="F230" s="1425"/>
    </row>
    <row r="231" spans="1:7" s="245" customFormat="1">
      <c r="A231" s="1138">
        <v>18</v>
      </c>
      <c r="B231" s="1180" t="s">
        <v>1259</v>
      </c>
      <c r="C231" s="1138" t="s">
        <v>1039</v>
      </c>
      <c r="D231" s="1141" t="s">
        <v>1254</v>
      </c>
      <c r="E231" s="1175">
        <v>10000000</v>
      </c>
      <c r="F231" s="1425"/>
    </row>
    <row r="232" spans="1:7" s="245" customFormat="1">
      <c r="A232" s="1138">
        <v>19</v>
      </c>
      <c r="B232" s="1180" t="s">
        <v>1253</v>
      </c>
      <c r="C232" s="1138" t="s">
        <v>1039</v>
      </c>
      <c r="D232" s="1141" t="s">
        <v>1254</v>
      </c>
      <c r="E232" s="1175">
        <v>10000000</v>
      </c>
      <c r="F232" s="1425"/>
    </row>
    <row r="233" spans="1:7" s="245" customFormat="1">
      <c r="A233" s="1138">
        <v>20</v>
      </c>
      <c r="B233" s="1180" t="s">
        <v>1247</v>
      </c>
      <c r="C233" s="1138" t="s">
        <v>1039</v>
      </c>
      <c r="D233" s="1141" t="s">
        <v>1248</v>
      </c>
      <c r="E233" s="1175">
        <v>10000000</v>
      </c>
      <c r="F233" s="1425"/>
    </row>
    <row r="234" spans="1:7" s="245" customFormat="1">
      <c r="A234" s="1138">
        <v>21</v>
      </c>
      <c r="B234" s="1180" t="s">
        <v>1252</v>
      </c>
      <c r="C234" s="1138" t="s">
        <v>1039</v>
      </c>
      <c r="D234" s="1141" t="s">
        <v>1045</v>
      </c>
      <c r="E234" s="1175">
        <v>9730000</v>
      </c>
      <c r="F234" s="1425"/>
    </row>
    <row r="235" spans="1:7" s="245" customFormat="1" ht="25.5">
      <c r="A235" s="1138">
        <v>22</v>
      </c>
      <c r="B235" s="1180" t="s">
        <v>1258</v>
      </c>
      <c r="C235" s="1138" t="s">
        <v>1039</v>
      </c>
      <c r="D235" s="1141" t="s">
        <v>1359</v>
      </c>
      <c r="E235" s="1175">
        <v>10000000</v>
      </c>
      <c r="F235" s="1425"/>
    </row>
    <row r="236" spans="1:7" s="245" customFormat="1">
      <c r="A236" s="795"/>
      <c r="B236" s="1174" t="s">
        <v>404</v>
      </c>
      <c r="C236" s="1166"/>
      <c r="D236" s="1146"/>
      <c r="E236" s="1223">
        <f>SUM(E214:E235)</f>
        <v>198025000</v>
      </c>
      <c r="F236" s="1154"/>
      <c r="G236" s="399">
        <f>E236</f>
        <v>198025000</v>
      </c>
    </row>
    <row r="237" spans="1:7" s="245" customFormat="1">
      <c r="A237" s="795"/>
      <c r="B237" s="1146"/>
      <c r="C237" s="1166"/>
      <c r="D237" s="1146"/>
      <c r="E237" s="1161"/>
      <c r="F237" s="1154"/>
    </row>
    <row r="238" spans="1:7" s="245" customFormat="1">
      <c r="A238" s="795"/>
      <c r="B238" s="1426" t="s">
        <v>1361</v>
      </c>
      <c r="C238" s="1426"/>
      <c r="D238" s="1146"/>
      <c r="E238" s="1161"/>
      <c r="F238" s="1154"/>
    </row>
    <row r="239" spans="1:7" s="245" customFormat="1">
      <c r="A239" s="1138">
        <v>1</v>
      </c>
      <c r="B239" s="1139" t="s">
        <v>1036</v>
      </c>
      <c r="C239" s="1140" t="s">
        <v>1025</v>
      </c>
      <c r="D239" s="1141" t="s">
        <v>1026</v>
      </c>
      <c r="E239" s="1142">
        <v>10000000</v>
      </c>
      <c r="F239" s="1425" t="s">
        <v>1362</v>
      </c>
    </row>
    <row r="240" spans="1:7" s="245" customFormat="1">
      <c r="A240" s="1138">
        <v>2</v>
      </c>
      <c r="B240" s="1141" t="s">
        <v>1139</v>
      </c>
      <c r="C240" s="1181" t="s">
        <v>1039</v>
      </c>
      <c r="D240" s="1141" t="s">
        <v>1140</v>
      </c>
      <c r="E240" s="1145">
        <v>8650000</v>
      </c>
      <c r="F240" s="1425"/>
    </row>
    <row r="241" spans="1:7" s="245" customFormat="1">
      <c r="A241" s="1138">
        <v>3</v>
      </c>
      <c r="B241" s="1141" t="s">
        <v>1141</v>
      </c>
      <c r="C241" s="1140" t="s">
        <v>1039</v>
      </c>
      <c r="D241" s="1141" t="s">
        <v>1140</v>
      </c>
      <c r="E241" s="1145">
        <v>7785000</v>
      </c>
      <c r="F241" s="1425"/>
    </row>
    <row r="242" spans="1:7" s="245" customFormat="1">
      <c r="A242" s="1138">
        <v>4</v>
      </c>
      <c r="B242" s="1144" t="s">
        <v>1178</v>
      </c>
      <c r="C242" s="1143" t="s">
        <v>1056</v>
      </c>
      <c r="D242" s="1144" t="s">
        <v>1175</v>
      </c>
      <c r="E242" s="1145">
        <v>4700000</v>
      </c>
      <c r="F242" s="1425"/>
    </row>
    <row r="243" spans="1:7" s="245" customFormat="1">
      <c r="A243" s="1138">
        <v>5</v>
      </c>
      <c r="B243" s="1144" t="s">
        <v>1168</v>
      </c>
      <c r="C243" s="1143" t="s">
        <v>1056</v>
      </c>
      <c r="D243" s="1144" t="s">
        <v>1169</v>
      </c>
      <c r="E243" s="1147">
        <v>6155000</v>
      </c>
      <c r="F243" s="1425"/>
    </row>
    <row r="244" spans="1:7" s="245" customFormat="1">
      <c r="A244" s="1138">
        <v>6</v>
      </c>
      <c r="B244" s="1158" t="s">
        <v>1049</v>
      </c>
      <c r="C244" s="1185" t="s">
        <v>1039</v>
      </c>
      <c r="D244" s="1186" t="s">
        <v>1050</v>
      </c>
      <c r="E244" s="1147">
        <v>8650000</v>
      </c>
      <c r="F244" s="1425"/>
    </row>
    <row r="245" spans="1:7" s="245" customFormat="1">
      <c r="A245" s="1138">
        <v>7</v>
      </c>
      <c r="B245" s="1158" t="s">
        <v>1051</v>
      </c>
      <c r="C245" s="1185" t="s">
        <v>1039</v>
      </c>
      <c r="D245" s="1186" t="s">
        <v>1050</v>
      </c>
      <c r="E245" s="1147">
        <v>8650000</v>
      </c>
      <c r="F245" s="1425"/>
    </row>
    <row r="246" spans="1:7" s="245" customFormat="1">
      <c r="A246" s="1138">
        <v>8</v>
      </c>
      <c r="B246" s="1187" t="s">
        <v>2627</v>
      </c>
      <c r="C246" s="1185" t="s">
        <v>1039</v>
      </c>
      <c r="D246" s="1186" t="s">
        <v>1050</v>
      </c>
      <c r="E246" s="1147">
        <v>8650000</v>
      </c>
      <c r="F246" s="1425"/>
    </row>
    <row r="247" spans="1:7" s="245" customFormat="1">
      <c r="A247" s="1138">
        <v>9</v>
      </c>
      <c r="B247" s="1188" t="s">
        <v>1199</v>
      </c>
      <c r="C247" s="1138" t="s">
        <v>1056</v>
      </c>
      <c r="D247" s="1141" t="s">
        <v>1092</v>
      </c>
      <c r="E247" s="1142">
        <v>10000000</v>
      </c>
      <c r="F247" s="1425"/>
    </row>
    <row r="248" spans="1:7" s="245" customFormat="1">
      <c r="A248" s="1138">
        <v>10</v>
      </c>
      <c r="B248" s="1150" t="s">
        <v>1217</v>
      </c>
      <c r="C248" s="1138" t="s">
        <v>1039</v>
      </c>
      <c r="D248" s="1141" t="s">
        <v>1218</v>
      </c>
      <c r="E248" s="1142">
        <v>10000000</v>
      </c>
      <c r="F248" s="1425"/>
    </row>
    <row r="249" spans="1:7" s="245" customFormat="1">
      <c r="A249" s="1138">
        <v>11</v>
      </c>
      <c r="B249" s="1150" t="s">
        <v>1274</v>
      </c>
      <c r="C249" s="1138" t="s">
        <v>1056</v>
      </c>
      <c r="D249" s="1141" t="s">
        <v>1175</v>
      </c>
      <c r="E249" s="1175">
        <v>3000000</v>
      </c>
      <c r="F249" s="1425"/>
    </row>
    <row r="250" spans="1:7" s="245" customFormat="1">
      <c r="A250" s="1138">
        <v>12</v>
      </c>
      <c r="B250" s="1150" t="s">
        <v>1265</v>
      </c>
      <c r="C250" s="1138" t="s">
        <v>1039</v>
      </c>
      <c r="D250" s="1141" t="s">
        <v>1266</v>
      </c>
      <c r="E250" s="1175">
        <v>14009000</v>
      </c>
      <c r="F250" s="1425"/>
    </row>
    <row r="251" spans="1:7" s="245" customFormat="1">
      <c r="A251" s="795"/>
      <c r="B251" s="1174" t="s">
        <v>404</v>
      </c>
      <c r="C251" s="1166"/>
      <c r="D251" s="1146"/>
      <c r="E251" s="1223">
        <f>SUM(E239:E250)</f>
        <v>100249000</v>
      </c>
      <c r="F251" s="1154"/>
      <c r="G251" s="399">
        <f>E251</f>
        <v>100249000</v>
      </c>
    </row>
    <row r="252" spans="1:7" s="245" customFormat="1">
      <c r="A252" s="795"/>
      <c r="B252" s="1146"/>
      <c r="C252" s="1166"/>
      <c r="D252" s="1146"/>
      <c r="E252" s="1161"/>
      <c r="F252" s="1154"/>
    </row>
    <row r="253" spans="1:7" s="245" customFormat="1">
      <c r="A253" s="795"/>
      <c r="B253" s="1426" t="s">
        <v>1363</v>
      </c>
      <c r="C253" s="1426"/>
      <c r="D253" s="1146"/>
      <c r="E253" s="1161"/>
      <c r="F253" s="1154"/>
    </row>
    <row r="254" spans="1:7" s="245" customFormat="1">
      <c r="A254" s="1138">
        <v>1</v>
      </c>
      <c r="B254" s="1141" t="s">
        <v>1123</v>
      </c>
      <c r="C254" s="1140" t="s">
        <v>1056</v>
      </c>
      <c r="D254" s="1141" t="s">
        <v>1124</v>
      </c>
      <c r="E254" s="1142">
        <v>8650000</v>
      </c>
      <c r="F254" s="1425" t="s">
        <v>1364</v>
      </c>
    </row>
    <row r="255" spans="1:7" s="245" customFormat="1">
      <c r="A255" s="1138">
        <v>2</v>
      </c>
      <c r="B255" s="1139" t="s">
        <v>1019</v>
      </c>
      <c r="C255" s="1140" t="s">
        <v>1016</v>
      </c>
      <c r="D255" s="1141" t="s">
        <v>1017</v>
      </c>
      <c r="E255" s="1142">
        <v>8300000</v>
      </c>
      <c r="F255" s="1425"/>
    </row>
    <row r="256" spans="1:7" s="245" customFormat="1">
      <c r="A256" s="1138">
        <v>3</v>
      </c>
      <c r="B256" s="1139" t="s">
        <v>1203</v>
      </c>
      <c r="C256" s="1140" t="s">
        <v>1016</v>
      </c>
      <c r="D256" s="1141" t="s">
        <v>1017</v>
      </c>
      <c r="E256" s="1142">
        <v>8620000</v>
      </c>
      <c r="F256" s="1425"/>
    </row>
    <row r="257" spans="1:7" s="245" customFormat="1">
      <c r="A257" s="1138">
        <v>4</v>
      </c>
      <c r="B257" s="1139" t="s">
        <v>1125</v>
      </c>
      <c r="C257" s="1143" t="s">
        <v>1126</v>
      </c>
      <c r="D257" s="1141" t="s">
        <v>1127</v>
      </c>
      <c r="E257" s="1142">
        <v>2407000</v>
      </c>
      <c r="F257" s="1425"/>
    </row>
    <row r="258" spans="1:7" s="245" customFormat="1">
      <c r="A258" s="1138">
        <v>5</v>
      </c>
      <c r="B258" s="1141" t="s">
        <v>1142</v>
      </c>
      <c r="C258" s="1140" t="s">
        <v>1039</v>
      </c>
      <c r="D258" s="1141" t="s">
        <v>1140</v>
      </c>
      <c r="E258" s="1145">
        <v>3000000</v>
      </c>
      <c r="F258" s="1425"/>
    </row>
    <row r="259" spans="1:7" s="245" customFormat="1">
      <c r="A259" s="1138">
        <v>6</v>
      </c>
      <c r="B259" s="1144" t="s">
        <v>1205</v>
      </c>
      <c r="C259" s="1140" t="s">
        <v>1016</v>
      </c>
      <c r="D259" s="1144" t="s">
        <v>1017</v>
      </c>
      <c r="E259" s="1145">
        <v>8175000</v>
      </c>
      <c r="F259" s="1425"/>
    </row>
    <row r="260" spans="1:7" s="245" customFormat="1">
      <c r="A260" s="1138">
        <v>7</v>
      </c>
      <c r="B260" s="1149" t="s">
        <v>1111</v>
      </c>
      <c r="C260" s="1140" t="s">
        <v>1016</v>
      </c>
      <c r="D260" s="1149" t="s">
        <v>1018</v>
      </c>
      <c r="E260" s="1145">
        <v>8430000</v>
      </c>
      <c r="F260" s="1425"/>
    </row>
    <row r="261" spans="1:7" s="245" customFormat="1">
      <c r="A261" s="1138">
        <v>8</v>
      </c>
      <c r="B261" s="1149" t="s">
        <v>1207</v>
      </c>
      <c r="C261" s="1140" t="s">
        <v>1016</v>
      </c>
      <c r="D261" s="1149" t="s">
        <v>1208</v>
      </c>
      <c r="E261" s="1145">
        <v>7260000</v>
      </c>
      <c r="F261" s="1425"/>
    </row>
    <row r="262" spans="1:7" s="245" customFormat="1">
      <c r="A262" s="1138">
        <v>9</v>
      </c>
      <c r="B262" s="1148" t="s">
        <v>1209</v>
      </c>
      <c r="C262" s="1140" t="s">
        <v>1016</v>
      </c>
      <c r="D262" s="1189" t="s">
        <v>1115</v>
      </c>
      <c r="E262" s="1145">
        <v>7940000</v>
      </c>
      <c r="F262" s="1425"/>
    </row>
    <row r="263" spans="1:7" s="245" customFormat="1">
      <c r="A263" s="1138">
        <v>10</v>
      </c>
      <c r="B263" s="1149" t="s">
        <v>1114</v>
      </c>
      <c r="C263" s="1140" t="s">
        <v>1016</v>
      </c>
      <c r="D263" s="1189" t="s">
        <v>1115</v>
      </c>
      <c r="E263" s="1145">
        <v>3000000</v>
      </c>
      <c r="F263" s="1425"/>
    </row>
    <row r="264" spans="1:7" s="245" customFormat="1">
      <c r="A264" s="1138">
        <v>11</v>
      </c>
      <c r="B264" s="1148" t="s">
        <v>1117</v>
      </c>
      <c r="C264" s="1140" t="s">
        <v>1016</v>
      </c>
      <c r="D264" s="1149" t="s">
        <v>1017</v>
      </c>
      <c r="E264" s="1147">
        <v>8385000</v>
      </c>
      <c r="F264" s="1425"/>
    </row>
    <row r="265" spans="1:7" s="245" customFormat="1">
      <c r="A265" s="1138">
        <v>12</v>
      </c>
      <c r="B265" s="1148" t="s">
        <v>1118</v>
      </c>
      <c r="C265" s="1140" t="s">
        <v>1016</v>
      </c>
      <c r="D265" s="1149" t="s">
        <v>1017</v>
      </c>
      <c r="E265" s="1147">
        <v>8725000</v>
      </c>
      <c r="F265" s="1425"/>
    </row>
    <row r="266" spans="1:7" s="245" customFormat="1">
      <c r="A266" s="1138">
        <v>13</v>
      </c>
      <c r="B266" s="1149" t="s">
        <v>1119</v>
      </c>
      <c r="C266" s="1140" t="s">
        <v>1016</v>
      </c>
      <c r="D266" s="1149" t="s">
        <v>1017</v>
      </c>
      <c r="E266" s="1147">
        <v>8385000</v>
      </c>
      <c r="F266" s="1425"/>
    </row>
    <row r="267" spans="1:7" s="245" customFormat="1">
      <c r="A267" s="1138">
        <v>14</v>
      </c>
      <c r="B267" s="1149" t="s">
        <v>1120</v>
      </c>
      <c r="C267" s="1140" t="s">
        <v>1016</v>
      </c>
      <c r="D267" s="1149" t="s">
        <v>1017</v>
      </c>
      <c r="E267" s="1147">
        <v>9510000</v>
      </c>
      <c r="F267" s="1425"/>
    </row>
    <row r="268" spans="1:7" s="245" customFormat="1">
      <c r="A268" s="1138">
        <v>15</v>
      </c>
      <c r="B268" s="1180" t="s">
        <v>1182</v>
      </c>
      <c r="C268" s="1138" t="s">
        <v>1025</v>
      </c>
      <c r="D268" s="1141" t="s">
        <v>1026</v>
      </c>
      <c r="E268" s="1142">
        <v>9000000</v>
      </c>
      <c r="F268" s="1425"/>
    </row>
    <row r="269" spans="1:7" s="245" customFormat="1">
      <c r="A269" s="1138">
        <v>16</v>
      </c>
      <c r="B269" s="1183" t="s">
        <v>1213</v>
      </c>
      <c r="C269" s="1140" t="s">
        <v>1016</v>
      </c>
      <c r="D269" s="1141" t="s">
        <v>1017</v>
      </c>
      <c r="E269" s="1142">
        <v>8385000</v>
      </c>
      <c r="F269" s="1425"/>
    </row>
    <row r="270" spans="1:7" s="245" customFormat="1">
      <c r="A270" s="1138">
        <v>17</v>
      </c>
      <c r="B270" s="1180" t="s">
        <v>1214</v>
      </c>
      <c r="C270" s="1140" t="s">
        <v>1016</v>
      </c>
      <c r="D270" s="1141" t="s">
        <v>1017</v>
      </c>
      <c r="E270" s="1142">
        <v>7980000</v>
      </c>
      <c r="F270" s="1425"/>
    </row>
    <row r="271" spans="1:7" s="245" customFormat="1">
      <c r="A271" s="1138">
        <v>18</v>
      </c>
      <c r="B271" s="1180" t="s">
        <v>1215</v>
      </c>
      <c r="C271" s="1140" t="s">
        <v>1016</v>
      </c>
      <c r="D271" s="1141" t="s">
        <v>1017</v>
      </c>
      <c r="E271" s="1142">
        <v>9065000</v>
      </c>
      <c r="F271" s="1425"/>
    </row>
    <row r="272" spans="1:7" s="245" customFormat="1">
      <c r="A272" s="1138">
        <v>19</v>
      </c>
      <c r="B272" s="1180" t="s">
        <v>1251</v>
      </c>
      <c r="C272" s="1138" t="s">
        <v>1016</v>
      </c>
      <c r="D272" s="1141" t="s">
        <v>1017</v>
      </c>
      <c r="E272" s="1175">
        <v>3000000</v>
      </c>
      <c r="F272" s="1425"/>
      <c r="G272" s="399"/>
    </row>
    <row r="273" spans="1:7" s="245" customFormat="1">
      <c r="A273" s="795"/>
      <c r="B273" s="1174" t="s">
        <v>404</v>
      </c>
      <c r="C273" s="1176"/>
      <c r="D273" s="1179"/>
      <c r="E273" s="1172">
        <f>SUM(E254:E272)</f>
        <v>138217000</v>
      </c>
      <c r="F273" s="1154"/>
      <c r="G273" s="399">
        <f>E273</f>
        <v>138217000</v>
      </c>
    </row>
    <row r="274" spans="1:7" s="245" customFormat="1">
      <c r="A274" s="795"/>
      <c r="B274" s="1151"/>
      <c r="C274" s="1154"/>
      <c r="D274" s="1153"/>
      <c r="E274" s="1172"/>
      <c r="F274" s="1228"/>
    </row>
    <row r="275" spans="1:7" s="245" customFormat="1">
      <c r="A275" s="1154"/>
      <c r="B275" s="1426" t="s">
        <v>1365</v>
      </c>
      <c r="C275" s="1426"/>
      <c r="D275" s="1153"/>
      <c r="E275" s="1190"/>
      <c r="F275" s="1154"/>
    </row>
    <row r="276" spans="1:7" s="245" customFormat="1">
      <c r="A276" s="1138">
        <v>1</v>
      </c>
      <c r="B276" s="1139" t="s">
        <v>1134</v>
      </c>
      <c r="C276" s="1140" t="s">
        <v>1056</v>
      </c>
      <c r="D276" s="1141" t="s">
        <v>1070</v>
      </c>
      <c r="E276" s="1142">
        <v>8650000</v>
      </c>
      <c r="F276" s="1425" t="s">
        <v>1366</v>
      </c>
    </row>
    <row r="277" spans="1:7" s="245" customFormat="1">
      <c r="A277" s="1138">
        <v>2</v>
      </c>
      <c r="B277" s="1139" t="s">
        <v>1181</v>
      </c>
      <c r="C277" s="1140" t="s">
        <v>1126</v>
      </c>
      <c r="D277" s="1141" t="s">
        <v>1127</v>
      </c>
      <c r="E277" s="1142">
        <v>2407000</v>
      </c>
      <c r="F277" s="1425"/>
    </row>
    <row r="278" spans="1:7" s="245" customFormat="1">
      <c r="A278" s="1138">
        <v>3</v>
      </c>
      <c r="B278" s="1144" t="s">
        <v>1146</v>
      </c>
      <c r="C278" s="1143" t="s">
        <v>1126</v>
      </c>
      <c r="D278" s="1144" t="s">
        <v>1127</v>
      </c>
      <c r="E278" s="1145">
        <v>3000000</v>
      </c>
      <c r="F278" s="1425"/>
    </row>
    <row r="279" spans="1:7" s="245" customFormat="1" ht="25.5">
      <c r="A279" s="1138">
        <v>4</v>
      </c>
      <c r="B279" s="1149" t="s">
        <v>1153</v>
      </c>
      <c r="C279" s="1184" t="s">
        <v>1132</v>
      </c>
      <c r="D279" s="1149" t="s">
        <v>1154</v>
      </c>
      <c r="E279" s="1191">
        <v>7785000</v>
      </c>
      <c r="F279" s="1425"/>
    </row>
    <row r="280" spans="1:7" s="245" customFormat="1" ht="25.5">
      <c r="A280" s="1138">
        <v>5</v>
      </c>
      <c r="B280" s="1158" t="s">
        <v>1053</v>
      </c>
      <c r="C280" s="1157" t="s">
        <v>1039</v>
      </c>
      <c r="D280" s="1158" t="s">
        <v>1054</v>
      </c>
      <c r="E280" s="1191">
        <v>10000000</v>
      </c>
      <c r="F280" s="1425"/>
    </row>
    <row r="281" spans="1:7" s="245" customFormat="1" ht="25.5">
      <c r="A281" s="1138">
        <v>6</v>
      </c>
      <c r="B281" s="1180" t="s">
        <v>1212</v>
      </c>
      <c r="C281" s="1138" t="s">
        <v>1132</v>
      </c>
      <c r="D281" s="1141" t="s">
        <v>1154</v>
      </c>
      <c r="E281" s="1142">
        <v>8650000</v>
      </c>
      <c r="F281" s="1425"/>
    </row>
    <row r="282" spans="1:7" s="245" customFormat="1">
      <c r="A282" s="1138">
        <v>7</v>
      </c>
      <c r="B282" s="1180" t="s">
        <v>1315</v>
      </c>
      <c r="C282" s="1138" t="s">
        <v>1132</v>
      </c>
      <c r="D282" s="1141" t="s">
        <v>1136</v>
      </c>
      <c r="E282" s="1175">
        <v>10000000</v>
      </c>
      <c r="F282" s="1425"/>
    </row>
    <row r="283" spans="1:7" s="245" customFormat="1">
      <c r="A283" s="1138">
        <v>8</v>
      </c>
      <c r="B283" s="1139" t="s">
        <v>1078</v>
      </c>
      <c r="C283" s="1138" t="s">
        <v>1056</v>
      </c>
      <c r="D283" s="1141" t="s">
        <v>1070</v>
      </c>
      <c r="E283" s="1192">
        <v>7785000</v>
      </c>
      <c r="F283" s="1154"/>
    </row>
    <row r="284" spans="1:7" s="245" customFormat="1">
      <c r="A284" s="795"/>
      <c r="B284" s="1174" t="s">
        <v>404</v>
      </c>
      <c r="C284" s="1156"/>
      <c r="D284" s="1155"/>
      <c r="E284" s="1172">
        <f>SUM(E276:E283)</f>
        <v>58277000</v>
      </c>
      <c r="F284" s="1154"/>
      <c r="G284" s="399">
        <f>E284</f>
        <v>58277000</v>
      </c>
    </row>
    <row r="285" spans="1:7" s="245" customFormat="1">
      <c r="A285" s="795"/>
      <c r="B285" s="1164"/>
      <c r="C285" s="1156"/>
      <c r="D285" s="1155"/>
      <c r="E285" s="1163"/>
      <c r="F285" s="1154"/>
    </row>
    <row r="286" spans="1:7" s="245" customFormat="1">
      <c r="A286" s="795"/>
      <c r="B286" s="1426" t="s">
        <v>1323</v>
      </c>
      <c r="C286" s="1426"/>
      <c r="D286" s="1155"/>
      <c r="E286" s="1163"/>
      <c r="F286" s="1154"/>
    </row>
    <row r="287" spans="1:7" s="245" customFormat="1" ht="25.5">
      <c r="A287" s="795">
        <v>1</v>
      </c>
      <c r="B287" s="1164" t="s">
        <v>1155</v>
      </c>
      <c r="C287" s="1138" t="s">
        <v>1132</v>
      </c>
      <c r="D287" s="1155" t="s">
        <v>1367</v>
      </c>
      <c r="E287" s="1163">
        <v>8650000</v>
      </c>
      <c r="F287" s="1154" t="s">
        <v>1368</v>
      </c>
    </row>
    <row r="288" spans="1:7" s="245" customFormat="1">
      <c r="A288" s="795"/>
      <c r="B288" s="1174" t="s">
        <v>404</v>
      </c>
      <c r="C288" s="1156"/>
      <c r="D288" s="1155"/>
      <c r="E288" s="1172">
        <f>SUM(E287)</f>
        <v>8650000</v>
      </c>
      <c r="F288" s="1154"/>
      <c r="G288" s="399">
        <f>E288</f>
        <v>8650000</v>
      </c>
    </row>
    <row r="289" spans="1:7" s="245" customFormat="1">
      <c r="A289" s="795"/>
      <c r="B289" s="1164"/>
      <c r="C289" s="1156"/>
      <c r="D289" s="1155"/>
      <c r="E289" s="1163"/>
      <c r="F289" s="1154"/>
    </row>
    <row r="290" spans="1:7" s="245" customFormat="1">
      <c r="A290" s="795"/>
      <c r="B290" s="1426" t="s">
        <v>1369</v>
      </c>
      <c r="C290" s="1426"/>
      <c r="D290" s="1155"/>
      <c r="E290" s="1163"/>
      <c r="F290" s="1154"/>
    </row>
    <row r="291" spans="1:7" s="245" customFormat="1">
      <c r="A291" s="1138">
        <v>1</v>
      </c>
      <c r="B291" s="1139" t="s">
        <v>1020</v>
      </c>
      <c r="C291" s="1140" t="s">
        <v>1016</v>
      </c>
      <c r="D291" s="1141" t="s">
        <v>1017</v>
      </c>
      <c r="E291" s="1142">
        <v>8300000</v>
      </c>
      <c r="F291" s="1425" t="s">
        <v>1370</v>
      </c>
    </row>
    <row r="292" spans="1:7" s="245" customFormat="1" ht="25.5">
      <c r="A292" s="1138">
        <v>2</v>
      </c>
      <c r="B292" s="1141" t="s">
        <v>1099</v>
      </c>
      <c r="C292" s="1140" t="s">
        <v>1039</v>
      </c>
      <c r="D292" s="1141" t="s">
        <v>1100</v>
      </c>
      <c r="E292" s="1145">
        <v>1560000</v>
      </c>
      <c r="F292" s="1425"/>
    </row>
    <row r="293" spans="1:7" s="245" customFormat="1">
      <c r="A293" s="1138">
        <v>3</v>
      </c>
      <c r="B293" s="1141" t="s">
        <v>1144</v>
      </c>
      <c r="C293" s="1140" t="s">
        <v>1039</v>
      </c>
      <c r="D293" s="1141" t="s">
        <v>1145</v>
      </c>
      <c r="E293" s="1145">
        <v>10000000</v>
      </c>
      <c r="F293" s="1425"/>
    </row>
    <row r="294" spans="1:7" s="245" customFormat="1">
      <c r="A294" s="1138">
        <v>4</v>
      </c>
      <c r="B294" s="1144" t="s">
        <v>1021</v>
      </c>
      <c r="C294" s="1140" t="s">
        <v>1016</v>
      </c>
      <c r="D294" s="1144" t="s">
        <v>1017</v>
      </c>
      <c r="E294" s="1145">
        <v>8725000</v>
      </c>
      <c r="F294" s="1425"/>
    </row>
    <row r="295" spans="1:7" s="245" customFormat="1">
      <c r="A295" s="1138">
        <v>5</v>
      </c>
      <c r="B295" s="1144" t="s">
        <v>1022</v>
      </c>
      <c r="C295" s="1140" t="s">
        <v>1016</v>
      </c>
      <c r="D295" s="1144" t="s">
        <v>1017</v>
      </c>
      <c r="E295" s="1145">
        <v>8385000</v>
      </c>
      <c r="F295" s="1425"/>
    </row>
    <row r="296" spans="1:7" s="245" customFormat="1">
      <c r="A296" s="1138">
        <v>6</v>
      </c>
      <c r="B296" s="1144" t="s">
        <v>1109</v>
      </c>
      <c r="C296" s="1140" t="s">
        <v>1016</v>
      </c>
      <c r="D296" s="1144" t="s">
        <v>1017</v>
      </c>
      <c r="E296" s="1145">
        <v>8300000</v>
      </c>
      <c r="F296" s="1425"/>
    </row>
    <row r="297" spans="1:7" s="245" customFormat="1">
      <c r="A297" s="1138">
        <v>7</v>
      </c>
      <c r="B297" s="1144" t="s">
        <v>1204</v>
      </c>
      <c r="C297" s="1140" t="s">
        <v>1016</v>
      </c>
      <c r="D297" s="1144" t="s">
        <v>1017</v>
      </c>
      <c r="E297" s="1145">
        <v>7357500</v>
      </c>
      <c r="F297" s="1425"/>
    </row>
    <row r="298" spans="1:7" s="245" customFormat="1">
      <c r="A298" s="1138">
        <v>8</v>
      </c>
      <c r="B298" s="1149" t="s">
        <v>1110</v>
      </c>
      <c r="C298" s="1140" t="s">
        <v>1016</v>
      </c>
      <c r="D298" s="1149" t="s">
        <v>1018</v>
      </c>
      <c r="E298" s="1145">
        <v>3000000</v>
      </c>
      <c r="F298" s="1425"/>
    </row>
    <row r="299" spans="1:7" s="245" customFormat="1">
      <c r="A299" s="1138">
        <v>9</v>
      </c>
      <c r="B299" s="1149" t="s">
        <v>1112</v>
      </c>
      <c r="C299" s="1140" t="s">
        <v>1016</v>
      </c>
      <c r="D299" s="1149" t="s">
        <v>1113</v>
      </c>
      <c r="E299" s="1145">
        <v>5630000</v>
      </c>
      <c r="F299" s="1425"/>
    </row>
    <row r="300" spans="1:7" s="245" customFormat="1">
      <c r="A300" s="1138">
        <v>10</v>
      </c>
      <c r="B300" s="1149" t="s">
        <v>1116</v>
      </c>
      <c r="C300" s="1140" t="s">
        <v>1016</v>
      </c>
      <c r="D300" s="1189" t="s">
        <v>1115</v>
      </c>
      <c r="E300" s="1145">
        <v>3000000</v>
      </c>
      <c r="F300" s="1425"/>
    </row>
    <row r="301" spans="1:7" s="245" customFormat="1">
      <c r="A301" s="1138">
        <v>11</v>
      </c>
      <c r="B301" s="1149" t="s">
        <v>1121</v>
      </c>
      <c r="C301" s="1140" t="s">
        <v>1016</v>
      </c>
      <c r="D301" s="1149" t="s">
        <v>1017</v>
      </c>
      <c r="E301" s="1147">
        <v>8385000</v>
      </c>
      <c r="F301" s="1425"/>
    </row>
    <row r="302" spans="1:7" s="245" customFormat="1">
      <c r="A302" s="814"/>
      <c r="B302" s="1193" t="s">
        <v>404</v>
      </c>
      <c r="C302" s="1194"/>
      <c r="D302" s="1195"/>
      <c r="E302" s="1196">
        <f>SUM(E291:E301)</f>
        <v>72642500</v>
      </c>
      <c r="F302" s="1229"/>
      <c r="G302" s="399">
        <f>E302</f>
        <v>72642500</v>
      </c>
    </row>
    <row r="303" spans="1:7" s="245" customFormat="1">
      <c r="A303" s="795"/>
      <c r="B303" s="1174"/>
      <c r="C303" s="1162"/>
      <c r="D303" s="1155"/>
      <c r="E303" s="1172"/>
      <c r="F303" s="1154"/>
    </row>
    <row r="304" spans="1:7" s="245" customFormat="1">
      <c r="A304" s="795"/>
      <c r="B304" s="1426" t="s">
        <v>2326</v>
      </c>
      <c r="C304" s="1426"/>
      <c r="D304" s="1155"/>
      <c r="E304" s="1172"/>
      <c r="F304" s="1154"/>
    </row>
    <row r="305" spans="1:7" s="245" customFormat="1" ht="30" customHeight="1">
      <c r="A305" s="795">
        <v>1</v>
      </c>
      <c r="B305" s="1146" t="s">
        <v>2227</v>
      </c>
      <c r="C305" s="1162" t="s">
        <v>1025</v>
      </c>
      <c r="D305" s="1155" t="s">
        <v>1026</v>
      </c>
      <c r="E305" s="1163">
        <v>10000000</v>
      </c>
      <c r="F305" s="1427" t="s">
        <v>2327</v>
      </c>
    </row>
    <row r="306" spans="1:7" s="245" customFormat="1">
      <c r="A306" s="795">
        <v>2</v>
      </c>
      <c r="B306" s="1146" t="s">
        <v>2228</v>
      </c>
      <c r="C306" s="1162" t="s">
        <v>1016</v>
      </c>
      <c r="D306" s="1155" t="s">
        <v>1017</v>
      </c>
      <c r="E306" s="1163">
        <v>3000000</v>
      </c>
      <c r="F306" s="1428"/>
    </row>
    <row r="307" spans="1:7" s="245" customFormat="1">
      <c r="A307" s="795">
        <v>3</v>
      </c>
      <c r="B307" s="1146" t="s">
        <v>1129</v>
      </c>
      <c r="C307" s="1162" t="s">
        <v>1016</v>
      </c>
      <c r="D307" s="1155" t="s">
        <v>1017</v>
      </c>
      <c r="E307" s="1163">
        <v>9065000</v>
      </c>
      <c r="F307" s="1428"/>
    </row>
    <row r="308" spans="1:7" s="245" customFormat="1">
      <c r="A308" s="795">
        <v>4</v>
      </c>
      <c r="B308" s="1146" t="s">
        <v>1231</v>
      </c>
      <c r="C308" s="1162" t="s">
        <v>1016</v>
      </c>
      <c r="D308" s="1155" t="s">
        <v>1017</v>
      </c>
      <c r="E308" s="1163">
        <v>5586000</v>
      </c>
      <c r="F308" s="1429"/>
    </row>
    <row r="309" spans="1:7" s="245" customFormat="1">
      <c r="A309" s="795"/>
      <c r="B309" s="1174" t="s">
        <v>404</v>
      </c>
      <c r="C309" s="1162"/>
      <c r="D309" s="1155"/>
      <c r="E309" s="1172">
        <f>SUM(E305:E308)</f>
        <v>27651000</v>
      </c>
      <c r="F309" s="1154"/>
      <c r="G309" s="399">
        <f>E309</f>
        <v>27651000</v>
      </c>
    </row>
    <row r="310" spans="1:7" s="245" customFormat="1">
      <c r="A310" s="795"/>
      <c r="B310" s="1174"/>
      <c r="C310" s="1162"/>
      <c r="D310" s="1155"/>
      <c r="E310" s="1172"/>
      <c r="F310" s="1154"/>
    </row>
    <row r="311" spans="1:7" s="245" customFormat="1">
      <c r="A311" s="795"/>
      <c r="B311" s="1426" t="s">
        <v>2328</v>
      </c>
      <c r="C311" s="1426"/>
      <c r="D311" s="1155"/>
      <c r="E311" s="1172"/>
      <c r="F311" s="1154"/>
    </row>
    <row r="312" spans="1:7" s="245" customFormat="1" ht="15.75" customHeight="1">
      <c r="A312" s="1138">
        <v>1</v>
      </c>
      <c r="B312" s="1139" t="s">
        <v>2329</v>
      </c>
      <c r="C312" s="1162" t="s">
        <v>1056</v>
      </c>
      <c r="D312" s="1155" t="s">
        <v>2331</v>
      </c>
      <c r="E312" s="1163">
        <v>5420000</v>
      </c>
      <c r="F312" s="1427" t="s">
        <v>2332</v>
      </c>
    </row>
    <row r="313" spans="1:7" s="245" customFormat="1">
      <c r="A313" s="1138">
        <v>2</v>
      </c>
      <c r="B313" s="1139" t="s">
        <v>1078</v>
      </c>
      <c r="C313" s="1162" t="s">
        <v>1056</v>
      </c>
      <c r="D313" s="1155" t="s">
        <v>1070</v>
      </c>
      <c r="E313" s="1163">
        <v>865000</v>
      </c>
      <c r="F313" s="1428"/>
    </row>
    <row r="314" spans="1:7" s="245" customFormat="1">
      <c r="A314" s="1138">
        <v>3</v>
      </c>
      <c r="B314" s="1139" t="s">
        <v>2330</v>
      </c>
      <c r="C314" s="1162" t="s">
        <v>1056</v>
      </c>
      <c r="D314" s="1155" t="s">
        <v>1070</v>
      </c>
      <c r="E314" s="1163">
        <v>3000000</v>
      </c>
      <c r="F314" s="1428"/>
    </row>
    <row r="315" spans="1:7" s="245" customFormat="1">
      <c r="A315" s="1138">
        <v>4</v>
      </c>
      <c r="B315" s="1197" t="s">
        <v>1043</v>
      </c>
      <c r="C315" s="1162" t="s">
        <v>1039</v>
      </c>
      <c r="D315" s="1155" t="s">
        <v>2160</v>
      </c>
      <c r="E315" s="1163">
        <v>10000000</v>
      </c>
      <c r="F315" s="1429"/>
    </row>
    <row r="316" spans="1:7" s="245" customFormat="1">
      <c r="A316" s="795"/>
      <c r="B316" s="1174" t="s">
        <v>404</v>
      </c>
      <c r="C316" s="1162"/>
      <c r="D316" s="1155"/>
      <c r="E316" s="1172">
        <f>SUM(E312:E315)</f>
        <v>19285000</v>
      </c>
      <c r="F316" s="1154"/>
      <c r="G316" s="399">
        <f>E316</f>
        <v>19285000</v>
      </c>
    </row>
    <row r="317" spans="1:7" s="245" customFormat="1">
      <c r="A317" s="795"/>
      <c r="B317" s="1174"/>
      <c r="C317" s="1162"/>
      <c r="D317" s="1155"/>
      <c r="E317" s="1172"/>
      <c r="F317" s="1154"/>
    </row>
    <row r="318" spans="1:7" s="245" customFormat="1">
      <c r="A318" s="795"/>
      <c r="B318" s="1426" t="s">
        <v>1320</v>
      </c>
      <c r="C318" s="1426"/>
      <c r="D318" s="1155"/>
      <c r="E318" s="1172"/>
      <c r="F318" s="1154"/>
    </row>
    <row r="319" spans="1:7" s="245" customFormat="1" ht="25.5">
      <c r="A319" s="795">
        <v>1</v>
      </c>
      <c r="B319" s="1146" t="s">
        <v>1353</v>
      </c>
      <c r="C319" s="1162" t="s">
        <v>1016</v>
      </c>
      <c r="D319" s="1155" t="s">
        <v>1017</v>
      </c>
      <c r="E319" s="1163">
        <v>8725000</v>
      </c>
      <c r="F319" s="1154" t="s">
        <v>2333</v>
      </c>
    </row>
    <row r="320" spans="1:7" s="245" customFormat="1">
      <c r="A320" s="795"/>
      <c r="B320" s="1174" t="s">
        <v>404</v>
      </c>
      <c r="C320" s="1162"/>
      <c r="D320" s="1155"/>
      <c r="E320" s="1172">
        <f>SUM(E319)</f>
        <v>8725000</v>
      </c>
      <c r="F320" s="1154"/>
      <c r="G320" s="399">
        <f>E320</f>
        <v>8725000</v>
      </c>
    </row>
    <row r="321" spans="1:7" s="245" customFormat="1">
      <c r="A321" s="795"/>
      <c r="B321" s="1176"/>
      <c r="C321" s="1162"/>
      <c r="D321" s="1155"/>
      <c r="E321" s="1172"/>
      <c r="F321" s="1154"/>
    </row>
    <row r="322" spans="1:7" s="245" customFormat="1">
      <c r="A322" s="795"/>
      <c r="B322" s="1426" t="s">
        <v>1320</v>
      </c>
      <c r="C322" s="1426"/>
      <c r="D322" s="1155"/>
      <c r="E322" s="1172"/>
      <c r="F322" s="1154"/>
    </row>
    <row r="323" spans="1:7" s="245" customFormat="1" ht="30" customHeight="1">
      <c r="A323" s="795">
        <v>1</v>
      </c>
      <c r="B323" s="1146" t="s">
        <v>2335</v>
      </c>
      <c r="C323" s="1162" t="s">
        <v>1039</v>
      </c>
      <c r="D323" s="1155" t="s">
        <v>2336</v>
      </c>
      <c r="E323" s="1163">
        <v>10000000</v>
      </c>
      <c r="F323" s="1427" t="s">
        <v>2338</v>
      </c>
    </row>
    <row r="324" spans="1:7" s="245" customFormat="1">
      <c r="A324" s="795">
        <v>2</v>
      </c>
      <c r="B324" s="1146" t="s">
        <v>2337</v>
      </c>
      <c r="C324" s="1162" t="s">
        <v>1039</v>
      </c>
      <c r="D324" s="1155" t="s">
        <v>2336</v>
      </c>
      <c r="E324" s="1163">
        <v>10000000</v>
      </c>
      <c r="F324" s="1429"/>
    </row>
    <row r="325" spans="1:7" s="245" customFormat="1">
      <c r="A325" s="795"/>
      <c r="B325" s="1174" t="s">
        <v>404</v>
      </c>
      <c r="C325" s="1162"/>
      <c r="D325" s="1155"/>
      <c r="E325" s="1172">
        <f>SUM(E323:E324)</f>
        <v>20000000</v>
      </c>
      <c r="F325" s="1154"/>
      <c r="G325" s="399">
        <f>E325</f>
        <v>20000000</v>
      </c>
    </row>
    <row r="326" spans="1:7" s="245" customFormat="1">
      <c r="A326" s="795"/>
      <c r="B326" s="1176"/>
      <c r="C326" s="1162"/>
      <c r="D326" s="1155"/>
      <c r="E326" s="1163"/>
      <c r="F326" s="1154"/>
    </row>
    <row r="327" spans="1:7" s="245" customFormat="1">
      <c r="A327" s="795"/>
      <c r="B327" s="1426" t="s">
        <v>2334</v>
      </c>
      <c r="C327" s="1426"/>
      <c r="D327" s="1155"/>
      <c r="E327" s="1163"/>
      <c r="F327" s="1154"/>
    </row>
    <row r="328" spans="1:7" s="245" customFormat="1" ht="25.5">
      <c r="A328" s="795">
        <v>1</v>
      </c>
      <c r="B328" s="1146" t="s">
        <v>1219</v>
      </c>
      <c r="C328" s="1162" t="s">
        <v>1039</v>
      </c>
      <c r="D328" s="1155" t="s">
        <v>2336</v>
      </c>
      <c r="E328" s="1163">
        <v>10000000</v>
      </c>
      <c r="F328" s="1154" t="s">
        <v>2339</v>
      </c>
    </row>
    <row r="329" spans="1:7" s="245" customFormat="1">
      <c r="A329" s="795"/>
      <c r="B329" s="1174" t="s">
        <v>404</v>
      </c>
      <c r="C329" s="1162"/>
      <c r="D329" s="1155"/>
      <c r="E329" s="1172">
        <f>SUM(E328)</f>
        <v>10000000</v>
      </c>
      <c r="F329" s="1154"/>
      <c r="G329" s="399">
        <f>E329</f>
        <v>10000000</v>
      </c>
    </row>
    <row r="330" spans="1:7" s="245" customFormat="1">
      <c r="A330" s="795"/>
      <c r="B330" s="1176"/>
      <c r="C330" s="1162"/>
      <c r="D330" s="1155"/>
      <c r="E330" s="1163"/>
      <c r="F330" s="1154"/>
    </row>
    <row r="331" spans="1:7" s="245" customFormat="1">
      <c r="A331" s="795"/>
      <c r="B331" s="1426" t="s">
        <v>1320</v>
      </c>
      <c r="C331" s="1426"/>
      <c r="D331" s="1155"/>
      <c r="E331" s="1163"/>
      <c r="F331" s="1154"/>
    </row>
    <row r="332" spans="1:7" s="245" customFormat="1">
      <c r="A332" s="795">
        <v>1</v>
      </c>
      <c r="B332" s="1146" t="s">
        <v>2142</v>
      </c>
      <c r="C332" s="1162" t="s">
        <v>1039</v>
      </c>
      <c r="D332" s="1155" t="s">
        <v>2340</v>
      </c>
      <c r="E332" s="1163">
        <v>10000000</v>
      </c>
      <c r="F332" s="1427" t="s">
        <v>2339</v>
      </c>
    </row>
    <row r="333" spans="1:7" s="245" customFormat="1">
      <c r="A333" s="795">
        <v>2</v>
      </c>
      <c r="B333" s="1146" t="s">
        <v>2341</v>
      </c>
      <c r="C333" s="1162" t="s">
        <v>1056</v>
      </c>
      <c r="D333" s="1155" t="s">
        <v>1062</v>
      </c>
      <c r="E333" s="1163">
        <v>6180000</v>
      </c>
      <c r="F333" s="1429"/>
    </row>
    <row r="334" spans="1:7" s="245" customFormat="1">
      <c r="A334" s="795"/>
      <c r="B334" s="1174" t="s">
        <v>404</v>
      </c>
      <c r="C334" s="1162"/>
      <c r="D334" s="1155"/>
      <c r="E334" s="1172">
        <f>SUM(E332:E333)</f>
        <v>16180000</v>
      </c>
      <c r="F334" s="1154"/>
      <c r="G334" s="399">
        <f>E334</f>
        <v>16180000</v>
      </c>
    </row>
    <row r="335" spans="1:7" s="245" customFormat="1">
      <c r="A335" s="795"/>
      <c r="B335" s="1176"/>
      <c r="C335" s="1162"/>
      <c r="D335" s="1155"/>
      <c r="E335" s="1163"/>
      <c r="F335" s="1154"/>
    </row>
    <row r="336" spans="1:7" s="245" customFormat="1">
      <c r="A336" s="795"/>
      <c r="B336" s="1426" t="s">
        <v>1323</v>
      </c>
      <c r="C336" s="1426"/>
      <c r="D336" s="1155"/>
      <c r="E336" s="1163"/>
      <c r="F336" s="1154"/>
    </row>
    <row r="337" spans="1:7" s="245" customFormat="1" ht="25.5">
      <c r="A337" s="795">
        <v>1</v>
      </c>
      <c r="B337" s="1146" t="s">
        <v>2341</v>
      </c>
      <c r="C337" s="1162" t="s">
        <v>1056</v>
      </c>
      <c r="D337" s="1155" t="s">
        <v>1062</v>
      </c>
      <c r="E337" s="1163">
        <v>7657000</v>
      </c>
      <c r="F337" s="1154" t="s">
        <v>2342</v>
      </c>
    </row>
    <row r="338" spans="1:7" s="245" customFormat="1">
      <c r="A338" s="795"/>
      <c r="B338" s="1174" t="s">
        <v>404</v>
      </c>
      <c r="C338" s="1162"/>
      <c r="D338" s="1155"/>
      <c r="E338" s="1172">
        <f>SUM(E337)</f>
        <v>7657000</v>
      </c>
      <c r="F338" s="1154"/>
      <c r="G338" s="399">
        <f>E338</f>
        <v>7657000</v>
      </c>
    </row>
    <row r="339" spans="1:7" s="245" customFormat="1">
      <c r="A339" s="795"/>
      <c r="B339" s="1176"/>
      <c r="C339" s="1162"/>
      <c r="D339" s="1155"/>
      <c r="E339" s="1163"/>
      <c r="F339" s="1154"/>
    </row>
    <row r="340" spans="1:7" s="245" customFormat="1">
      <c r="A340" s="795"/>
      <c r="B340" s="1426" t="s">
        <v>2334</v>
      </c>
      <c r="C340" s="1426"/>
      <c r="D340" s="1155"/>
      <c r="E340" s="1163"/>
      <c r="F340" s="1154"/>
    </row>
    <row r="341" spans="1:7" s="245" customFormat="1" ht="12.75" customHeight="1">
      <c r="A341" s="795">
        <v>1</v>
      </c>
      <c r="B341" s="1146" t="s">
        <v>1038</v>
      </c>
      <c r="C341" s="1162" t="s">
        <v>1025</v>
      </c>
      <c r="D341" s="1155" t="s">
        <v>1031</v>
      </c>
      <c r="E341" s="1163">
        <v>8651000</v>
      </c>
      <c r="F341" s="1427" t="s">
        <v>2346</v>
      </c>
    </row>
    <row r="342" spans="1:7" s="245" customFormat="1">
      <c r="A342" s="795">
        <v>2</v>
      </c>
      <c r="B342" s="1146" t="s">
        <v>2343</v>
      </c>
      <c r="C342" s="1162" t="s">
        <v>1039</v>
      </c>
      <c r="D342" s="1155" t="s">
        <v>2344</v>
      </c>
      <c r="E342" s="1163">
        <v>8000000</v>
      </c>
      <c r="F342" s="1429"/>
    </row>
    <row r="343" spans="1:7" s="245" customFormat="1">
      <c r="A343" s="795"/>
      <c r="B343" s="1174" t="s">
        <v>404</v>
      </c>
      <c r="C343" s="1162"/>
      <c r="D343" s="1155"/>
      <c r="E343" s="1172">
        <f>SUM(E341:E342)</f>
        <v>16651000</v>
      </c>
      <c r="F343" s="1154"/>
      <c r="G343" s="399">
        <f>E343</f>
        <v>16651000</v>
      </c>
    </row>
    <row r="344" spans="1:7" s="245" customFormat="1">
      <c r="A344" s="795"/>
      <c r="B344" s="1146"/>
      <c r="C344" s="1162"/>
      <c r="D344" s="1155"/>
      <c r="E344" s="1172"/>
      <c r="F344" s="1154"/>
      <c r="G344" s="399"/>
    </row>
    <row r="345" spans="1:7" s="245" customFormat="1">
      <c r="A345" s="795"/>
      <c r="B345" s="1426" t="s">
        <v>2628</v>
      </c>
      <c r="C345" s="1426"/>
      <c r="D345" s="1155"/>
      <c r="E345" s="1163"/>
      <c r="F345" s="1154"/>
    </row>
    <row r="346" spans="1:7" s="245" customFormat="1" ht="25.5">
      <c r="A346" s="795">
        <v>1</v>
      </c>
      <c r="B346" s="1146" t="s">
        <v>2134</v>
      </c>
      <c r="C346" s="1162" t="s">
        <v>1039</v>
      </c>
      <c r="D346" s="1155" t="s">
        <v>2345</v>
      </c>
      <c r="E346" s="1163">
        <v>7328000</v>
      </c>
      <c r="F346" s="1154" t="s">
        <v>2346</v>
      </c>
    </row>
    <row r="347" spans="1:7" s="245" customFormat="1">
      <c r="A347" s="795"/>
      <c r="B347" s="1174" t="s">
        <v>404</v>
      </c>
      <c r="C347" s="1162"/>
      <c r="D347" s="1155"/>
      <c r="E347" s="1172">
        <f>SUM(E346)</f>
        <v>7328000</v>
      </c>
      <c r="F347" s="1154"/>
      <c r="G347" s="399">
        <f>E347</f>
        <v>7328000</v>
      </c>
    </row>
    <row r="348" spans="1:7" s="245" customFormat="1">
      <c r="A348" s="795"/>
      <c r="B348" s="1174"/>
      <c r="C348" s="1162"/>
      <c r="D348" s="1155"/>
      <c r="E348" s="1172"/>
      <c r="F348" s="1154"/>
      <c r="G348" s="399"/>
    </row>
    <row r="349" spans="1:7" s="245" customFormat="1">
      <c r="A349" s="795"/>
      <c r="B349" s="1426" t="s">
        <v>2630</v>
      </c>
      <c r="C349" s="1426"/>
      <c r="D349" s="1155"/>
      <c r="E349" s="1172"/>
      <c r="F349" s="1154"/>
      <c r="G349" s="399"/>
    </row>
    <row r="350" spans="1:7" s="245" customFormat="1" ht="25.5">
      <c r="A350" s="1138">
        <v>1</v>
      </c>
      <c r="B350" s="1198" t="s">
        <v>1155</v>
      </c>
      <c r="C350" s="1199" t="s">
        <v>1132</v>
      </c>
      <c r="D350" s="1198" t="s">
        <v>1154</v>
      </c>
      <c r="E350" s="1163">
        <v>8800000</v>
      </c>
      <c r="F350" s="1427" t="s">
        <v>2629</v>
      </c>
      <c r="G350" s="399"/>
    </row>
    <row r="351" spans="1:7" s="245" customFormat="1">
      <c r="A351" s="1138">
        <v>2</v>
      </c>
      <c r="B351" s="1180" t="s">
        <v>2133</v>
      </c>
      <c r="C351" s="1138" t="s">
        <v>1132</v>
      </c>
      <c r="D351" s="1141" t="s">
        <v>1133</v>
      </c>
      <c r="E351" s="1163">
        <v>10460000</v>
      </c>
      <c r="F351" s="1429"/>
      <c r="G351" s="399"/>
    </row>
    <row r="352" spans="1:7" s="245" customFormat="1">
      <c r="A352" s="795"/>
      <c r="B352" s="1174" t="s">
        <v>404</v>
      </c>
      <c r="C352" s="1162"/>
      <c r="D352" s="1155"/>
      <c r="E352" s="1172">
        <f>SUM(E350:E351)</f>
        <v>19260000</v>
      </c>
      <c r="F352" s="1154"/>
      <c r="G352" s="399">
        <f>E352</f>
        <v>19260000</v>
      </c>
    </row>
    <row r="353" spans="1:7" s="245" customFormat="1">
      <c r="A353" s="795"/>
      <c r="B353" s="1174"/>
      <c r="C353" s="1162"/>
      <c r="D353" s="1155"/>
      <c r="E353" s="1172"/>
      <c r="F353" s="1154"/>
    </row>
    <row r="354" spans="1:7" s="245" customFormat="1">
      <c r="A354" s="795"/>
      <c r="B354" s="1426" t="s">
        <v>2631</v>
      </c>
      <c r="C354" s="1426"/>
      <c r="D354" s="1155"/>
      <c r="E354" s="1172"/>
      <c r="F354" s="1154"/>
    </row>
    <row r="355" spans="1:7" s="245" customFormat="1">
      <c r="A355" s="795">
        <v>1</v>
      </c>
      <c r="B355" s="1146" t="s">
        <v>1036</v>
      </c>
      <c r="C355" s="1162" t="s">
        <v>1025</v>
      </c>
      <c r="D355" s="1155" t="s">
        <v>1026</v>
      </c>
      <c r="E355" s="1163">
        <v>6780000</v>
      </c>
      <c r="F355" s="1427" t="s">
        <v>2121</v>
      </c>
    </row>
    <row r="356" spans="1:7" s="245" customFormat="1">
      <c r="A356" s="795">
        <v>2</v>
      </c>
      <c r="B356" s="1146" t="s">
        <v>1139</v>
      </c>
      <c r="C356" s="1162" t="s">
        <v>1039</v>
      </c>
      <c r="D356" s="1155" t="s">
        <v>1140</v>
      </c>
      <c r="E356" s="1163">
        <v>10000000</v>
      </c>
      <c r="F356" s="1428"/>
    </row>
    <row r="357" spans="1:7" s="245" customFormat="1">
      <c r="A357" s="795">
        <v>3</v>
      </c>
      <c r="B357" s="1146" t="s">
        <v>1141</v>
      </c>
      <c r="C357" s="1162" t="s">
        <v>1039</v>
      </c>
      <c r="D357" s="1155" t="s">
        <v>1140</v>
      </c>
      <c r="E357" s="1163">
        <v>10000000</v>
      </c>
      <c r="F357" s="1428"/>
    </row>
    <row r="358" spans="1:7" s="245" customFormat="1">
      <c r="A358" s="795">
        <v>4</v>
      </c>
      <c r="B358" s="1146" t="s">
        <v>1142</v>
      </c>
      <c r="C358" s="1162" t="s">
        <v>1039</v>
      </c>
      <c r="D358" s="1155" t="s">
        <v>1140</v>
      </c>
      <c r="E358" s="1163">
        <v>10000000</v>
      </c>
      <c r="F358" s="1428"/>
    </row>
    <row r="359" spans="1:7" s="245" customFormat="1">
      <c r="A359" s="795">
        <v>5</v>
      </c>
      <c r="B359" s="1146" t="s">
        <v>1034</v>
      </c>
      <c r="C359" s="1162" t="s">
        <v>1025</v>
      </c>
      <c r="D359" s="1155" t="s">
        <v>1031</v>
      </c>
      <c r="E359" s="1163">
        <v>10000000</v>
      </c>
      <c r="F359" s="1428"/>
    </row>
    <row r="360" spans="1:7" s="245" customFormat="1">
      <c r="A360" s="795">
        <v>6</v>
      </c>
      <c r="B360" s="1146" t="s">
        <v>1049</v>
      </c>
      <c r="C360" s="1162" t="s">
        <v>1039</v>
      </c>
      <c r="D360" s="1155" t="s">
        <v>1050</v>
      </c>
      <c r="E360" s="1163">
        <v>9000000</v>
      </c>
      <c r="F360" s="1428"/>
    </row>
    <row r="361" spans="1:7" s="245" customFormat="1" ht="25.5">
      <c r="A361" s="795">
        <v>7</v>
      </c>
      <c r="B361" s="1146" t="s">
        <v>1052</v>
      </c>
      <c r="C361" s="1162" t="s">
        <v>1039</v>
      </c>
      <c r="D361" s="1155" t="s">
        <v>1050</v>
      </c>
      <c r="E361" s="1163">
        <v>10000000</v>
      </c>
      <c r="F361" s="1428"/>
    </row>
    <row r="362" spans="1:7" s="245" customFormat="1">
      <c r="A362" s="795">
        <v>8</v>
      </c>
      <c r="B362" s="1146" t="s">
        <v>1176</v>
      </c>
      <c r="C362" s="1162" t="s">
        <v>1025</v>
      </c>
      <c r="D362" s="1155" t="s">
        <v>1031</v>
      </c>
      <c r="E362" s="1163">
        <v>9276000</v>
      </c>
      <c r="F362" s="1428"/>
    </row>
    <row r="363" spans="1:7" s="245" customFormat="1">
      <c r="A363" s="795">
        <v>9</v>
      </c>
      <c r="B363" s="1146" t="s">
        <v>1217</v>
      </c>
      <c r="C363" s="1162" t="s">
        <v>1039</v>
      </c>
      <c r="D363" s="1155" t="s">
        <v>1218</v>
      </c>
      <c r="E363" s="1163">
        <v>8000000</v>
      </c>
      <c r="F363" s="1429"/>
    </row>
    <row r="364" spans="1:7" s="245" customFormat="1">
      <c r="A364" s="795"/>
      <c r="B364" s="1193" t="s">
        <v>404</v>
      </c>
      <c r="C364" s="1162"/>
      <c r="D364" s="1155"/>
      <c r="E364" s="1172">
        <f>SUM(E355:E363)</f>
        <v>83056000</v>
      </c>
      <c r="F364" s="1154"/>
      <c r="G364" s="399">
        <f>E364</f>
        <v>83056000</v>
      </c>
    </row>
    <row r="365" spans="1:7" s="245" customFormat="1">
      <c r="A365" s="795"/>
      <c r="B365" s="1174"/>
      <c r="C365" s="1162"/>
      <c r="D365" s="1155"/>
      <c r="E365" s="1172"/>
      <c r="F365" s="1154"/>
    </row>
    <row r="366" spans="1:7" s="245" customFormat="1">
      <c r="A366" s="795"/>
      <c r="B366" s="1426" t="s">
        <v>2630</v>
      </c>
      <c r="C366" s="1426"/>
      <c r="D366" s="1155"/>
      <c r="E366" s="1172"/>
      <c r="F366" s="1154"/>
    </row>
    <row r="367" spans="1:7" s="245" customFormat="1" ht="28.5" customHeight="1">
      <c r="A367" s="795">
        <v>1</v>
      </c>
      <c r="B367" s="1146" t="s">
        <v>2122</v>
      </c>
      <c r="C367" s="1162" t="s">
        <v>1039</v>
      </c>
      <c r="D367" s="1155" t="s">
        <v>2123</v>
      </c>
      <c r="E367" s="1163">
        <v>7700000</v>
      </c>
      <c r="F367" s="1154" t="s">
        <v>2121</v>
      </c>
    </row>
    <row r="368" spans="1:7" s="245" customFormat="1">
      <c r="A368" s="795"/>
      <c r="B368" s="1174" t="s">
        <v>404</v>
      </c>
      <c r="C368" s="1162"/>
      <c r="D368" s="1155"/>
      <c r="E368" s="1172">
        <f>SUM(E367)</f>
        <v>7700000</v>
      </c>
      <c r="F368" s="1154"/>
      <c r="G368" s="399">
        <f>E368</f>
        <v>7700000</v>
      </c>
    </row>
    <row r="369" spans="1:7" s="245" customFormat="1">
      <c r="A369" s="795"/>
      <c r="B369" s="1146"/>
      <c r="C369" s="1162"/>
      <c r="D369" s="1155"/>
      <c r="E369" s="1163"/>
      <c r="F369" s="1154"/>
    </row>
    <row r="370" spans="1:7" s="245" customFormat="1">
      <c r="A370" s="795"/>
      <c r="B370" s="1200" t="s">
        <v>2632</v>
      </c>
      <c r="C370" s="1200"/>
      <c r="D370" s="1155"/>
      <c r="E370" s="1163"/>
      <c r="F370" s="1154"/>
    </row>
    <row r="371" spans="1:7" s="245" customFormat="1" ht="25.5">
      <c r="A371" s="795">
        <v>1</v>
      </c>
      <c r="B371" s="1146" t="s">
        <v>2125</v>
      </c>
      <c r="C371" s="1162" t="s">
        <v>1132</v>
      </c>
      <c r="D371" s="1155" t="s">
        <v>2126</v>
      </c>
      <c r="E371" s="1163">
        <v>8293000</v>
      </c>
      <c r="F371" s="1154" t="s">
        <v>2127</v>
      </c>
    </row>
    <row r="372" spans="1:7" s="245" customFormat="1">
      <c r="A372" s="1201"/>
      <c r="B372" s="1202" t="s">
        <v>404</v>
      </c>
      <c r="C372" s="1203"/>
      <c r="D372" s="1204"/>
      <c r="E372" s="1205">
        <f>SUM(E371)</f>
        <v>8293000</v>
      </c>
      <c r="F372" s="1230"/>
      <c r="G372" s="399">
        <f>E372</f>
        <v>8293000</v>
      </c>
    </row>
    <row r="373" spans="1:7" s="245" customFormat="1">
      <c r="A373" s="795"/>
      <c r="B373" s="1146"/>
      <c r="C373" s="1162"/>
      <c r="D373" s="1155"/>
      <c r="E373" s="1163"/>
      <c r="F373" s="1154"/>
    </row>
    <row r="374" spans="1:7" s="245" customFormat="1">
      <c r="A374" s="795"/>
      <c r="B374" s="1200" t="s">
        <v>2632</v>
      </c>
      <c r="C374" s="1200"/>
      <c r="D374" s="1155"/>
      <c r="E374" s="1163"/>
      <c r="F374" s="1154"/>
    </row>
    <row r="375" spans="1:7" s="245" customFormat="1" ht="25.5">
      <c r="A375" s="795">
        <v>1</v>
      </c>
      <c r="B375" s="1146" t="s">
        <v>1244</v>
      </c>
      <c r="C375" s="1162" t="s">
        <v>1025</v>
      </c>
      <c r="D375" s="1155" t="s">
        <v>1031</v>
      </c>
      <c r="E375" s="1163">
        <v>9084000</v>
      </c>
      <c r="F375" s="1154" t="s">
        <v>2124</v>
      </c>
    </row>
    <row r="376" spans="1:7" s="245" customFormat="1">
      <c r="A376" s="795"/>
      <c r="B376" s="1174" t="s">
        <v>404</v>
      </c>
      <c r="C376" s="1162"/>
      <c r="D376" s="1155"/>
      <c r="E376" s="1172">
        <f>SUM(E375)</f>
        <v>9084000</v>
      </c>
      <c r="F376" s="1154"/>
      <c r="G376" s="399">
        <f>E376</f>
        <v>9084000</v>
      </c>
    </row>
    <row r="377" spans="1:7" s="245" customFormat="1">
      <c r="A377" s="795"/>
      <c r="B377" s="1146"/>
      <c r="C377" s="1162"/>
      <c r="D377" s="1155"/>
      <c r="E377" s="1163"/>
      <c r="F377" s="1154"/>
    </row>
    <row r="378" spans="1:7" s="245" customFormat="1">
      <c r="A378" s="814"/>
      <c r="B378" s="1206" t="s">
        <v>2633</v>
      </c>
      <c r="C378" s="1206"/>
      <c r="D378" s="1195"/>
      <c r="E378" s="1207"/>
      <c r="F378" s="1229"/>
    </row>
    <row r="379" spans="1:7" s="245" customFormat="1" ht="25.5">
      <c r="A379" s="795">
        <v>1</v>
      </c>
      <c r="B379" s="1146" t="s">
        <v>2315</v>
      </c>
      <c r="C379" s="1162" t="s">
        <v>1039</v>
      </c>
      <c r="D379" s="1208" t="s">
        <v>1100</v>
      </c>
      <c r="E379" s="1163">
        <v>10000000</v>
      </c>
      <c r="F379" s="1425" t="s">
        <v>2325</v>
      </c>
    </row>
    <row r="380" spans="1:7" s="245" customFormat="1">
      <c r="A380" s="795">
        <v>2</v>
      </c>
      <c r="B380" s="1146" t="s">
        <v>2316</v>
      </c>
      <c r="C380" s="1162" t="s">
        <v>1039</v>
      </c>
      <c r="D380" s="1208" t="s">
        <v>2402</v>
      </c>
      <c r="E380" s="1163">
        <v>10000000</v>
      </c>
      <c r="F380" s="1425"/>
    </row>
    <row r="381" spans="1:7" s="245" customFormat="1">
      <c r="A381" s="795">
        <v>3</v>
      </c>
      <c r="B381" s="1146" t="s">
        <v>2317</v>
      </c>
      <c r="C381" s="1162" t="s">
        <v>1039</v>
      </c>
      <c r="D381" s="1209" t="s">
        <v>2323</v>
      </c>
      <c r="E381" s="1163">
        <v>10000000</v>
      </c>
      <c r="F381" s="1425"/>
    </row>
    <row r="382" spans="1:7" s="245" customFormat="1" ht="25.5">
      <c r="A382" s="795">
        <v>4</v>
      </c>
      <c r="B382" s="1146" t="s">
        <v>2318</v>
      </c>
      <c r="C382" s="1162" t="s">
        <v>1039</v>
      </c>
      <c r="D382" s="1209" t="s">
        <v>2403</v>
      </c>
      <c r="E382" s="1163">
        <v>7898000</v>
      </c>
      <c r="F382" s="1425"/>
    </row>
    <row r="383" spans="1:7" s="245" customFormat="1" ht="25.5">
      <c r="A383" s="795">
        <v>5</v>
      </c>
      <c r="B383" s="1146" t="s">
        <v>2319</v>
      </c>
      <c r="C383" s="1162" t="s">
        <v>1039</v>
      </c>
      <c r="D383" s="1208" t="s">
        <v>2403</v>
      </c>
      <c r="E383" s="1163">
        <v>7898000</v>
      </c>
      <c r="F383" s="1425"/>
    </row>
    <row r="384" spans="1:7" s="245" customFormat="1">
      <c r="A384" s="795">
        <v>6</v>
      </c>
      <c r="B384" s="1146" t="s">
        <v>2320</v>
      </c>
      <c r="C384" s="1162" t="s">
        <v>1039</v>
      </c>
      <c r="D384" s="1208" t="s">
        <v>2324</v>
      </c>
      <c r="E384" s="1163">
        <v>10000000</v>
      </c>
      <c r="F384" s="1425"/>
    </row>
    <row r="385" spans="1:7" s="245" customFormat="1">
      <c r="A385" s="795">
        <v>7</v>
      </c>
      <c r="B385" s="1146" t="s">
        <v>2321</v>
      </c>
      <c r="C385" s="1162" t="s">
        <v>1039</v>
      </c>
      <c r="D385" s="1208" t="s">
        <v>2324</v>
      </c>
      <c r="E385" s="1163">
        <v>9235000</v>
      </c>
      <c r="F385" s="1425"/>
    </row>
    <row r="386" spans="1:7" s="245" customFormat="1">
      <c r="A386" s="795">
        <v>8</v>
      </c>
      <c r="B386" s="1146" t="s">
        <v>2322</v>
      </c>
      <c r="C386" s="1162" t="s">
        <v>1039</v>
      </c>
      <c r="D386" s="1209" t="s">
        <v>2404</v>
      </c>
      <c r="E386" s="1163">
        <v>10000000</v>
      </c>
      <c r="F386" s="1425"/>
    </row>
    <row r="387" spans="1:7" s="245" customFormat="1">
      <c r="A387" s="795"/>
      <c r="B387" s="1174" t="s">
        <v>404</v>
      </c>
      <c r="C387" s="1162"/>
      <c r="D387" s="1155"/>
      <c r="E387" s="1172">
        <f>SUM(E379:E386)</f>
        <v>75031000</v>
      </c>
      <c r="F387" s="1154"/>
      <c r="G387" s="399">
        <f>E387</f>
        <v>75031000</v>
      </c>
    </row>
    <row r="388" spans="1:7" s="245" customFormat="1">
      <c r="A388" s="795"/>
      <c r="B388" s="1146"/>
      <c r="C388" s="1162"/>
      <c r="D388" s="1155"/>
      <c r="E388" s="1163"/>
      <c r="F388" s="1154"/>
    </row>
    <row r="389" spans="1:7" s="245" customFormat="1">
      <c r="A389" s="795"/>
      <c r="B389" s="1426" t="s">
        <v>2128</v>
      </c>
      <c r="C389" s="1426"/>
      <c r="D389" s="1155"/>
      <c r="E389" s="1163"/>
      <c r="F389" s="1154"/>
    </row>
    <row r="390" spans="1:7" s="245" customFormat="1" ht="25.5">
      <c r="A390" s="795">
        <v>1</v>
      </c>
      <c r="B390" s="1146" t="s">
        <v>1260</v>
      </c>
      <c r="C390" s="1162" t="s">
        <v>1039</v>
      </c>
      <c r="D390" s="1155" t="s">
        <v>1261</v>
      </c>
      <c r="E390" s="1163">
        <v>7977000</v>
      </c>
      <c r="F390" s="1427" t="s">
        <v>2129</v>
      </c>
    </row>
    <row r="391" spans="1:7" s="245" customFormat="1">
      <c r="A391" s="795">
        <v>2</v>
      </c>
      <c r="B391" s="1146" t="s">
        <v>1252</v>
      </c>
      <c r="C391" s="1162" t="s">
        <v>1039</v>
      </c>
      <c r="D391" s="1155" t="s">
        <v>1045</v>
      </c>
      <c r="E391" s="1163">
        <v>5599000</v>
      </c>
      <c r="F391" s="1429"/>
    </row>
    <row r="392" spans="1:7" s="245" customFormat="1">
      <c r="A392" s="795"/>
      <c r="B392" s="1193" t="s">
        <v>404</v>
      </c>
      <c r="C392" s="1162"/>
      <c r="D392" s="1155"/>
      <c r="E392" s="1172">
        <f>SUM(E390:E391)</f>
        <v>13576000</v>
      </c>
      <c r="F392" s="1154"/>
      <c r="G392" s="399">
        <f>E392</f>
        <v>13576000</v>
      </c>
    </row>
    <row r="393" spans="1:7" s="245" customFormat="1">
      <c r="A393" s="795"/>
      <c r="B393" s="1146"/>
      <c r="C393" s="1162"/>
      <c r="D393" s="1155"/>
      <c r="E393" s="1163"/>
      <c r="F393" s="1154"/>
    </row>
    <row r="394" spans="1:7" s="245" customFormat="1">
      <c r="A394" s="814"/>
      <c r="B394" s="1210" t="s">
        <v>2634</v>
      </c>
      <c r="C394" s="1235"/>
      <c r="D394" s="1195"/>
      <c r="E394" s="1207"/>
      <c r="F394" s="1229"/>
    </row>
    <row r="395" spans="1:7" s="245" customFormat="1">
      <c r="A395" s="795">
        <v>1</v>
      </c>
      <c r="B395" s="1146" t="s">
        <v>2304</v>
      </c>
      <c r="C395" s="1162" t="s">
        <v>1039</v>
      </c>
      <c r="D395" s="1209" t="s">
        <v>2389</v>
      </c>
      <c r="E395" s="1163">
        <v>10000000</v>
      </c>
      <c r="F395" s="1425" t="s">
        <v>2130</v>
      </c>
    </row>
    <row r="396" spans="1:7" s="245" customFormat="1">
      <c r="A396" s="795">
        <v>2</v>
      </c>
      <c r="B396" s="1146" t="s">
        <v>2305</v>
      </c>
      <c r="C396" s="1162" t="s">
        <v>1039</v>
      </c>
      <c r="D396" s="1209" t="s">
        <v>2398</v>
      </c>
      <c r="E396" s="1163">
        <v>7500000</v>
      </c>
      <c r="F396" s="1425"/>
    </row>
    <row r="397" spans="1:7" s="245" customFormat="1" ht="25.5">
      <c r="A397" s="795">
        <v>3</v>
      </c>
      <c r="B397" s="1146" t="s">
        <v>2306</v>
      </c>
      <c r="C397" s="1162" t="s">
        <v>1039</v>
      </c>
      <c r="D397" s="1209" t="s">
        <v>2399</v>
      </c>
      <c r="E397" s="1163">
        <v>7500000</v>
      </c>
      <c r="F397" s="1425"/>
    </row>
    <row r="398" spans="1:7" s="245" customFormat="1">
      <c r="A398" s="795">
        <v>4</v>
      </c>
      <c r="B398" s="1146" t="s">
        <v>2307</v>
      </c>
      <c r="C398" s="1162" t="s">
        <v>1039</v>
      </c>
      <c r="D398" s="1209" t="s">
        <v>2389</v>
      </c>
      <c r="E398" s="1163">
        <v>10000000</v>
      </c>
      <c r="F398" s="1425"/>
    </row>
    <row r="399" spans="1:7" s="245" customFormat="1" ht="25.5">
      <c r="A399" s="795">
        <v>5</v>
      </c>
      <c r="B399" s="1146" t="s">
        <v>2308</v>
      </c>
      <c r="C399" s="1162" t="s">
        <v>1039</v>
      </c>
      <c r="D399" s="1209" t="s">
        <v>1105</v>
      </c>
      <c r="E399" s="1163">
        <v>10000000</v>
      </c>
      <c r="F399" s="1425"/>
    </row>
    <row r="400" spans="1:7" s="245" customFormat="1">
      <c r="A400" s="795">
        <v>6</v>
      </c>
      <c r="B400" s="1146" t="s">
        <v>2309</v>
      </c>
      <c r="C400" s="1162"/>
      <c r="D400" s="1208" t="s">
        <v>2324</v>
      </c>
      <c r="E400" s="1163">
        <v>9725000</v>
      </c>
      <c r="F400" s="1425"/>
    </row>
    <row r="401" spans="1:7" s="245" customFormat="1" ht="25.5">
      <c r="A401" s="795">
        <v>7</v>
      </c>
      <c r="B401" s="1146" t="s">
        <v>2310</v>
      </c>
      <c r="C401" s="1162" t="s">
        <v>1039</v>
      </c>
      <c r="D401" s="1208" t="s">
        <v>1100</v>
      </c>
      <c r="E401" s="1163">
        <v>10000000</v>
      </c>
      <c r="F401" s="1425"/>
    </row>
    <row r="402" spans="1:7" s="245" customFormat="1" ht="25.5">
      <c r="A402" s="795">
        <v>8</v>
      </c>
      <c r="B402" s="1146" t="s">
        <v>2311</v>
      </c>
      <c r="C402" s="1162" t="s">
        <v>1039</v>
      </c>
      <c r="D402" s="1146" t="s">
        <v>2635</v>
      </c>
      <c r="E402" s="1163">
        <v>9992000</v>
      </c>
      <c r="F402" s="1425"/>
    </row>
    <row r="403" spans="1:7" s="245" customFormat="1">
      <c r="A403" s="795">
        <v>9</v>
      </c>
      <c r="B403" s="1146" t="s">
        <v>2312</v>
      </c>
      <c r="C403" s="1162" t="s">
        <v>1039</v>
      </c>
      <c r="D403" s="1209" t="s">
        <v>2400</v>
      </c>
      <c r="E403" s="1163">
        <v>8421000</v>
      </c>
      <c r="F403" s="1425"/>
    </row>
    <row r="404" spans="1:7" s="245" customFormat="1">
      <c r="A404" s="795">
        <v>10</v>
      </c>
      <c r="B404" s="1146" t="s">
        <v>2313</v>
      </c>
      <c r="C404" s="1162"/>
      <c r="D404" s="1209" t="s">
        <v>2401</v>
      </c>
      <c r="E404" s="1163">
        <v>10000000</v>
      </c>
      <c r="F404" s="1425"/>
    </row>
    <row r="405" spans="1:7" s="245" customFormat="1" ht="25.5">
      <c r="A405" s="795">
        <v>11</v>
      </c>
      <c r="B405" s="1146" t="s">
        <v>2314</v>
      </c>
      <c r="C405" s="1162" t="s">
        <v>1039</v>
      </c>
      <c r="D405" s="1209" t="s">
        <v>1103</v>
      </c>
      <c r="E405" s="1163">
        <v>10000000</v>
      </c>
      <c r="F405" s="1425"/>
    </row>
    <row r="406" spans="1:7" s="245" customFormat="1">
      <c r="A406" s="795"/>
      <c r="B406" s="1174" t="s">
        <v>404</v>
      </c>
      <c r="C406" s="1162"/>
      <c r="D406" s="1155"/>
      <c r="E406" s="1172">
        <f>SUM(E395:E405)</f>
        <v>103138000</v>
      </c>
      <c r="F406" s="1154"/>
      <c r="G406" s="399">
        <f>E406</f>
        <v>103138000</v>
      </c>
    </row>
    <row r="407" spans="1:7" s="245" customFormat="1">
      <c r="A407" s="795"/>
      <c r="B407" s="1146"/>
      <c r="C407" s="1162"/>
      <c r="D407" s="1155"/>
      <c r="E407" s="1163"/>
      <c r="F407" s="1154"/>
    </row>
    <row r="408" spans="1:7" s="245" customFormat="1">
      <c r="A408" s="795"/>
      <c r="B408" s="1426" t="s">
        <v>2128</v>
      </c>
      <c r="C408" s="1426"/>
      <c r="D408" s="1155"/>
      <c r="E408" s="1163"/>
      <c r="F408" s="1154"/>
    </row>
    <row r="409" spans="1:7" s="245" customFormat="1" ht="15.75" customHeight="1">
      <c r="A409" s="795">
        <v>1</v>
      </c>
      <c r="B409" s="1146" t="s">
        <v>1150</v>
      </c>
      <c r="C409" s="1162" t="s">
        <v>1132</v>
      </c>
      <c r="D409" s="1155" t="s">
        <v>1151</v>
      </c>
      <c r="E409" s="1163">
        <v>10000000</v>
      </c>
      <c r="F409" s="1427" t="s">
        <v>2130</v>
      </c>
    </row>
    <row r="410" spans="1:7" s="245" customFormat="1">
      <c r="A410" s="795">
        <v>2</v>
      </c>
      <c r="B410" s="1146" t="s">
        <v>1156</v>
      </c>
      <c r="C410" s="1162" t="s">
        <v>1132</v>
      </c>
      <c r="D410" s="1155" t="s">
        <v>1157</v>
      </c>
      <c r="E410" s="1163">
        <v>8142000</v>
      </c>
      <c r="F410" s="1428"/>
    </row>
    <row r="411" spans="1:7" s="245" customFormat="1">
      <c r="A411" s="795">
        <v>3</v>
      </c>
      <c r="B411" s="1146" t="s">
        <v>1196</v>
      </c>
      <c r="C411" s="1162" t="s">
        <v>1056</v>
      </c>
      <c r="D411" s="1155" t="s">
        <v>1197</v>
      </c>
      <c r="E411" s="1163">
        <v>7750000</v>
      </c>
      <c r="F411" s="1429"/>
    </row>
    <row r="412" spans="1:7" s="245" customFormat="1">
      <c r="A412" s="795"/>
      <c r="B412" s="1193" t="s">
        <v>404</v>
      </c>
      <c r="C412" s="1162"/>
      <c r="D412" s="1155"/>
      <c r="E412" s="1172">
        <f>SUM(E409:E411)</f>
        <v>25892000</v>
      </c>
      <c r="F412" s="1154"/>
      <c r="G412" s="399">
        <f>E412</f>
        <v>25892000</v>
      </c>
    </row>
    <row r="413" spans="1:7" s="245" customFormat="1">
      <c r="A413" s="795"/>
      <c r="B413" s="1146"/>
      <c r="C413" s="1162"/>
      <c r="D413" s="1155"/>
      <c r="E413" s="1163"/>
      <c r="F413" s="1154"/>
    </row>
    <row r="414" spans="1:7" s="245" customFormat="1">
      <c r="A414" s="814"/>
      <c r="B414" s="1210" t="s">
        <v>2636</v>
      </c>
      <c r="C414" s="1235"/>
      <c r="D414" s="1195"/>
      <c r="E414" s="1207"/>
      <c r="F414" s="1154"/>
    </row>
    <row r="415" spans="1:7" s="245" customFormat="1">
      <c r="A415" s="795">
        <v>1</v>
      </c>
      <c r="B415" s="1146" t="s">
        <v>2287</v>
      </c>
      <c r="C415" s="1162" t="s">
        <v>1039</v>
      </c>
      <c r="D415" s="1209" t="s">
        <v>2389</v>
      </c>
      <c r="E415" s="1163">
        <v>10000000</v>
      </c>
      <c r="F415" s="1427" t="s">
        <v>2303</v>
      </c>
    </row>
    <row r="416" spans="1:7" s="245" customFormat="1">
      <c r="A416" s="795">
        <v>2</v>
      </c>
      <c r="B416" s="1146" t="s">
        <v>2288</v>
      </c>
      <c r="C416" s="1162" t="s">
        <v>2637</v>
      </c>
      <c r="D416" s="1209" t="s">
        <v>2390</v>
      </c>
      <c r="E416" s="1163">
        <v>6500000</v>
      </c>
      <c r="F416" s="1428"/>
    </row>
    <row r="417" spans="1:7" s="245" customFormat="1">
      <c r="A417" s="795">
        <v>3</v>
      </c>
      <c r="B417" s="1146" t="s">
        <v>2289</v>
      </c>
      <c r="C417" s="1162" t="s">
        <v>2637</v>
      </c>
      <c r="D417" s="1209" t="s">
        <v>1124</v>
      </c>
      <c r="E417" s="1163">
        <v>10000000</v>
      </c>
      <c r="F417" s="1428"/>
    </row>
    <row r="418" spans="1:7" s="245" customFormat="1" ht="25.5">
      <c r="A418" s="795">
        <v>4</v>
      </c>
      <c r="B418" s="1146" t="s">
        <v>2290</v>
      </c>
      <c r="C418" s="1162" t="s">
        <v>1126</v>
      </c>
      <c r="D418" s="1209" t="s">
        <v>2391</v>
      </c>
      <c r="E418" s="1163">
        <v>10000000</v>
      </c>
      <c r="F418" s="1428"/>
    </row>
    <row r="419" spans="1:7" s="245" customFormat="1">
      <c r="A419" s="795">
        <v>5</v>
      </c>
      <c r="B419" s="1146" t="s">
        <v>2291</v>
      </c>
      <c r="C419" s="1162" t="s">
        <v>2637</v>
      </c>
      <c r="D419" s="1211" t="s">
        <v>1175</v>
      </c>
      <c r="E419" s="1163">
        <v>10000000</v>
      </c>
      <c r="F419" s="1428"/>
    </row>
    <row r="420" spans="1:7" s="245" customFormat="1">
      <c r="A420" s="795">
        <v>6</v>
      </c>
      <c r="B420" s="1146" t="s">
        <v>2292</v>
      </c>
      <c r="C420" s="1162" t="s">
        <v>1088</v>
      </c>
      <c r="D420" s="1209" t="s">
        <v>1091</v>
      </c>
      <c r="E420" s="1163">
        <v>10000000</v>
      </c>
      <c r="F420" s="1428"/>
    </row>
    <row r="421" spans="1:7" s="245" customFormat="1" ht="25.5">
      <c r="A421" s="795">
        <v>7</v>
      </c>
      <c r="B421" s="1146" t="s">
        <v>2293</v>
      </c>
      <c r="C421" s="1162" t="s">
        <v>2638</v>
      </c>
      <c r="D421" s="1209" t="s">
        <v>2392</v>
      </c>
      <c r="E421" s="1163">
        <v>3500000</v>
      </c>
      <c r="F421" s="1428"/>
    </row>
    <row r="422" spans="1:7" s="245" customFormat="1">
      <c r="A422" s="795">
        <v>8</v>
      </c>
      <c r="B422" s="1146" t="s">
        <v>2294</v>
      </c>
      <c r="C422" s="1162" t="s">
        <v>2637</v>
      </c>
      <c r="D422" s="1209" t="s">
        <v>2393</v>
      </c>
      <c r="E422" s="1163">
        <v>9700000</v>
      </c>
      <c r="F422" s="1428"/>
    </row>
    <row r="423" spans="1:7" s="245" customFormat="1">
      <c r="A423" s="795">
        <v>9</v>
      </c>
      <c r="B423" s="1146" t="s">
        <v>2295</v>
      </c>
      <c r="C423" s="1162" t="s">
        <v>2639</v>
      </c>
      <c r="D423" s="1209" t="s">
        <v>2394</v>
      </c>
      <c r="E423" s="1163">
        <v>10000000</v>
      </c>
      <c r="F423" s="1428"/>
    </row>
    <row r="424" spans="1:7" s="245" customFormat="1">
      <c r="A424" s="795">
        <v>10</v>
      </c>
      <c r="B424" s="1146" t="s">
        <v>2296</v>
      </c>
      <c r="C424" s="1162" t="s">
        <v>2639</v>
      </c>
      <c r="D424" s="1209" t="s">
        <v>2386</v>
      </c>
      <c r="E424" s="1163">
        <v>6253000</v>
      </c>
      <c r="F424" s="1428"/>
    </row>
    <row r="425" spans="1:7" s="245" customFormat="1">
      <c r="A425" s="795">
        <v>11</v>
      </c>
      <c r="B425" s="1146" t="s">
        <v>2297</v>
      </c>
      <c r="C425" s="1162" t="s">
        <v>2639</v>
      </c>
      <c r="D425" s="1209" t="s">
        <v>2386</v>
      </c>
      <c r="E425" s="1163">
        <v>6076000</v>
      </c>
      <c r="F425" s="1428"/>
    </row>
    <row r="426" spans="1:7" s="245" customFormat="1">
      <c r="A426" s="795">
        <v>12</v>
      </c>
      <c r="B426" s="1146" t="s">
        <v>2298</v>
      </c>
      <c r="C426" s="1162" t="s">
        <v>2637</v>
      </c>
      <c r="D426" s="1209" t="s">
        <v>2395</v>
      </c>
      <c r="E426" s="1163">
        <v>10000000</v>
      </c>
      <c r="F426" s="1428"/>
    </row>
    <row r="427" spans="1:7" s="245" customFormat="1">
      <c r="A427" s="795">
        <v>13</v>
      </c>
      <c r="B427" s="1146" t="s">
        <v>2299</v>
      </c>
      <c r="C427" s="1162" t="s">
        <v>1023</v>
      </c>
      <c r="D427" s="1212" t="s">
        <v>1024</v>
      </c>
      <c r="E427" s="1163">
        <v>7968000</v>
      </c>
      <c r="F427" s="1428"/>
    </row>
    <row r="428" spans="1:7" s="245" customFormat="1">
      <c r="A428" s="795">
        <v>14</v>
      </c>
      <c r="B428" s="1146" t="s">
        <v>2300</v>
      </c>
      <c r="C428" s="1162" t="s">
        <v>2637</v>
      </c>
      <c r="D428" s="1209" t="s">
        <v>2396</v>
      </c>
      <c r="E428" s="1163">
        <v>7972000</v>
      </c>
      <c r="F428" s="1428"/>
    </row>
    <row r="429" spans="1:7" s="245" customFormat="1" ht="25.5">
      <c r="A429" s="795">
        <v>15</v>
      </c>
      <c r="B429" s="1146" t="s">
        <v>2301</v>
      </c>
      <c r="C429" s="1162" t="s">
        <v>2637</v>
      </c>
      <c r="D429" s="1209" t="s">
        <v>2397</v>
      </c>
      <c r="E429" s="1163">
        <v>6000000</v>
      </c>
      <c r="F429" s="1428"/>
    </row>
    <row r="430" spans="1:7" s="245" customFormat="1">
      <c r="A430" s="795">
        <v>16</v>
      </c>
      <c r="B430" s="1146" t="s">
        <v>2302</v>
      </c>
      <c r="C430" s="1162" t="s">
        <v>2637</v>
      </c>
      <c r="D430" s="1209" t="s">
        <v>2395</v>
      </c>
      <c r="E430" s="1163">
        <v>10000000</v>
      </c>
      <c r="F430" s="1429"/>
    </row>
    <row r="431" spans="1:7" s="245" customFormat="1">
      <c r="A431" s="795"/>
      <c r="B431" s="1174" t="s">
        <v>404</v>
      </c>
      <c r="C431" s="1162"/>
      <c r="D431" s="1155"/>
      <c r="E431" s="1172">
        <f>SUM(E415:E430)</f>
        <v>133969000</v>
      </c>
      <c r="F431" s="1154"/>
      <c r="G431" s="399">
        <f>E431</f>
        <v>133969000</v>
      </c>
    </row>
    <row r="432" spans="1:7" s="245" customFormat="1">
      <c r="A432" s="795"/>
      <c r="B432" s="1146"/>
      <c r="C432" s="1162"/>
      <c r="D432" s="1155"/>
      <c r="E432" s="1163"/>
      <c r="F432" s="1154"/>
    </row>
    <row r="433" spans="1:7" s="245" customFormat="1">
      <c r="A433" s="814"/>
      <c r="B433" s="1210" t="s">
        <v>2640</v>
      </c>
      <c r="C433" s="1235"/>
      <c r="D433" s="1195"/>
      <c r="E433" s="1207"/>
      <c r="F433" s="1154"/>
    </row>
    <row r="434" spans="1:7" s="245" customFormat="1">
      <c r="A434" s="795">
        <v>1</v>
      </c>
      <c r="B434" s="1146" t="s">
        <v>2275</v>
      </c>
      <c r="C434" s="1162" t="s">
        <v>1056</v>
      </c>
      <c r="D434" s="1209" t="s">
        <v>2383</v>
      </c>
      <c r="E434" s="1163">
        <v>6600000</v>
      </c>
      <c r="F434" s="1427" t="s">
        <v>2286</v>
      </c>
    </row>
    <row r="435" spans="1:7" s="245" customFormat="1">
      <c r="A435" s="795">
        <v>2</v>
      </c>
      <c r="B435" s="1146" t="s">
        <v>2276</v>
      </c>
      <c r="C435" s="1162" t="s">
        <v>1268</v>
      </c>
      <c r="D435" s="1209" t="s">
        <v>1269</v>
      </c>
      <c r="E435" s="1163">
        <v>10000000</v>
      </c>
      <c r="F435" s="1428"/>
    </row>
    <row r="436" spans="1:7" s="245" customFormat="1">
      <c r="A436" s="795">
        <v>3</v>
      </c>
      <c r="B436" s="1146" t="s">
        <v>2277</v>
      </c>
      <c r="C436" s="1162" t="s">
        <v>1056</v>
      </c>
      <c r="D436" s="1209" t="s">
        <v>1060</v>
      </c>
      <c r="E436" s="1163">
        <v>3000000</v>
      </c>
      <c r="F436" s="1428"/>
    </row>
    <row r="437" spans="1:7" s="245" customFormat="1">
      <c r="A437" s="795">
        <v>4</v>
      </c>
      <c r="B437" s="1146" t="s">
        <v>2278</v>
      </c>
      <c r="C437" s="1162" t="s">
        <v>1056</v>
      </c>
      <c r="D437" s="1209" t="s">
        <v>1062</v>
      </c>
      <c r="E437" s="1163">
        <v>3000000</v>
      </c>
      <c r="F437" s="1428"/>
    </row>
    <row r="438" spans="1:7" s="245" customFormat="1">
      <c r="A438" s="795">
        <v>5</v>
      </c>
      <c r="B438" s="1146" t="s">
        <v>2279</v>
      </c>
      <c r="C438" s="1162" t="s">
        <v>1056</v>
      </c>
      <c r="D438" s="1209" t="s">
        <v>1070</v>
      </c>
      <c r="E438" s="1163">
        <v>8650000</v>
      </c>
      <c r="F438" s="1428"/>
    </row>
    <row r="439" spans="1:7" s="245" customFormat="1">
      <c r="A439" s="795">
        <v>6</v>
      </c>
      <c r="B439" s="1146" t="s">
        <v>2280</v>
      </c>
      <c r="C439" s="1162" t="s">
        <v>2641</v>
      </c>
      <c r="D439" s="1209" t="s">
        <v>2384</v>
      </c>
      <c r="E439" s="1163">
        <v>3000000</v>
      </c>
      <c r="F439" s="1428"/>
    </row>
    <row r="440" spans="1:7" s="245" customFormat="1">
      <c r="A440" s="795">
        <v>7</v>
      </c>
      <c r="B440" s="1146" t="s">
        <v>2281</v>
      </c>
      <c r="C440" s="1162" t="s">
        <v>1056</v>
      </c>
      <c r="D440" s="1209" t="s">
        <v>1060</v>
      </c>
      <c r="E440" s="1163">
        <v>3000000</v>
      </c>
      <c r="F440" s="1428"/>
    </row>
    <row r="441" spans="1:7" s="245" customFormat="1">
      <c r="A441" s="795">
        <v>8</v>
      </c>
      <c r="B441" s="1146" t="s">
        <v>2282</v>
      </c>
      <c r="C441" s="1162" t="s">
        <v>1126</v>
      </c>
      <c r="D441" s="1209" t="s">
        <v>2385</v>
      </c>
      <c r="E441" s="1163">
        <v>3000000</v>
      </c>
      <c r="F441" s="1428"/>
    </row>
    <row r="442" spans="1:7" s="245" customFormat="1">
      <c r="A442" s="795">
        <v>9</v>
      </c>
      <c r="B442" s="1146" t="s">
        <v>2283</v>
      </c>
      <c r="C442" s="1162" t="s">
        <v>1025</v>
      </c>
      <c r="D442" s="1209" t="s">
        <v>2386</v>
      </c>
      <c r="E442" s="1163">
        <v>6076000</v>
      </c>
      <c r="F442" s="1428"/>
    </row>
    <row r="443" spans="1:7" s="245" customFormat="1" ht="25.5">
      <c r="A443" s="795">
        <v>10</v>
      </c>
      <c r="B443" s="1146" t="s">
        <v>2284</v>
      </c>
      <c r="C443" s="1162" t="s">
        <v>2638</v>
      </c>
      <c r="D443" s="1209" t="s">
        <v>2387</v>
      </c>
      <c r="E443" s="1163">
        <v>3000000</v>
      </c>
      <c r="F443" s="1428"/>
    </row>
    <row r="444" spans="1:7" s="245" customFormat="1" ht="25.5">
      <c r="A444" s="795">
        <v>11</v>
      </c>
      <c r="B444" s="1146" t="s">
        <v>2285</v>
      </c>
      <c r="C444" s="1162" t="s">
        <v>1056</v>
      </c>
      <c r="D444" s="1209" t="s">
        <v>2388</v>
      </c>
      <c r="E444" s="1163">
        <v>8596000</v>
      </c>
      <c r="F444" s="1428"/>
    </row>
    <row r="445" spans="1:7" s="245" customFormat="1">
      <c r="A445" s="795"/>
      <c r="B445" s="1174" t="s">
        <v>404</v>
      </c>
      <c r="C445" s="1162"/>
      <c r="D445" s="1155"/>
      <c r="E445" s="1172">
        <f>SUM(E434:E444)</f>
        <v>57922000</v>
      </c>
      <c r="F445" s="1230"/>
      <c r="G445" s="399">
        <f>E445</f>
        <v>57922000</v>
      </c>
    </row>
    <row r="446" spans="1:7" s="245" customFormat="1">
      <c r="A446" s="795"/>
      <c r="B446" s="1146"/>
      <c r="C446" s="1162"/>
      <c r="D446" s="1155"/>
      <c r="E446" s="1163"/>
      <c r="F446" s="1218"/>
    </row>
    <row r="447" spans="1:7" s="245" customFormat="1">
      <c r="A447" s="795"/>
      <c r="B447" s="1200" t="s">
        <v>2642</v>
      </c>
      <c r="C447" s="1234"/>
      <c r="D447" s="1155"/>
      <c r="E447" s="1163"/>
      <c r="F447" s="1154"/>
    </row>
    <row r="448" spans="1:7" s="245" customFormat="1">
      <c r="A448" s="795">
        <v>1</v>
      </c>
      <c r="B448" s="1146" t="s">
        <v>2261</v>
      </c>
      <c r="C448" s="1162" t="s">
        <v>1132</v>
      </c>
      <c r="D448" s="1209" t="s">
        <v>1136</v>
      </c>
      <c r="E448" s="1163">
        <v>10000000</v>
      </c>
      <c r="F448" s="1427" t="s">
        <v>2274</v>
      </c>
    </row>
    <row r="449" spans="1:7" s="245" customFormat="1">
      <c r="A449" s="795">
        <v>2</v>
      </c>
      <c r="B449" s="1146" t="s">
        <v>2262</v>
      </c>
      <c r="C449" s="1162" t="s">
        <v>1056</v>
      </c>
      <c r="D449" s="1209" t="s">
        <v>2372</v>
      </c>
      <c r="E449" s="1163">
        <v>9670000</v>
      </c>
      <c r="F449" s="1428"/>
    </row>
    <row r="450" spans="1:7" s="245" customFormat="1">
      <c r="A450" s="795">
        <v>3</v>
      </c>
      <c r="B450" s="1146" t="s">
        <v>2263</v>
      </c>
      <c r="C450" s="1162" t="s">
        <v>1132</v>
      </c>
      <c r="D450" s="1209" t="s">
        <v>1133</v>
      </c>
      <c r="E450" s="1163">
        <v>10000000</v>
      </c>
      <c r="F450" s="1428"/>
    </row>
    <row r="451" spans="1:7" s="245" customFormat="1" ht="25.5">
      <c r="A451" s="795">
        <v>4</v>
      </c>
      <c r="B451" s="1146" t="s">
        <v>2264</v>
      </c>
      <c r="C451" s="1162" t="s">
        <v>1056</v>
      </c>
      <c r="D451" s="1209" t="s">
        <v>2379</v>
      </c>
      <c r="E451" s="1163">
        <v>10000000</v>
      </c>
      <c r="F451" s="1428"/>
    </row>
    <row r="452" spans="1:7" s="245" customFormat="1">
      <c r="A452" s="795">
        <v>5</v>
      </c>
      <c r="B452" s="1146" t="s">
        <v>2265</v>
      </c>
      <c r="C452" s="1162" t="s">
        <v>1192</v>
      </c>
      <c r="D452" s="1209" t="s">
        <v>1193</v>
      </c>
      <c r="E452" s="1163">
        <v>3000000</v>
      </c>
      <c r="F452" s="1428"/>
    </row>
    <row r="453" spans="1:7" s="245" customFormat="1" ht="25.5">
      <c r="A453" s="795">
        <v>6</v>
      </c>
      <c r="B453" s="1146" t="s">
        <v>2266</v>
      </c>
      <c r="C453" s="1162" t="s">
        <v>1132</v>
      </c>
      <c r="D453" s="1155" t="s">
        <v>2380</v>
      </c>
      <c r="E453" s="1163">
        <v>9900000</v>
      </c>
      <c r="F453" s="1428"/>
    </row>
    <row r="454" spans="1:7" s="245" customFormat="1">
      <c r="A454" s="795">
        <v>7</v>
      </c>
      <c r="B454" s="1146" t="s">
        <v>2267</v>
      </c>
      <c r="C454" s="1162" t="s">
        <v>1132</v>
      </c>
      <c r="D454" s="1155" t="s">
        <v>1136</v>
      </c>
      <c r="E454" s="1163">
        <v>10000000</v>
      </c>
      <c r="F454" s="1428"/>
    </row>
    <row r="455" spans="1:7" s="245" customFormat="1" ht="25.5">
      <c r="A455" s="795">
        <v>8</v>
      </c>
      <c r="B455" s="1146" t="s">
        <v>2268</v>
      </c>
      <c r="C455" s="1162" t="s">
        <v>1056</v>
      </c>
      <c r="D455" s="1155" t="s">
        <v>2643</v>
      </c>
      <c r="E455" s="1163">
        <v>6500000</v>
      </c>
      <c r="F455" s="1428"/>
    </row>
    <row r="456" spans="1:7" s="245" customFormat="1" ht="25.5">
      <c r="A456" s="795">
        <v>9</v>
      </c>
      <c r="B456" s="1146" t="s">
        <v>2269</v>
      </c>
      <c r="C456" s="1162" t="s">
        <v>1056</v>
      </c>
      <c r="D456" s="1155" t="s">
        <v>2381</v>
      </c>
      <c r="E456" s="1163">
        <v>6532000</v>
      </c>
      <c r="F456" s="1428"/>
    </row>
    <row r="457" spans="1:7" s="245" customFormat="1" ht="38.25">
      <c r="A457" s="795">
        <v>10</v>
      </c>
      <c r="B457" s="1146" t="s">
        <v>2270</v>
      </c>
      <c r="C457" s="1162" t="s">
        <v>1132</v>
      </c>
      <c r="D457" s="1155" t="s">
        <v>2382</v>
      </c>
      <c r="E457" s="1163">
        <v>10000000</v>
      </c>
      <c r="F457" s="1428"/>
    </row>
    <row r="458" spans="1:7" s="245" customFormat="1">
      <c r="A458" s="795">
        <v>11</v>
      </c>
      <c r="B458" s="1146" t="s">
        <v>2271</v>
      </c>
      <c r="C458" s="1162" t="s">
        <v>1132</v>
      </c>
      <c r="D458" s="1155" t="s">
        <v>1136</v>
      </c>
      <c r="E458" s="1163">
        <v>10000000</v>
      </c>
      <c r="F458" s="1428"/>
    </row>
    <row r="459" spans="1:7" s="245" customFormat="1">
      <c r="A459" s="795">
        <v>12</v>
      </c>
      <c r="B459" s="1146" t="s">
        <v>2272</v>
      </c>
      <c r="C459" s="1162" t="s">
        <v>1056</v>
      </c>
      <c r="D459" s="1155" t="s">
        <v>1195</v>
      </c>
      <c r="E459" s="1163">
        <v>10000000</v>
      </c>
      <c r="F459" s="1428"/>
    </row>
    <row r="460" spans="1:7" s="245" customFormat="1">
      <c r="A460" s="795">
        <v>13</v>
      </c>
      <c r="B460" s="1146" t="s">
        <v>2273</v>
      </c>
      <c r="C460" s="1162" t="s">
        <v>1056</v>
      </c>
      <c r="D460" s="1155" t="s">
        <v>1240</v>
      </c>
      <c r="E460" s="1163">
        <v>10000000</v>
      </c>
      <c r="F460" s="1429"/>
    </row>
    <row r="461" spans="1:7" s="245" customFormat="1">
      <c r="A461" s="795"/>
      <c r="B461" s="1174" t="s">
        <v>404</v>
      </c>
      <c r="C461" s="1162"/>
      <c r="D461" s="1155"/>
      <c r="E461" s="1172">
        <f>SUM(E448:E460)</f>
        <v>115602000</v>
      </c>
      <c r="F461" s="1154"/>
      <c r="G461" s="399">
        <f>E461</f>
        <v>115602000</v>
      </c>
    </row>
    <row r="462" spans="1:7" s="245" customFormat="1">
      <c r="A462" s="795"/>
      <c r="B462" s="1146"/>
      <c r="C462" s="1162"/>
      <c r="D462" s="1155"/>
      <c r="E462" s="1163"/>
      <c r="F462" s="1154"/>
    </row>
    <row r="463" spans="1:7" s="245" customFormat="1">
      <c r="A463" s="795"/>
      <c r="B463" s="1426" t="s">
        <v>2131</v>
      </c>
      <c r="C463" s="1426"/>
      <c r="D463" s="1155"/>
      <c r="E463" s="1163"/>
      <c r="F463" s="1154"/>
    </row>
    <row r="464" spans="1:7" s="245" customFormat="1">
      <c r="A464" s="795">
        <v>1</v>
      </c>
      <c r="B464" s="1146" t="s">
        <v>1128</v>
      </c>
      <c r="C464" s="1162" t="s">
        <v>1056</v>
      </c>
      <c r="D464" s="1155" t="s">
        <v>1124</v>
      </c>
      <c r="E464" s="1163">
        <v>10000000</v>
      </c>
      <c r="F464" s="1427" t="s">
        <v>2132</v>
      </c>
    </row>
    <row r="465" spans="1:7" s="245" customFormat="1">
      <c r="A465" s="795">
        <v>2</v>
      </c>
      <c r="B465" s="1146" t="s">
        <v>1129</v>
      </c>
      <c r="C465" s="1162" t="s">
        <v>1088</v>
      </c>
      <c r="D465" s="1155" t="s">
        <v>1091</v>
      </c>
      <c r="E465" s="1163">
        <v>10000000</v>
      </c>
      <c r="F465" s="1428"/>
    </row>
    <row r="466" spans="1:7" s="245" customFormat="1" ht="25.5">
      <c r="A466" s="795">
        <v>3</v>
      </c>
      <c r="B466" s="1146" t="s">
        <v>1048</v>
      </c>
      <c r="C466" s="1162" t="s">
        <v>1039</v>
      </c>
      <c r="D466" s="1155" t="s">
        <v>1047</v>
      </c>
      <c r="E466" s="1163">
        <v>10000000</v>
      </c>
      <c r="F466" s="1428"/>
    </row>
    <row r="467" spans="1:7" s="245" customFormat="1" ht="25.5">
      <c r="A467" s="795">
        <v>4</v>
      </c>
      <c r="B467" s="1146" t="s">
        <v>1053</v>
      </c>
      <c r="C467" s="1162" t="s">
        <v>1039</v>
      </c>
      <c r="D467" s="1155" t="s">
        <v>1054</v>
      </c>
      <c r="E467" s="1163">
        <v>10000000</v>
      </c>
      <c r="F467" s="1428"/>
    </row>
    <row r="468" spans="1:7" s="245" customFormat="1">
      <c r="A468" s="795">
        <v>5</v>
      </c>
      <c r="B468" s="1146" t="s">
        <v>1194</v>
      </c>
      <c r="C468" s="1162" t="s">
        <v>1056</v>
      </c>
      <c r="D468" s="1155" t="s">
        <v>1195</v>
      </c>
      <c r="E468" s="1163">
        <v>10000000</v>
      </c>
      <c r="F468" s="1428"/>
    </row>
    <row r="469" spans="1:7" s="245" customFormat="1" ht="25.5">
      <c r="A469" s="795">
        <v>6</v>
      </c>
      <c r="B469" s="1146" t="s">
        <v>1160</v>
      </c>
      <c r="C469" s="1162" t="s">
        <v>1056</v>
      </c>
      <c r="D469" s="1155" t="s">
        <v>1161</v>
      </c>
      <c r="E469" s="1163">
        <v>10000000</v>
      </c>
      <c r="F469" s="1428"/>
    </row>
    <row r="470" spans="1:7" s="245" customFormat="1">
      <c r="A470" s="795">
        <v>7</v>
      </c>
      <c r="B470" s="1146" t="s">
        <v>1072</v>
      </c>
      <c r="C470" s="1162" t="s">
        <v>1056</v>
      </c>
      <c r="D470" s="1155" t="s">
        <v>1073</v>
      </c>
      <c r="E470" s="1163">
        <v>10000000</v>
      </c>
      <c r="F470" s="1428"/>
    </row>
    <row r="471" spans="1:7" s="245" customFormat="1">
      <c r="A471" s="795">
        <v>8</v>
      </c>
      <c r="B471" s="1146" t="s">
        <v>1290</v>
      </c>
      <c r="C471" s="1162" t="s">
        <v>1085</v>
      </c>
      <c r="D471" s="1155" t="s">
        <v>1237</v>
      </c>
      <c r="E471" s="1163">
        <v>10000000</v>
      </c>
      <c r="F471" s="1428"/>
    </row>
    <row r="472" spans="1:7" s="245" customFormat="1">
      <c r="A472" s="795">
        <v>9</v>
      </c>
      <c r="B472" s="1146" t="s">
        <v>1090</v>
      </c>
      <c r="C472" s="1162" t="s">
        <v>1088</v>
      </c>
      <c r="D472" s="1155" t="s">
        <v>1091</v>
      </c>
      <c r="E472" s="1163">
        <v>10000000</v>
      </c>
      <c r="F472" s="1429"/>
    </row>
    <row r="473" spans="1:7" s="245" customFormat="1">
      <c r="A473" s="795"/>
      <c r="B473" s="1193" t="s">
        <v>404</v>
      </c>
      <c r="C473" s="1162"/>
      <c r="D473" s="1155"/>
      <c r="E473" s="1172">
        <f>SUM(E464:E472)</f>
        <v>90000000</v>
      </c>
      <c r="F473" s="1154"/>
      <c r="G473" s="399">
        <f>E473</f>
        <v>90000000</v>
      </c>
    </row>
    <row r="474" spans="1:7" s="245" customFormat="1">
      <c r="A474" s="795"/>
      <c r="B474" s="1146"/>
      <c r="C474" s="1162"/>
      <c r="D474" s="1155"/>
      <c r="E474" s="1163"/>
      <c r="F474" s="1154"/>
    </row>
    <row r="475" spans="1:7" s="245" customFormat="1">
      <c r="A475" s="795"/>
      <c r="B475" s="1426" t="s">
        <v>2136</v>
      </c>
      <c r="C475" s="1426"/>
      <c r="D475" s="1155"/>
      <c r="E475" s="1163"/>
      <c r="F475" s="1154"/>
    </row>
    <row r="476" spans="1:7" s="245" customFormat="1">
      <c r="A476" s="795">
        <v>1</v>
      </c>
      <c r="B476" s="1146" t="s">
        <v>1147</v>
      </c>
      <c r="C476" s="1162" t="s">
        <v>1132</v>
      </c>
      <c r="D476" s="1155" t="s">
        <v>1148</v>
      </c>
      <c r="E476" s="1163">
        <v>7675000</v>
      </c>
      <c r="F476" s="1427" t="s">
        <v>2137</v>
      </c>
    </row>
    <row r="477" spans="1:7" s="245" customFormat="1">
      <c r="A477" s="795">
        <v>2</v>
      </c>
      <c r="B477" s="1146" t="s">
        <v>1149</v>
      </c>
      <c r="C477" s="1162" t="s">
        <v>1132</v>
      </c>
      <c r="D477" s="1155" t="s">
        <v>1148</v>
      </c>
      <c r="E477" s="1163">
        <v>10000000</v>
      </c>
      <c r="F477" s="1428"/>
    </row>
    <row r="478" spans="1:7" s="245" customFormat="1">
      <c r="A478" s="795">
        <v>3</v>
      </c>
      <c r="B478" s="1146" t="s">
        <v>1152</v>
      </c>
      <c r="C478" s="1162" t="s">
        <v>1132</v>
      </c>
      <c r="D478" s="1155" t="s">
        <v>1133</v>
      </c>
      <c r="E478" s="1163">
        <v>9249000</v>
      </c>
      <c r="F478" s="1428"/>
    </row>
    <row r="479" spans="1:7" s="245" customFormat="1">
      <c r="A479" s="795">
        <v>4</v>
      </c>
      <c r="B479" s="1146" t="s">
        <v>1210</v>
      </c>
      <c r="C479" s="1162" t="s">
        <v>1132</v>
      </c>
      <c r="D479" s="1155" t="s">
        <v>1133</v>
      </c>
      <c r="E479" s="1163">
        <v>8000000</v>
      </c>
      <c r="F479" s="1428"/>
    </row>
    <row r="480" spans="1:7" s="245" customFormat="1">
      <c r="A480" s="795">
        <v>5</v>
      </c>
      <c r="B480" s="1146" t="s">
        <v>1211</v>
      </c>
      <c r="C480" s="1162" t="s">
        <v>1132</v>
      </c>
      <c r="D480" s="1155" t="s">
        <v>1133</v>
      </c>
      <c r="E480" s="1163">
        <v>10000000</v>
      </c>
      <c r="F480" s="1428"/>
    </row>
    <row r="481" spans="1:7" s="245" customFormat="1">
      <c r="A481" s="795">
        <v>6</v>
      </c>
      <c r="B481" s="1146" t="s">
        <v>2133</v>
      </c>
      <c r="C481" s="1162" t="s">
        <v>1132</v>
      </c>
      <c r="D481" s="1155" t="s">
        <v>1133</v>
      </c>
      <c r="E481" s="1163">
        <v>10000000</v>
      </c>
      <c r="F481" s="1428"/>
    </row>
    <row r="482" spans="1:7" s="245" customFormat="1">
      <c r="A482" s="795">
        <v>7</v>
      </c>
      <c r="B482" s="1146" t="s">
        <v>1200</v>
      </c>
      <c r="C482" s="1162" t="s">
        <v>1056</v>
      </c>
      <c r="D482" s="1155" t="s">
        <v>1201</v>
      </c>
      <c r="E482" s="1163">
        <v>10000000</v>
      </c>
      <c r="F482" s="1428"/>
    </row>
    <row r="483" spans="1:7" s="245" customFormat="1">
      <c r="A483" s="795">
        <v>8</v>
      </c>
      <c r="B483" s="1146" t="s">
        <v>1220</v>
      </c>
      <c r="C483" s="1162" t="s">
        <v>1039</v>
      </c>
      <c r="D483" s="1155" t="s">
        <v>1221</v>
      </c>
      <c r="E483" s="1163">
        <v>9684000</v>
      </c>
      <c r="F483" s="1428"/>
    </row>
    <row r="484" spans="1:7" s="245" customFormat="1">
      <c r="A484" s="795">
        <v>9</v>
      </c>
      <c r="B484" s="1146" t="s">
        <v>1222</v>
      </c>
      <c r="C484" s="1162" t="s">
        <v>1039</v>
      </c>
      <c r="D484" s="1155" t="s">
        <v>1223</v>
      </c>
      <c r="E484" s="1163">
        <v>10000000</v>
      </c>
      <c r="F484" s="1428"/>
    </row>
    <row r="485" spans="1:7" s="245" customFormat="1">
      <c r="A485" s="795">
        <v>10</v>
      </c>
      <c r="B485" s="1146" t="s">
        <v>1224</v>
      </c>
      <c r="C485" s="1162" t="s">
        <v>1039</v>
      </c>
      <c r="D485" s="1155" t="s">
        <v>1225</v>
      </c>
      <c r="E485" s="1163">
        <v>10000000</v>
      </c>
      <c r="F485" s="1428"/>
    </row>
    <row r="486" spans="1:7" s="245" customFormat="1">
      <c r="A486" s="795">
        <v>11</v>
      </c>
      <c r="B486" s="1146" t="s">
        <v>2134</v>
      </c>
      <c r="C486" s="1162" t="s">
        <v>1039</v>
      </c>
      <c r="D486" s="1155" t="s">
        <v>2135</v>
      </c>
      <c r="E486" s="1163">
        <v>10000000</v>
      </c>
      <c r="F486" s="1428"/>
    </row>
    <row r="487" spans="1:7" s="245" customFormat="1" ht="25.5">
      <c r="A487" s="795">
        <v>12</v>
      </c>
      <c r="B487" s="1146" t="s">
        <v>1227</v>
      </c>
      <c r="C487" s="1162" t="s">
        <v>1039</v>
      </c>
      <c r="D487" s="1155" t="s">
        <v>1228</v>
      </c>
      <c r="E487" s="1163">
        <v>10000000</v>
      </c>
      <c r="F487" s="1428"/>
    </row>
    <row r="488" spans="1:7" s="245" customFormat="1">
      <c r="A488" s="795">
        <v>13</v>
      </c>
      <c r="B488" s="1146" t="s">
        <v>1190</v>
      </c>
      <c r="C488" s="1162" t="s">
        <v>1088</v>
      </c>
      <c r="D488" s="1155" t="s">
        <v>1091</v>
      </c>
      <c r="E488" s="1163">
        <v>10000000</v>
      </c>
      <c r="F488" s="1428"/>
    </row>
    <row r="489" spans="1:7" s="245" customFormat="1">
      <c r="A489" s="795">
        <v>14</v>
      </c>
      <c r="B489" s="1146" t="s">
        <v>1315</v>
      </c>
      <c r="C489" s="1162" t="s">
        <v>1132</v>
      </c>
      <c r="D489" s="1155" t="s">
        <v>1136</v>
      </c>
      <c r="E489" s="1163">
        <v>10000000</v>
      </c>
      <c r="F489" s="1428"/>
    </row>
    <row r="490" spans="1:7" s="245" customFormat="1">
      <c r="A490" s="795">
        <v>15</v>
      </c>
      <c r="B490" s="1146" t="s">
        <v>1344</v>
      </c>
      <c r="C490" s="1162" t="s">
        <v>1132</v>
      </c>
      <c r="D490" s="1155" t="s">
        <v>1133</v>
      </c>
      <c r="E490" s="1163">
        <v>10000000</v>
      </c>
      <c r="F490" s="1429"/>
    </row>
    <row r="491" spans="1:7" s="245" customFormat="1">
      <c r="A491" s="795"/>
      <c r="B491" s="1193" t="s">
        <v>404</v>
      </c>
      <c r="C491" s="1162"/>
      <c r="D491" s="1155"/>
      <c r="E491" s="1172">
        <f>SUM(E476:E490)</f>
        <v>144608000</v>
      </c>
      <c r="F491" s="1154"/>
      <c r="G491" s="399">
        <f>E491</f>
        <v>144608000</v>
      </c>
    </row>
    <row r="492" spans="1:7" s="245" customFormat="1">
      <c r="A492" s="795"/>
      <c r="B492" s="1146"/>
      <c r="C492" s="1162"/>
      <c r="D492" s="1155"/>
      <c r="E492" s="1163"/>
      <c r="F492" s="1154"/>
    </row>
    <row r="493" spans="1:7" s="245" customFormat="1">
      <c r="A493" s="795"/>
      <c r="B493" s="1426" t="s">
        <v>1320</v>
      </c>
      <c r="C493" s="1426"/>
      <c r="D493" s="1155"/>
      <c r="E493" s="1163"/>
      <c r="F493" s="1154"/>
    </row>
    <row r="494" spans="1:7" s="245" customFormat="1" ht="26.25" customHeight="1">
      <c r="A494" s="795">
        <v>1</v>
      </c>
      <c r="B494" s="1146" t="s">
        <v>2138</v>
      </c>
      <c r="C494" s="1162" t="s">
        <v>1039</v>
      </c>
      <c r="D494" s="1155" t="s">
        <v>2139</v>
      </c>
      <c r="E494" s="1163">
        <v>10000000</v>
      </c>
      <c r="F494" s="1229" t="s">
        <v>2140</v>
      </c>
    </row>
    <row r="495" spans="1:7" s="245" customFormat="1">
      <c r="A495" s="795"/>
      <c r="B495" s="1193" t="s">
        <v>404</v>
      </c>
      <c r="C495" s="1162"/>
      <c r="D495" s="1155"/>
      <c r="E495" s="1172">
        <f>SUM(E494)</f>
        <v>10000000</v>
      </c>
      <c r="F495" s="1230"/>
      <c r="G495" s="399">
        <f>E495</f>
        <v>10000000</v>
      </c>
    </row>
    <row r="496" spans="1:7" s="245" customFormat="1">
      <c r="A496" s="795"/>
      <c r="B496" s="1146"/>
      <c r="C496" s="1162"/>
      <c r="D496" s="1155"/>
      <c r="E496" s="1163"/>
      <c r="F496" s="1218"/>
    </row>
    <row r="497" spans="1:7" s="245" customFormat="1">
      <c r="A497" s="795"/>
      <c r="B497" s="1426" t="s">
        <v>2141</v>
      </c>
      <c r="C497" s="1426"/>
      <c r="D497" s="1155"/>
      <c r="E497" s="1163"/>
      <c r="F497" s="1154"/>
    </row>
    <row r="498" spans="1:7" s="245" customFormat="1" ht="30" customHeight="1">
      <c r="A498" s="795">
        <v>1</v>
      </c>
      <c r="B498" s="1146" t="s">
        <v>1206</v>
      </c>
      <c r="C498" s="1162" t="s">
        <v>1132</v>
      </c>
      <c r="D498" s="1155" t="s">
        <v>1148</v>
      </c>
      <c r="E498" s="1163">
        <v>9000000</v>
      </c>
      <c r="F498" s="1427" t="s">
        <v>2143</v>
      </c>
    </row>
    <row r="499" spans="1:7" s="245" customFormat="1">
      <c r="A499" s="795">
        <v>2</v>
      </c>
      <c r="B499" s="1146" t="s">
        <v>1259</v>
      </c>
      <c r="C499" s="1162" t="s">
        <v>1039</v>
      </c>
      <c r="D499" s="1155" t="s">
        <v>1254</v>
      </c>
      <c r="E499" s="1163">
        <v>10000000</v>
      </c>
      <c r="F499" s="1428"/>
    </row>
    <row r="500" spans="1:7" s="245" customFormat="1">
      <c r="A500" s="795">
        <v>3</v>
      </c>
      <c r="B500" s="1146" t="s">
        <v>1247</v>
      </c>
      <c r="C500" s="1162" t="s">
        <v>1039</v>
      </c>
      <c r="D500" s="1155" t="s">
        <v>1248</v>
      </c>
      <c r="E500" s="1163">
        <v>10000000</v>
      </c>
      <c r="F500" s="1428"/>
    </row>
    <row r="501" spans="1:7" s="245" customFormat="1">
      <c r="A501" s="795">
        <v>4</v>
      </c>
      <c r="B501" s="1146" t="s">
        <v>2142</v>
      </c>
      <c r="C501" s="1162" t="s">
        <v>1039</v>
      </c>
      <c r="D501" s="1155" t="s">
        <v>1266</v>
      </c>
      <c r="E501" s="1163">
        <v>3000000</v>
      </c>
      <c r="F501" s="1428"/>
    </row>
    <row r="502" spans="1:7" s="245" customFormat="1" ht="25.5">
      <c r="A502" s="795">
        <v>5</v>
      </c>
      <c r="B502" s="1146" t="s">
        <v>1258</v>
      </c>
      <c r="C502" s="1162" t="s">
        <v>1039</v>
      </c>
      <c r="D502" s="1155" t="s">
        <v>1359</v>
      </c>
      <c r="E502" s="1163">
        <v>10000000</v>
      </c>
      <c r="F502" s="1429"/>
    </row>
    <row r="503" spans="1:7" s="245" customFormat="1">
      <c r="A503" s="795"/>
      <c r="B503" s="1193" t="s">
        <v>404</v>
      </c>
      <c r="C503" s="1162"/>
      <c r="D503" s="1155"/>
      <c r="E503" s="1172">
        <f>SUM(E498:E502)</f>
        <v>42000000</v>
      </c>
      <c r="F503" s="1154"/>
      <c r="G503" s="399">
        <f>E503</f>
        <v>42000000</v>
      </c>
    </row>
    <row r="504" spans="1:7" s="245" customFormat="1">
      <c r="A504" s="795"/>
      <c r="B504" s="1146"/>
      <c r="C504" s="1162"/>
      <c r="D504" s="1155"/>
      <c r="E504" s="1163"/>
      <c r="F504" s="1154"/>
    </row>
    <row r="505" spans="1:7" s="245" customFormat="1">
      <c r="A505" s="795"/>
      <c r="B505" s="1200" t="s">
        <v>2644</v>
      </c>
      <c r="C505" s="1234"/>
      <c r="D505" s="1155"/>
      <c r="E505" s="1163"/>
      <c r="F505" s="1154"/>
    </row>
    <row r="506" spans="1:7" s="245" customFormat="1">
      <c r="A506" s="795">
        <v>1</v>
      </c>
      <c r="B506" s="1146" t="s">
        <v>2255</v>
      </c>
      <c r="C506" s="1162" t="s">
        <v>1016</v>
      </c>
      <c r="D506" s="1209" t="s">
        <v>2260</v>
      </c>
      <c r="E506" s="1163">
        <v>5716000</v>
      </c>
      <c r="F506" s="1425" t="s">
        <v>2143</v>
      </c>
    </row>
    <row r="507" spans="1:7" s="245" customFormat="1">
      <c r="A507" s="795">
        <v>2</v>
      </c>
      <c r="B507" s="1146" t="s">
        <v>2256</v>
      </c>
      <c r="C507" s="1162" t="s">
        <v>1056</v>
      </c>
      <c r="D507" s="1209" t="s">
        <v>2405</v>
      </c>
      <c r="E507" s="1163">
        <v>3000000</v>
      </c>
      <c r="F507" s="1425"/>
    </row>
    <row r="508" spans="1:7" s="245" customFormat="1">
      <c r="A508" s="795">
        <v>3</v>
      </c>
      <c r="B508" s="1146" t="s">
        <v>2257</v>
      </c>
      <c r="C508" s="1162" t="s">
        <v>1056</v>
      </c>
      <c r="D508" s="1209" t="s">
        <v>2406</v>
      </c>
      <c r="E508" s="1163">
        <v>10000000</v>
      </c>
      <c r="F508" s="1425"/>
    </row>
    <row r="509" spans="1:7" s="245" customFormat="1">
      <c r="A509" s="795">
        <v>4</v>
      </c>
      <c r="B509" s="1146" t="s">
        <v>2258</v>
      </c>
      <c r="C509" s="1162" t="s">
        <v>1016</v>
      </c>
      <c r="D509" s="1209" t="s">
        <v>1017</v>
      </c>
      <c r="E509" s="1163">
        <v>10000000</v>
      </c>
      <c r="F509" s="1425"/>
    </row>
    <row r="510" spans="1:7" s="245" customFormat="1">
      <c r="A510" s="795">
        <v>5</v>
      </c>
      <c r="B510" s="1146" t="s">
        <v>2259</v>
      </c>
      <c r="C510" s="1162" t="s">
        <v>1056</v>
      </c>
      <c r="D510" s="1209" t="s">
        <v>2383</v>
      </c>
      <c r="E510" s="1163">
        <v>6600000</v>
      </c>
      <c r="F510" s="1425"/>
    </row>
    <row r="511" spans="1:7" s="245" customFormat="1">
      <c r="A511" s="795"/>
      <c r="B511" s="1174" t="s">
        <v>404</v>
      </c>
      <c r="C511" s="1162"/>
      <c r="D511" s="1155"/>
      <c r="E511" s="1172">
        <f>SUM(E506:E510)</f>
        <v>35316000</v>
      </c>
      <c r="F511" s="1154"/>
      <c r="G511" s="399">
        <f>E511</f>
        <v>35316000</v>
      </c>
    </row>
    <row r="512" spans="1:7" s="245" customFormat="1">
      <c r="A512" s="795"/>
      <c r="B512" s="1146"/>
      <c r="C512" s="1162"/>
      <c r="D512" s="1155"/>
      <c r="E512" s="1163"/>
      <c r="F512" s="1154"/>
    </row>
    <row r="513" spans="1:6" s="245" customFormat="1">
      <c r="A513" s="795"/>
      <c r="B513" s="1426" t="s">
        <v>2144</v>
      </c>
      <c r="C513" s="1426"/>
      <c r="D513" s="1155"/>
      <c r="E513" s="1163"/>
      <c r="F513" s="1154"/>
    </row>
    <row r="514" spans="1:6" s="245" customFormat="1" ht="15.75" customHeight="1">
      <c r="A514" s="795">
        <v>1</v>
      </c>
      <c r="B514" s="1146" t="s">
        <v>1277</v>
      </c>
      <c r="C514" s="1162" t="s">
        <v>1056</v>
      </c>
      <c r="D514" s="1155" t="s">
        <v>1092</v>
      </c>
      <c r="E514" s="1163">
        <v>9130000</v>
      </c>
      <c r="F514" s="1427" t="s">
        <v>2145</v>
      </c>
    </row>
    <row r="515" spans="1:6" s="245" customFormat="1" ht="25.5">
      <c r="A515" s="795">
        <v>2</v>
      </c>
      <c r="B515" s="1146" t="s">
        <v>1311</v>
      </c>
      <c r="C515" s="1162" t="s">
        <v>1056</v>
      </c>
      <c r="D515" s="1155" t="s">
        <v>1312</v>
      </c>
      <c r="E515" s="1163">
        <v>8703000</v>
      </c>
      <c r="F515" s="1428"/>
    </row>
    <row r="516" spans="1:6" s="245" customFormat="1">
      <c r="A516" s="795">
        <v>3</v>
      </c>
      <c r="B516" s="1146" t="s">
        <v>1257</v>
      </c>
      <c r="C516" s="1162" t="s">
        <v>1056</v>
      </c>
      <c r="D516" s="1155" t="s">
        <v>1058</v>
      </c>
      <c r="E516" s="1163">
        <v>10000000</v>
      </c>
      <c r="F516" s="1428"/>
    </row>
    <row r="517" spans="1:6" s="245" customFormat="1">
      <c r="A517" s="795">
        <v>4</v>
      </c>
      <c r="B517" s="1146" t="s">
        <v>1296</v>
      </c>
      <c r="C517" s="1162" t="s">
        <v>1056</v>
      </c>
      <c r="D517" s="1155" t="s">
        <v>1167</v>
      </c>
      <c r="E517" s="1163">
        <v>10000000</v>
      </c>
      <c r="F517" s="1428"/>
    </row>
    <row r="518" spans="1:6" s="245" customFormat="1">
      <c r="A518" s="795">
        <v>5</v>
      </c>
      <c r="B518" s="1146" t="s">
        <v>1297</v>
      </c>
      <c r="C518" s="1162" t="s">
        <v>1056</v>
      </c>
      <c r="D518" s="1155" t="s">
        <v>1298</v>
      </c>
      <c r="E518" s="1163">
        <v>3000000</v>
      </c>
      <c r="F518" s="1428"/>
    </row>
    <row r="519" spans="1:6" s="245" customFormat="1">
      <c r="A519" s="795">
        <v>6</v>
      </c>
      <c r="B519" s="1146" t="s">
        <v>1272</v>
      </c>
      <c r="C519" s="1162" t="s">
        <v>1056</v>
      </c>
      <c r="D519" s="1155" t="s">
        <v>1273</v>
      </c>
      <c r="E519" s="1163">
        <v>10000000</v>
      </c>
      <c r="F519" s="1428"/>
    </row>
    <row r="520" spans="1:6" s="245" customFormat="1">
      <c r="A520" s="795">
        <v>7</v>
      </c>
      <c r="B520" s="1146" t="s">
        <v>1262</v>
      </c>
      <c r="C520" s="1162" t="s">
        <v>1056</v>
      </c>
      <c r="D520" s="1155" t="s">
        <v>1263</v>
      </c>
      <c r="E520" s="1163">
        <v>3000000</v>
      </c>
      <c r="F520" s="1428"/>
    </row>
    <row r="521" spans="1:6" s="245" customFormat="1">
      <c r="A521" s="795">
        <v>8</v>
      </c>
      <c r="B521" s="1146" t="s">
        <v>1276</v>
      </c>
      <c r="C521" s="1162" t="s">
        <v>1056</v>
      </c>
      <c r="D521" s="1155" t="s">
        <v>1263</v>
      </c>
      <c r="E521" s="1163">
        <v>10000000</v>
      </c>
      <c r="F521" s="1428"/>
    </row>
    <row r="522" spans="1:6" s="245" customFormat="1" ht="25.5">
      <c r="A522" s="795">
        <v>9</v>
      </c>
      <c r="B522" s="1146" t="s">
        <v>1275</v>
      </c>
      <c r="C522" s="1162" t="s">
        <v>1056</v>
      </c>
      <c r="D522" s="1155" t="s">
        <v>1256</v>
      </c>
      <c r="E522" s="1163">
        <v>3000000</v>
      </c>
      <c r="F522" s="1428"/>
    </row>
    <row r="523" spans="1:6" s="245" customFormat="1" ht="25.5">
      <c r="A523" s="795">
        <v>10</v>
      </c>
      <c r="B523" s="1146" t="s">
        <v>1255</v>
      </c>
      <c r="C523" s="1162" t="s">
        <v>1056</v>
      </c>
      <c r="D523" s="1155" t="s">
        <v>1256</v>
      </c>
      <c r="E523" s="1163">
        <v>3000000</v>
      </c>
      <c r="F523" s="1428"/>
    </row>
    <row r="524" spans="1:6" s="245" customFormat="1">
      <c r="A524" s="795">
        <v>11</v>
      </c>
      <c r="B524" s="1146" t="s">
        <v>1264</v>
      </c>
      <c r="C524" s="1162" t="s">
        <v>1056</v>
      </c>
      <c r="D524" s="1155" t="s">
        <v>1331</v>
      </c>
      <c r="E524" s="1163">
        <v>9700000</v>
      </c>
      <c r="F524" s="1428"/>
    </row>
    <row r="525" spans="1:6" s="245" customFormat="1">
      <c r="A525" s="795">
        <v>12</v>
      </c>
      <c r="B525" s="1146" t="s">
        <v>1302</v>
      </c>
      <c r="C525" s="1162" t="s">
        <v>1056</v>
      </c>
      <c r="D525" s="1155" t="s">
        <v>1332</v>
      </c>
      <c r="E525" s="1163">
        <v>10000000</v>
      </c>
      <c r="F525" s="1428"/>
    </row>
    <row r="526" spans="1:6" s="245" customFormat="1">
      <c r="A526" s="795">
        <v>13</v>
      </c>
      <c r="B526" s="1146" t="s">
        <v>1304</v>
      </c>
      <c r="C526" s="1162" t="s">
        <v>1056</v>
      </c>
      <c r="D526" s="1155" t="s">
        <v>1332</v>
      </c>
      <c r="E526" s="1163">
        <v>10000000</v>
      </c>
      <c r="F526" s="1428"/>
    </row>
    <row r="527" spans="1:6" s="245" customFormat="1">
      <c r="A527" s="795">
        <v>14</v>
      </c>
      <c r="B527" s="1146" t="s">
        <v>1300</v>
      </c>
      <c r="C527" s="1162" t="s">
        <v>1056</v>
      </c>
      <c r="D527" s="1155" t="s">
        <v>1332</v>
      </c>
      <c r="E527" s="1163">
        <v>10000000</v>
      </c>
      <c r="F527" s="1428"/>
    </row>
    <row r="528" spans="1:6" s="245" customFormat="1">
      <c r="A528" s="795">
        <v>15</v>
      </c>
      <c r="B528" s="1146" t="s">
        <v>1299</v>
      </c>
      <c r="C528" s="1162" t="s">
        <v>1056</v>
      </c>
      <c r="D528" s="1155" t="s">
        <v>1332</v>
      </c>
      <c r="E528" s="1163">
        <v>10000000</v>
      </c>
      <c r="F528" s="1428"/>
    </row>
    <row r="529" spans="1:7" s="245" customFormat="1">
      <c r="A529" s="795">
        <v>16</v>
      </c>
      <c r="B529" s="1146" t="s">
        <v>1305</v>
      </c>
      <c r="C529" s="1162" t="s">
        <v>1056</v>
      </c>
      <c r="D529" s="1155" t="s">
        <v>1332</v>
      </c>
      <c r="E529" s="1163">
        <v>8000000</v>
      </c>
      <c r="F529" s="1428"/>
    </row>
    <row r="530" spans="1:7" s="245" customFormat="1">
      <c r="A530" s="795">
        <v>17</v>
      </c>
      <c r="B530" s="1146" t="s">
        <v>1301</v>
      </c>
      <c r="C530" s="1162" t="s">
        <v>1056</v>
      </c>
      <c r="D530" s="1155" t="s">
        <v>1332</v>
      </c>
      <c r="E530" s="1163">
        <v>10000000</v>
      </c>
      <c r="F530" s="1428"/>
    </row>
    <row r="531" spans="1:7" s="245" customFormat="1">
      <c r="A531" s="795">
        <v>18</v>
      </c>
      <c r="B531" s="1146" t="s">
        <v>1314</v>
      </c>
      <c r="C531" s="1162" t="s">
        <v>1056</v>
      </c>
      <c r="D531" s="1155" t="s">
        <v>1332</v>
      </c>
      <c r="E531" s="1163">
        <v>10000000</v>
      </c>
      <c r="F531" s="1428"/>
    </row>
    <row r="532" spans="1:7" s="245" customFormat="1">
      <c r="A532" s="795">
        <v>19</v>
      </c>
      <c r="B532" s="1146" t="s">
        <v>1303</v>
      </c>
      <c r="C532" s="1162" t="s">
        <v>1056</v>
      </c>
      <c r="D532" s="1155" t="s">
        <v>1332</v>
      </c>
      <c r="E532" s="1163">
        <v>10000000</v>
      </c>
      <c r="F532" s="1428"/>
    </row>
    <row r="533" spans="1:7" s="245" customFormat="1">
      <c r="A533" s="795">
        <v>20</v>
      </c>
      <c r="B533" s="1146" t="s">
        <v>1283</v>
      </c>
      <c r="C533" s="1162" t="s">
        <v>1056</v>
      </c>
      <c r="D533" s="1155" t="s">
        <v>1333</v>
      </c>
      <c r="E533" s="1163">
        <v>9632000</v>
      </c>
      <c r="F533" s="1428"/>
    </row>
    <row r="534" spans="1:7" s="245" customFormat="1">
      <c r="A534" s="795">
        <v>21</v>
      </c>
      <c r="B534" s="1146" t="s">
        <v>1281</v>
      </c>
      <c r="C534" s="1162" t="s">
        <v>1268</v>
      </c>
      <c r="D534" s="1155" t="s">
        <v>1334</v>
      </c>
      <c r="E534" s="1163">
        <v>8864000</v>
      </c>
      <c r="F534" s="1428"/>
    </row>
    <row r="535" spans="1:7" s="245" customFormat="1">
      <c r="A535" s="795">
        <v>22</v>
      </c>
      <c r="B535" s="1146" t="s">
        <v>1282</v>
      </c>
      <c r="C535" s="1162" t="s">
        <v>1268</v>
      </c>
      <c r="D535" s="1155" t="s">
        <v>1269</v>
      </c>
      <c r="E535" s="1163">
        <v>10000000</v>
      </c>
      <c r="F535" s="1428"/>
    </row>
    <row r="536" spans="1:7" s="245" customFormat="1">
      <c r="A536" s="795">
        <v>23</v>
      </c>
      <c r="B536" s="1146" t="s">
        <v>1267</v>
      </c>
      <c r="C536" s="1162" t="s">
        <v>1268</v>
      </c>
      <c r="D536" s="1155" t="s">
        <v>1269</v>
      </c>
      <c r="E536" s="1163">
        <v>10000000</v>
      </c>
      <c r="F536" s="1428"/>
    </row>
    <row r="537" spans="1:7" s="245" customFormat="1">
      <c r="A537" s="795">
        <v>24</v>
      </c>
      <c r="B537" s="1146" t="s">
        <v>1284</v>
      </c>
      <c r="C537" s="1162" t="s">
        <v>1285</v>
      </c>
      <c r="D537" s="1155" t="s">
        <v>1286</v>
      </c>
      <c r="E537" s="1163">
        <v>4209000</v>
      </c>
      <c r="F537" s="1428"/>
    </row>
    <row r="538" spans="1:7" s="245" customFormat="1">
      <c r="A538" s="795">
        <v>25</v>
      </c>
      <c r="B538" s="1146" t="s">
        <v>1313</v>
      </c>
      <c r="C538" s="1162" t="s">
        <v>1085</v>
      </c>
      <c r="D538" s="1155" t="s">
        <v>1086</v>
      </c>
      <c r="E538" s="1163">
        <v>10000000</v>
      </c>
      <c r="F538" s="1429"/>
    </row>
    <row r="539" spans="1:7" s="245" customFormat="1">
      <c r="A539" s="795"/>
      <c r="B539" s="1193" t="s">
        <v>404</v>
      </c>
      <c r="C539" s="1162"/>
      <c r="D539" s="1155"/>
      <c r="E539" s="1172">
        <f>SUM(E514:E538)</f>
        <v>210238000</v>
      </c>
      <c r="F539" s="1154"/>
      <c r="G539" s="399">
        <f>E539</f>
        <v>210238000</v>
      </c>
    </row>
    <row r="540" spans="1:7" s="245" customFormat="1">
      <c r="A540" s="795"/>
      <c r="B540" s="1146"/>
      <c r="C540" s="1162"/>
      <c r="D540" s="1155"/>
      <c r="E540" s="1163"/>
      <c r="F540" s="1154"/>
    </row>
    <row r="541" spans="1:7" s="245" customFormat="1">
      <c r="A541" s="795"/>
      <c r="B541" s="1213" t="s">
        <v>2645</v>
      </c>
      <c r="C541" s="1234"/>
      <c r="D541" s="1155"/>
      <c r="E541" s="1163"/>
      <c r="F541" s="1154"/>
    </row>
    <row r="542" spans="1:7" s="245" customFormat="1" ht="25.5">
      <c r="A542" s="795">
        <v>1</v>
      </c>
      <c r="B542" s="1146" t="s">
        <v>2146</v>
      </c>
      <c r="C542" s="1162" t="s">
        <v>1056</v>
      </c>
      <c r="D542" s="1155" t="s">
        <v>2147</v>
      </c>
      <c r="E542" s="1163">
        <v>7350000</v>
      </c>
      <c r="F542" s="1154" t="s">
        <v>2152</v>
      </c>
    </row>
    <row r="543" spans="1:7" s="245" customFormat="1">
      <c r="A543" s="795"/>
      <c r="B543" s="1174" t="s">
        <v>404</v>
      </c>
      <c r="C543" s="1162"/>
      <c r="D543" s="1155"/>
      <c r="E543" s="1172">
        <f>SUM(E542)</f>
        <v>7350000</v>
      </c>
      <c r="F543" s="1154"/>
      <c r="G543" s="399">
        <f>E543</f>
        <v>7350000</v>
      </c>
    </row>
    <row r="544" spans="1:7" s="245" customFormat="1">
      <c r="A544" s="795"/>
      <c r="B544" s="1146"/>
      <c r="C544" s="1162"/>
      <c r="D544" s="1155"/>
      <c r="E544" s="1163"/>
      <c r="F544" s="1154"/>
    </row>
    <row r="545" spans="1:7" s="245" customFormat="1">
      <c r="A545" s="795"/>
      <c r="B545" s="1426" t="s">
        <v>2148</v>
      </c>
      <c r="C545" s="1426"/>
      <c r="D545" s="1155"/>
      <c r="E545" s="1163"/>
      <c r="F545" s="1154"/>
    </row>
    <row r="546" spans="1:7" s="245" customFormat="1" ht="30" customHeight="1">
      <c r="A546" s="795">
        <v>1</v>
      </c>
      <c r="B546" s="1146" t="s">
        <v>2149</v>
      </c>
      <c r="C546" s="1162" t="s">
        <v>1039</v>
      </c>
      <c r="D546" s="1155" t="s">
        <v>2150</v>
      </c>
      <c r="E546" s="1163">
        <v>10000000</v>
      </c>
      <c r="F546" s="1425" t="s">
        <v>2151</v>
      </c>
    </row>
    <row r="547" spans="1:7" s="245" customFormat="1">
      <c r="A547" s="795">
        <v>2</v>
      </c>
      <c r="B547" s="1146" t="s">
        <v>2122</v>
      </c>
      <c r="C547" s="1162" t="s">
        <v>1039</v>
      </c>
      <c r="D547" s="1155" t="s">
        <v>2150</v>
      </c>
      <c r="E547" s="1163">
        <v>8717000</v>
      </c>
      <c r="F547" s="1425"/>
    </row>
    <row r="548" spans="1:7" s="245" customFormat="1">
      <c r="A548" s="795">
        <v>3</v>
      </c>
      <c r="B548" s="1146" t="s">
        <v>1041</v>
      </c>
      <c r="C548" s="1162" t="s">
        <v>1039</v>
      </c>
      <c r="D548" s="1155" t="s">
        <v>1042</v>
      </c>
      <c r="E548" s="1163">
        <v>10000000</v>
      </c>
      <c r="F548" s="1425"/>
    </row>
    <row r="549" spans="1:7" s="245" customFormat="1" ht="25.5">
      <c r="A549" s="795">
        <v>4</v>
      </c>
      <c r="B549" s="1146" t="s">
        <v>1046</v>
      </c>
      <c r="C549" s="1162" t="s">
        <v>1039</v>
      </c>
      <c r="D549" s="1155" t="s">
        <v>1047</v>
      </c>
      <c r="E549" s="1163">
        <v>10000000</v>
      </c>
      <c r="F549" s="1425"/>
    </row>
    <row r="550" spans="1:7" s="245" customFormat="1">
      <c r="A550" s="795"/>
      <c r="B550" s="1193" t="s">
        <v>404</v>
      </c>
      <c r="C550" s="1162"/>
      <c r="D550" s="1155"/>
      <c r="E550" s="1172">
        <f>SUM(E546:E549)</f>
        <v>38717000</v>
      </c>
      <c r="F550" s="1154"/>
      <c r="G550" s="399">
        <f>E550</f>
        <v>38717000</v>
      </c>
    </row>
    <row r="551" spans="1:7" s="245" customFormat="1">
      <c r="A551" s="795"/>
      <c r="B551" s="1146"/>
      <c r="C551" s="1162"/>
      <c r="D551" s="1155"/>
      <c r="E551" s="1163"/>
      <c r="F551" s="1154"/>
    </row>
    <row r="552" spans="1:7" s="245" customFormat="1">
      <c r="A552" s="795"/>
      <c r="B552" s="1426" t="s">
        <v>2153</v>
      </c>
      <c r="C552" s="1426"/>
      <c r="D552" s="1155"/>
      <c r="E552" s="1163"/>
      <c r="F552" s="1154"/>
    </row>
    <row r="553" spans="1:7" s="245" customFormat="1" ht="15.75" customHeight="1">
      <c r="A553" s="795">
        <v>1</v>
      </c>
      <c r="B553" s="1146" t="s">
        <v>1198</v>
      </c>
      <c r="C553" s="1162" t="s">
        <v>1056</v>
      </c>
      <c r="D553" s="1155" t="s">
        <v>1122</v>
      </c>
      <c r="E553" s="1163">
        <v>3000000</v>
      </c>
      <c r="F553" s="1427" t="s">
        <v>2157</v>
      </c>
    </row>
    <row r="554" spans="1:7" s="245" customFormat="1">
      <c r="A554" s="795">
        <v>2</v>
      </c>
      <c r="B554" s="1146" t="s">
        <v>1183</v>
      </c>
      <c r="C554" s="1162" t="s">
        <v>1056</v>
      </c>
      <c r="D554" s="1155" t="s">
        <v>1092</v>
      </c>
      <c r="E554" s="1163">
        <v>10000000</v>
      </c>
      <c r="F554" s="1428"/>
    </row>
    <row r="555" spans="1:7" s="245" customFormat="1">
      <c r="A555" s="795">
        <v>3</v>
      </c>
      <c r="B555" s="1146" t="s">
        <v>1202</v>
      </c>
      <c r="C555" s="1162" t="s">
        <v>1056</v>
      </c>
      <c r="D555" s="1155" t="s">
        <v>1092</v>
      </c>
      <c r="E555" s="1163">
        <v>10000000</v>
      </c>
      <c r="F555" s="1428"/>
    </row>
    <row r="556" spans="1:7" s="245" customFormat="1">
      <c r="A556" s="795">
        <v>4</v>
      </c>
      <c r="B556" s="1146" t="s">
        <v>1199</v>
      </c>
      <c r="C556" s="1162" t="s">
        <v>1056</v>
      </c>
      <c r="D556" s="1155" t="s">
        <v>1092</v>
      </c>
      <c r="E556" s="1163">
        <v>10000000</v>
      </c>
      <c r="F556" s="1428"/>
    </row>
    <row r="557" spans="1:7" s="245" customFormat="1">
      <c r="A557" s="795">
        <v>5</v>
      </c>
      <c r="B557" s="1146" t="s">
        <v>1184</v>
      </c>
      <c r="C557" s="1162" t="s">
        <v>1056</v>
      </c>
      <c r="D557" s="1155" t="s">
        <v>1070</v>
      </c>
      <c r="E557" s="1163">
        <v>6055000</v>
      </c>
      <c r="F557" s="1428"/>
    </row>
    <row r="558" spans="1:7" s="245" customFormat="1">
      <c r="A558" s="795">
        <v>6</v>
      </c>
      <c r="B558" s="1146" t="s">
        <v>1185</v>
      </c>
      <c r="C558" s="1162" t="s">
        <v>1056</v>
      </c>
      <c r="D558" s="1155" t="s">
        <v>1186</v>
      </c>
      <c r="E558" s="1163">
        <v>10000000</v>
      </c>
      <c r="F558" s="1428"/>
    </row>
    <row r="559" spans="1:7" s="245" customFormat="1">
      <c r="A559" s="795">
        <v>7</v>
      </c>
      <c r="B559" s="1146" t="s">
        <v>1093</v>
      </c>
      <c r="C559" s="1162" t="s">
        <v>1056</v>
      </c>
      <c r="D559" s="1155" t="s">
        <v>1175</v>
      </c>
      <c r="E559" s="1163">
        <v>10000000</v>
      </c>
      <c r="F559" s="1428"/>
    </row>
    <row r="560" spans="1:7" s="245" customFormat="1">
      <c r="A560" s="795">
        <v>8</v>
      </c>
      <c r="B560" s="1146" t="s">
        <v>1239</v>
      </c>
      <c r="C560" s="1162" t="s">
        <v>1056</v>
      </c>
      <c r="D560" s="1155" t="s">
        <v>1240</v>
      </c>
      <c r="E560" s="1163">
        <v>10000000</v>
      </c>
      <c r="F560" s="1428"/>
    </row>
    <row r="561" spans="1:7" s="245" customFormat="1">
      <c r="A561" s="795">
        <v>9</v>
      </c>
      <c r="B561" s="1146" t="s">
        <v>1187</v>
      </c>
      <c r="C561" s="1162" t="s">
        <v>1056</v>
      </c>
      <c r="D561" s="1155" t="s">
        <v>1167</v>
      </c>
      <c r="E561" s="1163">
        <v>10000000</v>
      </c>
      <c r="F561" s="1428"/>
    </row>
    <row r="562" spans="1:7" s="245" customFormat="1">
      <c r="A562" s="795">
        <v>10</v>
      </c>
      <c r="B562" s="1146" t="s">
        <v>1188</v>
      </c>
      <c r="C562" s="1162" t="s">
        <v>1056</v>
      </c>
      <c r="D562" s="1155" t="s">
        <v>1060</v>
      </c>
      <c r="E562" s="1163">
        <v>3000000</v>
      </c>
      <c r="F562" s="1428"/>
    </row>
    <row r="563" spans="1:7" s="245" customFormat="1">
      <c r="A563" s="795">
        <v>11</v>
      </c>
      <c r="B563" s="1146" t="s">
        <v>2154</v>
      </c>
      <c r="C563" s="1162" t="s">
        <v>1056</v>
      </c>
      <c r="D563" s="1155" t="s">
        <v>2155</v>
      </c>
      <c r="E563" s="1163">
        <v>3738000</v>
      </c>
      <c r="F563" s="1428"/>
    </row>
    <row r="564" spans="1:7" s="245" customFormat="1">
      <c r="A564" s="795">
        <v>12</v>
      </c>
      <c r="B564" s="1146" t="s">
        <v>1189</v>
      </c>
      <c r="C564" s="1162" t="s">
        <v>1056</v>
      </c>
      <c r="D564" s="1155" t="s">
        <v>1124</v>
      </c>
      <c r="E564" s="1163">
        <v>3000000</v>
      </c>
      <c r="F564" s="1428"/>
    </row>
    <row r="565" spans="1:7" s="245" customFormat="1">
      <c r="A565" s="795">
        <v>13</v>
      </c>
      <c r="B565" s="1146" t="s">
        <v>1241</v>
      </c>
      <c r="C565" s="1162" t="s">
        <v>1056</v>
      </c>
      <c r="D565" s="1155" t="s">
        <v>1201</v>
      </c>
      <c r="E565" s="1163">
        <v>10000000</v>
      </c>
      <c r="F565" s="1428"/>
    </row>
    <row r="566" spans="1:7" s="245" customFormat="1">
      <c r="A566" s="795">
        <v>14</v>
      </c>
      <c r="B566" s="1146" t="s">
        <v>1307</v>
      </c>
      <c r="C566" s="1162" t="s">
        <v>1056</v>
      </c>
      <c r="D566" s="1155" t="s">
        <v>1308</v>
      </c>
      <c r="E566" s="1163">
        <v>7500000</v>
      </c>
      <c r="F566" s="1428"/>
    </row>
    <row r="567" spans="1:7" s="245" customFormat="1">
      <c r="A567" s="795">
        <v>15</v>
      </c>
      <c r="B567" s="1146" t="s">
        <v>1232</v>
      </c>
      <c r="C567" s="1162" t="s">
        <v>1056</v>
      </c>
      <c r="D567" s="1155" t="s">
        <v>1233</v>
      </c>
      <c r="E567" s="1163">
        <v>8460000</v>
      </c>
      <c r="F567" s="1428"/>
    </row>
    <row r="568" spans="1:7" s="245" customFormat="1" ht="25.5">
      <c r="A568" s="795">
        <v>16</v>
      </c>
      <c r="B568" s="1146" t="s">
        <v>1287</v>
      </c>
      <c r="C568" s="1162" t="s">
        <v>1056</v>
      </c>
      <c r="D568" s="1155" t="s">
        <v>1054</v>
      </c>
      <c r="E568" s="1163">
        <v>10000000</v>
      </c>
      <c r="F568" s="1428"/>
    </row>
    <row r="569" spans="1:7" s="245" customFormat="1">
      <c r="A569" s="795">
        <v>17</v>
      </c>
      <c r="B569" s="1146" t="s">
        <v>1234</v>
      </c>
      <c r="C569" s="1162" t="s">
        <v>1235</v>
      </c>
      <c r="D569" s="1155" t="s">
        <v>1086</v>
      </c>
      <c r="E569" s="1163">
        <v>7960000</v>
      </c>
      <c r="F569" s="1428"/>
    </row>
    <row r="570" spans="1:7" s="245" customFormat="1">
      <c r="A570" s="795">
        <v>18</v>
      </c>
      <c r="B570" s="1146" t="s">
        <v>1243</v>
      </c>
      <c r="C570" s="1162" t="s">
        <v>1088</v>
      </c>
      <c r="D570" s="1155" t="s">
        <v>1089</v>
      </c>
      <c r="E570" s="1163">
        <v>10000000</v>
      </c>
      <c r="F570" s="1428"/>
    </row>
    <row r="571" spans="1:7" s="245" customFormat="1">
      <c r="A571" s="795">
        <v>19</v>
      </c>
      <c r="B571" s="1146" t="s">
        <v>1191</v>
      </c>
      <c r="C571" s="1162" t="s">
        <v>1192</v>
      </c>
      <c r="D571" s="1155" t="s">
        <v>1193</v>
      </c>
      <c r="E571" s="1163">
        <v>3000000</v>
      </c>
      <c r="F571" s="1429"/>
    </row>
    <row r="572" spans="1:7" s="245" customFormat="1">
      <c r="A572" s="795"/>
      <c r="B572" s="1193" t="s">
        <v>404</v>
      </c>
      <c r="C572" s="1162"/>
      <c r="D572" s="1155"/>
      <c r="E572" s="1172">
        <f>SUM(E553:E571)</f>
        <v>145713000</v>
      </c>
      <c r="F572" s="1154"/>
      <c r="G572" s="399">
        <f>E572</f>
        <v>145713000</v>
      </c>
    </row>
    <row r="573" spans="1:7" s="245" customFormat="1">
      <c r="A573" s="795"/>
      <c r="B573" s="1146"/>
      <c r="C573" s="1162"/>
      <c r="D573" s="1155"/>
      <c r="E573" s="1163"/>
      <c r="F573" s="1154"/>
    </row>
    <row r="574" spans="1:7" s="245" customFormat="1">
      <c r="A574" s="795"/>
      <c r="B574" s="1213" t="s">
        <v>2646</v>
      </c>
      <c r="C574" s="1234"/>
      <c r="D574" s="1155"/>
      <c r="E574" s="1163"/>
      <c r="F574" s="1154"/>
    </row>
    <row r="575" spans="1:7" s="245" customFormat="1">
      <c r="A575" s="795">
        <v>1</v>
      </c>
      <c r="B575" s="1146" t="s">
        <v>2240</v>
      </c>
      <c r="C575" s="1162" t="s">
        <v>1056</v>
      </c>
      <c r="D575" s="1155" t="s">
        <v>1240</v>
      </c>
      <c r="E575" s="1163">
        <v>8536000</v>
      </c>
      <c r="F575" s="1427" t="s">
        <v>2254</v>
      </c>
    </row>
    <row r="576" spans="1:7" s="245" customFormat="1">
      <c r="A576" s="795">
        <v>2</v>
      </c>
      <c r="B576" s="1146" t="s">
        <v>2241</v>
      </c>
      <c r="C576" s="1162" t="s">
        <v>1085</v>
      </c>
      <c r="D576" s="1155" t="s">
        <v>1086</v>
      </c>
      <c r="E576" s="1163">
        <v>9121000</v>
      </c>
      <c r="F576" s="1428"/>
    </row>
    <row r="577" spans="1:7" s="245" customFormat="1">
      <c r="A577" s="795">
        <v>3</v>
      </c>
      <c r="B577" s="1146" t="s">
        <v>2242</v>
      </c>
      <c r="C577" s="1162" t="s">
        <v>1085</v>
      </c>
      <c r="D577" s="1155" t="s">
        <v>1086</v>
      </c>
      <c r="E577" s="1163">
        <v>9386000</v>
      </c>
      <c r="F577" s="1428"/>
    </row>
    <row r="578" spans="1:7" s="245" customFormat="1">
      <c r="A578" s="795">
        <v>4</v>
      </c>
      <c r="B578" s="1146" t="s">
        <v>2243</v>
      </c>
      <c r="C578" s="1162" t="s">
        <v>1085</v>
      </c>
      <c r="D578" s="1155" t="s">
        <v>1086</v>
      </c>
      <c r="E578" s="1163">
        <v>9386000</v>
      </c>
      <c r="F578" s="1428"/>
    </row>
    <row r="579" spans="1:7" s="245" customFormat="1">
      <c r="A579" s="795">
        <v>5</v>
      </c>
      <c r="B579" s="1146" t="s">
        <v>2244</v>
      </c>
      <c r="C579" s="1162" t="s">
        <v>1085</v>
      </c>
      <c r="D579" s="1155" t="s">
        <v>1086</v>
      </c>
      <c r="E579" s="1163">
        <v>9366000</v>
      </c>
      <c r="F579" s="1428"/>
    </row>
    <row r="580" spans="1:7" s="245" customFormat="1">
      <c r="A580" s="795">
        <v>6</v>
      </c>
      <c r="B580" s="1146" t="s">
        <v>2245</v>
      </c>
      <c r="C580" s="1162" t="s">
        <v>1085</v>
      </c>
      <c r="D580" s="1155" t="s">
        <v>1086</v>
      </c>
      <c r="E580" s="1163">
        <v>9225000</v>
      </c>
      <c r="F580" s="1428"/>
    </row>
    <row r="581" spans="1:7" s="245" customFormat="1">
      <c r="A581" s="795">
        <v>7</v>
      </c>
      <c r="B581" s="1146" t="s">
        <v>2246</v>
      </c>
      <c r="C581" s="1162" t="s">
        <v>1085</v>
      </c>
      <c r="D581" s="1155" t="s">
        <v>1086</v>
      </c>
      <c r="E581" s="1163">
        <v>10000000</v>
      </c>
      <c r="F581" s="1428"/>
    </row>
    <row r="582" spans="1:7" s="245" customFormat="1">
      <c r="A582" s="795">
        <v>8</v>
      </c>
      <c r="B582" s="1146" t="s">
        <v>2247</v>
      </c>
      <c r="C582" s="1162" t="s">
        <v>1085</v>
      </c>
      <c r="D582" s="1155" t="s">
        <v>1086</v>
      </c>
      <c r="E582" s="1163">
        <v>8980000</v>
      </c>
      <c r="F582" s="1428"/>
    </row>
    <row r="583" spans="1:7" s="245" customFormat="1">
      <c r="A583" s="795">
        <v>9</v>
      </c>
      <c r="B583" s="1146" t="s">
        <v>2248</v>
      </c>
      <c r="C583" s="1162" t="s">
        <v>1085</v>
      </c>
      <c r="D583" s="1155" t="s">
        <v>1086</v>
      </c>
      <c r="E583" s="1163">
        <v>8980000</v>
      </c>
      <c r="F583" s="1428"/>
    </row>
    <row r="584" spans="1:7" s="245" customFormat="1">
      <c r="A584" s="795">
        <v>10</v>
      </c>
      <c r="B584" s="1146" t="s">
        <v>2249</v>
      </c>
      <c r="C584" s="1162" t="s">
        <v>1085</v>
      </c>
      <c r="D584" s="1155" t="s">
        <v>1086</v>
      </c>
      <c r="E584" s="1163">
        <v>8980000</v>
      </c>
      <c r="F584" s="1428"/>
    </row>
    <row r="585" spans="1:7" s="245" customFormat="1">
      <c r="A585" s="795">
        <v>11</v>
      </c>
      <c r="B585" s="1146" t="s">
        <v>2250</v>
      </c>
      <c r="C585" s="1162" t="s">
        <v>1085</v>
      </c>
      <c r="D585" s="1155" t="s">
        <v>1086</v>
      </c>
      <c r="E585" s="1163">
        <v>9121000</v>
      </c>
      <c r="F585" s="1428"/>
    </row>
    <row r="586" spans="1:7" s="245" customFormat="1">
      <c r="A586" s="795">
        <v>12</v>
      </c>
      <c r="B586" s="1146" t="s">
        <v>2251</v>
      </c>
      <c r="C586" s="1162" t="s">
        <v>1085</v>
      </c>
      <c r="D586" s="1155" t="s">
        <v>1086</v>
      </c>
      <c r="E586" s="1163">
        <v>9366000</v>
      </c>
      <c r="F586" s="1428"/>
    </row>
    <row r="587" spans="1:7" s="245" customFormat="1">
      <c r="A587" s="795">
        <v>13</v>
      </c>
      <c r="B587" s="1146" t="s">
        <v>2252</v>
      </c>
      <c r="C587" s="1162" t="s">
        <v>1085</v>
      </c>
      <c r="D587" s="1155" t="s">
        <v>1086</v>
      </c>
      <c r="E587" s="1163">
        <v>8980000</v>
      </c>
      <c r="F587" s="1428"/>
    </row>
    <row r="588" spans="1:7" s="245" customFormat="1">
      <c r="A588" s="795">
        <v>14</v>
      </c>
      <c r="B588" s="1146" t="s">
        <v>2253</v>
      </c>
      <c r="C588" s="1162" t="s">
        <v>1085</v>
      </c>
      <c r="D588" s="1155" t="s">
        <v>1086</v>
      </c>
      <c r="E588" s="1163">
        <v>9121000</v>
      </c>
      <c r="F588" s="1429"/>
    </row>
    <row r="589" spans="1:7" s="245" customFormat="1">
      <c r="A589" s="795"/>
      <c r="B589" s="1193" t="s">
        <v>404</v>
      </c>
      <c r="C589" s="1162"/>
      <c r="D589" s="1155"/>
      <c r="E589" s="1172">
        <f>SUM(E575:E588)</f>
        <v>128548000</v>
      </c>
      <c r="F589" s="1154"/>
      <c r="G589" s="399">
        <f>E589</f>
        <v>128548000</v>
      </c>
    </row>
    <row r="590" spans="1:7" s="245" customFormat="1">
      <c r="A590" s="795"/>
      <c r="B590" s="1146"/>
      <c r="C590" s="1162"/>
      <c r="D590" s="1155"/>
      <c r="E590" s="1163"/>
      <c r="F590" s="1154"/>
    </row>
    <row r="591" spans="1:7" s="245" customFormat="1">
      <c r="A591" s="795"/>
      <c r="B591" s="1426" t="s">
        <v>2156</v>
      </c>
      <c r="C591" s="1426"/>
      <c r="D591" s="1155"/>
      <c r="E591" s="1163"/>
      <c r="F591" s="1154"/>
    </row>
    <row r="592" spans="1:7" s="245" customFormat="1" ht="15.75" customHeight="1">
      <c r="A592" s="795">
        <v>1</v>
      </c>
      <c r="B592" s="1146" t="s">
        <v>1067</v>
      </c>
      <c r="C592" s="1162" t="s">
        <v>1056</v>
      </c>
      <c r="D592" s="1155" t="s">
        <v>1068</v>
      </c>
      <c r="E592" s="1163">
        <v>10000000</v>
      </c>
      <c r="F592" s="1425" t="s">
        <v>2158</v>
      </c>
    </row>
    <row r="593" spans="1:7" s="245" customFormat="1">
      <c r="A593" s="795">
        <v>2</v>
      </c>
      <c r="B593" s="1146" t="s">
        <v>1288</v>
      </c>
      <c r="C593" s="1162" t="s">
        <v>1056</v>
      </c>
      <c r="D593" s="1155" t="s">
        <v>1070</v>
      </c>
      <c r="E593" s="1163">
        <v>8650000</v>
      </c>
      <c r="F593" s="1425"/>
    </row>
    <row r="594" spans="1:7" s="245" customFormat="1">
      <c r="A594" s="795">
        <v>3</v>
      </c>
      <c r="B594" s="1146" t="s">
        <v>1069</v>
      </c>
      <c r="C594" s="1162" t="s">
        <v>1056</v>
      </c>
      <c r="D594" s="1155" t="s">
        <v>1070</v>
      </c>
      <c r="E594" s="1163">
        <v>7785000</v>
      </c>
      <c r="F594" s="1425"/>
    </row>
    <row r="595" spans="1:7" s="245" customFormat="1">
      <c r="A595" s="795">
        <v>4</v>
      </c>
      <c r="B595" s="1146" t="s">
        <v>1071</v>
      </c>
      <c r="C595" s="1162" t="s">
        <v>1056</v>
      </c>
      <c r="D595" s="1155" t="s">
        <v>1070</v>
      </c>
      <c r="E595" s="1163">
        <v>8650000</v>
      </c>
      <c r="F595" s="1425"/>
    </row>
    <row r="596" spans="1:7" s="245" customFormat="1">
      <c r="A596" s="795">
        <v>5</v>
      </c>
      <c r="B596" s="1146" t="s">
        <v>1289</v>
      </c>
      <c r="C596" s="1162" t="s">
        <v>1056</v>
      </c>
      <c r="D596" s="1155" t="s">
        <v>1070</v>
      </c>
      <c r="E596" s="1163">
        <v>6055000</v>
      </c>
      <c r="F596" s="1425"/>
    </row>
    <row r="597" spans="1:7" s="245" customFormat="1">
      <c r="A597" s="795">
        <v>6</v>
      </c>
      <c r="B597" s="1146" t="s">
        <v>1162</v>
      </c>
      <c r="C597" s="1162" t="s">
        <v>1056</v>
      </c>
      <c r="D597" s="1155" t="s">
        <v>1163</v>
      </c>
      <c r="E597" s="1163">
        <v>6940000</v>
      </c>
      <c r="F597" s="1425"/>
    </row>
    <row r="598" spans="1:7" s="245" customFormat="1">
      <c r="A598" s="795">
        <v>7</v>
      </c>
      <c r="B598" s="1146" t="s">
        <v>1076</v>
      </c>
      <c r="C598" s="1162" t="s">
        <v>1056</v>
      </c>
      <c r="D598" s="1155" t="s">
        <v>1077</v>
      </c>
      <c r="E598" s="1163">
        <v>8239000</v>
      </c>
      <c r="F598" s="1425"/>
    </row>
    <row r="599" spans="1:7" s="245" customFormat="1">
      <c r="A599" s="795">
        <v>8</v>
      </c>
      <c r="B599" s="1146" t="s">
        <v>1078</v>
      </c>
      <c r="C599" s="1162" t="s">
        <v>1056</v>
      </c>
      <c r="D599" s="1155" t="s">
        <v>1079</v>
      </c>
      <c r="E599" s="1163">
        <v>5945000</v>
      </c>
      <c r="F599" s="1425"/>
    </row>
    <row r="600" spans="1:7" s="245" customFormat="1">
      <c r="A600" s="795">
        <v>9</v>
      </c>
      <c r="B600" s="1146" t="s">
        <v>1080</v>
      </c>
      <c r="C600" s="1162" t="s">
        <v>1056</v>
      </c>
      <c r="D600" s="1155" t="s">
        <v>1065</v>
      </c>
      <c r="E600" s="1163">
        <v>6864000</v>
      </c>
      <c r="F600" s="1425"/>
    </row>
    <row r="601" spans="1:7" s="245" customFormat="1">
      <c r="A601" s="795">
        <v>10</v>
      </c>
      <c r="B601" s="1146" t="s">
        <v>1081</v>
      </c>
      <c r="C601" s="1162" t="s">
        <v>1056</v>
      </c>
      <c r="D601" s="1155" t="s">
        <v>1065</v>
      </c>
      <c r="E601" s="1163">
        <v>7162000</v>
      </c>
      <c r="F601" s="1425"/>
    </row>
    <row r="602" spans="1:7" s="245" customFormat="1" ht="25.5">
      <c r="A602" s="795">
        <v>11</v>
      </c>
      <c r="B602" s="1146" t="s">
        <v>1082</v>
      </c>
      <c r="C602" s="1162" t="s">
        <v>1056</v>
      </c>
      <c r="D602" s="1155" t="s">
        <v>1083</v>
      </c>
      <c r="E602" s="1163">
        <v>7785000</v>
      </c>
      <c r="F602" s="1425"/>
    </row>
    <row r="603" spans="1:7" s="245" customFormat="1">
      <c r="A603" s="795">
        <v>12</v>
      </c>
      <c r="B603" s="1146" t="s">
        <v>1084</v>
      </c>
      <c r="C603" s="1162" t="s">
        <v>1085</v>
      </c>
      <c r="D603" s="1155" t="s">
        <v>1086</v>
      </c>
      <c r="E603" s="1163">
        <v>8368000</v>
      </c>
      <c r="F603" s="1425"/>
    </row>
    <row r="604" spans="1:7" s="245" customFormat="1" ht="25.5">
      <c r="A604" s="795">
        <v>13</v>
      </c>
      <c r="B604" s="1146" t="s">
        <v>1158</v>
      </c>
      <c r="C604" s="1162" t="s">
        <v>1126</v>
      </c>
      <c r="D604" s="1155" t="s">
        <v>1159</v>
      </c>
      <c r="E604" s="1163">
        <v>5310000</v>
      </c>
      <c r="F604" s="1425"/>
    </row>
    <row r="605" spans="1:7" s="245" customFormat="1">
      <c r="A605" s="795">
        <v>14</v>
      </c>
      <c r="B605" s="1146" t="s">
        <v>1270</v>
      </c>
      <c r="C605" s="1162" t="s">
        <v>1126</v>
      </c>
      <c r="D605" s="1155" t="s">
        <v>1271</v>
      </c>
      <c r="E605" s="1163">
        <v>3000000</v>
      </c>
      <c r="F605" s="1425"/>
    </row>
    <row r="606" spans="1:7" s="245" customFormat="1">
      <c r="A606" s="795">
        <v>15</v>
      </c>
      <c r="B606" s="1146" t="s">
        <v>1292</v>
      </c>
      <c r="C606" s="1162" t="s">
        <v>1126</v>
      </c>
      <c r="D606" s="1155" t="s">
        <v>1271</v>
      </c>
      <c r="E606" s="1163">
        <v>3000000</v>
      </c>
      <c r="F606" s="1425"/>
    </row>
    <row r="607" spans="1:7" s="245" customFormat="1">
      <c r="A607" s="795"/>
      <c r="B607" s="1174" t="s">
        <v>404</v>
      </c>
      <c r="C607" s="1162"/>
      <c r="D607" s="1155"/>
      <c r="E607" s="1172">
        <f>SUM(E592:E606)</f>
        <v>103753000</v>
      </c>
      <c r="F607" s="1154"/>
      <c r="G607" s="399">
        <f>E607</f>
        <v>103753000</v>
      </c>
    </row>
    <row r="608" spans="1:7" s="245" customFormat="1">
      <c r="A608" s="795"/>
      <c r="B608" s="1146"/>
      <c r="C608" s="1162"/>
      <c r="D608" s="1155"/>
      <c r="E608" s="1163"/>
      <c r="F608" s="1154"/>
    </row>
    <row r="609" spans="1:7" s="245" customFormat="1">
      <c r="A609" s="795"/>
      <c r="B609" s="1426" t="s">
        <v>2159</v>
      </c>
      <c r="C609" s="1426"/>
      <c r="D609" s="1155"/>
      <c r="E609" s="1163"/>
      <c r="F609" s="1154"/>
    </row>
    <row r="610" spans="1:7" s="245" customFormat="1" ht="15.75" customHeight="1">
      <c r="A610" s="795">
        <v>1</v>
      </c>
      <c r="B610" s="1146" t="s">
        <v>1043</v>
      </c>
      <c r="C610" s="1162" t="s">
        <v>1039</v>
      </c>
      <c r="D610" s="1155" t="s">
        <v>2160</v>
      </c>
      <c r="E610" s="1163">
        <v>8000000</v>
      </c>
      <c r="F610" s="1425" t="s">
        <v>2162</v>
      </c>
    </row>
    <row r="611" spans="1:7" s="245" customFormat="1">
      <c r="A611" s="795">
        <v>2</v>
      </c>
      <c r="B611" s="1146" t="s">
        <v>1074</v>
      </c>
      <c r="C611" s="1162" t="s">
        <v>1056</v>
      </c>
      <c r="D611" s="1155" t="s">
        <v>1075</v>
      </c>
      <c r="E611" s="1163">
        <v>10000000</v>
      </c>
      <c r="F611" s="1425"/>
    </row>
    <row r="612" spans="1:7" s="245" customFormat="1" ht="25.5">
      <c r="A612" s="795">
        <v>3</v>
      </c>
      <c r="B612" s="1146" t="s">
        <v>1291</v>
      </c>
      <c r="C612" s="1162" t="s">
        <v>1250</v>
      </c>
      <c r="D612" s="1155" t="s">
        <v>2161</v>
      </c>
      <c r="E612" s="1163">
        <v>10000000</v>
      </c>
      <c r="F612" s="1425"/>
    </row>
    <row r="613" spans="1:7" s="245" customFormat="1" ht="25.5">
      <c r="A613" s="795">
        <v>4</v>
      </c>
      <c r="B613" s="1146" t="s">
        <v>1278</v>
      </c>
      <c r="C613" s="1162" t="s">
        <v>1056</v>
      </c>
      <c r="D613" s="1155" t="s">
        <v>1279</v>
      </c>
      <c r="E613" s="1163">
        <v>8280000</v>
      </c>
      <c r="F613" s="1425"/>
    </row>
    <row r="614" spans="1:7" s="245" customFormat="1">
      <c r="A614" s="795">
        <v>5</v>
      </c>
      <c r="B614" s="1146" t="s">
        <v>1280</v>
      </c>
      <c r="C614" s="1162" t="s">
        <v>1056</v>
      </c>
      <c r="D614" s="1155" t="s">
        <v>1263</v>
      </c>
      <c r="E614" s="1163">
        <v>10000000</v>
      </c>
      <c r="F614" s="1425"/>
    </row>
    <row r="615" spans="1:7" s="245" customFormat="1">
      <c r="A615" s="795">
        <v>6</v>
      </c>
      <c r="B615" s="1146" t="s">
        <v>1293</v>
      </c>
      <c r="C615" s="1162" t="s">
        <v>1294</v>
      </c>
      <c r="D615" s="1155" t="s">
        <v>1295</v>
      </c>
      <c r="E615" s="1163">
        <v>3000000</v>
      </c>
      <c r="F615" s="1425"/>
    </row>
    <row r="616" spans="1:7" s="245" customFormat="1">
      <c r="A616" s="795"/>
      <c r="B616" s="1174" t="s">
        <v>404</v>
      </c>
      <c r="C616" s="1162"/>
      <c r="D616" s="1155"/>
      <c r="E616" s="1172">
        <f>SUM(E610:E615)</f>
        <v>49280000</v>
      </c>
      <c r="F616" s="1154"/>
      <c r="G616" s="399">
        <f>E616</f>
        <v>49280000</v>
      </c>
    </row>
    <row r="617" spans="1:7" s="245" customFormat="1">
      <c r="A617" s="795"/>
      <c r="B617" s="1146"/>
      <c r="C617" s="1162"/>
      <c r="D617" s="1155"/>
      <c r="E617" s="1163"/>
      <c r="F617" s="1154"/>
    </row>
    <row r="618" spans="1:7" s="245" customFormat="1">
      <c r="A618" s="795"/>
      <c r="B618" s="1426" t="s">
        <v>2224</v>
      </c>
      <c r="C618" s="1426"/>
      <c r="D618" s="1155"/>
      <c r="E618" s="1163"/>
      <c r="F618" s="1154"/>
    </row>
    <row r="619" spans="1:7" s="245" customFormat="1">
      <c r="A619" s="795">
        <v>1</v>
      </c>
      <c r="B619" s="1146" t="s">
        <v>2237</v>
      </c>
      <c r="C619" s="1162" t="s">
        <v>1056</v>
      </c>
      <c r="D619" s="1155" t="s">
        <v>2238</v>
      </c>
      <c r="E619" s="1163">
        <v>9308000</v>
      </c>
      <c r="F619" s="1425" t="s">
        <v>2239</v>
      </c>
    </row>
    <row r="620" spans="1:7" s="245" customFormat="1">
      <c r="A620" s="795">
        <v>2</v>
      </c>
      <c r="B620" s="1146" t="s">
        <v>1236</v>
      </c>
      <c r="C620" s="1162" t="s">
        <v>1235</v>
      </c>
      <c r="D620" s="1155" t="s">
        <v>1237</v>
      </c>
      <c r="E620" s="1163">
        <v>10000000</v>
      </c>
      <c r="F620" s="1425"/>
    </row>
    <row r="621" spans="1:7" s="245" customFormat="1">
      <c r="A621" s="795">
        <v>3</v>
      </c>
      <c r="B621" s="1146" t="s">
        <v>1249</v>
      </c>
      <c r="C621" s="1162" t="s">
        <v>1250</v>
      </c>
      <c r="D621" s="1155" t="s">
        <v>1094</v>
      </c>
      <c r="E621" s="1163">
        <v>3000000</v>
      </c>
      <c r="F621" s="1425"/>
    </row>
    <row r="622" spans="1:7" s="245" customFormat="1">
      <c r="A622" s="795">
        <v>4</v>
      </c>
      <c r="B622" s="1146" t="s">
        <v>1245</v>
      </c>
      <c r="C622" s="1162" t="s">
        <v>1039</v>
      </c>
      <c r="D622" s="1155" t="s">
        <v>1246</v>
      </c>
      <c r="E622" s="1163">
        <v>10000000</v>
      </c>
      <c r="F622" s="1425"/>
    </row>
    <row r="623" spans="1:7" s="245" customFormat="1">
      <c r="A623" s="795">
        <v>5</v>
      </c>
      <c r="B623" s="1146" t="s">
        <v>1253</v>
      </c>
      <c r="C623" s="1162" t="s">
        <v>1039</v>
      </c>
      <c r="D623" s="1155" t="s">
        <v>1254</v>
      </c>
      <c r="E623" s="1163">
        <v>10000000</v>
      </c>
      <c r="F623" s="1425"/>
    </row>
    <row r="624" spans="1:7" s="245" customFormat="1">
      <c r="A624" s="795">
        <v>6</v>
      </c>
      <c r="B624" s="1146" t="s">
        <v>1265</v>
      </c>
      <c r="C624" s="1162" t="s">
        <v>1039</v>
      </c>
      <c r="D624" s="1155" t="s">
        <v>1266</v>
      </c>
      <c r="E624" s="1163">
        <v>3000000</v>
      </c>
      <c r="F624" s="1425"/>
    </row>
    <row r="625" spans="1:7" s="245" customFormat="1">
      <c r="A625" s="795"/>
      <c r="B625" s="1174" t="s">
        <v>404</v>
      </c>
      <c r="C625" s="1162"/>
      <c r="D625" s="1155"/>
      <c r="E625" s="1172">
        <f>SUM(E619:E624)</f>
        <v>45308000</v>
      </c>
      <c r="F625" s="1154"/>
      <c r="G625" s="399">
        <f>E625</f>
        <v>45308000</v>
      </c>
    </row>
    <row r="626" spans="1:7" s="245" customFormat="1">
      <c r="A626" s="795"/>
      <c r="B626" s="1146"/>
      <c r="C626" s="1162"/>
      <c r="D626" s="1155"/>
      <c r="E626" s="1163"/>
      <c r="F626" s="1154"/>
    </row>
    <row r="627" spans="1:7" s="245" customFormat="1">
      <c r="A627" s="795"/>
      <c r="B627" s="1426" t="s">
        <v>2128</v>
      </c>
      <c r="C627" s="1426"/>
      <c r="D627" s="1155"/>
      <c r="E627" s="1163"/>
      <c r="F627" s="1154"/>
    </row>
    <row r="628" spans="1:7" s="245" customFormat="1" ht="25.5">
      <c r="A628" s="795">
        <v>1</v>
      </c>
      <c r="B628" s="1214" t="s">
        <v>1153</v>
      </c>
      <c r="C628" s="1215" t="s">
        <v>1132</v>
      </c>
      <c r="D628" s="1214" t="s">
        <v>1154</v>
      </c>
      <c r="E628" s="1147">
        <v>9000000</v>
      </c>
      <c r="F628" s="1425" t="s">
        <v>2225</v>
      </c>
    </row>
    <row r="629" spans="1:7" s="245" customFormat="1" ht="25.5">
      <c r="A629" s="795">
        <v>2</v>
      </c>
      <c r="B629" s="1180" t="s">
        <v>1212</v>
      </c>
      <c r="C629" s="1138" t="s">
        <v>1132</v>
      </c>
      <c r="D629" s="1141" t="s">
        <v>1154</v>
      </c>
      <c r="E629" s="1142">
        <v>10000000</v>
      </c>
      <c r="F629" s="1425"/>
    </row>
    <row r="630" spans="1:7" s="245" customFormat="1">
      <c r="A630" s="795"/>
      <c r="B630" s="1174" t="s">
        <v>404</v>
      </c>
      <c r="C630" s="1162"/>
      <c r="D630" s="1155"/>
      <c r="E630" s="1172">
        <f>SUM(E628:E629)</f>
        <v>19000000</v>
      </c>
      <c r="F630" s="1154"/>
      <c r="G630" s="399">
        <f>E630</f>
        <v>19000000</v>
      </c>
    </row>
    <row r="631" spans="1:7" s="245" customFormat="1">
      <c r="A631" s="795"/>
      <c r="B631" s="1146"/>
      <c r="C631" s="1162"/>
      <c r="D631" s="1155"/>
      <c r="E631" s="1163"/>
      <c r="F631" s="1154"/>
    </row>
    <row r="632" spans="1:7" s="245" customFormat="1">
      <c r="A632" s="795"/>
      <c r="B632" s="1426" t="s">
        <v>2226</v>
      </c>
      <c r="C632" s="1426"/>
      <c r="D632" s="1155"/>
      <c r="E632" s="1163"/>
      <c r="F632" s="1154"/>
    </row>
    <row r="633" spans="1:7" s="245" customFormat="1" ht="15.75" customHeight="1">
      <c r="A633" s="795">
        <v>1</v>
      </c>
      <c r="B633" s="1146" t="s">
        <v>1353</v>
      </c>
      <c r="C633" s="1162" t="s">
        <v>1016</v>
      </c>
      <c r="D633" s="1155" t="s">
        <v>1017</v>
      </c>
      <c r="E633" s="1163">
        <v>10000000</v>
      </c>
      <c r="F633" s="1427" t="s">
        <v>2229</v>
      </c>
    </row>
    <row r="634" spans="1:7" s="245" customFormat="1">
      <c r="A634" s="795">
        <v>2</v>
      </c>
      <c r="B634" s="1146" t="s">
        <v>2227</v>
      </c>
      <c r="C634" s="1162" t="s">
        <v>1025</v>
      </c>
      <c r="D634" s="1155" t="s">
        <v>1026</v>
      </c>
      <c r="E634" s="1163">
        <v>10000000</v>
      </c>
      <c r="F634" s="1428"/>
    </row>
    <row r="635" spans="1:7" s="245" customFormat="1">
      <c r="A635" s="795">
        <v>3</v>
      </c>
      <c r="B635" s="1146" t="s">
        <v>1019</v>
      </c>
      <c r="C635" s="1162" t="s">
        <v>1016</v>
      </c>
      <c r="D635" s="1155" t="s">
        <v>1017</v>
      </c>
      <c r="E635" s="1163">
        <v>8940000</v>
      </c>
      <c r="F635" s="1428"/>
    </row>
    <row r="636" spans="1:7" s="245" customFormat="1">
      <c r="A636" s="795">
        <v>4</v>
      </c>
      <c r="B636" s="1146" t="s">
        <v>2228</v>
      </c>
      <c r="C636" s="1162" t="s">
        <v>1016</v>
      </c>
      <c r="D636" s="1155" t="s">
        <v>1017</v>
      </c>
      <c r="E636" s="1163">
        <v>3000000</v>
      </c>
      <c r="F636" s="1428"/>
    </row>
    <row r="637" spans="1:7" s="245" customFormat="1">
      <c r="A637" s="795">
        <v>5</v>
      </c>
      <c r="B637" s="1146" t="s">
        <v>1020</v>
      </c>
      <c r="C637" s="1162" t="s">
        <v>1016</v>
      </c>
      <c r="D637" s="1155" t="s">
        <v>1017</v>
      </c>
      <c r="E637" s="1163">
        <v>10000000</v>
      </c>
      <c r="F637" s="1428"/>
    </row>
    <row r="638" spans="1:7" s="245" customFormat="1">
      <c r="A638" s="795">
        <v>6</v>
      </c>
      <c r="B638" s="1146" t="s">
        <v>1021</v>
      </c>
      <c r="C638" s="1162" t="s">
        <v>1016</v>
      </c>
      <c r="D638" s="1155" t="s">
        <v>1017</v>
      </c>
      <c r="E638" s="1163">
        <v>10000000</v>
      </c>
      <c r="F638" s="1428"/>
    </row>
    <row r="639" spans="1:7" s="245" customFormat="1">
      <c r="A639" s="795">
        <v>7</v>
      </c>
      <c r="B639" s="1146" t="s">
        <v>1109</v>
      </c>
      <c r="C639" s="1162" t="s">
        <v>1016</v>
      </c>
      <c r="D639" s="1155" t="s">
        <v>1017</v>
      </c>
      <c r="E639" s="1163">
        <v>10000000</v>
      </c>
      <c r="F639" s="1428"/>
    </row>
    <row r="640" spans="1:7" s="245" customFormat="1">
      <c r="A640" s="795">
        <v>8</v>
      </c>
      <c r="B640" s="1146" t="s">
        <v>1205</v>
      </c>
      <c r="C640" s="1162" t="s">
        <v>1016</v>
      </c>
      <c r="D640" s="1155" t="s">
        <v>1017</v>
      </c>
      <c r="E640" s="1163">
        <v>9100000</v>
      </c>
      <c r="F640" s="1428"/>
    </row>
    <row r="641" spans="1:7" s="245" customFormat="1">
      <c r="A641" s="795">
        <v>9</v>
      </c>
      <c r="B641" s="1146" t="s">
        <v>1037</v>
      </c>
      <c r="C641" s="1162" t="s">
        <v>1023</v>
      </c>
      <c r="D641" s="1155" t="s">
        <v>1024</v>
      </c>
      <c r="E641" s="1163">
        <v>6796000</v>
      </c>
      <c r="F641" s="1428"/>
    </row>
    <row r="642" spans="1:7" s="245" customFormat="1">
      <c r="A642" s="795">
        <v>10</v>
      </c>
      <c r="B642" s="1146" t="s">
        <v>1117</v>
      </c>
      <c r="C642" s="1162" t="s">
        <v>1016</v>
      </c>
      <c r="D642" s="1155" t="s">
        <v>1017</v>
      </c>
      <c r="E642" s="1163">
        <v>9740000</v>
      </c>
      <c r="F642" s="1428"/>
    </row>
    <row r="643" spans="1:7" s="245" customFormat="1">
      <c r="A643" s="795">
        <v>11</v>
      </c>
      <c r="B643" s="1146" t="s">
        <v>1119</v>
      </c>
      <c r="C643" s="1162" t="s">
        <v>1016</v>
      </c>
      <c r="D643" s="1155" t="s">
        <v>1017</v>
      </c>
      <c r="E643" s="1163">
        <v>9740000</v>
      </c>
      <c r="F643" s="1428"/>
    </row>
    <row r="644" spans="1:7" s="245" customFormat="1">
      <c r="A644" s="795">
        <v>12</v>
      </c>
      <c r="B644" s="1146" t="s">
        <v>1120</v>
      </c>
      <c r="C644" s="1162" t="s">
        <v>1016</v>
      </c>
      <c r="D644" s="1155" t="s">
        <v>1017</v>
      </c>
      <c r="E644" s="1163">
        <v>10000000</v>
      </c>
      <c r="F644" s="1428"/>
    </row>
    <row r="645" spans="1:7" s="245" customFormat="1">
      <c r="A645" s="795">
        <v>13</v>
      </c>
      <c r="B645" s="1146" t="s">
        <v>1182</v>
      </c>
      <c r="C645" s="1162" t="s">
        <v>1025</v>
      </c>
      <c r="D645" s="1155" t="s">
        <v>1026</v>
      </c>
      <c r="E645" s="1163">
        <v>10000000</v>
      </c>
      <c r="F645" s="1429"/>
    </row>
    <row r="646" spans="1:7" s="245" customFormat="1">
      <c r="A646" s="795"/>
      <c r="B646" s="1193" t="s">
        <v>404</v>
      </c>
      <c r="C646" s="1162"/>
      <c r="D646" s="1155"/>
      <c r="E646" s="1172">
        <f>SUM(E633:E645)</f>
        <v>117316000</v>
      </c>
      <c r="F646" s="1154"/>
      <c r="G646" s="399">
        <f>E646</f>
        <v>117316000</v>
      </c>
    </row>
    <row r="647" spans="1:7" s="245" customFormat="1">
      <c r="A647" s="795"/>
      <c r="B647" s="1146"/>
      <c r="C647" s="1162"/>
      <c r="D647" s="1155"/>
      <c r="E647" s="1163"/>
      <c r="F647" s="1154"/>
    </row>
    <row r="648" spans="1:7" s="245" customFormat="1">
      <c r="A648" s="795"/>
      <c r="B648" s="1426" t="s">
        <v>2230</v>
      </c>
      <c r="C648" s="1426"/>
      <c r="D648" s="1155"/>
      <c r="E648" s="1163"/>
      <c r="F648" s="1154"/>
    </row>
    <row r="649" spans="1:7" s="245" customFormat="1" ht="15.75" customHeight="1">
      <c r="A649" s="795">
        <v>1</v>
      </c>
      <c r="B649" s="1146" t="s">
        <v>1144</v>
      </c>
      <c r="C649" s="1162" t="s">
        <v>1039</v>
      </c>
      <c r="D649" s="1155" t="s">
        <v>1145</v>
      </c>
      <c r="E649" s="1163">
        <v>10000000</v>
      </c>
      <c r="F649" s="1427" t="s">
        <v>2231</v>
      </c>
    </row>
    <row r="650" spans="1:7" s="245" customFormat="1">
      <c r="A650" s="795">
        <v>2</v>
      </c>
      <c r="B650" s="1146" t="s">
        <v>1035</v>
      </c>
      <c r="C650" s="1162" t="s">
        <v>1025</v>
      </c>
      <c r="D650" s="1155" t="s">
        <v>1031</v>
      </c>
      <c r="E650" s="1163">
        <v>8318000</v>
      </c>
      <c r="F650" s="1428"/>
    </row>
    <row r="651" spans="1:7" s="245" customFormat="1">
      <c r="A651" s="795">
        <v>3</v>
      </c>
      <c r="B651" s="1146" t="s">
        <v>1110</v>
      </c>
      <c r="C651" s="1162" t="s">
        <v>1016</v>
      </c>
      <c r="D651" s="1155" t="s">
        <v>1018</v>
      </c>
      <c r="E651" s="1163">
        <v>3000000</v>
      </c>
      <c r="F651" s="1428"/>
    </row>
    <row r="652" spans="1:7" s="245" customFormat="1">
      <c r="A652" s="795">
        <v>4</v>
      </c>
      <c r="B652" s="1146" t="s">
        <v>1111</v>
      </c>
      <c r="C652" s="1162" t="s">
        <v>1016</v>
      </c>
      <c r="D652" s="1155" t="s">
        <v>1018</v>
      </c>
      <c r="E652" s="1163">
        <v>7500000</v>
      </c>
      <c r="F652" s="1428"/>
    </row>
    <row r="653" spans="1:7" s="245" customFormat="1">
      <c r="A653" s="795">
        <v>5</v>
      </c>
      <c r="B653" s="1146" t="s">
        <v>1207</v>
      </c>
      <c r="C653" s="1162" t="s">
        <v>1016</v>
      </c>
      <c r="D653" s="1155" t="s">
        <v>1208</v>
      </c>
      <c r="E653" s="1163">
        <v>5955000</v>
      </c>
      <c r="F653" s="1428"/>
    </row>
    <row r="654" spans="1:7" s="245" customFormat="1">
      <c r="A654" s="795">
        <v>6</v>
      </c>
      <c r="B654" s="1146" t="s">
        <v>1112</v>
      </c>
      <c r="C654" s="1162" t="s">
        <v>1016</v>
      </c>
      <c r="D654" s="1155" t="s">
        <v>1113</v>
      </c>
      <c r="E654" s="1163">
        <v>7310000</v>
      </c>
      <c r="F654" s="1428"/>
    </row>
    <row r="655" spans="1:7" s="245" customFormat="1">
      <c r="A655" s="795">
        <v>7</v>
      </c>
      <c r="B655" s="1146" t="s">
        <v>1209</v>
      </c>
      <c r="C655" s="1162" t="s">
        <v>1016</v>
      </c>
      <c r="D655" s="1155" t="s">
        <v>1115</v>
      </c>
      <c r="E655" s="1163">
        <v>7331000</v>
      </c>
      <c r="F655" s="1428"/>
    </row>
    <row r="656" spans="1:7" s="245" customFormat="1">
      <c r="A656" s="795">
        <v>8</v>
      </c>
      <c r="B656" s="1146" t="s">
        <v>1114</v>
      </c>
      <c r="C656" s="1162" t="s">
        <v>1016</v>
      </c>
      <c r="D656" s="1155" t="s">
        <v>1115</v>
      </c>
      <c r="E656" s="1163">
        <v>3000000</v>
      </c>
      <c r="F656" s="1428"/>
    </row>
    <row r="657" spans="1:7" s="245" customFormat="1">
      <c r="A657" s="795">
        <v>9</v>
      </c>
      <c r="B657" s="1146" t="s">
        <v>1116</v>
      </c>
      <c r="C657" s="1162" t="s">
        <v>1016</v>
      </c>
      <c r="D657" s="1155" t="s">
        <v>1115</v>
      </c>
      <c r="E657" s="1163">
        <v>3000000</v>
      </c>
      <c r="F657" s="1428"/>
    </row>
    <row r="658" spans="1:7" s="245" customFormat="1">
      <c r="A658" s="795">
        <v>10</v>
      </c>
      <c r="B658" s="1146" t="s">
        <v>1118</v>
      </c>
      <c r="C658" s="1162" t="s">
        <v>1016</v>
      </c>
      <c r="D658" s="1155" t="s">
        <v>1017</v>
      </c>
      <c r="E658" s="1163">
        <v>10000000</v>
      </c>
      <c r="F658" s="1428"/>
    </row>
    <row r="659" spans="1:7" s="245" customFormat="1">
      <c r="A659" s="795">
        <v>11</v>
      </c>
      <c r="B659" s="1146" t="s">
        <v>1121</v>
      </c>
      <c r="C659" s="1162" t="s">
        <v>1016</v>
      </c>
      <c r="D659" s="1155" t="s">
        <v>1017</v>
      </c>
      <c r="E659" s="1163">
        <v>9740000</v>
      </c>
      <c r="F659" s="1428"/>
    </row>
    <row r="660" spans="1:7" s="245" customFormat="1">
      <c r="A660" s="795">
        <v>12</v>
      </c>
      <c r="B660" s="1146" t="s">
        <v>1213</v>
      </c>
      <c r="C660" s="1162" t="s">
        <v>1016</v>
      </c>
      <c r="D660" s="1155" t="s">
        <v>1017</v>
      </c>
      <c r="E660" s="1163">
        <v>9740000</v>
      </c>
      <c r="F660" s="1428"/>
    </row>
    <row r="661" spans="1:7" s="245" customFormat="1">
      <c r="A661" s="795">
        <v>13</v>
      </c>
      <c r="B661" s="1146" t="s">
        <v>1214</v>
      </c>
      <c r="C661" s="1162" t="s">
        <v>1016</v>
      </c>
      <c r="D661" s="1155" t="s">
        <v>1017</v>
      </c>
      <c r="E661" s="1163">
        <v>10000000</v>
      </c>
      <c r="F661" s="1428"/>
    </row>
    <row r="662" spans="1:7" s="245" customFormat="1">
      <c r="A662" s="795">
        <v>14</v>
      </c>
      <c r="B662" s="1146" t="s">
        <v>1129</v>
      </c>
      <c r="C662" s="1162" t="s">
        <v>1016</v>
      </c>
      <c r="D662" s="1155" t="s">
        <v>1017</v>
      </c>
      <c r="E662" s="1163">
        <v>10000000</v>
      </c>
      <c r="F662" s="1428"/>
    </row>
    <row r="663" spans="1:7" s="245" customFormat="1">
      <c r="A663" s="795">
        <v>15</v>
      </c>
      <c r="B663" s="1146" t="s">
        <v>1231</v>
      </c>
      <c r="C663" s="1162" t="s">
        <v>1016</v>
      </c>
      <c r="D663" s="1155" t="s">
        <v>1017</v>
      </c>
      <c r="E663" s="1163">
        <v>10000000</v>
      </c>
      <c r="F663" s="1428"/>
    </row>
    <row r="664" spans="1:7" s="245" customFormat="1">
      <c r="A664" s="795">
        <v>16</v>
      </c>
      <c r="B664" s="1146" t="s">
        <v>1215</v>
      </c>
      <c r="C664" s="1162" t="s">
        <v>1016</v>
      </c>
      <c r="D664" s="1155" t="s">
        <v>1017</v>
      </c>
      <c r="E664" s="1163">
        <v>10000000</v>
      </c>
      <c r="F664" s="1428"/>
    </row>
    <row r="665" spans="1:7" s="245" customFormat="1">
      <c r="A665" s="795">
        <v>17</v>
      </c>
      <c r="B665" s="1146" t="s">
        <v>1274</v>
      </c>
      <c r="C665" s="1162" t="s">
        <v>1056</v>
      </c>
      <c r="D665" s="1155" t="s">
        <v>1175</v>
      </c>
      <c r="E665" s="1163">
        <v>3000000</v>
      </c>
      <c r="F665" s="1428"/>
    </row>
    <row r="666" spans="1:7" s="245" customFormat="1">
      <c r="A666" s="795">
        <v>18</v>
      </c>
      <c r="B666" s="1146" t="s">
        <v>1251</v>
      </c>
      <c r="C666" s="1162" t="s">
        <v>1016</v>
      </c>
      <c r="D666" s="1155" t="s">
        <v>1017</v>
      </c>
      <c r="E666" s="1163">
        <v>3000000</v>
      </c>
      <c r="F666" s="1429"/>
    </row>
    <row r="667" spans="1:7" s="245" customFormat="1">
      <c r="A667" s="795"/>
      <c r="B667" s="1193" t="s">
        <v>404</v>
      </c>
      <c r="C667" s="1162"/>
      <c r="D667" s="1155"/>
      <c r="E667" s="1172">
        <f>SUM(E649:E666)</f>
        <v>130894000</v>
      </c>
      <c r="F667" s="1154"/>
      <c r="G667" s="399">
        <f>E667</f>
        <v>130894000</v>
      </c>
    </row>
    <row r="668" spans="1:7" s="245" customFormat="1">
      <c r="A668" s="795"/>
      <c r="B668" s="1146"/>
      <c r="C668" s="1162"/>
      <c r="D668" s="1155"/>
      <c r="E668" s="1163"/>
      <c r="F668" s="1154"/>
    </row>
    <row r="669" spans="1:7" s="245" customFormat="1">
      <c r="A669" s="795"/>
      <c r="B669" s="1426" t="s">
        <v>2232</v>
      </c>
      <c r="C669" s="1426"/>
      <c r="D669" s="1155"/>
      <c r="E669" s="1163"/>
      <c r="F669" s="1154"/>
    </row>
    <row r="670" spans="1:7" s="245" customFormat="1" ht="15.75" customHeight="1">
      <c r="A670" s="795">
        <v>1</v>
      </c>
      <c r="B670" s="1146" t="s">
        <v>1135</v>
      </c>
      <c r="C670" s="1162" t="s">
        <v>1126</v>
      </c>
      <c r="D670" s="1155" t="s">
        <v>1127</v>
      </c>
      <c r="E670" s="1163">
        <v>8931000</v>
      </c>
      <c r="F670" s="1425" t="s">
        <v>2233</v>
      </c>
    </row>
    <row r="671" spans="1:7" s="245" customFormat="1">
      <c r="A671" s="795">
        <v>2</v>
      </c>
      <c r="B671" s="1146" t="s">
        <v>1125</v>
      </c>
      <c r="C671" s="1162" t="s">
        <v>1126</v>
      </c>
      <c r="D671" s="1155" t="s">
        <v>1127</v>
      </c>
      <c r="E671" s="1163">
        <v>10000000</v>
      </c>
      <c r="F671" s="1425"/>
    </row>
    <row r="672" spans="1:7" s="245" customFormat="1">
      <c r="A672" s="795">
        <v>3</v>
      </c>
      <c r="B672" s="1146" t="s">
        <v>1181</v>
      </c>
      <c r="C672" s="1162" t="s">
        <v>1126</v>
      </c>
      <c r="D672" s="1155" t="s">
        <v>1127</v>
      </c>
      <c r="E672" s="1163">
        <v>10000000</v>
      </c>
      <c r="F672" s="1425"/>
    </row>
    <row r="673" spans="1:10" s="245" customFormat="1">
      <c r="A673" s="795">
        <v>4</v>
      </c>
      <c r="B673" s="1146" t="s">
        <v>1146</v>
      </c>
      <c r="C673" s="1162" t="s">
        <v>1126</v>
      </c>
      <c r="D673" s="1155" t="s">
        <v>1127</v>
      </c>
      <c r="E673" s="1163">
        <v>10000000</v>
      </c>
      <c r="F673" s="1425"/>
    </row>
    <row r="674" spans="1:10" s="245" customFormat="1">
      <c r="A674" s="795">
        <v>5</v>
      </c>
      <c r="B674" s="1146" t="s">
        <v>1173</v>
      </c>
      <c r="C674" s="1162" t="s">
        <v>1126</v>
      </c>
      <c r="D674" s="1155" t="s">
        <v>1127</v>
      </c>
      <c r="E674" s="1163">
        <v>9636000</v>
      </c>
      <c r="F674" s="1425"/>
    </row>
    <row r="675" spans="1:10" s="245" customFormat="1">
      <c r="A675" s="795"/>
      <c r="B675" s="1174" t="s">
        <v>404</v>
      </c>
      <c r="C675" s="1162"/>
      <c r="D675" s="1155"/>
      <c r="E675" s="1172">
        <f>SUM(E670:E674)</f>
        <v>48567000</v>
      </c>
      <c r="F675" s="1154"/>
      <c r="G675" s="399">
        <f>E675</f>
        <v>48567000</v>
      </c>
    </row>
    <row r="676" spans="1:10" s="245" customFormat="1">
      <c r="A676" s="795"/>
      <c r="B676" s="1146"/>
      <c r="C676" s="1162"/>
      <c r="D676" s="1155"/>
      <c r="E676" s="1163"/>
      <c r="F676" s="1154"/>
    </row>
    <row r="677" spans="1:10" s="245" customFormat="1">
      <c r="A677" s="795"/>
      <c r="B677" s="1433" t="s">
        <v>2235</v>
      </c>
      <c r="C677" s="1433"/>
      <c r="D677" s="1216"/>
      <c r="E677" s="1217"/>
      <c r="F677" s="1230"/>
    </row>
    <row r="678" spans="1:10" s="245" customFormat="1" ht="25.5">
      <c r="A678" s="795">
        <v>1</v>
      </c>
      <c r="B678" s="1146" t="s">
        <v>1130</v>
      </c>
      <c r="C678" s="1162" t="s">
        <v>1126</v>
      </c>
      <c r="D678" s="1155" t="s">
        <v>1131</v>
      </c>
      <c r="E678" s="1163">
        <v>6780000</v>
      </c>
      <c r="F678" s="1427" t="s">
        <v>2236</v>
      </c>
    </row>
    <row r="679" spans="1:10" s="245" customFormat="1">
      <c r="A679" s="795">
        <v>2</v>
      </c>
      <c r="B679" s="1146" t="s">
        <v>1309</v>
      </c>
      <c r="C679" s="1162" t="s">
        <v>1056</v>
      </c>
      <c r="D679" s="1155" t="s">
        <v>1310</v>
      </c>
      <c r="E679" s="1163">
        <v>692000</v>
      </c>
      <c r="F679" s="1428"/>
    </row>
    <row r="680" spans="1:10" s="245" customFormat="1">
      <c r="A680" s="795">
        <v>3</v>
      </c>
      <c r="B680" s="1146" t="s">
        <v>1342</v>
      </c>
      <c r="C680" s="1162" t="s">
        <v>1126</v>
      </c>
      <c r="D680" s="1155" t="s">
        <v>1127</v>
      </c>
      <c r="E680" s="1163">
        <v>9898000</v>
      </c>
      <c r="F680" s="1428"/>
    </row>
    <row r="681" spans="1:10" s="245" customFormat="1">
      <c r="A681" s="795"/>
      <c r="B681" s="1193" t="s">
        <v>404</v>
      </c>
      <c r="C681" s="1162"/>
      <c r="D681" s="1155"/>
      <c r="E681" s="1172">
        <f>SUM(E678:E680)</f>
        <v>17370000</v>
      </c>
      <c r="F681" s="1230"/>
      <c r="G681" s="399">
        <f>E681</f>
        <v>17370000</v>
      </c>
    </row>
    <row r="682" spans="1:10" s="245" customFormat="1">
      <c r="A682" s="795"/>
      <c r="B682" s="1174"/>
      <c r="C682" s="1162"/>
      <c r="D682" s="1155"/>
      <c r="E682" s="1172"/>
      <c r="F682" s="1154"/>
    </row>
    <row r="683" spans="1:10" s="245" customFormat="1">
      <c r="A683" s="1218"/>
      <c r="B683" s="823"/>
      <c r="C683" s="1218"/>
      <c r="D683" s="1219" t="s">
        <v>1316</v>
      </c>
      <c r="E683" s="1220">
        <f>E18+E22+E26+E55+E60+E86+E95+E106+E120+E143+E150+E159+E166+E179+E189+E193+E203+E211+E236+E251+E273+E284+E288+E302+E309+E316+E320+E325+E329+E334+E338+E343+E347+E352+E364+E368+E372+E376+E387+E392+E406+E412+E431+E445+E461+E473+E491+E495+E503+E511+E539+E543+E550+E572+E589+E607+E616+E625+E630+E646+E667+E675+E681</f>
        <v>3898854600</v>
      </c>
      <c r="F683" s="1221"/>
      <c r="G683" s="399">
        <f>SUM(G8:G682)</f>
        <v>3898854600</v>
      </c>
    </row>
    <row r="684" spans="1:10" ht="22.5" customHeight="1">
      <c r="A684" s="1432" t="s">
        <v>2347</v>
      </c>
      <c r="B684" s="1432"/>
      <c r="C684" s="1432"/>
      <c r="D684" s="1432"/>
      <c r="E684" s="1432"/>
      <c r="F684" s="1432"/>
      <c r="G684" s="334"/>
    </row>
    <row r="686" spans="1:10">
      <c r="A686" s="297"/>
      <c r="B686" s="557"/>
      <c r="D686" s="1127"/>
      <c r="E686" s="1343" t="s">
        <v>2483</v>
      </c>
      <c r="F686" s="1343"/>
      <c r="G686" s="1343"/>
      <c r="H686" s="1343"/>
      <c r="I686" s="1343"/>
      <c r="J686" s="558"/>
    </row>
    <row r="687" spans="1:10">
      <c r="A687" s="1430" t="s">
        <v>174</v>
      </c>
      <c r="B687" s="1430"/>
      <c r="C687" s="1430"/>
      <c r="D687" s="1222"/>
      <c r="E687" s="1348" t="s">
        <v>175</v>
      </c>
      <c r="F687" s="1348"/>
    </row>
    <row r="688" spans="1:10">
      <c r="A688" s="1431" t="s">
        <v>176</v>
      </c>
      <c r="B688" s="1431"/>
      <c r="C688" s="1431"/>
      <c r="D688" s="1127"/>
      <c r="E688" s="1343" t="s">
        <v>177</v>
      </c>
      <c r="F688" s="1343"/>
    </row>
    <row r="691" spans="1:6">
      <c r="E691" s="559"/>
    </row>
    <row r="692" spans="1:6">
      <c r="E692" s="559"/>
    </row>
    <row r="694" spans="1:6">
      <c r="A694" s="1343" t="s">
        <v>178</v>
      </c>
      <c r="B694" s="1343"/>
      <c r="C694" s="1343"/>
      <c r="E694" s="1343" t="s">
        <v>179</v>
      </c>
      <c r="F694" s="1343"/>
    </row>
    <row r="697" spans="1:6">
      <c r="E697" s="559"/>
    </row>
    <row r="698" spans="1:6">
      <c r="E698" s="559"/>
    </row>
    <row r="699" spans="1:6">
      <c r="E699" s="559"/>
    </row>
  </sheetData>
  <autoFilter ref="A6:F684"/>
  <mergeCells count="114">
    <mergeCell ref="B24:C24"/>
    <mergeCell ref="A4:F4"/>
    <mergeCell ref="A5:F5"/>
    <mergeCell ref="B8:C8"/>
    <mergeCell ref="F9:F17"/>
    <mergeCell ref="B20:C20"/>
    <mergeCell ref="F649:F666"/>
    <mergeCell ref="B669:C669"/>
    <mergeCell ref="F670:F674"/>
    <mergeCell ref="B304:C304"/>
    <mergeCell ref="F448:F460"/>
    <mergeCell ref="F434:F444"/>
    <mergeCell ref="F415:F430"/>
    <mergeCell ref="B648:C648"/>
    <mergeCell ref="B618:C618"/>
    <mergeCell ref="B627:C627"/>
    <mergeCell ref="F628:F629"/>
    <mergeCell ref="B632:C632"/>
    <mergeCell ref="F633:F645"/>
    <mergeCell ref="F619:F624"/>
    <mergeCell ref="B389:C389"/>
    <mergeCell ref="F390:F391"/>
    <mergeCell ref="B408:C408"/>
    <mergeCell ref="F409:F411"/>
    <mergeCell ref="A694:C694"/>
    <mergeCell ref="E694:F694"/>
    <mergeCell ref="A684:F684"/>
    <mergeCell ref="E686:F686"/>
    <mergeCell ref="B28:C28"/>
    <mergeCell ref="B57:C57"/>
    <mergeCell ref="B275:C275"/>
    <mergeCell ref="F58:F59"/>
    <mergeCell ref="B62:C62"/>
    <mergeCell ref="F63:F85"/>
    <mergeCell ref="F109:F119"/>
    <mergeCell ref="B88:C88"/>
    <mergeCell ref="F89:F94"/>
    <mergeCell ref="B97:C97"/>
    <mergeCell ref="F98:F105"/>
    <mergeCell ref="B108:C108"/>
    <mergeCell ref="B677:C677"/>
    <mergeCell ref="F678:F680"/>
    <mergeCell ref="B354:C354"/>
    <mergeCell ref="F162:F165"/>
    <mergeCell ref="B168:C168"/>
    <mergeCell ref="F169:F178"/>
    <mergeCell ref="B181:C181"/>
    <mergeCell ref="F29:F54"/>
    <mergeCell ref="A688:C688"/>
    <mergeCell ref="E688:F688"/>
    <mergeCell ref="F276:F282"/>
    <mergeCell ref="B286:C286"/>
    <mergeCell ref="B290:C290"/>
    <mergeCell ref="F291:F301"/>
    <mergeCell ref="B475:C475"/>
    <mergeCell ref="F476:F490"/>
    <mergeCell ref="B493:C493"/>
    <mergeCell ref="B545:C545"/>
    <mergeCell ref="B591:C591"/>
    <mergeCell ref="F553:F571"/>
    <mergeCell ref="F592:F606"/>
    <mergeCell ref="B609:C609"/>
    <mergeCell ref="F610:F615"/>
    <mergeCell ref="F575:F588"/>
    <mergeCell ref="F546:F549"/>
    <mergeCell ref="B552:C552"/>
    <mergeCell ref="B497:C497"/>
    <mergeCell ref="F498:F502"/>
    <mergeCell ref="B513:C513"/>
    <mergeCell ref="F254:F272"/>
    <mergeCell ref="B191:C191"/>
    <mergeCell ref="B195:C195"/>
    <mergeCell ref="F196:F202"/>
    <mergeCell ref="B205:C205"/>
    <mergeCell ref="F206:F210"/>
    <mergeCell ref="G686:I686"/>
    <mergeCell ref="A687:C687"/>
    <mergeCell ref="E687:F687"/>
    <mergeCell ref="F514:F538"/>
    <mergeCell ref="F506:F510"/>
    <mergeCell ref="B340:C340"/>
    <mergeCell ref="B349:C349"/>
    <mergeCell ref="F323:F324"/>
    <mergeCell ref="B327:C327"/>
    <mergeCell ref="B331:C331"/>
    <mergeCell ref="F332:F333"/>
    <mergeCell ref="B336:C336"/>
    <mergeCell ref="F341:F342"/>
    <mergeCell ref="B345:C345"/>
    <mergeCell ref="F350:F351"/>
    <mergeCell ref="F182:F188"/>
    <mergeCell ref="B122:C122"/>
    <mergeCell ref="F123:F142"/>
    <mergeCell ref="B145:C145"/>
    <mergeCell ref="F146:F149"/>
    <mergeCell ref="B152:C152"/>
    <mergeCell ref="F153:F158"/>
    <mergeCell ref="B161:C161"/>
    <mergeCell ref="F464:F472"/>
    <mergeCell ref="F355:F363"/>
    <mergeCell ref="B366:C366"/>
    <mergeCell ref="F395:F405"/>
    <mergeCell ref="F379:F386"/>
    <mergeCell ref="B463:C463"/>
    <mergeCell ref="F305:F308"/>
    <mergeCell ref="B311:C311"/>
    <mergeCell ref="F312:F315"/>
    <mergeCell ref="B318:C318"/>
    <mergeCell ref="B322:C322"/>
    <mergeCell ref="B213:C213"/>
    <mergeCell ref="F214:F235"/>
    <mergeCell ref="B238:C238"/>
    <mergeCell ref="F239:F250"/>
    <mergeCell ref="B253:C253"/>
  </mergeCells>
  <pageMargins left="0.5" right="0.3" top="0.25" bottom="0.4" header="0.3" footer="0.3"/>
  <pageSetup paperSize="9" scale="95" orientation="portrait" r:id="rId1"/>
  <headerFooter>
    <oddFooter>&amp;R&amp;P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AT4500"/>
  <sheetViews>
    <sheetView tabSelected="1" zoomScaleNormal="100" workbookViewId="0">
      <pane ySplit="7" topLeftCell="A4485" activePane="bottomLeft" state="frozen"/>
      <selection activeCell="E170" sqref="E170:E171"/>
      <selection pane="bottomLeft" activeCell="L4487" sqref="L4487"/>
    </sheetView>
  </sheetViews>
  <sheetFormatPr defaultRowHeight="12.75"/>
  <cols>
    <col min="1" max="1" width="7.140625" style="253" customWidth="1"/>
    <col min="2" max="2" width="12.42578125" style="277" customWidth="1"/>
    <col min="3" max="3" width="13.85546875" style="253" customWidth="1"/>
    <col min="4" max="4" width="47.140625" style="268" customWidth="1"/>
    <col min="5" max="5" width="15" style="176" customWidth="1"/>
    <col min="6" max="6" width="9.140625" style="175" customWidth="1"/>
    <col min="7" max="7" width="6.140625" style="265" customWidth="1"/>
    <col min="8" max="46" width="9.140625" style="175"/>
    <col min="47" max="16384" width="9.140625" style="176"/>
  </cols>
  <sheetData>
    <row r="1" spans="1:7" s="245" customFormat="1">
      <c r="A1" s="803" t="s">
        <v>362</v>
      </c>
      <c r="B1" s="242"/>
      <c r="C1" s="243"/>
      <c r="D1" s="244"/>
      <c r="F1" s="246" t="s">
        <v>406</v>
      </c>
      <c r="G1" s="560"/>
    </row>
    <row r="2" spans="1:7" s="245" customFormat="1">
      <c r="A2" s="245" t="s">
        <v>1</v>
      </c>
      <c r="B2" s="248"/>
      <c r="C2" s="249"/>
      <c r="D2" s="244"/>
      <c r="F2" s="246" t="s">
        <v>407</v>
      </c>
      <c r="G2" s="560"/>
    </row>
    <row r="3" spans="1:7">
      <c r="A3" s="1039"/>
      <c r="B3" s="1044"/>
      <c r="C3" s="1039"/>
      <c r="D3" s="250"/>
      <c r="E3" s="1039"/>
    </row>
    <row r="4" spans="1:7" ht="15.75">
      <c r="A4" s="1443" t="s">
        <v>412</v>
      </c>
      <c r="B4" s="1443"/>
      <c r="C4" s="1443"/>
      <c r="D4" s="1443"/>
      <c r="E4" s="1443"/>
      <c r="F4" s="1443"/>
    </row>
    <row r="5" spans="1:7" ht="13.5" thickBot="1">
      <c r="A5" s="251"/>
      <c r="B5" s="252"/>
      <c r="D5" s="254"/>
      <c r="E5" s="255" t="s">
        <v>8</v>
      </c>
    </row>
    <row r="6" spans="1:7" ht="13.5" thickTop="1">
      <c r="A6" s="1444" t="s">
        <v>408</v>
      </c>
      <c r="B6" s="1446" t="s">
        <v>9</v>
      </c>
      <c r="C6" s="1447"/>
      <c r="D6" s="1444" t="s">
        <v>367</v>
      </c>
      <c r="E6" s="1444" t="s">
        <v>409</v>
      </c>
      <c r="F6" s="1444" t="s">
        <v>410</v>
      </c>
    </row>
    <row r="7" spans="1:7">
      <c r="A7" s="1445"/>
      <c r="B7" s="256" t="s">
        <v>13</v>
      </c>
      <c r="C7" s="256" t="s">
        <v>14</v>
      </c>
      <c r="D7" s="1445"/>
      <c r="E7" s="1445"/>
      <c r="F7" s="1445"/>
    </row>
    <row r="8" spans="1:7">
      <c r="A8" s="166" t="s">
        <v>374</v>
      </c>
      <c r="B8" s="166" t="s">
        <v>375</v>
      </c>
      <c r="C8" s="166" t="s">
        <v>376</v>
      </c>
      <c r="D8" s="257" t="s">
        <v>377</v>
      </c>
      <c r="E8" s="166">
        <v>1</v>
      </c>
      <c r="F8" s="166" t="s">
        <v>411</v>
      </c>
    </row>
    <row r="9" spans="1:7">
      <c r="A9" s="1440" t="s">
        <v>413</v>
      </c>
      <c r="B9" s="1441"/>
      <c r="C9" s="1442"/>
      <c r="D9" s="291"/>
      <c r="E9" s="956">
        <f>SUM(E10:E4326)</f>
        <v>1378850201</v>
      </c>
      <c r="F9" s="290"/>
    </row>
    <row r="10" spans="1:7">
      <c r="A10" s="166">
        <v>1</v>
      </c>
      <c r="B10" s="22">
        <v>44562</v>
      </c>
      <c r="C10" s="23" t="s">
        <v>183</v>
      </c>
      <c r="D10" s="24" t="s">
        <v>184</v>
      </c>
      <c r="E10" s="25">
        <v>100000</v>
      </c>
      <c r="F10" s="258"/>
    </row>
    <row r="11" spans="1:7">
      <c r="A11" s="166">
        <f>A10+1</f>
        <v>2</v>
      </c>
      <c r="B11" s="22">
        <v>44562</v>
      </c>
      <c r="C11" s="23" t="s">
        <v>183</v>
      </c>
      <c r="D11" s="31" t="s">
        <v>155</v>
      </c>
      <c r="E11" s="25">
        <v>300000</v>
      </c>
      <c r="F11" s="258"/>
    </row>
    <row r="12" spans="1:7">
      <c r="A12" s="166">
        <f t="shared" ref="A12:A75" si="0">A11+1</f>
        <v>3</v>
      </c>
      <c r="B12" s="22">
        <v>44562</v>
      </c>
      <c r="C12" s="23" t="s">
        <v>183</v>
      </c>
      <c r="D12" s="24" t="s">
        <v>185</v>
      </c>
      <c r="E12" s="25">
        <v>500000</v>
      </c>
      <c r="F12" s="258"/>
    </row>
    <row r="13" spans="1:7" ht="25.5">
      <c r="A13" s="166">
        <f t="shared" si="0"/>
        <v>4</v>
      </c>
      <c r="B13" s="22">
        <v>44562</v>
      </c>
      <c r="C13" s="23" t="s">
        <v>183</v>
      </c>
      <c r="D13" s="289" t="s">
        <v>25</v>
      </c>
      <c r="E13" s="25">
        <v>500000</v>
      </c>
      <c r="F13" s="258"/>
      <c r="G13" s="265">
        <v>2</v>
      </c>
    </row>
    <row r="14" spans="1:7" ht="25.5">
      <c r="A14" s="166">
        <f t="shared" si="0"/>
        <v>5</v>
      </c>
      <c r="B14" s="22">
        <v>44562</v>
      </c>
      <c r="C14" s="23" t="s">
        <v>183</v>
      </c>
      <c r="D14" s="289" t="s">
        <v>2431</v>
      </c>
      <c r="E14" s="25">
        <v>1000000</v>
      </c>
      <c r="F14" s="258"/>
      <c r="G14" s="265">
        <v>12</v>
      </c>
    </row>
    <row r="15" spans="1:7">
      <c r="A15" s="166">
        <f t="shared" si="0"/>
        <v>6</v>
      </c>
      <c r="B15" s="22">
        <v>44563</v>
      </c>
      <c r="C15" s="23" t="s">
        <v>19</v>
      </c>
      <c r="D15" s="24" t="s">
        <v>186</v>
      </c>
      <c r="E15" s="25">
        <v>50000</v>
      </c>
      <c r="F15" s="258"/>
    </row>
    <row r="16" spans="1:7">
      <c r="A16" s="166">
        <f t="shared" si="0"/>
        <v>7</v>
      </c>
      <c r="B16" s="22">
        <v>44563</v>
      </c>
      <c r="C16" s="23" t="s">
        <v>19</v>
      </c>
      <c r="D16" s="24" t="s">
        <v>33</v>
      </c>
      <c r="E16" s="25">
        <v>100000</v>
      </c>
      <c r="F16" s="258"/>
    </row>
    <row r="17" spans="1:6">
      <c r="A17" s="166">
        <f t="shared" si="0"/>
        <v>8</v>
      </c>
      <c r="B17" s="22">
        <v>44563</v>
      </c>
      <c r="C17" s="23" t="s">
        <v>19</v>
      </c>
      <c r="D17" s="33" t="s">
        <v>187</v>
      </c>
      <c r="E17" s="25">
        <v>200000</v>
      </c>
      <c r="F17" s="258"/>
    </row>
    <row r="18" spans="1:6">
      <c r="A18" s="166">
        <f t="shared" si="0"/>
        <v>9</v>
      </c>
      <c r="B18" s="22">
        <v>44563</v>
      </c>
      <c r="C18" s="23" t="s">
        <v>19</v>
      </c>
      <c r="D18" s="24" t="s">
        <v>150</v>
      </c>
      <c r="E18" s="25">
        <v>200000</v>
      </c>
      <c r="F18" s="258"/>
    </row>
    <row r="19" spans="1:6">
      <c r="A19" s="166">
        <f t="shared" si="0"/>
        <v>10</v>
      </c>
      <c r="B19" s="22">
        <v>44563</v>
      </c>
      <c r="C19" s="23" t="s">
        <v>19</v>
      </c>
      <c r="D19" s="24" t="s">
        <v>188</v>
      </c>
      <c r="E19" s="25">
        <v>300000</v>
      </c>
      <c r="F19" s="258"/>
    </row>
    <row r="20" spans="1:6" ht="25.5">
      <c r="A20" s="166">
        <f t="shared" si="0"/>
        <v>11</v>
      </c>
      <c r="B20" s="22">
        <v>44564</v>
      </c>
      <c r="C20" s="23" t="s">
        <v>20</v>
      </c>
      <c r="D20" s="24" t="s">
        <v>189</v>
      </c>
      <c r="E20" s="25">
        <v>50000</v>
      </c>
      <c r="F20" s="258"/>
    </row>
    <row r="21" spans="1:6">
      <c r="A21" s="166">
        <f t="shared" si="0"/>
        <v>12</v>
      </c>
      <c r="B21" s="22">
        <v>44565</v>
      </c>
      <c r="C21" s="23" t="s">
        <v>22</v>
      </c>
      <c r="D21" s="289" t="s">
        <v>153</v>
      </c>
      <c r="E21" s="25">
        <v>50000</v>
      </c>
      <c r="F21" s="258"/>
    </row>
    <row r="22" spans="1:6">
      <c r="A22" s="166">
        <f t="shared" si="0"/>
        <v>13</v>
      </c>
      <c r="B22" s="22">
        <v>44565</v>
      </c>
      <c r="C22" s="23" t="s">
        <v>22</v>
      </c>
      <c r="D22" s="24" t="s">
        <v>139</v>
      </c>
      <c r="E22" s="25">
        <v>100000</v>
      </c>
      <c r="F22" s="258"/>
    </row>
    <row r="23" spans="1:6">
      <c r="A23" s="166">
        <f t="shared" si="0"/>
        <v>14</v>
      </c>
      <c r="B23" s="22">
        <v>44565</v>
      </c>
      <c r="C23" s="23" t="s">
        <v>22</v>
      </c>
      <c r="D23" s="289" t="s">
        <v>190</v>
      </c>
      <c r="E23" s="25">
        <v>200000</v>
      </c>
      <c r="F23" s="258"/>
    </row>
    <row r="24" spans="1:6">
      <c r="A24" s="166">
        <f t="shared" si="0"/>
        <v>15</v>
      </c>
      <c r="B24" s="22">
        <v>44565</v>
      </c>
      <c r="C24" s="23" t="s">
        <v>22</v>
      </c>
      <c r="D24" s="24" t="s">
        <v>144</v>
      </c>
      <c r="E24" s="25">
        <v>250000</v>
      </c>
      <c r="F24" s="258"/>
    </row>
    <row r="25" spans="1:6">
      <c r="A25" s="166">
        <f t="shared" si="0"/>
        <v>16</v>
      </c>
      <c r="B25" s="22">
        <v>44566</v>
      </c>
      <c r="C25" s="23" t="s">
        <v>23</v>
      </c>
      <c r="D25" s="24" t="s">
        <v>151</v>
      </c>
      <c r="E25" s="25">
        <v>100000</v>
      </c>
      <c r="F25" s="258"/>
    </row>
    <row r="26" spans="1:6">
      <c r="A26" s="166">
        <f t="shared" si="0"/>
        <v>17</v>
      </c>
      <c r="B26" s="22">
        <v>44566</v>
      </c>
      <c r="C26" s="23" t="s">
        <v>23</v>
      </c>
      <c r="D26" s="24" t="s">
        <v>191</v>
      </c>
      <c r="E26" s="25">
        <v>200000</v>
      </c>
      <c r="F26" s="258"/>
    </row>
    <row r="27" spans="1:6">
      <c r="A27" s="166">
        <f t="shared" si="0"/>
        <v>18</v>
      </c>
      <c r="B27" s="22">
        <v>44566</v>
      </c>
      <c r="C27" s="23" t="s">
        <v>23</v>
      </c>
      <c r="D27" s="24" t="s">
        <v>192</v>
      </c>
      <c r="E27" s="25">
        <v>200000</v>
      </c>
      <c r="F27" s="258"/>
    </row>
    <row r="28" spans="1:6">
      <c r="A28" s="166">
        <f t="shared" si="0"/>
        <v>19</v>
      </c>
      <c r="B28" s="22">
        <v>44566</v>
      </c>
      <c r="C28" s="23" t="s">
        <v>23</v>
      </c>
      <c r="D28" s="24" t="s">
        <v>193</v>
      </c>
      <c r="E28" s="25">
        <v>300000</v>
      </c>
      <c r="F28" s="258"/>
    </row>
    <row r="29" spans="1:6">
      <c r="A29" s="166">
        <f t="shared" si="0"/>
        <v>20</v>
      </c>
      <c r="B29" s="22">
        <v>44566</v>
      </c>
      <c r="C29" s="23" t="s">
        <v>23</v>
      </c>
      <c r="D29" s="24" t="s">
        <v>194</v>
      </c>
      <c r="E29" s="25">
        <v>500000</v>
      </c>
      <c r="F29" s="258"/>
    </row>
    <row r="30" spans="1:6" ht="25.5">
      <c r="A30" s="166">
        <f t="shared" si="0"/>
        <v>21</v>
      </c>
      <c r="B30" s="22">
        <v>44566</v>
      </c>
      <c r="C30" s="23" t="s">
        <v>23</v>
      </c>
      <c r="D30" s="24" t="s">
        <v>2433</v>
      </c>
      <c r="E30" s="25">
        <v>700000</v>
      </c>
      <c r="F30" s="258"/>
    </row>
    <row r="31" spans="1:6">
      <c r="A31" s="166">
        <f t="shared" si="0"/>
        <v>22</v>
      </c>
      <c r="B31" s="22">
        <v>44567</v>
      </c>
      <c r="C31" s="23" t="s">
        <v>24</v>
      </c>
      <c r="D31" s="24" t="s">
        <v>196</v>
      </c>
      <c r="E31" s="25">
        <v>200000</v>
      </c>
      <c r="F31" s="258"/>
    </row>
    <row r="32" spans="1:6">
      <c r="A32" s="166">
        <f t="shared" si="0"/>
        <v>23</v>
      </c>
      <c r="B32" s="22">
        <v>44568</v>
      </c>
      <c r="C32" s="23" t="s">
        <v>26</v>
      </c>
      <c r="D32" s="24" t="s">
        <v>2434</v>
      </c>
      <c r="E32" s="25">
        <v>100000</v>
      </c>
      <c r="F32" s="258"/>
    </row>
    <row r="33" spans="1:7">
      <c r="A33" s="166">
        <f t="shared" si="0"/>
        <v>24</v>
      </c>
      <c r="B33" s="22">
        <v>44568</v>
      </c>
      <c r="C33" s="23" t="s">
        <v>26</v>
      </c>
      <c r="D33" s="24" t="s">
        <v>197</v>
      </c>
      <c r="E33" s="25">
        <v>200000</v>
      </c>
      <c r="F33" s="258"/>
    </row>
    <row r="34" spans="1:7">
      <c r="A34" s="166">
        <f t="shared" si="0"/>
        <v>25</v>
      </c>
      <c r="B34" s="22">
        <v>44568</v>
      </c>
      <c r="C34" s="23" t="s">
        <v>26</v>
      </c>
      <c r="D34" s="24" t="s">
        <v>198</v>
      </c>
      <c r="E34" s="25">
        <v>500000</v>
      </c>
      <c r="F34" s="258"/>
    </row>
    <row r="35" spans="1:7">
      <c r="A35" s="166">
        <f t="shared" si="0"/>
        <v>26</v>
      </c>
      <c r="B35" s="22">
        <v>44568</v>
      </c>
      <c r="C35" s="23" t="s">
        <v>26</v>
      </c>
      <c r="D35" s="289" t="s">
        <v>199</v>
      </c>
      <c r="E35" s="25">
        <v>700000</v>
      </c>
      <c r="F35" s="258"/>
    </row>
    <row r="36" spans="1:7">
      <c r="A36" s="166">
        <f t="shared" si="0"/>
        <v>27</v>
      </c>
      <c r="B36" s="22">
        <v>44569</v>
      </c>
      <c r="C36" s="23" t="s">
        <v>27</v>
      </c>
      <c r="D36" s="24" t="s">
        <v>21</v>
      </c>
      <c r="E36" s="25">
        <v>10000</v>
      </c>
      <c r="F36" s="258"/>
    </row>
    <row r="37" spans="1:7">
      <c r="A37" s="166">
        <f t="shared" si="0"/>
        <v>28</v>
      </c>
      <c r="B37" s="22">
        <v>44569</v>
      </c>
      <c r="C37" s="23" t="s">
        <v>27</v>
      </c>
      <c r="D37" s="24" t="s">
        <v>200</v>
      </c>
      <c r="E37" s="25">
        <v>50000</v>
      </c>
      <c r="F37" s="258"/>
    </row>
    <row r="38" spans="1:7">
      <c r="A38" s="166">
        <f t="shared" si="0"/>
        <v>29</v>
      </c>
      <c r="B38" s="22">
        <v>44569</v>
      </c>
      <c r="C38" s="23" t="s">
        <v>27</v>
      </c>
      <c r="D38" s="24" t="s">
        <v>201</v>
      </c>
      <c r="E38" s="25">
        <v>200000</v>
      </c>
      <c r="F38" s="258"/>
    </row>
    <row r="39" spans="1:7">
      <c r="A39" s="166">
        <f t="shared" si="0"/>
        <v>30</v>
      </c>
      <c r="B39" s="22">
        <v>44569</v>
      </c>
      <c r="C39" s="23" t="s">
        <v>27</v>
      </c>
      <c r="D39" s="24" t="s">
        <v>202</v>
      </c>
      <c r="E39" s="25">
        <v>340000</v>
      </c>
      <c r="F39" s="258"/>
    </row>
    <row r="40" spans="1:7">
      <c r="A40" s="166">
        <f t="shared" si="0"/>
        <v>31</v>
      </c>
      <c r="B40" s="22">
        <v>44569</v>
      </c>
      <c r="C40" s="23" t="s">
        <v>27</v>
      </c>
      <c r="D40" s="34" t="s">
        <v>203</v>
      </c>
      <c r="E40" s="26">
        <v>600000</v>
      </c>
      <c r="F40" s="258"/>
    </row>
    <row r="41" spans="1:7" ht="25.5">
      <c r="A41" s="166">
        <f t="shared" si="0"/>
        <v>32</v>
      </c>
      <c r="B41" s="22">
        <v>44569</v>
      </c>
      <c r="C41" s="23" t="s">
        <v>27</v>
      </c>
      <c r="D41" s="24" t="s">
        <v>2479</v>
      </c>
      <c r="E41" s="26">
        <v>1000000</v>
      </c>
      <c r="F41" s="258"/>
      <c r="G41" s="265">
        <v>1</v>
      </c>
    </row>
    <row r="42" spans="1:7">
      <c r="A42" s="166">
        <f t="shared" si="0"/>
        <v>33</v>
      </c>
      <c r="B42" s="22">
        <v>44570</v>
      </c>
      <c r="C42" s="23" t="s">
        <v>28</v>
      </c>
      <c r="D42" s="24" t="s">
        <v>21</v>
      </c>
      <c r="E42" s="25">
        <v>5000</v>
      </c>
      <c r="F42" s="258"/>
    </row>
    <row r="43" spans="1:7">
      <c r="A43" s="166">
        <f t="shared" si="0"/>
        <v>34</v>
      </c>
      <c r="B43" s="22">
        <v>44570</v>
      </c>
      <c r="C43" s="23" t="s">
        <v>28</v>
      </c>
      <c r="D43" s="24" t="s">
        <v>21</v>
      </c>
      <c r="E43" s="25">
        <v>5000</v>
      </c>
      <c r="F43" s="258"/>
    </row>
    <row r="44" spans="1:7">
      <c r="A44" s="166">
        <f t="shared" si="0"/>
        <v>35</v>
      </c>
      <c r="B44" s="22">
        <v>44570</v>
      </c>
      <c r="C44" s="23" t="s">
        <v>28</v>
      </c>
      <c r="D44" s="24" t="s">
        <v>21</v>
      </c>
      <c r="E44" s="25">
        <v>5000</v>
      </c>
      <c r="F44" s="258"/>
    </row>
    <row r="45" spans="1:7">
      <c r="A45" s="166">
        <f t="shared" si="0"/>
        <v>36</v>
      </c>
      <c r="B45" s="22">
        <v>44570</v>
      </c>
      <c r="C45" s="23" t="s">
        <v>28</v>
      </c>
      <c r="D45" s="24" t="s">
        <v>21</v>
      </c>
      <c r="E45" s="25">
        <v>5000</v>
      </c>
      <c r="F45" s="258"/>
    </row>
    <row r="46" spans="1:7">
      <c r="A46" s="166">
        <f t="shared" si="0"/>
        <v>37</v>
      </c>
      <c r="B46" s="22">
        <v>44570</v>
      </c>
      <c r="C46" s="23" t="s">
        <v>28</v>
      </c>
      <c r="D46" s="24" t="s">
        <v>21</v>
      </c>
      <c r="E46" s="25">
        <v>10000</v>
      </c>
      <c r="F46" s="258"/>
    </row>
    <row r="47" spans="1:7">
      <c r="A47" s="166">
        <f t="shared" si="0"/>
        <v>38</v>
      </c>
      <c r="B47" s="22">
        <v>44570</v>
      </c>
      <c r="C47" s="23" t="s">
        <v>28</v>
      </c>
      <c r="D47" s="24" t="s">
        <v>21</v>
      </c>
      <c r="E47" s="25">
        <v>10000</v>
      </c>
      <c r="F47" s="258"/>
    </row>
    <row r="48" spans="1:7">
      <c r="A48" s="166">
        <f t="shared" si="0"/>
        <v>39</v>
      </c>
      <c r="B48" s="22">
        <v>44570</v>
      </c>
      <c r="C48" s="23" t="s">
        <v>28</v>
      </c>
      <c r="D48" s="24" t="s">
        <v>21</v>
      </c>
      <c r="E48" s="25">
        <v>10000</v>
      </c>
      <c r="F48" s="258"/>
    </row>
    <row r="49" spans="1:6">
      <c r="A49" s="166">
        <f t="shared" si="0"/>
        <v>40</v>
      </c>
      <c r="B49" s="22">
        <v>44570</v>
      </c>
      <c r="C49" s="23" t="s">
        <v>28</v>
      </c>
      <c r="D49" s="24" t="s">
        <v>21</v>
      </c>
      <c r="E49" s="25">
        <v>10000</v>
      </c>
      <c r="F49" s="258"/>
    </row>
    <row r="50" spans="1:6">
      <c r="A50" s="166">
        <f t="shared" si="0"/>
        <v>41</v>
      </c>
      <c r="B50" s="22">
        <v>44570</v>
      </c>
      <c r="C50" s="23" t="s">
        <v>28</v>
      </c>
      <c r="D50" s="24" t="s">
        <v>21</v>
      </c>
      <c r="E50" s="25">
        <v>10000</v>
      </c>
      <c r="F50" s="258"/>
    </row>
    <row r="51" spans="1:6">
      <c r="A51" s="166">
        <f t="shared" si="0"/>
        <v>42</v>
      </c>
      <c r="B51" s="22">
        <v>44570</v>
      </c>
      <c r="C51" s="23" t="s">
        <v>28</v>
      </c>
      <c r="D51" s="24" t="s">
        <v>21</v>
      </c>
      <c r="E51" s="25">
        <v>10000</v>
      </c>
      <c r="F51" s="258"/>
    </row>
    <row r="52" spans="1:6">
      <c r="A52" s="166">
        <f t="shared" si="0"/>
        <v>43</v>
      </c>
      <c r="B52" s="22">
        <v>44570</v>
      </c>
      <c r="C52" s="23" t="s">
        <v>28</v>
      </c>
      <c r="D52" s="24" t="s">
        <v>21</v>
      </c>
      <c r="E52" s="25">
        <v>10000</v>
      </c>
      <c r="F52" s="258"/>
    </row>
    <row r="53" spans="1:6">
      <c r="A53" s="166">
        <f t="shared" si="0"/>
        <v>44</v>
      </c>
      <c r="B53" s="22">
        <v>44570</v>
      </c>
      <c r="C53" s="23" t="s">
        <v>28</v>
      </c>
      <c r="D53" s="24" t="s">
        <v>21</v>
      </c>
      <c r="E53" s="25">
        <v>10000</v>
      </c>
      <c r="F53" s="258"/>
    </row>
    <row r="54" spans="1:6">
      <c r="A54" s="166">
        <f t="shared" si="0"/>
        <v>45</v>
      </c>
      <c r="B54" s="22">
        <v>44570</v>
      </c>
      <c r="C54" s="23" t="s">
        <v>28</v>
      </c>
      <c r="D54" s="24" t="s">
        <v>21</v>
      </c>
      <c r="E54" s="25">
        <v>20000</v>
      </c>
      <c r="F54" s="258"/>
    </row>
    <row r="55" spans="1:6">
      <c r="A55" s="166">
        <f t="shared" si="0"/>
        <v>46</v>
      </c>
      <c r="B55" s="22">
        <v>44570</v>
      </c>
      <c r="C55" s="23" t="s">
        <v>28</v>
      </c>
      <c r="D55" s="24" t="s">
        <v>21</v>
      </c>
      <c r="E55" s="25">
        <v>20000</v>
      </c>
      <c r="F55" s="258"/>
    </row>
    <row r="56" spans="1:6">
      <c r="A56" s="166">
        <f t="shared" si="0"/>
        <v>47</v>
      </c>
      <c r="B56" s="22">
        <v>44570</v>
      </c>
      <c r="C56" s="23" t="s">
        <v>28</v>
      </c>
      <c r="D56" s="24" t="s">
        <v>21</v>
      </c>
      <c r="E56" s="25">
        <v>20000</v>
      </c>
      <c r="F56" s="258"/>
    </row>
    <row r="57" spans="1:6">
      <c r="A57" s="166">
        <f t="shared" si="0"/>
        <v>48</v>
      </c>
      <c r="B57" s="22">
        <v>44570</v>
      </c>
      <c r="C57" s="23" t="s">
        <v>28</v>
      </c>
      <c r="D57" s="24" t="s">
        <v>21</v>
      </c>
      <c r="E57" s="25">
        <v>20000</v>
      </c>
      <c r="F57" s="258"/>
    </row>
    <row r="58" spans="1:6">
      <c r="A58" s="166">
        <f t="shared" si="0"/>
        <v>49</v>
      </c>
      <c r="B58" s="22">
        <v>44570</v>
      </c>
      <c r="C58" s="23" t="s">
        <v>28</v>
      </c>
      <c r="D58" s="24" t="s">
        <v>21</v>
      </c>
      <c r="E58" s="25">
        <v>20000</v>
      </c>
      <c r="F58" s="258"/>
    </row>
    <row r="59" spans="1:6">
      <c r="A59" s="166">
        <f t="shared" si="0"/>
        <v>50</v>
      </c>
      <c r="B59" s="22">
        <v>44570</v>
      </c>
      <c r="C59" s="23" t="s">
        <v>28</v>
      </c>
      <c r="D59" s="24" t="s">
        <v>21</v>
      </c>
      <c r="E59" s="25">
        <v>20000</v>
      </c>
      <c r="F59" s="258"/>
    </row>
    <row r="60" spans="1:6">
      <c r="A60" s="166">
        <f t="shared" si="0"/>
        <v>51</v>
      </c>
      <c r="B60" s="22">
        <v>44570</v>
      </c>
      <c r="C60" s="23" t="s">
        <v>28</v>
      </c>
      <c r="D60" s="24" t="s">
        <v>21</v>
      </c>
      <c r="E60" s="25">
        <v>20000</v>
      </c>
      <c r="F60" s="258"/>
    </row>
    <row r="61" spans="1:6">
      <c r="A61" s="166">
        <f t="shared" si="0"/>
        <v>52</v>
      </c>
      <c r="B61" s="22">
        <v>44570</v>
      </c>
      <c r="C61" s="23" t="s">
        <v>28</v>
      </c>
      <c r="D61" s="24" t="s">
        <v>21</v>
      </c>
      <c r="E61" s="25">
        <v>20000</v>
      </c>
      <c r="F61" s="258"/>
    </row>
    <row r="62" spans="1:6">
      <c r="A62" s="166">
        <f t="shared" si="0"/>
        <v>53</v>
      </c>
      <c r="B62" s="22">
        <v>44570</v>
      </c>
      <c r="C62" s="23" t="s">
        <v>28</v>
      </c>
      <c r="D62" s="24" t="s">
        <v>21</v>
      </c>
      <c r="E62" s="25">
        <v>30000</v>
      </c>
      <c r="F62" s="258"/>
    </row>
    <row r="63" spans="1:6">
      <c r="A63" s="166">
        <f t="shared" si="0"/>
        <v>54</v>
      </c>
      <c r="B63" s="22">
        <v>44570</v>
      </c>
      <c r="C63" s="23" t="s">
        <v>28</v>
      </c>
      <c r="D63" s="289" t="s">
        <v>204</v>
      </c>
      <c r="E63" s="25">
        <v>50000</v>
      </c>
      <c r="F63" s="258"/>
    </row>
    <row r="64" spans="1:6">
      <c r="A64" s="166">
        <f t="shared" si="0"/>
        <v>55</v>
      </c>
      <c r="B64" s="22">
        <v>44570</v>
      </c>
      <c r="C64" s="23" t="s">
        <v>28</v>
      </c>
      <c r="D64" s="289" t="s">
        <v>2091</v>
      </c>
      <c r="E64" s="25">
        <v>50000</v>
      </c>
      <c r="F64" s="258"/>
    </row>
    <row r="65" spans="1:6">
      <c r="A65" s="166">
        <f t="shared" si="0"/>
        <v>56</v>
      </c>
      <c r="B65" s="22">
        <v>44570</v>
      </c>
      <c r="C65" s="23" t="s">
        <v>28</v>
      </c>
      <c r="D65" s="289" t="s">
        <v>205</v>
      </c>
      <c r="E65" s="25">
        <v>200000</v>
      </c>
      <c r="F65" s="258"/>
    </row>
    <row r="66" spans="1:6">
      <c r="A66" s="166">
        <f t="shared" si="0"/>
        <v>57</v>
      </c>
      <c r="B66" s="22">
        <v>44571</v>
      </c>
      <c r="C66" s="23" t="s">
        <v>29</v>
      </c>
      <c r="D66" s="24" t="s">
        <v>21</v>
      </c>
      <c r="E66" s="25">
        <v>1000</v>
      </c>
      <c r="F66" s="258"/>
    </row>
    <row r="67" spans="1:6">
      <c r="A67" s="166">
        <f t="shared" si="0"/>
        <v>58</v>
      </c>
      <c r="B67" s="22">
        <v>44571</v>
      </c>
      <c r="C67" s="23" t="s">
        <v>29</v>
      </c>
      <c r="D67" s="24" t="s">
        <v>21</v>
      </c>
      <c r="E67" s="25">
        <v>2000</v>
      </c>
      <c r="F67" s="258"/>
    </row>
    <row r="68" spans="1:6">
      <c r="A68" s="166">
        <f t="shared" si="0"/>
        <v>59</v>
      </c>
      <c r="B68" s="22">
        <v>44571</v>
      </c>
      <c r="C68" s="23" t="s">
        <v>29</v>
      </c>
      <c r="D68" s="24" t="s">
        <v>21</v>
      </c>
      <c r="E68" s="25">
        <v>5000</v>
      </c>
      <c r="F68" s="258"/>
    </row>
    <row r="69" spans="1:6">
      <c r="A69" s="166">
        <f t="shared" si="0"/>
        <v>60</v>
      </c>
      <c r="B69" s="22">
        <v>44571</v>
      </c>
      <c r="C69" s="23" t="s">
        <v>29</v>
      </c>
      <c r="D69" s="24" t="s">
        <v>21</v>
      </c>
      <c r="E69" s="25">
        <v>10000</v>
      </c>
      <c r="F69" s="258"/>
    </row>
    <row r="70" spans="1:6">
      <c r="A70" s="166">
        <f t="shared" si="0"/>
        <v>61</v>
      </c>
      <c r="B70" s="22">
        <v>44571</v>
      </c>
      <c r="C70" s="23" t="s">
        <v>29</v>
      </c>
      <c r="D70" s="24" t="s">
        <v>21</v>
      </c>
      <c r="E70" s="25">
        <v>10000</v>
      </c>
      <c r="F70" s="258"/>
    </row>
    <row r="71" spans="1:6">
      <c r="A71" s="166">
        <f t="shared" si="0"/>
        <v>62</v>
      </c>
      <c r="B71" s="22">
        <v>44571</v>
      </c>
      <c r="C71" s="23" t="s">
        <v>29</v>
      </c>
      <c r="D71" s="24" t="s">
        <v>21</v>
      </c>
      <c r="E71" s="25">
        <v>10000</v>
      </c>
      <c r="F71" s="258"/>
    </row>
    <row r="72" spans="1:6">
      <c r="A72" s="166">
        <f t="shared" si="0"/>
        <v>63</v>
      </c>
      <c r="B72" s="22">
        <v>44571</v>
      </c>
      <c r="C72" s="23" t="s">
        <v>29</v>
      </c>
      <c r="D72" s="24" t="s">
        <v>21</v>
      </c>
      <c r="E72" s="25">
        <v>10000</v>
      </c>
      <c r="F72" s="258"/>
    </row>
    <row r="73" spans="1:6">
      <c r="A73" s="166">
        <f t="shared" si="0"/>
        <v>64</v>
      </c>
      <c r="B73" s="22">
        <v>44571</v>
      </c>
      <c r="C73" s="23" t="s">
        <v>29</v>
      </c>
      <c r="D73" s="24" t="s">
        <v>21</v>
      </c>
      <c r="E73" s="25">
        <v>10000</v>
      </c>
      <c r="F73" s="258"/>
    </row>
    <row r="74" spans="1:6">
      <c r="A74" s="166">
        <f t="shared" si="0"/>
        <v>65</v>
      </c>
      <c r="B74" s="22">
        <v>44571</v>
      </c>
      <c r="C74" s="23" t="s">
        <v>29</v>
      </c>
      <c r="D74" s="24" t="s">
        <v>21</v>
      </c>
      <c r="E74" s="25">
        <v>20000</v>
      </c>
      <c r="F74" s="258"/>
    </row>
    <row r="75" spans="1:6">
      <c r="A75" s="166">
        <f t="shared" si="0"/>
        <v>66</v>
      </c>
      <c r="B75" s="22">
        <v>44571</v>
      </c>
      <c r="C75" s="23" t="s">
        <v>29</v>
      </c>
      <c r="D75" s="24" t="s">
        <v>21</v>
      </c>
      <c r="E75" s="25">
        <v>20000</v>
      </c>
      <c r="F75" s="258"/>
    </row>
    <row r="76" spans="1:6">
      <c r="A76" s="166">
        <f t="shared" ref="A76:A139" si="1">A75+1</f>
        <v>67</v>
      </c>
      <c r="B76" s="22">
        <v>44571</v>
      </c>
      <c r="C76" s="23" t="s">
        <v>29</v>
      </c>
      <c r="D76" s="24" t="s">
        <v>21</v>
      </c>
      <c r="E76" s="25">
        <v>30000</v>
      </c>
      <c r="F76" s="258"/>
    </row>
    <row r="77" spans="1:6">
      <c r="A77" s="166">
        <f t="shared" si="1"/>
        <v>68</v>
      </c>
      <c r="B77" s="22">
        <v>44571</v>
      </c>
      <c r="C77" s="23" t="s">
        <v>29</v>
      </c>
      <c r="D77" s="289" t="s">
        <v>206</v>
      </c>
      <c r="E77" s="25">
        <v>50000</v>
      </c>
      <c r="F77" s="258"/>
    </row>
    <row r="78" spans="1:6">
      <c r="A78" s="166">
        <f t="shared" si="1"/>
        <v>69</v>
      </c>
      <c r="B78" s="22">
        <v>44571</v>
      </c>
      <c r="C78" s="23" t="s">
        <v>29</v>
      </c>
      <c r="D78" s="289" t="s">
        <v>21</v>
      </c>
      <c r="E78" s="25">
        <v>100000</v>
      </c>
      <c r="F78" s="258"/>
    </row>
    <row r="79" spans="1:6">
      <c r="A79" s="166">
        <f t="shared" si="1"/>
        <v>70</v>
      </c>
      <c r="B79" s="22">
        <v>44572</v>
      </c>
      <c r="C79" s="23" t="s">
        <v>30</v>
      </c>
      <c r="D79" s="289" t="s">
        <v>21</v>
      </c>
      <c r="E79" s="25">
        <v>10000</v>
      </c>
      <c r="F79" s="258"/>
    </row>
    <row r="80" spans="1:6">
      <c r="A80" s="166">
        <f t="shared" si="1"/>
        <v>71</v>
      </c>
      <c r="B80" s="22">
        <v>44572</v>
      </c>
      <c r="C80" s="23" t="s">
        <v>30</v>
      </c>
      <c r="D80" s="289" t="s">
        <v>207</v>
      </c>
      <c r="E80" s="25">
        <v>100000</v>
      </c>
      <c r="F80" s="258"/>
    </row>
    <row r="81" spans="1:7">
      <c r="A81" s="166">
        <f t="shared" si="1"/>
        <v>72</v>
      </c>
      <c r="B81" s="22">
        <v>44572</v>
      </c>
      <c r="C81" s="23" t="s">
        <v>30</v>
      </c>
      <c r="D81" s="289" t="s">
        <v>208</v>
      </c>
      <c r="E81" s="25">
        <v>100000</v>
      </c>
      <c r="F81" s="258"/>
    </row>
    <row r="82" spans="1:7">
      <c r="A82" s="166">
        <f t="shared" si="1"/>
        <v>73</v>
      </c>
      <c r="B82" s="22">
        <v>44573</v>
      </c>
      <c r="C82" s="23" t="s">
        <v>209</v>
      </c>
      <c r="D82" s="289" t="s">
        <v>21</v>
      </c>
      <c r="E82" s="25">
        <v>10000</v>
      </c>
      <c r="F82" s="258"/>
    </row>
    <row r="83" spans="1:7">
      <c r="A83" s="166">
        <f t="shared" si="1"/>
        <v>74</v>
      </c>
      <c r="B83" s="22">
        <v>44573</v>
      </c>
      <c r="C83" s="23" t="s">
        <v>209</v>
      </c>
      <c r="D83" s="289" t="s">
        <v>21</v>
      </c>
      <c r="E83" s="25">
        <v>10000</v>
      </c>
      <c r="F83" s="258"/>
    </row>
    <row r="84" spans="1:7">
      <c r="A84" s="166">
        <f t="shared" si="1"/>
        <v>75</v>
      </c>
      <c r="B84" s="22">
        <v>44573</v>
      </c>
      <c r="C84" s="23" t="s">
        <v>209</v>
      </c>
      <c r="D84" s="289" t="s">
        <v>21</v>
      </c>
      <c r="E84" s="25">
        <v>10000</v>
      </c>
      <c r="F84" s="258"/>
    </row>
    <row r="85" spans="1:7">
      <c r="A85" s="166">
        <f t="shared" si="1"/>
        <v>76</v>
      </c>
      <c r="B85" s="22">
        <v>44573</v>
      </c>
      <c r="C85" s="23" t="s">
        <v>209</v>
      </c>
      <c r="D85" s="289" t="s">
        <v>259</v>
      </c>
      <c r="E85" s="25">
        <v>50000</v>
      </c>
      <c r="F85" s="258"/>
    </row>
    <row r="86" spans="1:7">
      <c r="A86" s="166">
        <f t="shared" si="1"/>
        <v>77</v>
      </c>
      <c r="B86" s="22">
        <v>44573</v>
      </c>
      <c r="C86" s="23" t="s">
        <v>209</v>
      </c>
      <c r="D86" s="289" t="s">
        <v>211</v>
      </c>
      <c r="E86" s="25">
        <v>100000</v>
      </c>
      <c r="F86" s="258"/>
    </row>
    <row r="87" spans="1:7">
      <c r="A87" s="166">
        <f t="shared" si="1"/>
        <v>78</v>
      </c>
      <c r="B87" s="22">
        <v>44574</v>
      </c>
      <c r="C87" s="23" t="s">
        <v>32</v>
      </c>
      <c r="D87" s="289" t="s">
        <v>21</v>
      </c>
      <c r="E87" s="25">
        <v>5000</v>
      </c>
      <c r="F87" s="258"/>
    </row>
    <row r="88" spans="1:7">
      <c r="A88" s="166">
        <f t="shared" si="1"/>
        <v>79</v>
      </c>
      <c r="B88" s="22">
        <v>44574</v>
      </c>
      <c r="C88" s="23" t="s">
        <v>32</v>
      </c>
      <c r="D88" s="289" t="s">
        <v>212</v>
      </c>
      <c r="E88" s="25">
        <v>700000</v>
      </c>
      <c r="F88" s="258"/>
    </row>
    <row r="89" spans="1:7">
      <c r="A89" s="166">
        <f t="shared" si="1"/>
        <v>80</v>
      </c>
      <c r="B89" s="22">
        <v>44575</v>
      </c>
      <c r="C89" s="23" t="s">
        <v>34</v>
      </c>
      <c r="D89" s="289" t="s">
        <v>21</v>
      </c>
      <c r="E89" s="25">
        <v>20000</v>
      </c>
      <c r="F89" s="258"/>
    </row>
    <row r="90" spans="1:7">
      <c r="A90" s="166">
        <f t="shared" si="1"/>
        <v>81</v>
      </c>
      <c r="B90" s="22">
        <v>44575</v>
      </c>
      <c r="C90" s="23" t="s">
        <v>34</v>
      </c>
      <c r="D90" s="289" t="s">
        <v>259</v>
      </c>
      <c r="E90" s="25">
        <v>50000</v>
      </c>
      <c r="F90" s="258"/>
    </row>
    <row r="91" spans="1:7" ht="25.5">
      <c r="A91" s="166">
        <f t="shared" si="1"/>
        <v>82</v>
      </c>
      <c r="B91" s="22">
        <v>44575</v>
      </c>
      <c r="C91" s="23" t="s">
        <v>34</v>
      </c>
      <c r="D91" s="289" t="s">
        <v>31</v>
      </c>
      <c r="E91" s="25">
        <v>100000</v>
      </c>
      <c r="F91" s="258"/>
    </row>
    <row r="92" spans="1:7" ht="25.5">
      <c r="A92" s="166">
        <f t="shared" si="1"/>
        <v>83</v>
      </c>
      <c r="B92" s="22">
        <v>44575</v>
      </c>
      <c r="C92" s="23" t="s">
        <v>34</v>
      </c>
      <c r="D92" s="289" t="s">
        <v>31</v>
      </c>
      <c r="E92" s="25">
        <v>100000</v>
      </c>
      <c r="F92" s="258"/>
    </row>
    <row r="93" spans="1:7" ht="25.5">
      <c r="A93" s="166">
        <f t="shared" si="1"/>
        <v>84</v>
      </c>
      <c r="B93" s="22">
        <v>44575</v>
      </c>
      <c r="C93" s="23" t="s">
        <v>34</v>
      </c>
      <c r="D93" s="289" t="s">
        <v>25</v>
      </c>
      <c r="E93" s="25">
        <v>500000</v>
      </c>
      <c r="F93" s="258"/>
      <c r="G93" s="265">
        <v>2</v>
      </c>
    </row>
    <row r="94" spans="1:7">
      <c r="A94" s="166">
        <f t="shared" si="1"/>
        <v>85</v>
      </c>
      <c r="B94" s="22">
        <v>44576</v>
      </c>
      <c r="C94" s="23" t="s">
        <v>35</v>
      </c>
      <c r="D94" s="289" t="s">
        <v>21</v>
      </c>
      <c r="E94" s="25">
        <v>250000</v>
      </c>
      <c r="F94" s="258"/>
    </row>
    <row r="95" spans="1:7">
      <c r="A95" s="166">
        <f t="shared" si="1"/>
        <v>86</v>
      </c>
      <c r="B95" s="22">
        <v>44577</v>
      </c>
      <c r="C95" s="23" t="s">
        <v>36</v>
      </c>
      <c r="D95" s="289" t="s">
        <v>21</v>
      </c>
      <c r="E95" s="25">
        <v>10000</v>
      </c>
      <c r="F95" s="258"/>
    </row>
    <row r="96" spans="1:7">
      <c r="A96" s="166">
        <f t="shared" si="1"/>
        <v>87</v>
      </c>
      <c r="B96" s="22">
        <v>44577</v>
      </c>
      <c r="C96" s="23" t="s">
        <v>36</v>
      </c>
      <c r="D96" s="289" t="s">
        <v>213</v>
      </c>
      <c r="E96" s="25">
        <v>100000</v>
      </c>
      <c r="F96" s="258"/>
    </row>
    <row r="97" spans="1:6">
      <c r="A97" s="166">
        <f t="shared" si="1"/>
        <v>88</v>
      </c>
      <c r="B97" s="22">
        <v>44577</v>
      </c>
      <c r="C97" s="23" t="s">
        <v>36</v>
      </c>
      <c r="D97" s="289" t="s">
        <v>214</v>
      </c>
      <c r="E97" s="25">
        <v>200000</v>
      </c>
      <c r="F97" s="258"/>
    </row>
    <row r="98" spans="1:6">
      <c r="A98" s="166">
        <f t="shared" si="1"/>
        <v>89</v>
      </c>
      <c r="B98" s="22">
        <v>44578</v>
      </c>
      <c r="C98" s="23" t="s">
        <v>37</v>
      </c>
      <c r="D98" s="289" t="s">
        <v>21</v>
      </c>
      <c r="E98" s="25">
        <v>5000</v>
      </c>
      <c r="F98" s="258"/>
    </row>
    <row r="99" spans="1:6">
      <c r="A99" s="166">
        <f t="shared" si="1"/>
        <v>90</v>
      </c>
      <c r="B99" s="22">
        <v>44578</v>
      </c>
      <c r="C99" s="23" t="s">
        <v>37</v>
      </c>
      <c r="D99" s="289" t="s">
        <v>21</v>
      </c>
      <c r="E99" s="25">
        <v>10000</v>
      </c>
      <c r="F99" s="258"/>
    </row>
    <row r="100" spans="1:6">
      <c r="A100" s="166">
        <f t="shared" si="1"/>
        <v>91</v>
      </c>
      <c r="B100" s="22">
        <v>44578</v>
      </c>
      <c r="C100" s="23" t="s">
        <v>37</v>
      </c>
      <c r="D100" s="289" t="s">
        <v>21</v>
      </c>
      <c r="E100" s="25">
        <v>20000</v>
      </c>
      <c r="F100" s="258"/>
    </row>
    <row r="101" spans="1:6">
      <c r="A101" s="166">
        <f t="shared" si="1"/>
        <v>92</v>
      </c>
      <c r="B101" s="22">
        <v>44578</v>
      </c>
      <c r="C101" s="23" t="s">
        <v>37</v>
      </c>
      <c r="D101" s="289" t="s">
        <v>215</v>
      </c>
      <c r="E101" s="25">
        <v>100000</v>
      </c>
      <c r="F101" s="258"/>
    </row>
    <row r="102" spans="1:6">
      <c r="A102" s="166">
        <f t="shared" si="1"/>
        <v>93</v>
      </c>
      <c r="B102" s="22">
        <v>44578</v>
      </c>
      <c r="C102" s="23" t="s">
        <v>37</v>
      </c>
      <c r="D102" s="289" t="s">
        <v>216</v>
      </c>
      <c r="E102" s="25">
        <v>500000</v>
      </c>
      <c r="F102" s="258"/>
    </row>
    <row r="103" spans="1:6">
      <c r="A103" s="166">
        <f t="shared" si="1"/>
        <v>94</v>
      </c>
      <c r="B103" s="22">
        <v>44579</v>
      </c>
      <c r="C103" s="23" t="s">
        <v>38</v>
      </c>
      <c r="D103" s="289" t="s">
        <v>21</v>
      </c>
      <c r="E103" s="25">
        <v>12500</v>
      </c>
      <c r="F103" s="258"/>
    </row>
    <row r="104" spans="1:6">
      <c r="A104" s="166">
        <f t="shared" si="1"/>
        <v>95</v>
      </c>
      <c r="B104" s="22">
        <v>44579</v>
      </c>
      <c r="C104" s="23" t="s">
        <v>38</v>
      </c>
      <c r="D104" s="289" t="s">
        <v>21</v>
      </c>
      <c r="E104" s="25">
        <v>27500</v>
      </c>
      <c r="F104" s="258"/>
    </row>
    <row r="105" spans="1:6">
      <c r="A105" s="166">
        <f t="shared" si="1"/>
        <v>96</v>
      </c>
      <c r="B105" s="22">
        <v>44579</v>
      </c>
      <c r="C105" s="23" t="s">
        <v>38</v>
      </c>
      <c r="D105" s="289" t="s">
        <v>21</v>
      </c>
      <c r="E105" s="25">
        <v>85000</v>
      </c>
      <c r="F105" s="258"/>
    </row>
    <row r="106" spans="1:6">
      <c r="A106" s="166">
        <f t="shared" si="1"/>
        <v>97</v>
      </c>
      <c r="B106" s="22">
        <v>44579</v>
      </c>
      <c r="C106" s="23" t="s">
        <v>38</v>
      </c>
      <c r="D106" s="289" t="s">
        <v>217</v>
      </c>
      <c r="E106" s="25">
        <v>200000</v>
      </c>
      <c r="F106" s="258"/>
    </row>
    <row r="107" spans="1:6">
      <c r="A107" s="166">
        <f t="shared" si="1"/>
        <v>98</v>
      </c>
      <c r="B107" s="22">
        <v>44579</v>
      </c>
      <c r="C107" s="23" t="s">
        <v>38</v>
      </c>
      <c r="D107" s="289" t="s">
        <v>218</v>
      </c>
      <c r="E107" s="25">
        <v>300000</v>
      </c>
      <c r="F107" s="258"/>
    </row>
    <row r="108" spans="1:6">
      <c r="A108" s="166">
        <f t="shared" si="1"/>
        <v>99</v>
      </c>
      <c r="B108" s="22">
        <v>44579</v>
      </c>
      <c r="C108" s="23" t="s">
        <v>38</v>
      </c>
      <c r="D108" s="289" t="s">
        <v>219</v>
      </c>
      <c r="E108" s="25">
        <v>500000</v>
      </c>
      <c r="F108" s="258"/>
    </row>
    <row r="109" spans="1:6">
      <c r="A109" s="166">
        <f t="shared" si="1"/>
        <v>100</v>
      </c>
      <c r="B109" s="22">
        <v>44579</v>
      </c>
      <c r="C109" s="23" t="s">
        <v>38</v>
      </c>
      <c r="D109" s="289" t="s">
        <v>220</v>
      </c>
      <c r="E109" s="25">
        <v>1000000</v>
      </c>
      <c r="F109" s="258"/>
    </row>
    <row r="110" spans="1:6">
      <c r="A110" s="166">
        <f t="shared" si="1"/>
        <v>101</v>
      </c>
      <c r="B110" s="22">
        <v>44580</v>
      </c>
      <c r="C110" s="23" t="s">
        <v>40</v>
      </c>
      <c r="D110" s="289" t="s">
        <v>147</v>
      </c>
      <c r="E110" s="25">
        <v>300000</v>
      </c>
      <c r="F110" s="258"/>
    </row>
    <row r="111" spans="1:6">
      <c r="A111" s="166">
        <f t="shared" si="1"/>
        <v>102</v>
      </c>
      <c r="B111" s="22">
        <v>44581</v>
      </c>
      <c r="C111" s="23" t="s">
        <v>41</v>
      </c>
      <c r="D111" s="289" t="s">
        <v>221</v>
      </c>
      <c r="E111" s="25">
        <v>50000</v>
      </c>
      <c r="F111" s="258"/>
    </row>
    <row r="112" spans="1:6">
      <c r="A112" s="166">
        <f t="shared" si="1"/>
        <v>103</v>
      </c>
      <c r="B112" s="22">
        <v>44581</v>
      </c>
      <c r="C112" s="23" t="s">
        <v>41</v>
      </c>
      <c r="D112" s="289" t="s">
        <v>210</v>
      </c>
      <c r="E112" s="25">
        <v>50000</v>
      </c>
      <c r="F112" s="258"/>
    </row>
    <row r="113" spans="1:6">
      <c r="A113" s="166">
        <f t="shared" si="1"/>
        <v>104</v>
      </c>
      <c r="B113" s="22">
        <v>44581</v>
      </c>
      <c r="C113" s="23" t="s">
        <v>41</v>
      </c>
      <c r="D113" s="289" t="s">
        <v>146</v>
      </c>
      <c r="E113" s="25">
        <v>100000</v>
      </c>
      <c r="F113" s="258"/>
    </row>
    <row r="114" spans="1:6">
      <c r="A114" s="166">
        <f t="shared" si="1"/>
        <v>105</v>
      </c>
      <c r="B114" s="22">
        <v>44581</v>
      </c>
      <c r="C114" s="23" t="s">
        <v>41</v>
      </c>
      <c r="D114" s="289" t="s">
        <v>222</v>
      </c>
      <c r="E114" s="25">
        <v>200000</v>
      </c>
      <c r="F114" s="258"/>
    </row>
    <row r="115" spans="1:6">
      <c r="A115" s="166">
        <f t="shared" si="1"/>
        <v>106</v>
      </c>
      <c r="B115" s="22">
        <v>44582</v>
      </c>
      <c r="C115" s="23" t="s">
        <v>42</v>
      </c>
      <c r="D115" s="289" t="s">
        <v>223</v>
      </c>
      <c r="E115" s="25">
        <v>100000</v>
      </c>
      <c r="F115" s="258"/>
    </row>
    <row r="116" spans="1:6">
      <c r="A116" s="166">
        <f t="shared" si="1"/>
        <v>107</v>
      </c>
      <c r="B116" s="22">
        <v>44582</v>
      </c>
      <c r="C116" s="23" t="s">
        <v>42</v>
      </c>
      <c r="D116" s="289" t="s">
        <v>21</v>
      </c>
      <c r="E116" s="25">
        <v>120000</v>
      </c>
      <c r="F116" s="258"/>
    </row>
    <row r="117" spans="1:6">
      <c r="A117" s="166">
        <f t="shared" si="1"/>
        <v>108</v>
      </c>
      <c r="B117" s="22">
        <v>44582</v>
      </c>
      <c r="C117" s="23" t="s">
        <v>42</v>
      </c>
      <c r="D117" s="289" t="s">
        <v>288</v>
      </c>
      <c r="E117" s="25">
        <v>200000</v>
      </c>
      <c r="F117" s="258"/>
    </row>
    <row r="118" spans="1:6">
      <c r="A118" s="166">
        <f t="shared" si="1"/>
        <v>109</v>
      </c>
      <c r="B118" s="22">
        <v>44582</v>
      </c>
      <c r="C118" s="23" t="s">
        <v>42</v>
      </c>
      <c r="D118" s="289" t="s">
        <v>203</v>
      </c>
      <c r="E118" s="25">
        <v>500000</v>
      </c>
      <c r="F118" s="258"/>
    </row>
    <row r="119" spans="1:6">
      <c r="A119" s="166">
        <f t="shared" si="1"/>
        <v>110</v>
      </c>
      <c r="B119" s="22">
        <v>44582</v>
      </c>
      <c r="C119" s="23" t="s">
        <v>42</v>
      </c>
      <c r="D119" s="289" t="s">
        <v>224</v>
      </c>
      <c r="E119" s="25">
        <v>1000000</v>
      </c>
      <c r="F119" s="258"/>
    </row>
    <row r="120" spans="1:6">
      <c r="A120" s="166">
        <f t="shared" si="1"/>
        <v>111</v>
      </c>
      <c r="B120" s="22">
        <v>44583</v>
      </c>
      <c r="C120" s="23" t="s">
        <v>43</v>
      </c>
      <c r="D120" s="289" t="s">
        <v>2435</v>
      </c>
      <c r="E120" s="25">
        <v>200000</v>
      </c>
      <c r="F120" s="258"/>
    </row>
    <row r="121" spans="1:6" ht="25.5">
      <c r="A121" s="166">
        <f t="shared" si="1"/>
        <v>112</v>
      </c>
      <c r="B121" s="22">
        <v>44584</v>
      </c>
      <c r="C121" s="23" t="s">
        <v>44</v>
      </c>
      <c r="D121" s="24" t="s">
        <v>2478</v>
      </c>
      <c r="E121" s="25">
        <v>100000</v>
      </c>
      <c r="F121" s="258"/>
    </row>
    <row r="122" spans="1:6">
      <c r="A122" s="166">
        <f t="shared" si="1"/>
        <v>113</v>
      </c>
      <c r="B122" s="22">
        <v>44584</v>
      </c>
      <c r="C122" s="23" t="s">
        <v>44</v>
      </c>
      <c r="D122" s="289" t="s">
        <v>21</v>
      </c>
      <c r="E122" s="25">
        <v>100000</v>
      </c>
      <c r="F122" s="258"/>
    </row>
    <row r="123" spans="1:6">
      <c r="A123" s="166">
        <f t="shared" si="1"/>
        <v>114</v>
      </c>
      <c r="B123" s="22">
        <v>44584</v>
      </c>
      <c r="C123" s="23" t="s">
        <v>44</v>
      </c>
      <c r="D123" s="289" t="s">
        <v>225</v>
      </c>
      <c r="E123" s="25">
        <v>1000000</v>
      </c>
      <c r="F123" s="258"/>
    </row>
    <row r="124" spans="1:6">
      <c r="A124" s="166">
        <f t="shared" si="1"/>
        <v>115</v>
      </c>
      <c r="B124" s="22">
        <v>44585</v>
      </c>
      <c r="C124" s="23" t="s">
        <v>45</v>
      </c>
      <c r="D124" s="289" t="s">
        <v>21</v>
      </c>
      <c r="E124" s="25">
        <v>10000</v>
      </c>
      <c r="F124" s="258"/>
    </row>
    <row r="125" spans="1:6">
      <c r="A125" s="166">
        <f t="shared" si="1"/>
        <v>116</v>
      </c>
      <c r="B125" s="22">
        <v>44585</v>
      </c>
      <c r="C125" s="23" t="s">
        <v>45</v>
      </c>
      <c r="D125" s="289" t="s">
        <v>21</v>
      </c>
      <c r="E125" s="25">
        <v>10000</v>
      </c>
      <c r="F125" s="258"/>
    </row>
    <row r="126" spans="1:6">
      <c r="A126" s="166">
        <f t="shared" si="1"/>
        <v>117</v>
      </c>
      <c r="B126" s="22">
        <v>44585</v>
      </c>
      <c r="C126" s="23" t="s">
        <v>45</v>
      </c>
      <c r="D126" s="289" t="s">
        <v>21</v>
      </c>
      <c r="E126" s="25">
        <v>50000</v>
      </c>
      <c r="F126" s="258"/>
    </row>
    <row r="127" spans="1:6">
      <c r="A127" s="166">
        <f t="shared" si="1"/>
        <v>118</v>
      </c>
      <c r="B127" s="22">
        <v>44585</v>
      </c>
      <c r="C127" s="23" t="s">
        <v>45</v>
      </c>
      <c r="D127" s="289" t="s">
        <v>226</v>
      </c>
      <c r="E127" s="25">
        <v>200000</v>
      </c>
      <c r="F127" s="258"/>
    </row>
    <row r="128" spans="1:6">
      <c r="A128" s="166">
        <f t="shared" si="1"/>
        <v>119</v>
      </c>
      <c r="B128" s="22">
        <v>44585</v>
      </c>
      <c r="C128" s="23" t="s">
        <v>45</v>
      </c>
      <c r="D128" s="289" t="s">
        <v>218</v>
      </c>
      <c r="E128" s="25">
        <v>1000000</v>
      </c>
      <c r="F128" s="258"/>
    </row>
    <row r="129" spans="1:7">
      <c r="A129" s="166">
        <f t="shared" si="1"/>
        <v>120</v>
      </c>
      <c r="B129" s="22">
        <v>44585</v>
      </c>
      <c r="C129" s="23" t="s">
        <v>45</v>
      </c>
      <c r="D129" s="289" t="s">
        <v>2436</v>
      </c>
      <c r="E129" s="25">
        <v>1000000</v>
      </c>
      <c r="F129" s="258"/>
    </row>
    <row r="130" spans="1:7">
      <c r="A130" s="166">
        <f t="shared" si="1"/>
        <v>121</v>
      </c>
      <c r="B130" s="22">
        <v>44586</v>
      </c>
      <c r="C130" s="23" t="s">
        <v>46</v>
      </c>
      <c r="D130" s="289" t="s">
        <v>21</v>
      </c>
      <c r="E130" s="25">
        <v>20000</v>
      </c>
      <c r="F130" s="258"/>
    </row>
    <row r="131" spans="1:7">
      <c r="A131" s="166">
        <f t="shared" si="1"/>
        <v>122</v>
      </c>
      <c r="B131" s="22">
        <v>44586</v>
      </c>
      <c r="C131" s="23" t="s">
        <v>46</v>
      </c>
      <c r="D131" s="289" t="s">
        <v>53</v>
      </c>
      <c r="E131" s="25">
        <v>100000</v>
      </c>
      <c r="F131" s="258"/>
    </row>
    <row r="132" spans="1:7">
      <c r="A132" s="166">
        <f t="shared" si="1"/>
        <v>123</v>
      </c>
      <c r="B132" s="22">
        <v>44586</v>
      </c>
      <c r="C132" s="23" t="s">
        <v>46</v>
      </c>
      <c r="D132" s="289" t="s">
        <v>156</v>
      </c>
      <c r="E132" s="25">
        <v>200000</v>
      </c>
      <c r="F132" s="258"/>
    </row>
    <row r="133" spans="1:7">
      <c r="A133" s="166">
        <f t="shared" si="1"/>
        <v>124</v>
      </c>
      <c r="B133" s="22">
        <v>44586</v>
      </c>
      <c r="C133" s="23" t="s">
        <v>46</v>
      </c>
      <c r="D133" s="289" t="s">
        <v>197</v>
      </c>
      <c r="E133" s="25">
        <v>200000</v>
      </c>
      <c r="F133" s="258"/>
    </row>
    <row r="134" spans="1:7">
      <c r="A134" s="166">
        <f t="shared" si="1"/>
        <v>125</v>
      </c>
      <c r="B134" s="22">
        <v>44587</v>
      </c>
      <c r="C134" s="23" t="s">
        <v>47</v>
      </c>
      <c r="D134" s="289" t="s">
        <v>21</v>
      </c>
      <c r="E134" s="25">
        <v>5000</v>
      </c>
      <c r="F134" s="258"/>
    </row>
    <row r="135" spans="1:7">
      <c r="A135" s="166">
        <f t="shared" si="1"/>
        <v>126</v>
      </c>
      <c r="B135" s="22">
        <v>44588</v>
      </c>
      <c r="C135" s="23" t="s">
        <v>48</v>
      </c>
      <c r="D135" s="289" t="s">
        <v>152</v>
      </c>
      <c r="E135" s="25">
        <v>50000</v>
      </c>
      <c r="F135" s="258"/>
    </row>
    <row r="136" spans="1:7">
      <c r="A136" s="166">
        <f t="shared" si="1"/>
        <v>127</v>
      </c>
      <c r="B136" s="22">
        <v>44588</v>
      </c>
      <c r="C136" s="23" t="s">
        <v>48</v>
      </c>
      <c r="D136" s="289" t="s">
        <v>21</v>
      </c>
      <c r="E136" s="25">
        <v>100000</v>
      </c>
      <c r="F136" s="258"/>
    </row>
    <row r="137" spans="1:7">
      <c r="A137" s="166">
        <f t="shared" si="1"/>
        <v>128</v>
      </c>
      <c r="B137" s="22">
        <v>44588</v>
      </c>
      <c r="C137" s="23" t="s">
        <v>48</v>
      </c>
      <c r="D137" s="289" t="s">
        <v>229</v>
      </c>
      <c r="E137" s="25">
        <v>1000000</v>
      </c>
      <c r="F137" s="258"/>
    </row>
    <row r="138" spans="1:7">
      <c r="A138" s="166">
        <f t="shared" si="1"/>
        <v>129</v>
      </c>
      <c r="B138" s="22">
        <v>44588</v>
      </c>
      <c r="C138" s="23" t="s">
        <v>48</v>
      </c>
      <c r="D138" s="106" t="s">
        <v>149</v>
      </c>
      <c r="E138" s="25">
        <v>1000000</v>
      </c>
      <c r="F138" s="258"/>
      <c r="G138" s="265">
        <v>5</v>
      </c>
    </row>
    <row r="139" spans="1:7">
      <c r="A139" s="166">
        <f t="shared" si="1"/>
        <v>130</v>
      </c>
      <c r="B139" s="22">
        <v>44589</v>
      </c>
      <c r="C139" s="23" t="s">
        <v>49</v>
      </c>
      <c r="D139" s="289" t="s">
        <v>230</v>
      </c>
      <c r="E139" s="25">
        <v>200000</v>
      </c>
      <c r="F139" s="258"/>
    </row>
    <row r="140" spans="1:7">
      <c r="A140" s="166">
        <f t="shared" ref="A140:A203" si="2">A139+1</f>
        <v>131</v>
      </c>
      <c r="B140" s="22">
        <v>44589</v>
      </c>
      <c r="C140" s="23" t="s">
        <v>49</v>
      </c>
      <c r="D140" s="289" t="s">
        <v>231</v>
      </c>
      <c r="E140" s="25">
        <v>200000</v>
      </c>
      <c r="F140" s="258"/>
    </row>
    <row r="141" spans="1:7">
      <c r="A141" s="166">
        <f t="shared" si="2"/>
        <v>132</v>
      </c>
      <c r="B141" s="22">
        <v>44589</v>
      </c>
      <c r="C141" s="23" t="s">
        <v>49</v>
      </c>
      <c r="D141" s="289" t="s">
        <v>232</v>
      </c>
      <c r="E141" s="25">
        <v>500000</v>
      </c>
      <c r="F141" s="258"/>
    </row>
    <row r="142" spans="1:7">
      <c r="A142" s="166">
        <f t="shared" si="2"/>
        <v>133</v>
      </c>
      <c r="B142" s="22">
        <v>44590</v>
      </c>
      <c r="C142" s="23" t="s">
        <v>50</v>
      </c>
      <c r="D142" s="289" t="s">
        <v>233</v>
      </c>
      <c r="E142" s="25">
        <v>200000</v>
      </c>
      <c r="F142" s="258"/>
    </row>
    <row r="143" spans="1:7" ht="25.5">
      <c r="A143" s="166">
        <f t="shared" si="2"/>
        <v>134</v>
      </c>
      <c r="B143" s="22">
        <v>44590</v>
      </c>
      <c r="C143" s="23" t="s">
        <v>50</v>
      </c>
      <c r="D143" s="289" t="s">
        <v>25</v>
      </c>
      <c r="E143" s="25">
        <v>1000000</v>
      </c>
      <c r="F143" s="258"/>
      <c r="G143" s="265">
        <v>2</v>
      </c>
    </row>
    <row r="144" spans="1:7">
      <c r="A144" s="166">
        <f t="shared" si="2"/>
        <v>135</v>
      </c>
      <c r="B144" s="22">
        <v>44591</v>
      </c>
      <c r="C144" s="23" t="s">
        <v>51</v>
      </c>
      <c r="D144" s="289" t="s">
        <v>21</v>
      </c>
      <c r="E144" s="25">
        <v>200000</v>
      </c>
      <c r="F144" s="258"/>
    </row>
    <row r="145" spans="1:7">
      <c r="A145" s="166">
        <f t="shared" si="2"/>
        <v>136</v>
      </c>
      <c r="B145" s="22">
        <v>44591</v>
      </c>
      <c r="C145" s="23" t="s">
        <v>51</v>
      </c>
      <c r="D145" s="289" t="s">
        <v>21</v>
      </c>
      <c r="E145" s="25">
        <v>500000</v>
      </c>
      <c r="F145" s="258"/>
    </row>
    <row r="146" spans="1:7">
      <c r="A146" s="166">
        <f t="shared" si="2"/>
        <v>137</v>
      </c>
      <c r="B146" s="22">
        <v>44591</v>
      </c>
      <c r="C146" s="23" t="s">
        <v>51</v>
      </c>
      <c r="D146" s="289" t="s">
        <v>195</v>
      </c>
      <c r="E146" s="25">
        <v>600000</v>
      </c>
      <c r="F146" s="258"/>
    </row>
    <row r="147" spans="1:7" ht="25.5">
      <c r="A147" s="166">
        <f t="shared" si="2"/>
        <v>138</v>
      </c>
      <c r="B147" s="22">
        <v>44591</v>
      </c>
      <c r="C147" s="23" t="s">
        <v>51</v>
      </c>
      <c r="D147" s="24" t="s">
        <v>2479</v>
      </c>
      <c r="E147" s="25">
        <v>1000000</v>
      </c>
      <c r="F147" s="258"/>
      <c r="G147" s="265">
        <v>1</v>
      </c>
    </row>
    <row r="148" spans="1:7">
      <c r="A148" s="166">
        <f t="shared" si="2"/>
        <v>139</v>
      </c>
      <c r="B148" s="22">
        <v>44591</v>
      </c>
      <c r="C148" s="23" t="s">
        <v>51</v>
      </c>
      <c r="D148" s="289" t="s">
        <v>234</v>
      </c>
      <c r="E148" s="25">
        <v>1000000</v>
      </c>
      <c r="F148" s="258"/>
    </row>
    <row r="149" spans="1:7">
      <c r="A149" s="166">
        <f t="shared" si="2"/>
        <v>140</v>
      </c>
      <c r="B149" s="22">
        <v>44592</v>
      </c>
      <c r="C149" s="23" t="s">
        <v>52</v>
      </c>
      <c r="D149" s="289" t="s">
        <v>236</v>
      </c>
      <c r="E149" s="25">
        <v>50000</v>
      </c>
      <c r="F149" s="258"/>
    </row>
    <row r="150" spans="1:7">
      <c r="A150" s="166">
        <f t="shared" si="2"/>
        <v>141</v>
      </c>
      <c r="B150" s="22">
        <v>44592</v>
      </c>
      <c r="C150" s="23" t="s">
        <v>52</v>
      </c>
      <c r="D150" s="289" t="s">
        <v>237</v>
      </c>
      <c r="E150" s="25">
        <v>100000</v>
      </c>
      <c r="F150" s="258"/>
    </row>
    <row r="151" spans="1:7">
      <c r="A151" s="166">
        <f t="shared" si="2"/>
        <v>142</v>
      </c>
      <c r="B151" s="22">
        <v>44592</v>
      </c>
      <c r="C151" s="23" t="s">
        <v>52</v>
      </c>
      <c r="D151" s="289" t="s">
        <v>2437</v>
      </c>
      <c r="E151" s="25">
        <v>100000</v>
      </c>
      <c r="F151" s="258"/>
    </row>
    <row r="152" spans="1:7">
      <c r="A152" s="166">
        <f t="shared" si="2"/>
        <v>143</v>
      </c>
      <c r="B152" s="22">
        <v>44592</v>
      </c>
      <c r="C152" s="23" t="s">
        <v>52</v>
      </c>
      <c r="D152" s="289" t="s">
        <v>235</v>
      </c>
      <c r="E152" s="25">
        <v>100000</v>
      </c>
      <c r="F152" s="258"/>
    </row>
    <row r="153" spans="1:7">
      <c r="A153" s="166">
        <f t="shared" si="2"/>
        <v>144</v>
      </c>
      <c r="B153" s="22">
        <v>44592</v>
      </c>
      <c r="C153" s="23" t="s">
        <v>52</v>
      </c>
      <c r="D153" s="289" t="s">
        <v>142</v>
      </c>
      <c r="E153" s="25">
        <v>200000</v>
      </c>
      <c r="F153" s="258"/>
    </row>
    <row r="154" spans="1:7">
      <c r="A154" s="166">
        <f t="shared" si="2"/>
        <v>145</v>
      </c>
      <c r="B154" s="22">
        <v>44592</v>
      </c>
      <c r="C154" s="23" t="s">
        <v>52</v>
      </c>
      <c r="D154" s="289" t="s">
        <v>238</v>
      </c>
      <c r="E154" s="25">
        <v>200000</v>
      </c>
      <c r="F154" s="258"/>
    </row>
    <row r="155" spans="1:7">
      <c r="A155" s="166">
        <f t="shared" si="2"/>
        <v>146</v>
      </c>
      <c r="B155" s="22">
        <v>44592</v>
      </c>
      <c r="C155" s="23" t="s">
        <v>52</v>
      </c>
      <c r="D155" s="289" t="s">
        <v>21</v>
      </c>
      <c r="E155" s="25">
        <v>200000</v>
      </c>
      <c r="F155" s="258"/>
    </row>
    <row r="156" spans="1:7">
      <c r="A156" s="166">
        <f t="shared" si="2"/>
        <v>147</v>
      </c>
      <c r="B156" s="22">
        <v>44592</v>
      </c>
      <c r="C156" s="23" t="s">
        <v>52</v>
      </c>
      <c r="D156" s="24" t="s">
        <v>239</v>
      </c>
      <c r="E156" s="25">
        <v>200000</v>
      </c>
      <c r="F156" s="258"/>
    </row>
    <row r="157" spans="1:7">
      <c r="A157" s="166">
        <f t="shared" si="2"/>
        <v>148</v>
      </c>
      <c r="B157" s="22">
        <v>44592</v>
      </c>
      <c r="C157" s="23" t="s">
        <v>52</v>
      </c>
      <c r="D157" s="36" t="s">
        <v>141</v>
      </c>
      <c r="E157" s="25">
        <v>513956</v>
      </c>
      <c r="F157" s="258"/>
    </row>
    <row r="158" spans="1:7">
      <c r="A158" s="166">
        <f t="shared" si="2"/>
        <v>149</v>
      </c>
      <c r="B158" s="50">
        <v>44593</v>
      </c>
      <c r="C158" s="37" t="s">
        <v>242</v>
      </c>
      <c r="D158" s="24" t="s">
        <v>243</v>
      </c>
      <c r="E158" s="51">
        <v>50000</v>
      </c>
      <c r="F158" s="258"/>
    </row>
    <row r="159" spans="1:7">
      <c r="A159" s="166">
        <f t="shared" si="2"/>
        <v>150</v>
      </c>
      <c r="B159" s="50">
        <v>44593</v>
      </c>
      <c r="C159" s="37" t="s">
        <v>242</v>
      </c>
      <c r="D159" s="24" t="s">
        <v>244</v>
      </c>
      <c r="E159" s="51">
        <v>50000</v>
      </c>
      <c r="F159" s="258"/>
    </row>
    <row r="160" spans="1:7">
      <c r="A160" s="166">
        <f t="shared" si="2"/>
        <v>151</v>
      </c>
      <c r="B160" s="50">
        <v>44593</v>
      </c>
      <c r="C160" s="37" t="s">
        <v>242</v>
      </c>
      <c r="D160" s="31" t="s">
        <v>245</v>
      </c>
      <c r="E160" s="51">
        <v>57114</v>
      </c>
      <c r="F160" s="258"/>
    </row>
    <row r="161" spans="1:6">
      <c r="A161" s="166">
        <f t="shared" si="2"/>
        <v>152</v>
      </c>
      <c r="B161" s="50">
        <v>44593</v>
      </c>
      <c r="C161" s="37" t="s">
        <v>242</v>
      </c>
      <c r="D161" s="24" t="s">
        <v>140</v>
      </c>
      <c r="E161" s="51">
        <v>77000</v>
      </c>
      <c r="F161" s="258"/>
    </row>
    <row r="162" spans="1:6">
      <c r="A162" s="166">
        <f t="shared" si="2"/>
        <v>153</v>
      </c>
      <c r="B162" s="50">
        <v>44593</v>
      </c>
      <c r="C162" s="37" t="s">
        <v>242</v>
      </c>
      <c r="D162" s="289" t="s">
        <v>21</v>
      </c>
      <c r="E162" s="51">
        <v>107468</v>
      </c>
      <c r="F162" s="258"/>
    </row>
    <row r="163" spans="1:6">
      <c r="A163" s="166">
        <f t="shared" si="2"/>
        <v>154</v>
      </c>
      <c r="B163" s="50">
        <v>44593</v>
      </c>
      <c r="C163" s="37" t="s">
        <v>242</v>
      </c>
      <c r="D163" s="24" t="s">
        <v>247</v>
      </c>
      <c r="E163" s="51">
        <v>200000</v>
      </c>
      <c r="F163" s="258"/>
    </row>
    <row r="164" spans="1:6">
      <c r="A164" s="166">
        <f t="shared" si="2"/>
        <v>155</v>
      </c>
      <c r="B164" s="50">
        <v>44593</v>
      </c>
      <c r="C164" s="37" t="s">
        <v>242</v>
      </c>
      <c r="D164" s="24" t="s">
        <v>246</v>
      </c>
      <c r="E164" s="51">
        <v>200000</v>
      </c>
      <c r="F164" s="258"/>
    </row>
    <row r="165" spans="1:6">
      <c r="A165" s="166">
        <f t="shared" si="2"/>
        <v>156</v>
      </c>
      <c r="B165" s="50">
        <v>44593</v>
      </c>
      <c r="C165" s="37" t="s">
        <v>242</v>
      </c>
      <c r="D165" s="289" t="s">
        <v>21</v>
      </c>
      <c r="E165" s="51">
        <v>202200</v>
      </c>
      <c r="F165" s="258"/>
    </row>
    <row r="166" spans="1:6">
      <c r="A166" s="166">
        <f t="shared" si="2"/>
        <v>157</v>
      </c>
      <c r="B166" s="50">
        <v>44593</v>
      </c>
      <c r="C166" s="37" t="s">
        <v>242</v>
      </c>
      <c r="D166" s="24" t="s">
        <v>155</v>
      </c>
      <c r="E166" s="51">
        <v>500000</v>
      </c>
      <c r="F166" s="258"/>
    </row>
    <row r="167" spans="1:6">
      <c r="A167" s="166">
        <f t="shared" si="2"/>
        <v>158</v>
      </c>
      <c r="B167" s="50">
        <v>44594</v>
      </c>
      <c r="C167" s="37" t="s">
        <v>248</v>
      </c>
      <c r="D167" s="24" t="s">
        <v>249</v>
      </c>
      <c r="E167" s="51">
        <v>100000</v>
      </c>
      <c r="F167" s="258"/>
    </row>
    <row r="168" spans="1:6">
      <c r="A168" s="166">
        <f t="shared" si="2"/>
        <v>159</v>
      </c>
      <c r="B168" s="50">
        <v>44594</v>
      </c>
      <c r="C168" s="37" t="s">
        <v>248</v>
      </c>
      <c r="D168" s="24" t="s">
        <v>250</v>
      </c>
      <c r="E168" s="51">
        <v>100000</v>
      </c>
      <c r="F168" s="258"/>
    </row>
    <row r="169" spans="1:6">
      <c r="A169" s="166">
        <f t="shared" si="2"/>
        <v>160</v>
      </c>
      <c r="B169" s="50">
        <v>44594</v>
      </c>
      <c r="C169" s="37" t="s">
        <v>248</v>
      </c>
      <c r="D169" s="289" t="s">
        <v>21</v>
      </c>
      <c r="E169" s="51">
        <v>100000</v>
      </c>
      <c r="F169" s="258"/>
    </row>
    <row r="170" spans="1:6">
      <c r="A170" s="166">
        <f t="shared" si="2"/>
        <v>161</v>
      </c>
      <c r="B170" s="50">
        <v>44594</v>
      </c>
      <c r="C170" s="37" t="s">
        <v>248</v>
      </c>
      <c r="D170" s="24" t="s">
        <v>251</v>
      </c>
      <c r="E170" s="51">
        <v>200000</v>
      </c>
      <c r="F170" s="258"/>
    </row>
    <row r="171" spans="1:6">
      <c r="A171" s="166">
        <f t="shared" si="2"/>
        <v>162</v>
      </c>
      <c r="B171" s="50">
        <v>44594</v>
      </c>
      <c r="C171" s="37" t="s">
        <v>248</v>
      </c>
      <c r="D171" s="24" t="s">
        <v>185</v>
      </c>
      <c r="E171" s="51">
        <v>500000</v>
      </c>
      <c r="F171" s="258"/>
    </row>
    <row r="172" spans="1:6">
      <c r="A172" s="166">
        <f t="shared" si="2"/>
        <v>163</v>
      </c>
      <c r="B172" s="50">
        <v>44595</v>
      </c>
      <c r="C172" s="37" t="s">
        <v>252</v>
      </c>
      <c r="D172" s="289" t="s">
        <v>21</v>
      </c>
      <c r="E172" s="51">
        <v>200000</v>
      </c>
      <c r="F172" s="258"/>
    </row>
    <row r="173" spans="1:6">
      <c r="A173" s="166">
        <f t="shared" si="2"/>
        <v>164</v>
      </c>
      <c r="B173" s="50">
        <v>44595</v>
      </c>
      <c r="C173" s="37" t="s">
        <v>252</v>
      </c>
      <c r="D173" s="24" t="s">
        <v>253</v>
      </c>
      <c r="E173" s="51">
        <v>200000</v>
      </c>
      <c r="F173" s="258"/>
    </row>
    <row r="174" spans="1:6">
      <c r="A174" s="166">
        <f t="shared" si="2"/>
        <v>165</v>
      </c>
      <c r="B174" s="50">
        <v>44595</v>
      </c>
      <c r="C174" s="37" t="s">
        <v>252</v>
      </c>
      <c r="D174" s="24" t="s">
        <v>254</v>
      </c>
      <c r="E174" s="51">
        <v>600000</v>
      </c>
      <c r="F174" s="258"/>
    </row>
    <row r="175" spans="1:6">
      <c r="A175" s="166">
        <f t="shared" si="2"/>
        <v>166</v>
      </c>
      <c r="B175" s="50">
        <v>44598</v>
      </c>
      <c r="C175" s="37" t="s">
        <v>255</v>
      </c>
      <c r="D175" s="24" t="s">
        <v>259</v>
      </c>
      <c r="E175" s="51">
        <v>50000</v>
      </c>
      <c r="F175" s="258"/>
    </row>
    <row r="176" spans="1:6">
      <c r="A176" s="166">
        <f t="shared" si="2"/>
        <v>167</v>
      </c>
      <c r="B176" s="50">
        <v>44598</v>
      </c>
      <c r="C176" s="37" t="s">
        <v>255</v>
      </c>
      <c r="D176" s="24" t="s">
        <v>260</v>
      </c>
      <c r="E176" s="51">
        <v>500000</v>
      </c>
      <c r="F176" s="258"/>
    </row>
    <row r="177" spans="1:7" ht="25.5">
      <c r="A177" s="166">
        <f t="shared" si="2"/>
        <v>168</v>
      </c>
      <c r="B177" s="50">
        <v>44598</v>
      </c>
      <c r="C177" s="37" t="s">
        <v>255</v>
      </c>
      <c r="D177" s="289" t="s">
        <v>2452</v>
      </c>
      <c r="E177" s="51">
        <v>1000000</v>
      </c>
      <c r="F177" s="258"/>
      <c r="G177" s="265">
        <v>3</v>
      </c>
    </row>
    <row r="178" spans="1:7">
      <c r="A178" s="166">
        <f t="shared" si="2"/>
        <v>169</v>
      </c>
      <c r="B178" s="50">
        <v>44599</v>
      </c>
      <c r="C178" s="37" t="s">
        <v>256</v>
      </c>
      <c r="D178" s="33" t="s">
        <v>117</v>
      </c>
      <c r="E178" s="51">
        <v>100000</v>
      </c>
      <c r="F178" s="258"/>
    </row>
    <row r="179" spans="1:7">
      <c r="A179" s="166">
        <f t="shared" si="2"/>
        <v>170</v>
      </c>
      <c r="B179" s="50">
        <v>44599</v>
      </c>
      <c r="C179" s="37" t="s">
        <v>256</v>
      </c>
      <c r="D179" s="24" t="s">
        <v>262</v>
      </c>
      <c r="E179" s="51">
        <v>200000</v>
      </c>
      <c r="F179" s="258"/>
    </row>
    <row r="180" spans="1:7">
      <c r="A180" s="166">
        <f t="shared" si="2"/>
        <v>171</v>
      </c>
      <c r="B180" s="50">
        <v>44600</v>
      </c>
      <c r="C180" s="37" t="s">
        <v>257</v>
      </c>
      <c r="D180" s="24" t="s">
        <v>263</v>
      </c>
      <c r="E180" s="51">
        <v>50000</v>
      </c>
      <c r="F180" s="258"/>
    </row>
    <row r="181" spans="1:7">
      <c r="A181" s="166">
        <f t="shared" si="2"/>
        <v>172</v>
      </c>
      <c r="B181" s="50">
        <v>44600</v>
      </c>
      <c r="C181" s="37" t="s">
        <v>257</v>
      </c>
      <c r="D181" s="24" t="s">
        <v>158</v>
      </c>
      <c r="E181" s="51">
        <v>200000</v>
      </c>
      <c r="F181" s="258"/>
    </row>
    <row r="182" spans="1:7">
      <c r="A182" s="166">
        <f t="shared" si="2"/>
        <v>173</v>
      </c>
      <c r="B182" s="50">
        <v>44600</v>
      </c>
      <c r="C182" s="37" t="s">
        <v>257</v>
      </c>
      <c r="D182" s="289" t="s">
        <v>21</v>
      </c>
      <c r="E182" s="51">
        <v>200000</v>
      </c>
      <c r="F182" s="258"/>
    </row>
    <row r="183" spans="1:7">
      <c r="A183" s="166">
        <f t="shared" si="2"/>
        <v>174</v>
      </c>
      <c r="B183" s="50">
        <v>44600</v>
      </c>
      <c r="C183" s="37" t="s">
        <v>257</v>
      </c>
      <c r="D183" s="24" t="s">
        <v>218</v>
      </c>
      <c r="E183" s="51">
        <v>1000000</v>
      </c>
      <c r="F183" s="258"/>
    </row>
    <row r="184" spans="1:7">
      <c r="A184" s="166">
        <f t="shared" si="2"/>
        <v>175</v>
      </c>
      <c r="B184" s="50">
        <v>44601</v>
      </c>
      <c r="C184" s="37" t="s">
        <v>258</v>
      </c>
      <c r="D184" s="289" t="s">
        <v>21</v>
      </c>
      <c r="E184" s="51">
        <v>10000</v>
      </c>
      <c r="F184" s="258"/>
    </row>
    <row r="185" spans="1:7">
      <c r="A185" s="166">
        <f t="shared" si="2"/>
        <v>176</v>
      </c>
      <c r="B185" s="50">
        <v>44601</v>
      </c>
      <c r="C185" s="37" t="s">
        <v>258</v>
      </c>
      <c r="D185" s="289" t="s">
        <v>21</v>
      </c>
      <c r="E185" s="51">
        <v>100000</v>
      </c>
      <c r="F185" s="258"/>
    </row>
    <row r="186" spans="1:7">
      <c r="A186" s="166">
        <f t="shared" si="2"/>
        <v>177</v>
      </c>
      <c r="B186" s="50">
        <v>44601</v>
      </c>
      <c r="C186" s="37" t="s">
        <v>258</v>
      </c>
      <c r="D186" s="24" t="s">
        <v>139</v>
      </c>
      <c r="E186" s="51">
        <v>100000</v>
      </c>
      <c r="F186" s="258"/>
    </row>
    <row r="187" spans="1:7">
      <c r="A187" s="166">
        <f t="shared" si="2"/>
        <v>178</v>
      </c>
      <c r="B187" s="50">
        <v>44602</v>
      </c>
      <c r="C187" s="37" t="s">
        <v>264</v>
      </c>
      <c r="D187" s="24" t="s">
        <v>265</v>
      </c>
      <c r="E187" s="51">
        <v>200000</v>
      </c>
      <c r="F187" s="258"/>
    </row>
    <row r="188" spans="1:7">
      <c r="A188" s="166">
        <f t="shared" si="2"/>
        <v>179</v>
      </c>
      <c r="B188" s="50">
        <v>44602</v>
      </c>
      <c r="C188" s="37" t="s">
        <v>264</v>
      </c>
      <c r="D188" s="24" t="s">
        <v>266</v>
      </c>
      <c r="E188" s="51">
        <v>1000000</v>
      </c>
      <c r="F188" s="258"/>
    </row>
    <row r="189" spans="1:7">
      <c r="A189" s="166">
        <f t="shared" si="2"/>
        <v>180</v>
      </c>
      <c r="B189" s="50">
        <v>44602</v>
      </c>
      <c r="C189" s="37" t="s">
        <v>264</v>
      </c>
      <c r="D189" s="289" t="s">
        <v>21</v>
      </c>
      <c r="E189" s="51">
        <v>2000000</v>
      </c>
      <c r="F189" s="258"/>
    </row>
    <row r="190" spans="1:7">
      <c r="A190" s="166">
        <f t="shared" si="2"/>
        <v>181</v>
      </c>
      <c r="B190" s="50">
        <v>44603</v>
      </c>
      <c r="C190" s="37" t="s">
        <v>267</v>
      </c>
      <c r="D190" s="289" t="s">
        <v>226</v>
      </c>
      <c r="E190" s="51">
        <v>200000</v>
      </c>
      <c r="F190" s="258"/>
    </row>
    <row r="191" spans="1:7">
      <c r="A191" s="166">
        <f t="shared" si="2"/>
        <v>182</v>
      </c>
      <c r="B191" s="50">
        <v>44603</v>
      </c>
      <c r="C191" s="37" t="s">
        <v>267</v>
      </c>
      <c r="D191" s="24" t="s">
        <v>2438</v>
      </c>
      <c r="E191" s="51">
        <v>500000</v>
      </c>
      <c r="F191" s="258"/>
    </row>
    <row r="192" spans="1:7">
      <c r="A192" s="166">
        <f t="shared" si="2"/>
        <v>183</v>
      </c>
      <c r="B192" s="52">
        <v>44604</v>
      </c>
      <c r="C192" s="53" t="s">
        <v>268</v>
      </c>
      <c r="D192" s="24" t="s">
        <v>955</v>
      </c>
      <c r="E192" s="51">
        <v>100000</v>
      </c>
      <c r="F192" s="258"/>
    </row>
    <row r="193" spans="1:7">
      <c r="A193" s="166">
        <f t="shared" si="2"/>
        <v>184</v>
      </c>
      <c r="B193" s="52">
        <v>44604</v>
      </c>
      <c r="C193" s="53" t="s">
        <v>268</v>
      </c>
      <c r="D193" s="289" t="s">
        <v>21</v>
      </c>
      <c r="E193" s="51">
        <v>200000</v>
      </c>
      <c r="F193" s="258"/>
    </row>
    <row r="194" spans="1:7" ht="25.5">
      <c r="A194" s="166">
        <f t="shared" si="2"/>
        <v>185</v>
      </c>
      <c r="B194" s="52">
        <v>44605</v>
      </c>
      <c r="C194" s="37" t="s">
        <v>269</v>
      </c>
      <c r="D194" s="31" t="s">
        <v>2439</v>
      </c>
      <c r="E194" s="51">
        <v>100000</v>
      </c>
      <c r="F194" s="258"/>
    </row>
    <row r="195" spans="1:7">
      <c r="A195" s="166">
        <f t="shared" si="2"/>
        <v>186</v>
      </c>
      <c r="B195" s="52">
        <v>44605</v>
      </c>
      <c r="C195" s="37" t="s">
        <v>269</v>
      </c>
      <c r="D195" s="24" t="s">
        <v>208</v>
      </c>
      <c r="E195" s="51">
        <v>200000</v>
      </c>
      <c r="F195" s="258"/>
    </row>
    <row r="196" spans="1:7">
      <c r="A196" s="166">
        <f t="shared" si="2"/>
        <v>187</v>
      </c>
      <c r="B196" s="52">
        <v>44605</v>
      </c>
      <c r="C196" s="37" t="s">
        <v>269</v>
      </c>
      <c r="D196" s="24" t="s">
        <v>2440</v>
      </c>
      <c r="E196" s="51">
        <v>500000</v>
      </c>
      <c r="F196" s="258"/>
    </row>
    <row r="197" spans="1:7">
      <c r="A197" s="166">
        <f t="shared" si="2"/>
        <v>188</v>
      </c>
      <c r="B197" s="52">
        <v>44605</v>
      </c>
      <c r="C197" s="37" t="s">
        <v>269</v>
      </c>
      <c r="D197" s="24" t="s">
        <v>270</v>
      </c>
      <c r="E197" s="51">
        <v>5000000</v>
      </c>
      <c r="F197" s="258"/>
      <c r="G197" s="265">
        <v>4</v>
      </c>
    </row>
    <row r="198" spans="1:7">
      <c r="A198" s="166">
        <f t="shared" si="2"/>
        <v>189</v>
      </c>
      <c r="B198" s="52">
        <v>44606</v>
      </c>
      <c r="C198" s="37" t="s">
        <v>271</v>
      </c>
      <c r="D198" s="24" t="s">
        <v>2441</v>
      </c>
      <c r="E198" s="51">
        <v>100000</v>
      </c>
      <c r="F198" s="258"/>
    </row>
    <row r="199" spans="1:7">
      <c r="A199" s="166">
        <f t="shared" si="2"/>
        <v>190</v>
      </c>
      <c r="B199" s="52">
        <v>44607</v>
      </c>
      <c r="C199" s="37" t="s">
        <v>272</v>
      </c>
      <c r="D199" s="289" t="s">
        <v>21</v>
      </c>
      <c r="E199" s="51">
        <v>10000</v>
      </c>
      <c r="F199" s="258"/>
    </row>
    <row r="200" spans="1:7">
      <c r="A200" s="166">
        <f t="shared" si="2"/>
        <v>191</v>
      </c>
      <c r="B200" s="52">
        <v>44607</v>
      </c>
      <c r="C200" s="37" t="s">
        <v>272</v>
      </c>
      <c r="D200" s="24" t="s">
        <v>273</v>
      </c>
      <c r="E200" s="51">
        <v>50000</v>
      </c>
      <c r="F200" s="258"/>
    </row>
    <row r="201" spans="1:7">
      <c r="A201" s="166">
        <f t="shared" si="2"/>
        <v>192</v>
      </c>
      <c r="B201" s="52">
        <v>44607</v>
      </c>
      <c r="C201" s="37" t="s">
        <v>272</v>
      </c>
      <c r="D201" s="24" t="s">
        <v>204</v>
      </c>
      <c r="E201" s="51">
        <v>50000</v>
      </c>
      <c r="F201" s="258"/>
    </row>
    <row r="202" spans="1:7">
      <c r="A202" s="166">
        <f t="shared" si="2"/>
        <v>193</v>
      </c>
      <c r="B202" s="52">
        <v>44607</v>
      </c>
      <c r="C202" s="37" t="s">
        <v>272</v>
      </c>
      <c r="D202" s="24" t="s">
        <v>274</v>
      </c>
      <c r="E202" s="51">
        <v>650000</v>
      </c>
      <c r="F202" s="258"/>
    </row>
    <row r="203" spans="1:7">
      <c r="A203" s="166">
        <f t="shared" si="2"/>
        <v>194</v>
      </c>
      <c r="B203" s="52">
        <v>44608</v>
      </c>
      <c r="C203" s="53" t="s">
        <v>275</v>
      </c>
      <c r="D203" s="289" t="s">
        <v>21</v>
      </c>
      <c r="E203" s="51">
        <v>40000</v>
      </c>
      <c r="F203" s="258"/>
    </row>
    <row r="204" spans="1:7">
      <c r="A204" s="166">
        <f t="shared" ref="A204:A267" si="3">A203+1</f>
        <v>195</v>
      </c>
      <c r="B204" s="52">
        <v>44608</v>
      </c>
      <c r="C204" s="53" t="s">
        <v>275</v>
      </c>
      <c r="D204" s="24" t="s">
        <v>152</v>
      </c>
      <c r="E204" s="51">
        <v>50000</v>
      </c>
      <c r="F204" s="258"/>
    </row>
    <row r="205" spans="1:7">
      <c r="A205" s="166">
        <f t="shared" si="3"/>
        <v>196</v>
      </c>
      <c r="B205" s="52">
        <v>44608</v>
      </c>
      <c r="C205" s="53" t="s">
        <v>275</v>
      </c>
      <c r="D205" s="24" t="s">
        <v>2442</v>
      </c>
      <c r="E205" s="51">
        <v>300000</v>
      </c>
      <c r="F205" s="258"/>
    </row>
    <row r="206" spans="1:7">
      <c r="A206" s="166">
        <f t="shared" si="3"/>
        <v>197</v>
      </c>
      <c r="B206" s="52">
        <v>44609</v>
      </c>
      <c r="C206" s="53" t="s">
        <v>276</v>
      </c>
      <c r="D206" s="24" t="s">
        <v>278</v>
      </c>
      <c r="E206" s="51">
        <v>100000</v>
      </c>
      <c r="F206" s="258"/>
    </row>
    <row r="207" spans="1:7">
      <c r="A207" s="166">
        <f t="shared" si="3"/>
        <v>198</v>
      </c>
      <c r="B207" s="52">
        <v>44610</v>
      </c>
      <c r="C207" s="53" t="s">
        <v>54</v>
      </c>
      <c r="D207" s="289" t="s">
        <v>21</v>
      </c>
      <c r="E207" s="51">
        <v>10000</v>
      </c>
      <c r="F207" s="258"/>
    </row>
    <row r="208" spans="1:7">
      <c r="A208" s="166">
        <f t="shared" si="3"/>
        <v>199</v>
      </c>
      <c r="B208" s="52">
        <v>44610</v>
      </c>
      <c r="C208" s="53" t="s">
        <v>54</v>
      </c>
      <c r="D208" s="289" t="s">
        <v>21</v>
      </c>
      <c r="E208" s="51">
        <v>10000</v>
      </c>
      <c r="F208" s="258"/>
    </row>
    <row r="209" spans="1:6">
      <c r="A209" s="166">
        <f t="shared" si="3"/>
        <v>200</v>
      </c>
      <c r="B209" s="52">
        <v>44610</v>
      </c>
      <c r="C209" s="53" t="s">
        <v>54</v>
      </c>
      <c r="D209" s="289" t="s">
        <v>21</v>
      </c>
      <c r="E209" s="51">
        <v>30000</v>
      </c>
      <c r="F209" s="258"/>
    </row>
    <row r="210" spans="1:6">
      <c r="A210" s="166">
        <f t="shared" si="3"/>
        <v>201</v>
      </c>
      <c r="B210" s="52">
        <v>44610</v>
      </c>
      <c r="C210" s="53" t="s">
        <v>54</v>
      </c>
      <c r="D210" s="24" t="s">
        <v>143</v>
      </c>
      <c r="E210" s="51">
        <v>100000</v>
      </c>
      <c r="F210" s="258"/>
    </row>
    <row r="211" spans="1:6">
      <c r="A211" s="166">
        <f t="shared" si="3"/>
        <v>202</v>
      </c>
      <c r="B211" s="52">
        <v>44610</v>
      </c>
      <c r="C211" s="53" t="s">
        <v>54</v>
      </c>
      <c r="D211" s="24" t="s">
        <v>153</v>
      </c>
      <c r="E211" s="51">
        <v>100000</v>
      </c>
      <c r="F211" s="258"/>
    </row>
    <row r="212" spans="1:6">
      <c r="A212" s="166">
        <f t="shared" si="3"/>
        <v>203</v>
      </c>
      <c r="B212" s="52">
        <v>44610</v>
      </c>
      <c r="C212" s="53" t="s">
        <v>54</v>
      </c>
      <c r="D212" s="34" t="s">
        <v>279</v>
      </c>
      <c r="E212" s="51">
        <v>400000</v>
      </c>
      <c r="F212" s="258"/>
    </row>
    <row r="213" spans="1:6">
      <c r="A213" s="166">
        <f t="shared" si="3"/>
        <v>204</v>
      </c>
      <c r="B213" s="52">
        <v>44611</v>
      </c>
      <c r="C213" s="56" t="s">
        <v>55</v>
      </c>
      <c r="D213" s="289" t="s">
        <v>21</v>
      </c>
      <c r="E213" s="51">
        <v>10000</v>
      </c>
      <c r="F213" s="258"/>
    </row>
    <row r="214" spans="1:6">
      <c r="A214" s="166">
        <f t="shared" si="3"/>
        <v>205</v>
      </c>
      <c r="B214" s="52">
        <v>44611</v>
      </c>
      <c r="C214" s="56" t="s">
        <v>55</v>
      </c>
      <c r="D214" s="289" t="s">
        <v>21</v>
      </c>
      <c r="E214" s="51">
        <v>10000</v>
      </c>
      <c r="F214" s="258"/>
    </row>
    <row r="215" spans="1:6">
      <c r="A215" s="166">
        <f t="shared" si="3"/>
        <v>206</v>
      </c>
      <c r="B215" s="52">
        <v>44611</v>
      </c>
      <c r="C215" s="56" t="s">
        <v>55</v>
      </c>
      <c r="D215" s="289" t="s">
        <v>21</v>
      </c>
      <c r="E215" s="51">
        <v>10000</v>
      </c>
      <c r="F215" s="258"/>
    </row>
    <row r="216" spans="1:6">
      <c r="A216" s="166">
        <f t="shared" si="3"/>
        <v>207</v>
      </c>
      <c r="B216" s="52">
        <v>44611</v>
      </c>
      <c r="C216" s="56" t="s">
        <v>55</v>
      </c>
      <c r="D216" s="289" t="s">
        <v>21</v>
      </c>
      <c r="E216" s="59">
        <v>10000</v>
      </c>
      <c r="F216" s="258"/>
    </row>
    <row r="217" spans="1:6">
      <c r="A217" s="166">
        <f t="shared" si="3"/>
        <v>208</v>
      </c>
      <c r="B217" s="52">
        <v>44611</v>
      </c>
      <c r="C217" s="56" t="s">
        <v>55</v>
      </c>
      <c r="D217" s="289" t="s">
        <v>21</v>
      </c>
      <c r="E217" s="59">
        <v>10000</v>
      </c>
      <c r="F217" s="258"/>
    </row>
    <row r="218" spans="1:6">
      <c r="A218" s="166">
        <f t="shared" si="3"/>
        <v>209</v>
      </c>
      <c r="B218" s="52">
        <v>44611</v>
      </c>
      <c r="C218" s="56" t="s">
        <v>55</v>
      </c>
      <c r="D218" s="289" t="s">
        <v>21</v>
      </c>
      <c r="E218" s="59">
        <v>10000</v>
      </c>
      <c r="F218" s="258"/>
    </row>
    <row r="219" spans="1:6">
      <c r="A219" s="166">
        <f t="shared" si="3"/>
        <v>210</v>
      </c>
      <c r="B219" s="52">
        <v>44611</v>
      </c>
      <c r="C219" s="56" t="s">
        <v>55</v>
      </c>
      <c r="D219" s="289" t="s">
        <v>21</v>
      </c>
      <c r="E219" s="59">
        <v>30000</v>
      </c>
      <c r="F219" s="258"/>
    </row>
    <row r="220" spans="1:6">
      <c r="A220" s="166">
        <f t="shared" si="3"/>
        <v>211</v>
      </c>
      <c r="B220" s="52">
        <v>44611</v>
      </c>
      <c r="C220" s="56" t="s">
        <v>55</v>
      </c>
      <c r="D220" s="24" t="s">
        <v>280</v>
      </c>
      <c r="E220" s="59">
        <v>100000</v>
      </c>
      <c r="F220" s="258"/>
    </row>
    <row r="221" spans="1:6">
      <c r="A221" s="166">
        <f t="shared" si="3"/>
        <v>212</v>
      </c>
      <c r="B221" s="57">
        <v>44612</v>
      </c>
      <c r="C221" s="58" t="s">
        <v>56</v>
      </c>
      <c r="D221" s="289" t="s">
        <v>21</v>
      </c>
      <c r="E221" s="59">
        <v>5000</v>
      </c>
      <c r="F221" s="258"/>
    </row>
    <row r="222" spans="1:6">
      <c r="A222" s="166">
        <f t="shared" si="3"/>
        <v>213</v>
      </c>
      <c r="B222" s="57">
        <v>44612</v>
      </c>
      <c r="C222" s="58" t="s">
        <v>56</v>
      </c>
      <c r="D222" s="289" t="s">
        <v>21</v>
      </c>
      <c r="E222" s="59">
        <v>10000</v>
      </c>
      <c r="F222" s="258"/>
    </row>
    <row r="223" spans="1:6">
      <c r="A223" s="166">
        <f t="shared" si="3"/>
        <v>214</v>
      </c>
      <c r="B223" s="57">
        <v>44612</v>
      </c>
      <c r="C223" s="58" t="s">
        <v>56</v>
      </c>
      <c r="D223" s="289" t="s">
        <v>21</v>
      </c>
      <c r="E223" s="59">
        <v>10000</v>
      </c>
      <c r="F223" s="258"/>
    </row>
    <row r="224" spans="1:6">
      <c r="A224" s="166">
        <f t="shared" si="3"/>
        <v>215</v>
      </c>
      <c r="B224" s="57">
        <v>44612</v>
      </c>
      <c r="C224" s="58" t="s">
        <v>56</v>
      </c>
      <c r="D224" s="289" t="s">
        <v>21</v>
      </c>
      <c r="E224" s="59">
        <v>20000</v>
      </c>
      <c r="F224" s="258"/>
    </row>
    <row r="225" spans="1:6">
      <c r="A225" s="166">
        <f t="shared" si="3"/>
        <v>216</v>
      </c>
      <c r="B225" s="57">
        <v>44612</v>
      </c>
      <c r="C225" s="58" t="s">
        <v>56</v>
      </c>
      <c r="D225" s="24" t="s">
        <v>281</v>
      </c>
      <c r="E225" s="59">
        <v>50000</v>
      </c>
      <c r="F225" s="258"/>
    </row>
    <row r="226" spans="1:6">
      <c r="A226" s="166">
        <f t="shared" si="3"/>
        <v>217</v>
      </c>
      <c r="B226" s="57">
        <v>44612</v>
      </c>
      <c r="C226" s="58" t="s">
        <v>56</v>
      </c>
      <c r="D226" s="289" t="s">
        <v>21</v>
      </c>
      <c r="E226" s="59">
        <v>50000</v>
      </c>
      <c r="F226" s="258"/>
    </row>
    <row r="227" spans="1:6">
      <c r="A227" s="166">
        <f t="shared" si="3"/>
        <v>218</v>
      </c>
      <c r="B227" s="57">
        <v>44612</v>
      </c>
      <c r="C227" s="58" t="s">
        <v>56</v>
      </c>
      <c r="D227" s="24" t="s">
        <v>146</v>
      </c>
      <c r="E227" s="59">
        <v>100000</v>
      </c>
      <c r="F227" s="258"/>
    </row>
    <row r="228" spans="1:6">
      <c r="A228" s="166">
        <f t="shared" si="3"/>
        <v>219</v>
      </c>
      <c r="B228" s="57">
        <v>44612</v>
      </c>
      <c r="C228" s="58" t="s">
        <v>56</v>
      </c>
      <c r="D228" s="24" t="s">
        <v>282</v>
      </c>
      <c r="E228" s="59">
        <v>100000</v>
      </c>
      <c r="F228" s="258"/>
    </row>
    <row r="229" spans="1:6">
      <c r="A229" s="166">
        <f t="shared" si="3"/>
        <v>220</v>
      </c>
      <c r="B229" s="57">
        <v>44613</v>
      </c>
      <c r="C229" s="58" t="s">
        <v>57</v>
      </c>
      <c r="D229" s="289" t="s">
        <v>21</v>
      </c>
      <c r="E229" s="59">
        <v>1000</v>
      </c>
      <c r="F229" s="258"/>
    </row>
    <row r="230" spans="1:6">
      <c r="A230" s="166">
        <f t="shared" si="3"/>
        <v>221</v>
      </c>
      <c r="B230" s="57">
        <v>44613</v>
      </c>
      <c r="C230" s="58" t="s">
        <v>57</v>
      </c>
      <c r="D230" s="289" t="s">
        <v>21</v>
      </c>
      <c r="E230" s="59">
        <v>2000</v>
      </c>
      <c r="F230" s="258"/>
    </row>
    <row r="231" spans="1:6">
      <c r="A231" s="166">
        <f t="shared" si="3"/>
        <v>222</v>
      </c>
      <c r="B231" s="57">
        <v>44613</v>
      </c>
      <c r="C231" s="58" t="s">
        <v>57</v>
      </c>
      <c r="D231" s="289" t="s">
        <v>21</v>
      </c>
      <c r="E231" s="59">
        <v>6000</v>
      </c>
      <c r="F231" s="258"/>
    </row>
    <row r="232" spans="1:6">
      <c r="A232" s="166">
        <f t="shared" si="3"/>
        <v>223</v>
      </c>
      <c r="B232" s="57">
        <v>44613</v>
      </c>
      <c r="C232" s="58" t="s">
        <v>57</v>
      </c>
      <c r="D232" s="289" t="s">
        <v>21</v>
      </c>
      <c r="E232" s="59">
        <v>10000</v>
      </c>
      <c r="F232" s="258"/>
    </row>
    <row r="233" spans="1:6">
      <c r="A233" s="166">
        <f t="shared" si="3"/>
        <v>224</v>
      </c>
      <c r="B233" s="57">
        <v>44613</v>
      </c>
      <c r="C233" s="58" t="s">
        <v>57</v>
      </c>
      <c r="D233" s="289" t="s">
        <v>21</v>
      </c>
      <c r="E233" s="59">
        <v>10000</v>
      </c>
      <c r="F233" s="258"/>
    </row>
    <row r="234" spans="1:6">
      <c r="A234" s="166">
        <f t="shared" si="3"/>
        <v>225</v>
      </c>
      <c r="B234" s="57">
        <v>44613</v>
      </c>
      <c r="C234" s="58" t="s">
        <v>57</v>
      </c>
      <c r="D234" s="289" t="s">
        <v>21</v>
      </c>
      <c r="E234" s="59">
        <v>10000</v>
      </c>
      <c r="F234" s="258"/>
    </row>
    <row r="235" spans="1:6">
      <c r="A235" s="166">
        <f t="shared" si="3"/>
        <v>226</v>
      </c>
      <c r="B235" s="57">
        <v>44613</v>
      </c>
      <c r="C235" s="58" t="s">
        <v>57</v>
      </c>
      <c r="D235" s="289" t="s">
        <v>21</v>
      </c>
      <c r="E235" s="59">
        <v>10000</v>
      </c>
      <c r="F235" s="258"/>
    </row>
    <row r="236" spans="1:6">
      <c r="A236" s="166">
        <f t="shared" si="3"/>
        <v>227</v>
      </c>
      <c r="B236" s="57">
        <v>44613</v>
      </c>
      <c r="C236" s="58" t="s">
        <v>57</v>
      </c>
      <c r="D236" s="289" t="s">
        <v>21</v>
      </c>
      <c r="E236" s="59">
        <v>12000</v>
      </c>
      <c r="F236" s="258"/>
    </row>
    <row r="237" spans="1:6">
      <c r="A237" s="166">
        <f t="shared" si="3"/>
        <v>228</v>
      </c>
      <c r="B237" s="57">
        <v>44613</v>
      </c>
      <c r="C237" s="58" t="s">
        <v>57</v>
      </c>
      <c r="D237" s="289" t="s">
        <v>21</v>
      </c>
      <c r="E237" s="59">
        <v>20000</v>
      </c>
      <c r="F237" s="258"/>
    </row>
    <row r="238" spans="1:6">
      <c r="A238" s="166">
        <f t="shared" si="3"/>
        <v>229</v>
      </c>
      <c r="B238" s="57">
        <v>44613</v>
      </c>
      <c r="C238" s="58" t="s">
        <v>57</v>
      </c>
      <c r="D238" s="289" t="s">
        <v>21</v>
      </c>
      <c r="E238" s="59">
        <v>20000</v>
      </c>
      <c r="F238" s="258"/>
    </row>
    <row r="239" spans="1:6">
      <c r="A239" s="166">
        <f t="shared" si="3"/>
        <v>230</v>
      </c>
      <c r="B239" s="57">
        <v>44613</v>
      </c>
      <c r="C239" s="58" t="s">
        <v>57</v>
      </c>
      <c r="D239" s="289" t="s">
        <v>21</v>
      </c>
      <c r="E239" s="59">
        <v>20000</v>
      </c>
      <c r="F239" s="258"/>
    </row>
    <row r="240" spans="1:6">
      <c r="A240" s="166">
        <f t="shared" si="3"/>
        <v>231</v>
      </c>
      <c r="B240" s="57">
        <v>44613</v>
      </c>
      <c r="C240" s="58" t="s">
        <v>57</v>
      </c>
      <c r="D240" s="289" t="s">
        <v>21</v>
      </c>
      <c r="E240" s="59">
        <v>25000</v>
      </c>
      <c r="F240" s="258"/>
    </row>
    <row r="241" spans="1:7">
      <c r="A241" s="166">
        <f t="shared" si="3"/>
        <v>232</v>
      </c>
      <c r="B241" s="57">
        <v>44613</v>
      </c>
      <c r="C241" s="58" t="s">
        <v>57</v>
      </c>
      <c r="D241" s="24" t="s">
        <v>283</v>
      </c>
      <c r="E241" s="59">
        <v>50000</v>
      </c>
      <c r="F241" s="258"/>
    </row>
    <row r="242" spans="1:7">
      <c r="A242" s="166">
        <f t="shared" si="3"/>
        <v>233</v>
      </c>
      <c r="B242" s="57">
        <v>44613</v>
      </c>
      <c r="C242" s="58" t="s">
        <v>57</v>
      </c>
      <c r="D242" s="24" t="s">
        <v>284</v>
      </c>
      <c r="E242" s="59">
        <v>200000</v>
      </c>
      <c r="F242" s="258"/>
    </row>
    <row r="243" spans="1:7">
      <c r="A243" s="166">
        <f t="shared" si="3"/>
        <v>234</v>
      </c>
      <c r="B243" s="57">
        <v>44613</v>
      </c>
      <c r="C243" s="58" t="s">
        <v>57</v>
      </c>
      <c r="D243" s="24" t="s">
        <v>285</v>
      </c>
      <c r="E243" s="59">
        <v>500000</v>
      </c>
      <c r="F243" s="258"/>
    </row>
    <row r="244" spans="1:7" ht="25.5">
      <c r="A244" s="166">
        <f t="shared" si="3"/>
        <v>235</v>
      </c>
      <c r="B244" s="57">
        <v>44613</v>
      </c>
      <c r="C244" s="58" t="s">
        <v>57</v>
      </c>
      <c r="D244" s="289" t="s">
        <v>25</v>
      </c>
      <c r="E244" s="59">
        <v>550000</v>
      </c>
      <c r="F244" s="258"/>
      <c r="G244" s="265">
        <v>2</v>
      </c>
    </row>
    <row r="245" spans="1:7">
      <c r="A245" s="166">
        <f t="shared" si="3"/>
        <v>236</v>
      </c>
      <c r="B245" s="57">
        <v>44614</v>
      </c>
      <c r="C245" s="58" t="s">
        <v>58</v>
      </c>
      <c r="D245" s="289" t="s">
        <v>21</v>
      </c>
      <c r="E245" s="59">
        <v>1000</v>
      </c>
      <c r="F245" s="258"/>
    </row>
    <row r="246" spans="1:7">
      <c r="A246" s="166">
        <f t="shared" si="3"/>
        <v>237</v>
      </c>
      <c r="B246" s="57">
        <v>44614</v>
      </c>
      <c r="C246" s="58" t="s">
        <v>58</v>
      </c>
      <c r="D246" s="289" t="s">
        <v>21</v>
      </c>
      <c r="E246" s="59">
        <v>2000</v>
      </c>
      <c r="F246" s="258"/>
    </row>
    <row r="247" spans="1:7">
      <c r="A247" s="166">
        <f t="shared" si="3"/>
        <v>238</v>
      </c>
      <c r="B247" s="57">
        <v>44614</v>
      </c>
      <c r="C247" s="58" t="s">
        <v>58</v>
      </c>
      <c r="D247" s="289" t="s">
        <v>21</v>
      </c>
      <c r="E247" s="59">
        <v>3000</v>
      </c>
      <c r="F247" s="258"/>
    </row>
    <row r="248" spans="1:7">
      <c r="A248" s="166">
        <f t="shared" si="3"/>
        <v>239</v>
      </c>
      <c r="B248" s="57">
        <v>44614</v>
      </c>
      <c r="C248" s="58" t="s">
        <v>58</v>
      </c>
      <c r="D248" s="289" t="s">
        <v>21</v>
      </c>
      <c r="E248" s="59">
        <v>5000</v>
      </c>
      <c r="F248" s="258"/>
    </row>
    <row r="249" spans="1:7">
      <c r="A249" s="166">
        <f t="shared" si="3"/>
        <v>240</v>
      </c>
      <c r="B249" s="57">
        <v>44614</v>
      </c>
      <c r="C249" s="58" t="s">
        <v>58</v>
      </c>
      <c r="D249" s="289" t="s">
        <v>21</v>
      </c>
      <c r="E249" s="59">
        <v>5000</v>
      </c>
      <c r="F249" s="258"/>
    </row>
    <row r="250" spans="1:7">
      <c r="A250" s="166">
        <f t="shared" si="3"/>
        <v>241</v>
      </c>
      <c r="B250" s="57">
        <v>44614</v>
      </c>
      <c r="C250" s="58" t="s">
        <v>58</v>
      </c>
      <c r="D250" s="289" t="s">
        <v>21</v>
      </c>
      <c r="E250" s="59">
        <v>5000</v>
      </c>
      <c r="F250" s="258"/>
    </row>
    <row r="251" spans="1:7">
      <c r="A251" s="166">
        <f t="shared" si="3"/>
        <v>242</v>
      </c>
      <c r="B251" s="57">
        <v>44614</v>
      </c>
      <c r="C251" s="58" t="s">
        <v>58</v>
      </c>
      <c r="D251" s="289" t="s">
        <v>21</v>
      </c>
      <c r="E251" s="59">
        <v>5000</v>
      </c>
      <c r="F251" s="258"/>
    </row>
    <row r="252" spans="1:7">
      <c r="A252" s="166">
        <f t="shared" si="3"/>
        <v>243</v>
      </c>
      <c r="B252" s="57">
        <v>44614</v>
      </c>
      <c r="C252" s="58" t="s">
        <v>58</v>
      </c>
      <c r="D252" s="289" t="s">
        <v>21</v>
      </c>
      <c r="E252" s="59">
        <v>10000</v>
      </c>
      <c r="F252" s="258"/>
    </row>
    <row r="253" spans="1:7">
      <c r="A253" s="166">
        <f t="shared" si="3"/>
        <v>244</v>
      </c>
      <c r="B253" s="57">
        <v>44614</v>
      </c>
      <c r="C253" s="58" t="s">
        <v>58</v>
      </c>
      <c r="D253" s="289" t="s">
        <v>21</v>
      </c>
      <c r="E253" s="59">
        <v>10000</v>
      </c>
      <c r="F253" s="258"/>
    </row>
    <row r="254" spans="1:7">
      <c r="A254" s="166">
        <f t="shared" si="3"/>
        <v>245</v>
      </c>
      <c r="B254" s="57">
        <v>44614</v>
      </c>
      <c r="C254" s="58" t="s">
        <v>58</v>
      </c>
      <c r="D254" s="289" t="s">
        <v>21</v>
      </c>
      <c r="E254" s="59">
        <v>10000</v>
      </c>
      <c r="F254" s="258"/>
    </row>
    <row r="255" spans="1:7">
      <c r="A255" s="166">
        <f t="shared" si="3"/>
        <v>246</v>
      </c>
      <c r="B255" s="57">
        <v>44614</v>
      </c>
      <c r="C255" s="58" t="s">
        <v>58</v>
      </c>
      <c r="D255" s="289" t="s">
        <v>21</v>
      </c>
      <c r="E255" s="59">
        <v>10000</v>
      </c>
      <c r="F255" s="258"/>
    </row>
    <row r="256" spans="1:7">
      <c r="A256" s="166">
        <f t="shared" si="3"/>
        <v>247</v>
      </c>
      <c r="B256" s="57">
        <v>44614</v>
      </c>
      <c r="C256" s="58" t="s">
        <v>58</v>
      </c>
      <c r="D256" s="289" t="s">
        <v>21</v>
      </c>
      <c r="E256" s="59">
        <v>10000</v>
      </c>
      <c r="F256" s="258"/>
    </row>
    <row r="257" spans="1:6">
      <c r="A257" s="166">
        <f t="shared" si="3"/>
        <v>248</v>
      </c>
      <c r="B257" s="57">
        <v>44614</v>
      </c>
      <c r="C257" s="58" t="s">
        <v>58</v>
      </c>
      <c r="D257" s="289" t="s">
        <v>21</v>
      </c>
      <c r="E257" s="59">
        <v>10000</v>
      </c>
      <c r="F257" s="258"/>
    </row>
    <row r="258" spans="1:6">
      <c r="A258" s="166">
        <f t="shared" si="3"/>
        <v>249</v>
      </c>
      <c r="B258" s="57">
        <v>44614</v>
      </c>
      <c r="C258" s="58" t="s">
        <v>58</v>
      </c>
      <c r="D258" s="289" t="s">
        <v>21</v>
      </c>
      <c r="E258" s="59">
        <v>10000</v>
      </c>
      <c r="F258" s="258"/>
    </row>
    <row r="259" spans="1:6">
      <c r="A259" s="166">
        <f t="shared" si="3"/>
        <v>250</v>
      </c>
      <c r="B259" s="57">
        <v>44614</v>
      </c>
      <c r="C259" s="58" t="s">
        <v>58</v>
      </c>
      <c r="D259" s="289" t="s">
        <v>21</v>
      </c>
      <c r="E259" s="59">
        <v>10000</v>
      </c>
      <c r="F259" s="258"/>
    </row>
    <row r="260" spans="1:6">
      <c r="A260" s="166">
        <f t="shared" si="3"/>
        <v>251</v>
      </c>
      <c r="B260" s="57">
        <v>44614</v>
      </c>
      <c r="C260" s="58" t="s">
        <v>58</v>
      </c>
      <c r="D260" s="289" t="s">
        <v>21</v>
      </c>
      <c r="E260" s="59">
        <v>10000</v>
      </c>
      <c r="F260" s="258"/>
    </row>
    <row r="261" spans="1:6">
      <c r="A261" s="166">
        <f t="shared" si="3"/>
        <v>252</v>
      </c>
      <c r="B261" s="57">
        <v>44614</v>
      </c>
      <c r="C261" s="58" t="s">
        <v>58</v>
      </c>
      <c r="D261" s="289" t="s">
        <v>21</v>
      </c>
      <c r="E261" s="59">
        <v>10000</v>
      </c>
      <c r="F261" s="258"/>
    </row>
    <row r="262" spans="1:6">
      <c r="A262" s="166">
        <f t="shared" si="3"/>
        <v>253</v>
      </c>
      <c r="B262" s="57">
        <v>44614</v>
      </c>
      <c r="C262" s="58" t="s">
        <v>58</v>
      </c>
      <c r="D262" s="289" t="s">
        <v>21</v>
      </c>
      <c r="E262" s="59">
        <v>10000</v>
      </c>
      <c r="F262" s="258"/>
    </row>
    <row r="263" spans="1:6">
      <c r="A263" s="166">
        <f t="shared" si="3"/>
        <v>254</v>
      </c>
      <c r="B263" s="57">
        <v>44614</v>
      </c>
      <c r="C263" s="58" t="s">
        <v>58</v>
      </c>
      <c r="D263" s="289" t="s">
        <v>21</v>
      </c>
      <c r="E263" s="59">
        <v>10000</v>
      </c>
      <c r="F263" s="258"/>
    </row>
    <row r="264" spans="1:6">
      <c r="A264" s="166">
        <f t="shared" si="3"/>
        <v>255</v>
      </c>
      <c r="B264" s="57">
        <v>44614</v>
      </c>
      <c r="C264" s="58" t="s">
        <v>58</v>
      </c>
      <c r="D264" s="289" t="s">
        <v>21</v>
      </c>
      <c r="E264" s="59">
        <v>10000</v>
      </c>
      <c r="F264" s="258"/>
    </row>
    <row r="265" spans="1:6">
      <c r="A265" s="166">
        <f t="shared" si="3"/>
        <v>256</v>
      </c>
      <c r="B265" s="57">
        <v>44614</v>
      </c>
      <c r="C265" s="58" t="s">
        <v>58</v>
      </c>
      <c r="D265" s="289" t="s">
        <v>21</v>
      </c>
      <c r="E265" s="59">
        <v>10000</v>
      </c>
      <c r="F265" s="258"/>
    </row>
    <row r="266" spans="1:6">
      <c r="A266" s="166">
        <f t="shared" si="3"/>
        <v>257</v>
      </c>
      <c r="B266" s="57">
        <v>44614</v>
      </c>
      <c r="C266" s="58" t="s">
        <v>58</v>
      </c>
      <c r="D266" s="289" t="s">
        <v>21</v>
      </c>
      <c r="E266" s="59">
        <v>10000</v>
      </c>
      <c r="F266" s="258"/>
    </row>
    <row r="267" spans="1:6">
      <c r="A267" s="166">
        <f t="shared" si="3"/>
        <v>258</v>
      </c>
      <c r="B267" s="57">
        <v>44614</v>
      </c>
      <c r="C267" s="58" t="s">
        <v>58</v>
      </c>
      <c r="D267" s="289" t="s">
        <v>21</v>
      </c>
      <c r="E267" s="59">
        <v>10000</v>
      </c>
      <c r="F267" s="258"/>
    </row>
    <row r="268" spans="1:6">
      <c r="A268" s="166">
        <f t="shared" ref="A268:A331" si="4">A267+1</f>
        <v>259</v>
      </c>
      <c r="B268" s="57">
        <v>44614</v>
      </c>
      <c r="C268" s="58" t="s">
        <v>58</v>
      </c>
      <c r="D268" s="289" t="s">
        <v>21</v>
      </c>
      <c r="E268" s="59">
        <v>10000</v>
      </c>
      <c r="F268" s="258"/>
    </row>
    <row r="269" spans="1:6">
      <c r="A269" s="166">
        <f t="shared" si="4"/>
        <v>260</v>
      </c>
      <c r="B269" s="57">
        <v>44614</v>
      </c>
      <c r="C269" s="58" t="s">
        <v>58</v>
      </c>
      <c r="D269" s="289" t="s">
        <v>21</v>
      </c>
      <c r="E269" s="59">
        <v>10000</v>
      </c>
      <c r="F269" s="258"/>
    </row>
    <row r="270" spans="1:6">
      <c r="A270" s="166">
        <f t="shared" si="4"/>
        <v>261</v>
      </c>
      <c r="B270" s="57">
        <v>44614</v>
      </c>
      <c r="C270" s="58" t="s">
        <v>58</v>
      </c>
      <c r="D270" s="289" t="s">
        <v>21</v>
      </c>
      <c r="E270" s="59">
        <v>20000</v>
      </c>
      <c r="F270" s="258"/>
    </row>
    <row r="271" spans="1:6">
      <c r="A271" s="166">
        <f t="shared" si="4"/>
        <v>262</v>
      </c>
      <c r="B271" s="57">
        <v>44614</v>
      </c>
      <c r="C271" s="58" t="s">
        <v>58</v>
      </c>
      <c r="D271" s="289" t="s">
        <v>21</v>
      </c>
      <c r="E271" s="59">
        <v>20000</v>
      </c>
      <c r="F271" s="258"/>
    </row>
    <row r="272" spans="1:6">
      <c r="A272" s="166">
        <f t="shared" si="4"/>
        <v>263</v>
      </c>
      <c r="B272" s="57">
        <v>44614</v>
      </c>
      <c r="C272" s="58" t="s">
        <v>58</v>
      </c>
      <c r="D272" s="289" t="s">
        <v>21</v>
      </c>
      <c r="E272" s="59">
        <v>24151</v>
      </c>
      <c r="F272" s="258"/>
    </row>
    <row r="273" spans="1:6">
      <c r="A273" s="166">
        <f t="shared" si="4"/>
        <v>264</v>
      </c>
      <c r="B273" s="57">
        <v>44614</v>
      </c>
      <c r="C273" s="58" t="s">
        <v>58</v>
      </c>
      <c r="D273" s="24" t="s">
        <v>286</v>
      </c>
      <c r="E273" s="59">
        <v>50000</v>
      </c>
      <c r="F273" s="258"/>
    </row>
    <row r="274" spans="1:6">
      <c r="A274" s="166">
        <f t="shared" si="4"/>
        <v>265</v>
      </c>
      <c r="B274" s="57">
        <v>44614</v>
      </c>
      <c r="C274" s="58" t="s">
        <v>58</v>
      </c>
      <c r="D274" s="24" t="s">
        <v>287</v>
      </c>
      <c r="E274" s="59">
        <v>50000</v>
      </c>
      <c r="F274" s="258"/>
    </row>
    <row r="275" spans="1:6">
      <c r="A275" s="166">
        <f t="shared" si="4"/>
        <v>266</v>
      </c>
      <c r="B275" s="57">
        <v>44614</v>
      </c>
      <c r="C275" s="58" t="s">
        <v>58</v>
      </c>
      <c r="D275" s="24" t="s">
        <v>288</v>
      </c>
      <c r="E275" s="59">
        <v>200000</v>
      </c>
      <c r="F275" s="258"/>
    </row>
    <row r="276" spans="1:6">
      <c r="A276" s="166">
        <f t="shared" si="4"/>
        <v>267</v>
      </c>
      <c r="B276" s="57">
        <v>44614</v>
      </c>
      <c r="C276" s="58" t="s">
        <v>58</v>
      </c>
      <c r="D276" s="24" t="s">
        <v>289</v>
      </c>
      <c r="E276" s="59">
        <v>300000</v>
      </c>
      <c r="F276" s="258"/>
    </row>
    <row r="277" spans="1:6">
      <c r="A277" s="166">
        <f t="shared" si="4"/>
        <v>268</v>
      </c>
      <c r="B277" s="57">
        <v>44615</v>
      </c>
      <c r="C277" s="58" t="s">
        <v>59</v>
      </c>
      <c r="D277" s="289" t="s">
        <v>21</v>
      </c>
      <c r="E277" s="59">
        <v>3000</v>
      </c>
      <c r="F277" s="258"/>
    </row>
    <row r="278" spans="1:6">
      <c r="A278" s="166">
        <f t="shared" si="4"/>
        <v>269</v>
      </c>
      <c r="B278" s="57">
        <v>44615</v>
      </c>
      <c r="C278" s="58" t="s">
        <v>59</v>
      </c>
      <c r="D278" s="289" t="s">
        <v>21</v>
      </c>
      <c r="E278" s="59">
        <v>5000</v>
      </c>
      <c r="F278" s="258"/>
    </row>
    <row r="279" spans="1:6">
      <c r="A279" s="166">
        <f t="shared" si="4"/>
        <v>270</v>
      </c>
      <c r="B279" s="57">
        <v>44615</v>
      </c>
      <c r="C279" s="58" t="s">
        <v>59</v>
      </c>
      <c r="D279" s="289" t="s">
        <v>21</v>
      </c>
      <c r="E279" s="59">
        <v>10000</v>
      </c>
      <c r="F279" s="258"/>
    </row>
    <row r="280" spans="1:6">
      <c r="A280" s="166">
        <f t="shared" si="4"/>
        <v>271</v>
      </c>
      <c r="B280" s="57">
        <v>44615</v>
      </c>
      <c r="C280" s="58" t="s">
        <v>59</v>
      </c>
      <c r="D280" s="289" t="s">
        <v>21</v>
      </c>
      <c r="E280" s="59">
        <v>10000</v>
      </c>
      <c r="F280" s="258"/>
    </row>
    <row r="281" spans="1:6">
      <c r="A281" s="166">
        <f t="shared" si="4"/>
        <v>272</v>
      </c>
      <c r="B281" s="57">
        <v>44615</v>
      </c>
      <c r="C281" s="58" t="s">
        <v>59</v>
      </c>
      <c r="D281" s="289" t="s">
        <v>21</v>
      </c>
      <c r="E281" s="59">
        <v>10000</v>
      </c>
      <c r="F281" s="258"/>
    </row>
    <row r="282" spans="1:6">
      <c r="A282" s="166">
        <f t="shared" si="4"/>
        <v>273</v>
      </c>
      <c r="B282" s="57">
        <v>44615</v>
      </c>
      <c r="C282" s="58" t="s">
        <v>59</v>
      </c>
      <c r="D282" s="289" t="s">
        <v>21</v>
      </c>
      <c r="E282" s="59">
        <v>10000</v>
      </c>
      <c r="F282" s="258"/>
    </row>
    <row r="283" spans="1:6">
      <c r="A283" s="166">
        <f t="shared" si="4"/>
        <v>274</v>
      </c>
      <c r="B283" s="57">
        <v>44615</v>
      </c>
      <c r="C283" s="58" t="s">
        <v>59</v>
      </c>
      <c r="D283" s="289" t="s">
        <v>21</v>
      </c>
      <c r="E283" s="59">
        <v>10000</v>
      </c>
      <c r="F283" s="258"/>
    </row>
    <row r="284" spans="1:6">
      <c r="A284" s="166">
        <f t="shared" si="4"/>
        <v>275</v>
      </c>
      <c r="B284" s="57">
        <v>44615</v>
      </c>
      <c r="C284" s="58" t="s">
        <v>59</v>
      </c>
      <c r="D284" s="289" t="s">
        <v>21</v>
      </c>
      <c r="E284" s="59">
        <v>10000</v>
      </c>
      <c r="F284" s="258"/>
    </row>
    <row r="285" spans="1:6">
      <c r="A285" s="166">
        <f t="shared" si="4"/>
        <v>276</v>
      </c>
      <c r="B285" s="57">
        <v>44615</v>
      </c>
      <c r="C285" s="58" t="s">
        <v>59</v>
      </c>
      <c r="D285" s="289" t="s">
        <v>21</v>
      </c>
      <c r="E285" s="59">
        <v>10000</v>
      </c>
      <c r="F285" s="258"/>
    </row>
    <row r="286" spans="1:6">
      <c r="A286" s="166">
        <f t="shared" si="4"/>
        <v>277</v>
      </c>
      <c r="B286" s="57">
        <v>44615</v>
      </c>
      <c r="C286" s="58" t="s">
        <v>59</v>
      </c>
      <c r="D286" s="289" t="s">
        <v>21</v>
      </c>
      <c r="E286" s="59">
        <v>20000</v>
      </c>
      <c r="F286" s="258"/>
    </row>
    <row r="287" spans="1:6">
      <c r="A287" s="166">
        <f t="shared" si="4"/>
        <v>278</v>
      </c>
      <c r="B287" s="57">
        <v>44615</v>
      </c>
      <c r="C287" s="58" t="s">
        <v>59</v>
      </c>
      <c r="D287" s="289" t="s">
        <v>21</v>
      </c>
      <c r="E287" s="59">
        <v>20000</v>
      </c>
      <c r="F287" s="258"/>
    </row>
    <row r="288" spans="1:6">
      <c r="A288" s="166">
        <f t="shared" si="4"/>
        <v>279</v>
      </c>
      <c r="B288" s="57">
        <v>44615</v>
      </c>
      <c r="C288" s="58" t="s">
        <v>59</v>
      </c>
      <c r="D288" s="289" t="s">
        <v>21</v>
      </c>
      <c r="E288" s="59">
        <v>20000</v>
      </c>
      <c r="F288" s="258"/>
    </row>
    <row r="289" spans="1:6">
      <c r="A289" s="166">
        <f t="shared" si="4"/>
        <v>280</v>
      </c>
      <c r="B289" s="57">
        <v>44615</v>
      </c>
      <c r="C289" s="58" t="s">
        <v>59</v>
      </c>
      <c r="D289" s="289" t="s">
        <v>21</v>
      </c>
      <c r="E289" s="59">
        <v>30000</v>
      </c>
      <c r="F289" s="258"/>
    </row>
    <row r="290" spans="1:6">
      <c r="A290" s="166">
        <f t="shared" si="4"/>
        <v>281</v>
      </c>
      <c r="B290" s="57">
        <v>44615</v>
      </c>
      <c r="C290" s="58" t="s">
        <v>59</v>
      </c>
      <c r="D290" s="24" t="s">
        <v>2171</v>
      </c>
      <c r="E290" s="59">
        <v>50000</v>
      </c>
      <c r="F290" s="258"/>
    </row>
    <row r="291" spans="1:6">
      <c r="A291" s="166">
        <f t="shared" si="4"/>
        <v>282</v>
      </c>
      <c r="B291" s="57">
        <v>44615</v>
      </c>
      <c r="C291" s="58" t="s">
        <v>59</v>
      </c>
      <c r="D291" s="24" t="s">
        <v>290</v>
      </c>
      <c r="E291" s="59">
        <v>50000</v>
      </c>
      <c r="F291" s="258"/>
    </row>
    <row r="292" spans="1:6">
      <c r="A292" s="166">
        <f t="shared" si="4"/>
        <v>283</v>
      </c>
      <c r="B292" s="57">
        <v>44615</v>
      </c>
      <c r="C292" s="58" t="s">
        <v>59</v>
      </c>
      <c r="D292" s="24" t="s">
        <v>291</v>
      </c>
      <c r="E292" s="59">
        <v>50000</v>
      </c>
      <c r="F292" s="258"/>
    </row>
    <row r="293" spans="1:6">
      <c r="A293" s="166">
        <f t="shared" si="4"/>
        <v>284</v>
      </c>
      <c r="B293" s="57">
        <v>44615</v>
      </c>
      <c r="C293" s="58" t="s">
        <v>59</v>
      </c>
      <c r="D293" s="24" t="s">
        <v>2443</v>
      </c>
      <c r="E293" s="59">
        <v>50000</v>
      </c>
      <c r="F293" s="258"/>
    </row>
    <row r="294" spans="1:6">
      <c r="A294" s="166">
        <f t="shared" si="4"/>
        <v>285</v>
      </c>
      <c r="B294" s="57">
        <v>44615</v>
      </c>
      <c r="C294" s="58" t="s">
        <v>59</v>
      </c>
      <c r="D294" s="24" t="s">
        <v>292</v>
      </c>
      <c r="E294" s="59">
        <v>500000</v>
      </c>
      <c r="F294" s="258"/>
    </row>
    <row r="295" spans="1:6">
      <c r="A295" s="166">
        <f t="shared" si="4"/>
        <v>286</v>
      </c>
      <c r="B295" s="57">
        <v>44616</v>
      </c>
      <c r="C295" s="58" t="s">
        <v>60</v>
      </c>
      <c r="D295" s="289" t="s">
        <v>21</v>
      </c>
      <c r="E295" s="59">
        <v>1000</v>
      </c>
      <c r="F295" s="258"/>
    </row>
    <row r="296" spans="1:6">
      <c r="A296" s="166">
        <f t="shared" si="4"/>
        <v>287</v>
      </c>
      <c r="B296" s="57">
        <v>44616</v>
      </c>
      <c r="C296" s="58" t="s">
        <v>60</v>
      </c>
      <c r="D296" s="289" t="s">
        <v>21</v>
      </c>
      <c r="E296" s="59">
        <v>5000</v>
      </c>
      <c r="F296" s="258"/>
    </row>
    <row r="297" spans="1:6">
      <c r="A297" s="166">
        <f t="shared" si="4"/>
        <v>288</v>
      </c>
      <c r="B297" s="57">
        <v>44616</v>
      </c>
      <c r="C297" s="58" t="s">
        <v>60</v>
      </c>
      <c r="D297" s="289" t="s">
        <v>21</v>
      </c>
      <c r="E297" s="59">
        <v>10000</v>
      </c>
      <c r="F297" s="258"/>
    </row>
    <row r="298" spans="1:6">
      <c r="A298" s="166">
        <f t="shared" si="4"/>
        <v>289</v>
      </c>
      <c r="B298" s="57">
        <v>44616</v>
      </c>
      <c r="C298" s="58" t="s">
        <v>60</v>
      </c>
      <c r="D298" s="289" t="s">
        <v>21</v>
      </c>
      <c r="E298" s="59">
        <v>10000</v>
      </c>
      <c r="F298" s="258"/>
    </row>
    <row r="299" spans="1:6">
      <c r="A299" s="166">
        <f t="shared" si="4"/>
        <v>290</v>
      </c>
      <c r="B299" s="57">
        <v>44616</v>
      </c>
      <c r="C299" s="58" t="s">
        <v>60</v>
      </c>
      <c r="D299" s="289" t="s">
        <v>21</v>
      </c>
      <c r="E299" s="59">
        <v>10000</v>
      </c>
      <c r="F299" s="258"/>
    </row>
    <row r="300" spans="1:6">
      <c r="A300" s="166">
        <f t="shared" si="4"/>
        <v>291</v>
      </c>
      <c r="B300" s="57">
        <v>44616</v>
      </c>
      <c r="C300" s="58" t="s">
        <v>60</v>
      </c>
      <c r="D300" s="289" t="s">
        <v>21</v>
      </c>
      <c r="E300" s="59">
        <v>10000</v>
      </c>
      <c r="F300" s="258"/>
    </row>
    <row r="301" spans="1:6">
      <c r="A301" s="166">
        <f t="shared" si="4"/>
        <v>292</v>
      </c>
      <c r="B301" s="57">
        <v>44616</v>
      </c>
      <c r="C301" s="58" t="s">
        <v>60</v>
      </c>
      <c r="D301" s="289" t="s">
        <v>21</v>
      </c>
      <c r="E301" s="59">
        <v>10000</v>
      </c>
      <c r="F301" s="258"/>
    </row>
    <row r="302" spans="1:6">
      <c r="A302" s="166">
        <f t="shared" si="4"/>
        <v>293</v>
      </c>
      <c r="B302" s="57">
        <v>44616</v>
      </c>
      <c r="C302" s="58" t="s">
        <v>60</v>
      </c>
      <c r="D302" s="289" t="s">
        <v>21</v>
      </c>
      <c r="E302" s="59">
        <v>10000</v>
      </c>
      <c r="F302" s="258"/>
    </row>
    <row r="303" spans="1:6">
      <c r="A303" s="166">
        <f t="shared" si="4"/>
        <v>294</v>
      </c>
      <c r="B303" s="57">
        <v>44616</v>
      </c>
      <c r="C303" s="58" t="s">
        <v>60</v>
      </c>
      <c r="D303" s="289" t="s">
        <v>21</v>
      </c>
      <c r="E303" s="59">
        <v>10000</v>
      </c>
      <c r="F303" s="258"/>
    </row>
    <row r="304" spans="1:6">
      <c r="A304" s="166">
        <f t="shared" si="4"/>
        <v>295</v>
      </c>
      <c r="B304" s="57">
        <v>44616</v>
      </c>
      <c r="C304" s="58" t="s">
        <v>60</v>
      </c>
      <c r="D304" s="289" t="s">
        <v>21</v>
      </c>
      <c r="E304" s="59">
        <v>30000</v>
      </c>
      <c r="F304" s="258"/>
    </row>
    <row r="305" spans="1:6">
      <c r="A305" s="166">
        <f t="shared" si="4"/>
        <v>296</v>
      </c>
      <c r="B305" s="57">
        <v>44616</v>
      </c>
      <c r="C305" s="58" t="s">
        <v>60</v>
      </c>
      <c r="D305" s="289" t="s">
        <v>21</v>
      </c>
      <c r="E305" s="59">
        <v>30000</v>
      </c>
      <c r="F305" s="258"/>
    </row>
    <row r="306" spans="1:6">
      <c r="A306" s="166">
        <f t="shared" si="4"/>
        <v>297</v>
      </c>
      <c r="B306" s="57">
        <v>44616</v>
      </c>
      <c r="C306" s="58" t="s">
        <v>60</v>
      </c>
      <c r="D306" s="24" t="s">
        <v>117</v>
      </c>
      <c r="E306" s="59">
        <v>100000</v>
      </c>
      <c r="F306" s="258"/>
    </row>
    <row r="307" spans="1:6">
      <c r="A307" s="166">
        <f t="shared" si="4"/>
        <v>298</v>
      </c>
      <c r="B307" s="57">
        <v>44616</v>
      </c>
      <c r="C307" s="58" t="s">
        <v>60</v>
      </c>
      <c r="D307" s="24" t="s">
        <v>293</v>
      </c>
      <c r="E307" s="59">
        <v>100000</v>
      </c>
      <c r="F307" s="258"/>
    </row>
    <row r="308" spans="1:6">
      <c r="A308" s="166">
        <f t="shared" si="4"/>
        <v>299</v>
      </c>
      <c r="B308" s="57">
        <v>44617</v>
      </c>
      <c r="C308" s="58" t="s">
        <v>61</v>
      </c>
      <c r="D308" s="289" t="s">
        <v>21</v>
      </c>
      <c r="E308" s="59">
        <v>5000</v>
      </c>
      <c r="F308" s="258"/>
    </row>
    <row r="309" spans="1:6">
      <c r="A309" s="166">
        <f t="shared" si="4"/>
        <v>300</v>
      </c>
      <c r="B309" s="57">
        <v>44617</v>
      </c>
      <c r="C309" s="58" t="s">
        <v>61</v>
      </c>
      <c r="D309" s="289" t="s">
        <v>21</v>
      </c>
      <c r="E309" s="59">
        <v>10000</v>
      </c>
      <c r="F309" s="258"/>
    </row>
    <row r="310" spans="1:6">
      <c r="A310" s="166">
        <f t="shared" si="4"/>
        <v>301</v>
      </c>
      <c r="B310" s="57">
        <v>44617</v>
      </c>
      <c r="C310" s="58" t="s">
        <v>61</v>
      </c>
      <c r="D310" s="289" t="s">
        <v>21</v>
      </c>
      <c r="E310" s="59">
        <v>10000</v>
      </c>
      <c r="F310" s="258"/>
    </row>
    <row r="311" spans="1:6">
      <c r="A311" s="166">
        <f t="shared" si="4"/>
        <v>302</v>
      </c>
      <c r="B311" s="57">
        <v>44617</v>
      </c>
      <c r="C311" s="58" t="s">
        <v>61</v>
      </c>
      <c r="D311" s="289" t="s">
        <v>21</v>
      </c>
      <c r="E311" s="59">
        <v>20000</v>
      </c>
      <c r="F311" s="258"/>
    </row>
    <row r="312" spans="1:6">
      <c r="A312" s="166">
        <f t="shared" si="4"/>
        <v>303</v>
      </c>
      <c r="B312" s="57">
        <v>44617</v>
      </c>
      <c r="C312" s="58" t="s">
        <v>61</v>
      </c>
      <c r="D312" s="289" t="s">
        <v>21</v>
      </c>
      <c r="E312" s="59">
        <v>20000</v>
      </c>
      <c r="F312" s="258"/>
    </row>
    <row r="313" spans="1:6">
      <c r="A313" s="166">
        <f t="shared" si="4"/>
        <v>304</v>
      </c>
      <c r="B313" s="57">
        <v>44617</v>
      </c>
      <c r="C313" s="58" t="s">
        <v>61</v>
      </c>
      <c r="D313" s="289" t="s">
        <v>21</v>
      </c>
      <c r="E313" s="59">
        <v>30000</v>
      </c>
      <c r="F313" s="258"/>
    </row>
    <row r="314" spans="1:6">
      <c r="A314" s="166">
        <f t="shared" si="4"/>
        <v>305</v>
      </c>
      <c r="B314" s="57">
        <v>44617</v>
      </c>
      <c r="C314" s="58" t="s">
        <v>61</v>
      </c>
      <c r="D314" s="289" t="s">
        <v>21</v>
      </c>
      <c r="E314" s="59">
        <v>50000</v>
      </c>
      <c r="F314" s="258"/>
    </row>
    <row r="315" spans="1:6">
      <c r="A315" s="166">
        <f t="shared" si="4"/>
        <v>306</v>
      </c>
      <c r="B315" s="57">
        <v>44617</v>
      </c>
      <c r="C315" s="58" t="s">
        <v>61</v>
      </c>
      <c r="D315" s="24" t="s">
        <v>294</v>
      </c>
      <c r="E315" s="59">
        <v>200000</v>
      </c>
      <c r="F315" s="258"/>
    </row>
    <row r="316" spans="1:6">
      <c r="A316" s="166">
        <f t="shared" si="4"/>
        <v>307</v>
      </c>
      <c r="B316" s="57">
        <v>44618</v>
      </c>
      <c r="C316" s="58" t="s">
        <v>62</v>
      </c>
      <c r="D316" s="289" t="s">
        <v>21</v>
      </c>
      <c r="E316" s="59">
        <v>10000</v>
      </c>
      <c r="F316" s="258"/>
    </row>
    <row r="317" spans="1:6">
      <c r="A317" s="166">
        <f t="shared" si="4"/>
        <v>308</v>
      </c>
      <c r="B317" s="57">
        <v>44618</v>
      </c>
      <c r="C317" s="58" t="s">
        <v>62</v>
      </c>
      <c r="D317" s="24" t="s">
        <v>298</v>
      </c>
      <c r="E317" s="59">
        <v>150000</v>
      </c>
      <c r="F317" s="258"/>
    </row>
    <row r="318" spans="1:6">
      <c r="A318" s="166">
        <f t="shared" si="4"/>
        <v>309</v>
      </c>
      <c r="B318" s="57">
        <v>44619</v>
      </c>
      <c r="C318" s="58" t="s">
        <v>63</v>
      </c>
      <c r="D318" s="289" t="s">
        <v>21</v>
      </c>
      <c r="E318" s="59">
        <v>40000</v>
      </c>
      <c r="F318" s="258"/>
    </row>
    <row r="319" spans="1:6" ht="25.5">
      <c r="A319" s="166">
        <f t="shared" si="4"/>
        <v>310</v>
      </c>
      <c r="B319" s="57">
        <v>44619</v>
      </c>
      <c r="C319" s="58" t="s">
        <v>63</v>
      </c>
      <c r="D319" s="24" t="s">
        <v>2478</v>
      </c>
      <c r="E319" s="59">
        <v>200000</v>
      </c>
      <c r="F319" s="258"/>
    </row>
    <row r="320" spans="1:6">
      <c r="A320" s="166">
        <f t="shared" si="4"/>
        <v>311</v>
      </c>
      <c r="B320" s="57">
        <v>44620</v>
      </c>
      <c r="C320" s="58" t="s">
        <v>64</v>
      </c>
      <c r="D320" s="289" t="s">
        <v>21</v>
      </c>
      <c r="E320" s="59">
        <v>10000</v>
      </c>
      <c r="F320" s="258"/>
    </row>
    <row r="321" spans="1:8">
      <c r="A321" s="166">
        <f t="shared" si="4"/>
        <v>312</v>
      </c>
      <c r="B321" s="57">
        <v>44620</v>
      </c>
      <c r="C321" s="58" t="s">
        <v>64</v>
      </c>
      <c r="D321" s="289" t="s">
        <v>21</v>
      </c>
      <c r="E321" s="59">
        <v>10000</v>
      </c>
      <c r="F321" s="258"/>
    </row>
    <row r="322" spans="1:8">
      <c r="A322" s="166">
        <f t="shared" si="4"/>
        <v>313</v>
      </c>
      <c r="B322" s="57">
        <v>44620</v>
      </c>
      <c r="C322" s="58" t="s">
        <v>64</v>
      </c>
      <c r="D322" s="289" t="s">
        <v>21</v>
      </c>
      <c r="E322" s="59">
        <v>10000</v>
      </c>
      <c r="F322" s="258"/>
    </row>
    <row r="323" spans="1:8">
      <c r="A323" s="166">
        <f t="shared" si="4"/>
        <v>314</v>
      </c>
      <c r="B323" s="57">
        <v>44620</v>
      </c>
      <c r="C323" s="58" t="s">
        <v>64</v>
      </c>
      <c r="D323" s="289" t="s">
        <v>21</v>
      </c>
      <c r="E323" s="59">
        <v>100000</v>
      </c>
      <c r="F323" s="258"/>
    </row>
    <row r="324" spans="1:8">
      <c r="A324" s="166">
        <f t="shared" si="4"/>
        <v>315</v>
      </c>
      <c r="B324" s="57">
        <v>44620</v>
      </c>
      <c r="C324" s="58" t="s">
        <v>64</v>
      </c>
      <c r="D324" s="24" t="s">
        <v>298</v>
      </c>
      <c r="E324" s="59">
        <v>300000</v>
      </c>
      <c r="F324" s="258"/>
    </row>
    <row r="325" spans="1:8">
      <c r="A325" s="166">
        <f t="shared" si="4"/>
        <v>316</v>
      </c>
      <c r="B325" s="57">
        <v>44620</v>
      </c>
      <c r="C325" s="58" t="s">
        <v>64</v>
      </c>
      <c r="D325" s="106" t="s">
        <v>149</v>
      </c>
      <c r="E325" s="59">
        <v>1000000</v>
      </c>
      <c r="F325" s="258"/>
      <c r="G325" s="265">
        <v>5</v>
      </c>
    </row>
    <row r="326" spans="1:8">
      <c r="A326" s="166">
        <f t="shared" si="4"/>
        <v>317</v>
      </c>
      <c r="B326" s="57">
        <v>44620</v>
      </c>
      <c r="C326" s="58" t="s">
        <v>64</v>
      </c>
      <c r="D326" s="24" t="s">
        <v>297</v>
      </c>
      <c r="E326" s="59">
        <v>3200000</v>
      </c>
      <c r="F326" s="258"/>
    </row>
    <row r="327" spans="1:8">
      <c r="A327" s="166">
        <f t="shared" si="4"/>
        <v>318</v>
      </c>
      <c r="B327" s="50">
        <v>44621</v>
      </c>
      <c r="C327" s="65" t="s">
        <v>303</v>
      </c>
      <c r="D327" s="24" t="s">
        <v>307</v>
      </c>
      <c r="E327" s="66">
        <v>853000</v>
      </c>
      <c r="F327" s="258"/>
    </row>
    <row r="328" spans="1:8">
      <c r="A328" s="166">
        <f t="shared" si="4"/>
        <v>319</v>
      </c>
      <c r="B328" s="50">
        <v>44622</v>
      </c>
      <c r="C328" s="65" t="s">
        <v>304</v>
      </c>
      <c r="D328" s="24" t="s">
        <v>139</v>
      </c>
      <c r="E328" s="66">
        <v>100000</v>
      </c>
      <c r="F328" s="258"/>
    </row>
    <row r="329" spans="1:8">
      <c r="A329" s="166">
        <f t="shared" si="4"/>
        <v>320</v>
      </c>
      <c r="B329" s="50">
        <v>44622</v>
      </c>
      <c r="C329" s="65" t="s">
        <v>304</v>
      </c>
      <c r="D329" s="24" t="s">
        <v>308</v>
      </c>
      <c r="E329" s="66">
        <v>200000</v>
      </c>
      <c r="F329" s="258"/>
    </row>
    <row r="330" spans="1:8">
      <c r="A330" s="166">
        <f t="shared" si="4"/>
        <v>321</v>
      </c>
      <c r="B330" s="50">
        <v>44622</v>
      </c>
      <c r="C330" s="65" t="s">
        <v>304</v>
      </c>
      <c r="D330" s="24" t="s">
        <v>142</v>
      </c>
      <c r="E330" s="66">
        <v>200000</v>
      </c>
      <c r="F330" s="258"/>
    </row>
    <row r="331" spans="1:8">
      <c r="A331" s="166">
        <f t="shared" si="4"/>
        <v>322</v>
      </c>
      <c r="B331" s="50">
        <v>44622</v>
      </c>
      <c r="C331" s="65" t="s">
        <v>304</v>
      </c>
      <c r="D331" s="24" t="s">
        <v>155</v>
      </c>
      <c r="E331" s="66">
        <v>300000</v>
      </c>
      <c r="F331" s="258"/>
    </row>
    <row r="332" spans="1:8" ht="25.5">
      <c r="A332" s="166">
        <f t="shared" ref="A332:A395" si="5">A331+1</f>
        <v>323</v>
      </c>
      <c r="B332" s="50">
        <v>44622</v>
      </c>
      <c r="C332" s="65" t="s">
        <v>304</v>
      </c>
      <c r="D332" s="24" t="s">
        <v>2479</v>
      </c>
      <c r="E332" s="66">
        <v>10000000</v>
      </c>
      <c r="F332" s="258"/>
      <c r="G332" s="265">
        <v>1</v>
      </c>
      <c r="H332" s="164" t="s">
        <v>2480</v>
      </c>
    </row>
    <row r="333" spans="1:8">
      <c r="A333" s="166">
        <f t="shared" si="5"/>
        <v>324</v>
      </c>
      <c r="B333" s="50">
        <v>44623</v>
      </c>
      <c r="C333" s="65" t="s">
        <v>305</v>
      </c>
      <c r="D333" s="289" t="s">
        <v>21</v>
      </c>
      <c r="E333" s="66">
        <v>10000</v>
      </c>
      <c r="F333" s="258"/>
    </row>
    <row r="334" spans="1:8" ht="25.5">
      <c r="A334" s="166">
        <f t="shared" si="5"/>
        <v>325</v>
      </c>
      <c r="B334" s="50">
        <v>44623</v>
      </c>
      <c r="C334" s="65" t="s">
        <v>305</v>
      </c>
      <c r="D334" s="24" t="s">
        <v>2444</v>
      </c>
      <c r="E334" s="66">
        <v>50000</v>
      </c>
      <c r="F334" s="258"/>
    </row>
    <row r="335" spans="1:8">
      <c r="A335" s="166">
        <f t="shared" si="5"/>
        <v>326</v>
      </c>
      <c r="B335" s="50">
        <v>44623</v>
      </c>
      <c r="C335" s="65" t="s">
        <v>305</v>
      </c>
      <c r="D335" s="24" t="s">
        <v>309</v>
      </c>
      <c r="E335" s="66">
        <v>1000000</v>
      </c>
      <c r="F335" s="258"/>
    </row>
    <row r="336" spans="1:8">
      <c r="A336" s="166">
        <f t="shared" si="5"/>
        <v>327</v>
      </c>
      <c r="B336" s="50">
        <v>44624</v>
      </c>
      <c r="C336" s="65" t="s">
        <v>306</v>
      </c>
      <c r="D336" s="289" t="s">
        <v>21</v>
      </c>
      <c r="E336" s="66">
        <v>1000</v>
      </c>
      <c r="F336" s="258"/>
    </row>
    <row r="337" spans="1:6">
      <c r="A337" s="166">
        <f t="shared" si="5"/>
        <v>328</v>
      </c>
      <c r="B337" s="50">
        <v>44624</v>
      </c>
      <c r="C337" s="65" t="s">
        <v>306</v>
      </c>
      <c r="D337" s="289" t="s">
        <v>21</v>
      </c>
      <c r="E337" s="66">
        <v>10000</v>
      </c>
      <c r="F337" s="258"/>
    </row>
    <row r="338" spans="1:6">
      <c r="A338" s="166">
        <f t="shared" si="5"/>
        <v>329</v>
      </c>
      <c r="B338" s="50">
        <v>44624</v>
      </c>
      <c r="C338" s="65" t="s">
        <v>306</v>
      </c>
      <c r="D338" s="289" t="s">
        <v>21</v>
      </c>
      <c r="E338" s="66">
        <v>10000</v>
      </c>
      <c r="F338" s="258"/>
    </row>
    <row r="339" spans="1:6">
      <c r="A339" s="166">
        <f t="shared" si="5"/>
        <v>330</v>
      </c>
      <c r="B339" s="50">
        <v>44624</v>
      </c>
      <c r="C339" s="65" t="s">
        <v>306</v>
      </c>
      <c r="D339" s="289" t="s">
        <v>21</v>
      </c>
      <c r="E339" s="66">
        <v>10000</v>
      </c>
      <c r="F339" s="258"/>
    </row>
    <row r="340" spans="1:6">
      <c r="A340" s="166">
        <f t="shared" si="5"/>
        <v>331</v>
      </c>
      <c r="B340" s="50">
        <v>44624</v>
      </c>
      <c r="C340" s="65" t="s">
        <v>306</v>
      </c>
      <c r="D340" s="289" t="s">
        <v>21</v>
      </c>
      <c r="E340" s="66">
        <v>10000</v>
      </c>
      <c r="F340" s="258"/>
    </row>
    <row r="341" spans="1:6">
      <c r="A341" s="166">
        <f t="shared" si="5"/>
        <v>332</v>
      </c>
      <c r="B341" s="50">
        <v>44624</v>
      </c>
      <c r="C341" s="65" t="s">
        <v>306</v>
      </c>
      <c r="D341" s="289" t="s">
        <v>21</v>
      </c>
      <c r="E341" s="66">
        <v>10000</v>
      </c>
      <c r="F341" s="258"/>
    </row>
    <row r="342" spans="1:6">
      <c r="A342" s="166">
        <f t="shared" si="5"/>
        <v>333</v>
      </c>
      <c r="B342" s="50">
        <v>44624</v>
      </c>
      <c r="C342" s="65" t="s">
        <v>306</v>
      </c>
      <c r="D342" s="289" t="s">
        <v>21</v>
      </c>
      <c r="E342" s="66">
        <v>20000</v>
      </c>
      <c r="F342" s="258"/>
    </row>
    <row r="343" spans="1:6">
      <c r="A343" s="166">
        <f t="shared" si="5"/>
        <v>334</v>
      </c>
      <c r="B343" s="50">
        <v>44624</v>
      </c>
      <c r="C343" s="65" t="s">
        <v>306</v>
      </c>
      <c r="D343" s="289" t="s">
        <v>21</v>
      </c>
      <c r="E343" s="66">
        <v>20000</v>
      </c>
      <c r="F343" s="258"/>
    </row>
    <row r="344" spans="1:6">
      <c r="A344" s="166">
        <f t="shared" si="5"/>
        <v>335</v>
      </c>
      <c r="B344" s="50">
        <v>44624</v>
      </c>
      <c r="C344" s="65" t="s">
        <v>306</v>
      </c>
      <c r="D344" s="24" t="s">
        <v>310</v>
      </c>
      <c r="E344" s="66">
        <v>50000</v>
      </c>
      <c r="F344" s="258"/>
    </row>
    <row r="345" spans="1:6">
      <c r="A345" s="166">
        <f t="shared" si="5"/>
        <v>336</v>
      </c>
      <c r="B345" s="50">
        <v>44624</v>
      </c>
      <c r="C345" s="65" t="s">
        <v>306</v>
      </c>
      <c r="D345" s="24" t="s">
        <v>223</v>
      </c>
      <c r="E345" s="66">
        <v>100000</v>
      </c>
      <c r="F345" s="258"/>
    </row>
    <row r="346" spans="1:6">
      <c r="A346" s="166">
        <f t="shared" si="5"/>
        <v>337</v>
      </c>
      <c r="B346" s="50">
        <v>44624</v>
      </c>
      <c r="C346" s="65" t="s">
        <v>306</v>
      </c>
      <c r="D346" s="289" t="s">
        <v>21</v>
      </c>
      <c r="E346" s="66">
        <v>120000</v>
      </c>
      <c r="F346" s="258"/>
    </row>
    <row r="347" spans="1:6" ht="25.5">
      <c r="A347" s="166">
        <f t="shared" si="5"/>
        <v>338</v>
      </c>
      <c r="B347" s="50">
        <v>44624</v>
      </c>
      <c r="C347" s="65" t="s">
        <v>306</v>
      </c>
      <c r="D347" s="24" t="s">
        <v>2433</v>
      </c>
      <c r="E347" s="66">
        <v>300000</v>
      </c>
      <c r="F347" s="258"/>
    </row>
    <row r="348" spans="1:6">
      <c r="A348" s="166">
        <f t="shared" si="5"/>
        <v>339</v>
      </c>
      <c r="B348" s="50">
        <v>44625</v>
      </c>
      <c r="C348" s="65" t="s">
        <v>311</v>
      </c>
      <c r="D348" s="289" t="s">
        <v>21</v>
      </c>
      <c r="E348" s="66">
        <v>10000</v>
      </c>
      <c r="F348" s="258"/>
    </row>
    <row r="349" spans="1:6">
      <c r="A349" s="166">
        <f t="shared" si="5"/>
        <v>340</v>
      </c>
      <c r="B349" s="50">
        <v>44625</v>
      </c>
      <c r="C349" s="65" t="s">
        <v>311</v>
      </c>
      <c r="D349" s="289" t="s">
        <v>21</v>
      </c>
      <c r="E349" s="66">
        <v>20000</v>
      </c>
      <c r="F349" s="258"/>
    </row>
    <row r="350" spans="1:6">
      <c r="A350" s="166">
        <f t="shared" si="5"/>
        <v>341</v>
      </c>
      <c r="B350" s="50">
        <v>44625</v>
      </c>
      <c r="C350" s="65" t="s">
        <v>311</v>
      </c>
      <c r="D350" s="24" t="s">
        <v>312</v>
      </c>
      <c r="E350" s="66">
        <v>50000</v>
      </c>
      <c r="F350" s="258"/>
    </row>
    <row r="351" spans="1:6">
      <c r="A351" s="166">
        <f t="shared" si="5"/>
        <v>342</v>
      </c>
      <c r="B351" s="50">
        <v>44625</v>
      </c>
      <c r="C351" s="65" t="s">
        <v>311</v>
      </c>
      <c r="D351" s="24" t="s">
        <v>117</v>
      </c>
      <c r="E351" s="66">
        <v>100000</v>
      </c>
      <c r="F351" s="258"/>
    </row>
    <row r="352" spans="1:6">
      <c r="A352" s="166">
        <f t="shared" si="5"/>
        <v>343</v>
      </c>
      <c r="B352" s="50">
        <v>44625</v>
      </c>
      <c r="C352" s="65" t="s">
        <v>311</v>
      </c>
      <c r="D352" s="24" t="s">
        <v>313</v>
      </c>
      <c r="E352" s="66">
        <v>100000</v>
      </c>
      <c r="F352" s="258"/>
    </row>
    <row r="353" spans="1:7">
      <c r="A353" s="166">
        <f t="shared" si="5"/>
        <v>344</v>
      </c>
      <c r="B353" s="50">
        <v>44625</v>
      </c>
      <c r="C353" s="65" t="s">
        <v>311</v>
      </c>
      <c r="D353" s="24" t="s">
        <v>154</v>
      </c>
      <c r="E353" s="66">
        <v>200000</v>
      </c>
      <c r="F353" s="258"/>
    </row>
    <row r="354" spans="1:7">
      <c r="A354" s="166">
        <f t="shared" si="5"/>
        <v>345</v>
      </c>
      <c r="B354" s="50">
        <v>44625</v>
      </c>
      <c r="C354" s="65" t="s">
        <v>311</v>
      </c>
      <c r="D354" s="24" t="s">
        <v>314</v>
      </c>
      <c r="E354" s="66">
        <v>500000</v>
      </c>
      <c r="F354" s="258"/>
    </row>
    <row r="355" spans="1:7">
      <c r="A355" s="166">
        <f t="shared" si="5"/>
        <v>346</v>
      </c>
      <c r="B355" s="50">
        <v>44625</v>
      </c>
      <c r="C355" s="65" t="s">
        <v>311</v>
      </c>
      <c r="D355" s="289" t="s">
        <v>315</v>
      </c>
      <c r="E355" s="66">
        <v>500000</v>
      </c>
      <c r="F355" s="258"/>
    </row>
    <row r="356" spans="1:7">
      <c r="A356" s="166">
        <f t="shared" si="5"/>
        <v>347</v>
      </c>
      <c r="B356" s="50">
        <v>44626</v>
      </c>
      <c r="C356" s="65" t="s">
        <v>316</v>
      </c>
      <c r="D356" s="289" t="s">
        <v>21</v>
      </c>
      <c r="E356" s="66">
        <v>10000</v>
      </c>
      <c r="F356" s="258"/>
    </row>
    <row r="357" spans="1:7">
      <c r="A357" s="166">
        <f t="shared" si="5"/>
        <v>348</v>
      </c>
      <c r="B357" s="50">
        <v>44626</v>
      </c>
      <c r="C357" s="65" t="s">
        <v>316</v>
      </c>
      <c r="D357" s="289" t="s">
        <v>21</v>
      </c>
      <c r="E357" s="66">
        <v>20000</v>
      </c>
      <c r="F357" s="258"/>
    </row>
    <row r="358" spans="1:7">
      <c r="A358" s="166">
        <f t="shared" si="5"/>
        <v>349</v>
      </c>
      <c r="B358" s="50">
        <v>44626</v>
      </c>
      <c r="C358" s="65" t="s">
        <v>316</v>
      </c>
      <c r="D358" s="289" t="s">
        <v>21</v>
      </c>
      <c r="E358" s="66">
        <v>20000</v>
      </c>
      <c r="F358" s="258"/>
    </row>
    <row r="359" spans="1:7">
      <c r="A359" s="166">
        <f t="shared" si="5"/>
        <v>350</v>
      </c>
      <c r="B359" s="50">
        <v>44626</v>
      </c>
      <c r="C359" s="65" t="s">
        <v>316</v>
      </c>
      <c r="D359" s="289" t="s">
        <v>21</v>
      </c>
      <c r="E359" s="66">
        <v>20000</v>
      </c>
      <c r="F359" s="258"/>
    </row>
    <row r="360" spans="1:7">
      <c r="A360" s="166">
        <f t="shared" si="5"/>
        <v>351</v>
      </c>
      <c r="B360" s="50">
        <v>44626</v>
      </c>
      <c r="C360" s="65" t="s">
        <v>316</v>
      </c>
      <c r="D360" s="289" t="s">
        <v>21</v>
      </c>
      <c r="E360" s="66">
        <v>50000</v>
      </c>
      <c r="F360" s="258"/>
    </row>
    <row r="361" spans="1:7">
      <c r="A361" s="166">
        <f t="shared" si="5"/>
        <v>352</v>
      </c>
      <c r="B361" s="50">
        <v>44626</v>
      </c>
      <c r="C361" s="65" t="s">
        <v>316</v>
      </c>
      <c r="D361" s="24" t="s">
        <v>317</v>
      </c>
      <c r="E361" s="66">
        <v>1000000</v>
      </c>
      <c r="F361" s="258"/>
      <c r="G361" s="265">
        <v>7</v>
      </c>
    </row>
    <row r="362" spans="1:7">
      <c r="A362" s="166">
        <f t="shared" si="5"/>
        <v>353</v>
      </c>
      <c r="B362" s="50">
        <v>44627</v>
      </c>
      <c r="C362" s="65" t="s">
        <v>318</v>
      </c>
      <c r="D362" s="289" t="s">
        <v>21</v>
      </c>
      <c r="E362" s="66">
        <v>10000</v>
      </c>
      <c r="F362" s="258"/>
    </row>
    <row r="363" spans="1:7">
      <c r="A363" s="166">
        <f t="shared" si="5"/>
        <v>354</v>
      </c>
      <c r="B363" s="50">
        <v>44627</v>
      </c>
      <c r="C363" s="65" t="s">
        <v>318</v>
      </c>
      <c r="D363" s="24" t="s">
        <v>236</v>
      </c>
      <c r="E363" s="66">
        <v>50000</v>
      </c>
      <c r="F363" s="258"/>
    </row>
    <row r="364" spans="1:7">
      <c r="A364" s="166">
        <f t="shared" si="5"/>
        <v>355</v>
      </c>
      <c r="B364" s="50">
        <v>44627</v>
      </c>
      <c r="C364" s="65" t="s">
        <v>318</v>
      </c>
      <c r="D364" s="289" t="s">
        <v>21</v>
      </c>
      <c r="E364" s="66">
        <v>50000</v>
      </c>
      <c r="F364" s="258"/>
    </row>
    <row r="365" spans="1:7">
      <c r="A365" s="166">
        <f t="shared" si="5"/>
        <v>356</v>
      </c>
      <c r="B365" s="50">
        <v>44628</v>
      </c>
      <c r="C365" s="65" t="s">
        <v>319</v>
      </c>
      <c r="D365" s="289" t="s">
        <v>21</v>
      </c>
      <c r="E365" s="66">
        <v>10000</v>
      </c>
      <c r="F365" s="258"/>
    </row>
    <row r="366" spans="1:7">
      <c r="A366" s="166">
        <f t="shared" si="5"/>
        <v>357</v>
      </c>
      <c r="B366" s="50">
        <v>44628</v>
      </c>
      <c r="C366" s="65" t="s">
        <v>319</v>
      </c>
      <c r="D366" s="24" t="s">
        <v>237</v>
      </c>
      <c r="E366" s="66">
        <v>50000</v>
      </c>
      <c r="F366" s="258"/>
    </row>
    <row r="367" spans="1:7">
      <c r="A367" s="166">
        <f t="shared" si="5"/>
        <v>358</v>
      </c>
      <c r="B367" s="50">
        <v>44628</v>
      </c>
      <c r="C367" s="65" t="s">
        <v>319</v>
      </c>
      <c r="D367" s="289" t="s">
        <v>21</v>
      </c>
      <c r="E367" s="66">
        <v>100000</v>
      </c>
      <c r="F367" s="258"/>
    </row>
    <row r="368" spans="1:7">
      <c r="A368" s="166">
        <f t="shared" si="5"/>
        <v>359</v>
      </c>
      <c r="B368" s="50">
        <v>44628</v>
      </c>
      <c r="C368" s="65" t="s">
        <v>319</v>
      </c>
      <c r="D368" s="24" t="s">
        <v>320</v>
      </c>
      <c r="E368" s="66">
        <v>200000</v>
      </c>
      <c r="F368" s="258"/>
    </row>
    <row r="369" spans="1:6">
      <c r="A369" s="166">
        <f t="shared" si="5"/>
        <v>360</v>
      </c>
      <c r="B369" s="50">
        <v>44628</v>
      </c>
      <c r="C369" s="65" t="s">
        <v>319</v>
      </c>
      <c r="D369" s="289" t="s">
        <v>226</v>
      </c>
      <c r="E369" s="66">
        <v>200000</v>
      </c>
      <c r="F369" s="258"/>
    </row>
    <row r="370" spans="1:6">
      <c r="A370" s="166">
        <f t="shared" si="5"/>
        <v>361</v>
      </c>
      <c r="B370" s="50">
        <v>44628</v>
      </c>
      <c r="C370" s="65" t="s">
        <v>319</v>
      </c>
      <c r="D370" s="24" t="s">
        <v>145</v>
      </c>
      <c r="E370" s="66">
        <v>500000</v>
      </c>
      <c r="F370" s="258"/>
    </row>
    <row r="371" spans="1:6">
      <c r="A371" s="166">
        <f t="shared" si="5"/>
        <v>362</v>
      </c>
      <c r="B371" s="50">
        <v>44629</v>
      </c>
      <c r="C371" s="65" t="s">
        <v>321</v>
      </c>
      <c r="D371" s="289" t="s">
        <v>21</v>
      </c>
      <c r="E371" s="66">
        <v>10000</v>
      </c>
      <c r="F371" s="258"/>
    </row>
    <row r="372" spans="1:6">
      <c r="A372" s="166">
        <f t="shared" si="5"/>
        <v>363</v>
      </c>
      <c r="B372" s="50">
        <v>44629</v>
      </c>
      <c r="C372" s="65" t="s">
        <v>321</v>
      </c>
      <c r="D372" s="24" t="s">
        <v>152</v>
      </c>
      <c r="E372" s="66">
        <v>50000</v>
      </c>
      <c r="F372" s="258"/>
    </row>
    <row r="373" spans="1:6">
      <c r="A373" s="166">
        <f t="shared" si="5"/>
        <v>364</v>
      </c>
      <c r="B373" s="50">
        <v>44629</v>
      </c>
      <c r="C373" s="65" t="s">
        <v>321</v>
      </c>
      <c r="D373" s="289" t="s">
        <v>2445</v>
      </c>
      <c r="E373" s="66">
        <v>500000</v>
      </c>
      <c r="F373" s="258"/>
    </row>
    <row r="374" spans="1:6">
      <c r="A374" s="166">
        <f t="shared" si="5"/>
        <v>365</v>
      </c>
      <c r="B374" s="50">
        <v>44630</v>
      </c>
      <c r="C374" s="65" t="s">
        <v>323</v>
      </c>
      <c r="D374" s="289" t="s">
        <v>21</v>
      </c>
      <c r="E374" s="66">
        <v>10000</v>
      </c>
      <c r="F374" s="258"/>
    </row>
    <row r="375" spans="1:6">
      <c r="A375" s="166">
        <f t="shared" si="5"/>
        <v>366</v>
      </c>
      <c r="B375" s="50">
        <v>44630</v>
      </c>
      <c r="C375" s="65" t="s">
        <v>323</v>
      </c>
      <c r="D375" s="289" t="s">
        <v>21</v>
      </c>
      <c r="E375" s="66">
        <v>10000</v>
      </c>
      <c r="F375" s="258"/>
    </row>
    <row r="376" spans="1:6">
      <c r="A376" s="166">
        <f t="shared" si="5"/>
        <v>367</v>
      </c>
      <c r="B376" s="50">
        <v>44630</v>
      </c>
      <c r="C376" s="65" t="s">
        <v>323</v>
      </c>
      <c r="D376" s="289" t="s">
        <v>21</v>
      </c>
      <c r="E376" s="66">
        <v>20000</v>
      </c>
      <c r="F376" s="258"/>
    </row>
    <row r="377" spans="1:6">
      <c r="A377" s="166">
        <f t="shared" si="5"/>
        <v>368</v>
      </c>
      <c r="B377" s="50">
        <v>44630</v>
      </c>
      <c r="C377" s="65" t="s">
        <v>323</v>
      </c>
      <c r="D377" s="24" t="s">
        <v>359</v>
      </c>
      <c r="E377" s="66">
        <v>50000</v>
      </c>
      <c r="F377" s="258"/>
    </row>
    <row r="378" spans="1:6">
      <c r="A378" s="166">
        <f t="shared" si="5"/>
        <v>369</v>
      </c>
      <c r="B378" s="50">
        <v>44630</v>
      </c>
      <c r="C378" s="65" t="s">
        <v>323</v>
      </c>
      <c r="D378" s="24" t="s">
        <v>145</v>
      </c>
      <c r="E378" s="66">
        <v>300000</v>
      </c>
      <c r="F378" s="258"/>
    </row>
    <row r="379" spans="1:6">
      <c r="A379" s="166">
        <f t="shared" si="5"/>
        <v>370</v>
      </c>
      <c r="B379" s="50">
        <v>44630</v>
      </c>
      <c r="C379" s="65" t="s">
        <v>323</v>
      </c>
      <c r="D379" s="24" t="s">
        <v>324</v>
      </c>
      <c r="E379" s="66">
        <v>500000</v>
      </c>
      <c r="F379" s="258"/>
    </row>
    <row r="380" spans="1:6">
      <c r="A380" s="166">
        <f t="shared" si="5"/>
        <v>371</v>
      </c>
      <c r="B380" s="50">
        <v>44632</v>
      </c>
      <c r="C380" s="65" t="s">
        <v>325</v>
      </c>
      <c r="D380" s="289" t="s">
        <v>21</v>
      </c>
      <c r="E380" s="66">
        <v>10000</v>
      </c>
      <c r="F380" s="258"/>
    </row>
    <row r="381" spans="1:6">
      <c r="A381" s="166">
        <f t="shared" si="5"/>
        <v>372</v>
      </c>
      <c r="B381" s="50">
        <v>44632</v>
      </c>
      <c r="C381" s="65" t="s">
        <v>325</v>
      </c>
      <c r="D381" s="289" t="s">
        <v>21</v>
      </c>
      <c r="E381" s="66">
        <v>10000</v>
      </c>
      <c r="F381" s="258"/>
    </row>
    <row r="382" spans="1:6">
      <c r="A382" s="166">
        <f t="shared" si="5"/>
        <v>373</v>
      </c>
      <c r="B382" s="50">
        <v>44632</v>
      </c>
      <c r="C382" s="65" t="s">
        <v>325</v>
      </c>
      <c r="D382" s="289" t="s">
        <v>21</v>
      </c>
      <c r="E382" s="66">
        <v>10000</v>
      </c>
      <c r="F382" s="258"/>
    </row>
    <row r="383" spans="1:6">
      <c r="A383" s="166">
        <f t="shared" si="5"/>
        <v>374</v>
      </c>
      <c r="B383" s="50">
        <v>44632</v>
      </c>
      <c r="C383" s="65" t="s">
        <v>325</v>
      </c>
      <c r="D383" s="24" t="s">
        <v>153</v>
      </c>
      <c r="E383" s="66">
        <v>50000</v>
      </c>
      <c r="F383" s="258"/>
    </row>
    <row r="384" spans="1:6">
      <c r="A384" s="166">
        <f t="shared" si="5"/>
        <v>375</v>
      </c>
      <c r="B384" s="50">
        <v>44632</v>
      </c>
      <c r="C384" s="65" t="s">
        <v>325</v>
      </c>
      <c r="D384" s="24" t="s">
        <v>955</v>
      </c>
      <c r="E384" s="66">
        <v>100000</v>
      </c>
      <c r="F384" s="258"/>
    </row>
    <row r="385" spans="1:7">
      <c r="A385" s="166">
        <f t="shared" si="5"/>
        <v>376</v>
      </c>
      <c r="B385" s="50">
        <v>44632</v>
      </c>
      <c r="C385" s="65" t="s">
        <v>325</v>
      </c>
      <c r="D385" s="24" t="s">
        <v>360</v>
      </c>
      <c r="E385" s="66">
        <v>300000</v>
      </c>
      <c r="F385" s="258"/>
    </row>
    <row r="386" spans="1:7">
      <c r="A386" s="166">
        <f t="shared" si="5"/>
        <v>377</v>
      </c>
      <c r="B386" s="50">
        <v>44633</v>
      </c>
      <c r="C386" s="65" t="s">
        <v>326</v>
      </c>
      <c r="D386" s="289" t="s">
        <v>21</v>
      </c>
      <c r="E386" s="66">
        <v>10000</v>
      </c>
      <c r="F386" s="258"/>
    </row>
    <row r="387" spans="1:7">
      <c r="A387" s="166">
        <f t="shared" si="5"/>
        <v>378</v>
      </c>
      <c r="B387" s="50">
        <v>44633</v>
      </c>
      <c r="C387" s="65" t="s">
        <v>326</v>
      </c>
      <c r="D387" s="289" t="s">
        <v>21</v>
      </c>
      <c r="E387" s="66">
        <v>10000</v>
      </c>
      <c r="F387" s="258"/>
    </row>
    <row r="388" spans="1:7">
      <c r="A388" s="166">
        <f t="shared" si="5"/>
        <v>379</v>
      </c>
      <c r="B388" s="50">
        <v>44633</v>
      </c>
      <c r="C388" s="65" t="s">
        <v>326</v>
      </c>
      <c r="D388" s="289" t="s">
        <v>21</v>
      </c>
      <c r="E388" s="66">
        <v>10000</v>
      </c>
      <c r="F388" s="258"/>
    </row>
    <row r="389" spans="1:7">
      <c r="A389" s="166">
        <f t="shared" si="5"/>
        <v>380</v>
      </c>
      <c r="B389" s="50">
        <v>44633</v>
      </c>
      <c r="C389" s="65" t="s">
        <v>326</v>
      </c>
      <c r="D389" s="289" t="s">
        <v>21</v>
      </c>
      <c r="E389" s="66">
        <v>20000</v>
      </c>
      <c r="F389" s="258"/>
    </row>
    <row r="390" spans="1:7">
      <c r="A390" s="166">
        <f t="shared" si="5"/>
        <v>381</v>
      </c>
      <c r="B390" s="50">
        <v>44633</v>
      </c>
      <c r="C390" s="65" t="s">
        <v>326</v>
      </c>
      <c r="D390" s="289" t="s">
        <v>21</v>
      </c>
      <c r="E390" s="66">
        <v>20000</v>
      </c>
      <c r="F390" s="258"/>
    </row>
    <row r="391" spans="1:7">
      <c r="A391" s="166">
        <f t="shared" si="5"/>
        <v>382</v>
      </c>
      <c r="B391" s="50">
        <v>44633</v>
      </c>
      <c r="C391" s="65" t="s">
        <v>326</v>
      </c>
      <c r="D391" s="289" t="s">
        <v>21</v>
      </c>
      <c r="E391" s="66">
        <v>20000</v>
      </c>
      <c r="F391" s="258"/>
    </row>
    <row r="392" spans="1:7">
      <c r="A392" s="166">
        <f t="shared" si="5"/>
        <v>383</v>
      </c>
      <c r="B392" s="50">
        <v>44633</v>
      </c>
      <c r="C392" s="65" t="s">
        <v>326</v>
      </c>
      <c r="D392" s="289" t="s">
        <v>21</v>
      </c>
      <c r="E392" s="66">
        <v>20000</v>
      </c>
      <c r="F392" s="258"/>
    </row>
    <row r="393" spans="1:7">
      <c r="A393" s="166">
        <f t="shared" si="5"/>
        <v>384</v>
      </c>
      <c r="B393" s="50">
        <v>44633</v>
      </c>
      <c r="C393" s="65" t="s">
        <v>326</v>
      </c>
      <c r="D393" s="289" t="s">
        <v>21</v>
      </c>
      <c r="E393" s="66">
        <v>50000</v>
      </c>
      <c r="F393" s="258"/>
    </row>
    <row r="394" spans="1:7">
      <c r="A394" s="166">
        <f t="shared" si="5"/>
        <v>385</v>
      </c>
      <c r="B394" s="50">
        <v>44633</v>
      </c>
      <c r="C394" s="65" t="s">
        <v>326</v>
      </c>
      <c r="D394" s="24" t="s">
        <v>327</v>
      </c>
      <c r="E394" s="66">
        <v>50000</v>
      </c>
      <c r="F394" s="258"/>
    </row>
    <row r="395" spans="1:7" ht="25.5">
      <c r="A395" s="166">
        <f t="shared" si="5"/>
        <v>386</v>
      </c>
      <c r="B395" s="50">
        <v>44633</v>
      </c>
      <c r="C395" s="65" t="s">
        <v>326</v>
      </c>
      <c r="D395" s="289" t="s">
        <v>25</v>
      </c>
      <c r="E395" s="66">
        <v>550000</v>
      </c>
      <c r="F395" s="258"/>
      <c r="G395" s="265">
        <v>2</v>
      </c>
    </row>
    <row r="396" spans="1:7">
      <c r="A396" s="166">
        <f t="shared" ref="A396:A461" si="6">A395+1</f>
        <v>387</v>
      </c>
      <c r="B396" s="50">
        <v>44634</v>
      </c>
      <c r="C396" s="65" t="s">
        <v>328</v>
      </c>
      <c r="D396" s="289" t="s">
        <v>21</v>
      </c>
      <c r="E396" s="66">
        <v>10000</v>
      </c>
      <c r="F396" s="258"/>
    </row>
    <row r="397" spans="1:7">
      <c r="A397" s="166">
        <f t="shared" si="6"/>
        <v>388</v>
      </c>
      <c r="B397" s="50">
        <v>44634</v>
      </c>
      <c r="C397" s="65" t="s">
        <v>328</v>
      </c>
      <c r="D397" s="24" t="s">
        <v>2441</v>
      </c>
      <c r="E397" s="66">
        <v>100000</v>
      </c>
      <c r="F397" s="258"/>
    </row>
    <row r="398" spans="1:7">
      <c r="A398" s="166">
        <f t="shared" si="6"/>
        <v>389</v>
      </c>
      <c r="B398" s="50">
        <v>44634</v>
      </c>
      <c r="C398" s="65" t="s">
        <v>328</v>
      </c>
      <c r="D398" s="289" t="s">
        <v>21</v>
      </c>
      <c r="E398" s="66">
        <v>1000000</v>
      </c>
      <c r="F398" s="258"/>
    </row>
    <row r="399" spans="1:7">
      <c r="A399" s="166">
        <f t="shared" si="6"/>
        <v>390</v>
      </c>
      <c r="B399" s="50">
        <v>44635</v>
      </c>
      <c r="C399" s="65" t="s">
        <v>329</v>
      </c>
      <c r="D399" s="289" t="s">
        <v>21</v>
      </c>
      <c r="E399" s="66">
        <v>10000</v>
      </c>
      <c r="F399" s="258"/>
    </row>
    <row r="400" spans="1:7">
      <c r="A400" s="166">
        <f t="shared" si="6"/>
        <v>391</v>
      </c>
      <c r="B400" s="50">
        <v>44635</v>
      </c>
      <c r="C400" s="65" t="s">
        <v>329</v>
      </c>
      <c r="D400" s="289" t="s">
        <v>21</v>
      </c>
      <c r="E400" s="66">
        <v>10000</v>
      </c>
      <c r="F400" s="258"/>
    </row>
    <row r="401" spans="1:6">
      <c r="A401" s="166">
        <f t="shared" si="6"/>
        <v>392</v>
      </c>
      <c r="B401" s="50">
        <v>44635</v>
      </c>
      <c r="C401" s="65" t="s">
        <v>329</v>
      </c>
      <c r="D401" s="24" t="s">
        <v>330</v>
      </c>
      <c r="E401" s="66">
        <v>100000</v>
      </c>
      <c r="F401" s="258"/>
    </row>
    <row r="402" spans="1:6">
      <c r="A402" s="166">
        <f t="shared" si="6"/>
        <v>393</v>
      </c>
      <c r="B402" s="50">
        <v>44635</v>
      </c>
      <c r="C402" s="65" t="s">
        <v>329</v>
      </c>
      <c r="D402" s="24" t="s">
        <v>331</v>
      </c>
      <c r="E402" s="66">
        <v>150000</v>
      </c>
      <c r="F402" s="258"/>
    </row>
    <row r="403" spans="1:6">
      <c r="A403" s="166">
        <f t="shared" si="6"/>
        <v>394</v>
      </c>
      <c r="B403" s="50">
        <v>44635</v>
      </c>
      <c r="C403" s="65" t="s">
        <v>329</v>
      </c>
      <c r="D403" s="24" t="s">
        <v>2446</v>
      </c>
      <c r="E403" s="66">
        <v>200000</v>
      </c>
      <c r="F403" s="258"/>
    </row>
    <row r="404" spans="1:6">
      <c r="A404" s="166">
        <f t="shared" si="6"/>
        <v>395</v>
      </c>
      <c r="B404" s="50">
        <v>44635</v>
      </c>
      <c r="C404" s="65" t="s">
        <v>329</v>
      </c>
      <c r="D404" s="24" t="s">
        <v>298</v>
      </c>
      <c r="E404" s="66">
        <v>250000</v>
      </c>
      <c r="F404" s="258"/>
    </row>
    <row r="405" spans="1:6">
      <c r="A405" s="166">
        <f t="shared" si="6"/>
        <v>396</v>
      </c>
      <c r="B405" s="50">
        <v>44635</v>
      </c>
      <c r="C405" s="65" t="s">
        <v>329</v>
      </c>
      <c r="D405" s="24" t="s">
        <v>332</v>
      </c>
      <c r="E405" s="66">
        <v>1000000</v>
      </c>
      <c r="F405" s="258"/>
    </row>
    <row r="406" spans="1:6">
      <c r="A406" s="166">
        <f t="shared" si="6"/>
        <v>397</v>
      </c>
      <c r="B406" s="50">
        <v>44636</v>
      </c>
      <c r="C406" s="65" t="s">
        <v>65</v>
      </c>
      <c r="D406" s="289" t="s">
        <v>21</v>
      </c>
      <c r="E406" s="66">
        <v>10000</v>
      </c>
      <c r="F406" s="258"/>
    </row>
    <row r="407" spans="1:6">
      <c r="A407" s="166">
        <f t="shared" si="6"/>
        <v>398</v>
      </c>
      <c r="B407" s="50">
        <v>44636</v>
      </c>
      <c r="C407" s="65" t="s">
        <v>65</v>
      </c>
      <c r="D407" s="24" t="s">
        <v>333</v>
      </c>
      <c r="E407" s="66">
        <v>100000</v>
      </c>
      <c r="F407" s="258"/>
    </row>
    <row r="408" spans="1:6">
      <c r="A408" s="166">
        <f t="shared" si="6"/>
        <v>399</v>
      </c>
      <c r="B408" s="50">
        <v>44637</v>
      </c>
      <c r="C408" s="65" t="s">
        <v>66</v>
      </c>
      <c r="D408" s="289" t="s">
        <v>21</v>
      </c>
      <c r="E408" s="66">
        <v>10000</v>
      </c>
      <c r="F408" s="258"/>
    </row>
    <row r="409" spans="1:6">
      <c r="A409" s="166">
        <f t="shared" si="6"/>
        <v>400</v>
      </c>
      <c r="B409" s="50">
        <v>44637</v>
      </c>
      <c r="C409" s="65" t="s">
        <v>66</v>
      </c>
      <c r="D409" s="289" t="s">
        <v>21</v>
      </c>
      <c r="E409" s="66">
        <v>10000</v>
      </c>
      <c r="F409" s="258"/>
    </row>
    <row r="410" spans="1:6">
      <c r="A410" s="166">
        <f t="shared" si="6"/>
        <v>401</v>
      </c>
      <c r="B410" s="50">
        <v>44637</v>
      </c>
      <c r="C410" s="65" t="s">
        <v>66</v>
      </c>
      <c r="D410" s="24" t="s">
        <v>334</v>
      </c>
      <c r="E410" s="66">
        <v>100000</v>
      </c>
      <c r="F410" s="258"/>
    </row>
    <row r="411" spans="1:6">
      <c r="A411" s="166">
        <f t="shared" si="6"/>
        <v>402</v>
      </c>
      <c r="B411" s="50">
        <v>44637</v>
      </c>
      <c r="C411" s="65" t="s">
        <v>66</v>
      </c>
      <c r="D411" s="24" t="s">
        <v>335</v>
      </c>
      <c r="E411" s="66">
        <v>100000</v>
      </c>
      <c r="F411" s="258"/>
    </row>
    <row r="412" spans="1:6">
      <c r="A412" s="166">
        <f t="shared" si="6"/>
        <v>403</v>
      </c>
      <c r="B412" s="50">
        <v>44637</v>
      </c>
      <c r="C412" s="65" t="s">
        <v>66</v>
      </c>
      <c r="D412" s="24" t="s">
        <v>336</v>
      </c>
      <c r="E412" s="66">
        <v>150000</v>
      </c>
      <c r="F412" s="258"/>
    </row>
    <row r="413" spans="1:6">
      <c r="A413" s="166">
        <f t="shared" si="6"/>
        <v>404</v>
      </c>
      <c r="B413" s="50">
        <v>44637</v>
      </c>
      <c r="C413" s="65" t="s">
        <v>66</v>
      </c>
      <c r="D413" s="24" t="s">
        <v>337</v>
      </c>
      <c r="E413" s="66">
        <v>200000</v>
      </c>
      <c r="F413" s="258"/>
    </row>
    <row r="414" spans="1:6">
      <c r="A414" s="166">
        <f t="shared" si="6"/>
        <v>405</v>
      </c>
      <c r="B414" s="50">
        <v>44638</v>
      </c>
      <c r="C414" s="65" t="s">
        <v>67</v>
      </c>
      <c r="D414" s="289" t="s">
        <v>21</v>
      </c>
      <c r="E414" s="66">
        <v>2</v>
      </c>
      <c r="F414" s="258"/>
    </row>
    <row r="415" spans="1:6">
      <c r="A415" s="166">
        <f t="shared" si="6"/>
        <v>406</v>
      </c>
      <c r="B415" s="50">
        <v>44638</v>
      </c>
      <c r="C415" s="65" t="s">
        <v>67</v>
      </c>
      <c r="D415" s="289" t="s">
        <v>21</v>
      </c>
      <c r="E415" s="66">
        <v>10000</v>
      </c>
      <c r="F415" s="258"/>
    </row>
    <row r="416" spans="1:6">
      <c r="A416" s="166">
        <f t="shared" si="6"/>
        <v>407</v>
      </c>
      <c r="B416" s="50">
        <v>44638</v>
      </c>
      <c r="C416" s="65" t="s">
        <v>67</v>
      </c>
      <c r="D416" s="289" t="s">
        <v>21</v>
      </c>
      <c r="E416" s="66">
        <v>10000</v>
      </c>
      <c r="F416" s="258"/>
    </row>
    <row r="417" spans="1:6">
      <c r="A417" s="166">
        <f t="shared" si="6"/>
        <v>408</v>
      </c>
      <c r="B417" s="50">
        <v>44638</v>
      </c>
      <c r="C417" s="65" t="s">
        <v>67</v>
      </c>
      <c r="D417" s="289" t="s">
        <v>21</v>
      </c>
      <c r="E417" s="66">
        <v>20000</v>
      </c>
      <c r="F417" s="258"/>
    </row>
    <row r="418" spans="1:6">
      <c r="A418" s="166">
        <f t="shared" si="6"/>
        <v>409</v>
      </c>
      <c r="B418" s="50">
        <v>44638</v>
      </c>
      <c r="C418" s="65" t="s">
        <v>67</v>
      </c>
      <c r="D418" s="289" t="s">
        <v>21</v>
      </c>
      <c r="E418" s="66">
        <v>20000</v>
      </c>
      <c r="F418" s="258"/>
    </row>
    <row r="419" spans="1:6">
      <c r="A419" s="166">
        <f t="shared" si="6"/>
        <v>410</v>
      </c>
      <c r="B419" s="50">
        <v>44638</v>
      </c>
      <c r="C419" s="65" t="s">
        <v>67</v>
      </c>
      <c r="D419" s="289" t="s">
        <v>21</v>
      </c>
      <c r="E419" s="66">
        <v>20000</v>
      </c>
      <c r="F419" s="258"/>
    </row>
    <row r="420" spans="1:6">
      <c r="A420" s="166">
        <f t="shared" si="6"/>
        <v>411</v>
      </c>
      <c r="B420" s="50">
        <v>44638</v>
      </c>
      <c r="C420" s="65" t="s">
        <v>67</v>
      </c>
      <c r="D420" s="289" t="s">
        <v>21</v>
      </c>
      <c r="E420" s="66">
        <v>20000</v>
      </c>
      <c r="F420" s="258"/>
    </row>
    <row r="421" spans="1:6">
      <c r="A421" s="166">
        <f t="shared" si="6"/>
        <v>412</v>
      </c>
      <c r="B421" s="50">
        <v>44638</v>
      </c>
      <c r="C421" s="65" t="s">
        <v>67</v>
      </c>
      <c r="D421" s="289" t="s">
        <v>21</v>
      </c>
      <c r="E421" s="66">
        <v>20000</v>
      </c>
      <c r="F421" s="258"/>
    </row>
    <row r="422" spans="1:6">
      <c r="A422" s="166">
        <f t="shared" si="6"/>
        <v>413</v>
      </c>
      <c r="B422" s="50">
        <v>44638</v>
      </c>
      <c r="C422" s="65" t="s">
        <v>67</v>
      </c>
      <c r="D422" s="289" t="s">
        <v>21</v>
      </c>
      <c r="E422" s="66">
        <v>20000</v>
      </c>
      <c r="F422" s="258"/>
    </row>
    <row r="423" spans="1:6">
      <c r="A423" s="166">
        <f t="shared" si="6"/>
        <v>414</v>
      </c>
      <c r="B423" s="50">
        <v>44638</v>
      </c>
      <c r="C423" s="65" t="s">
        <v>67</v>
      </c>
      <c r="D423" s="24" t="s">
        <v>338</v>
      </c>
      <c r="E423" s="66">
        <v>200000</v>
      </c>
      <c r="F423" s="258"/>
    </row>
    <row r="424" spans="1:6">
      <c r="A424" s="166">
        <f t="shared" si="6"/>
        <v>415</v>
      </c>
      <c r="B424" s="50">
        <v>44639</v>
      </c>
      <c r="C424" s="65" t="s">
        <v>68</v>
      </c>
      <c r="D424" s="289" t="s">
        <v>21</v>
      </c>
      <c r="E424" s="66">
        <v>10000</v>
      </c>
      <c r="F424" s="258"/>
    </row>
    <row r="425" spans="1:6" ht="25.5">
      <c r="A425" s="166">
        <f t="shared" si="6"/>
        <v>416</v>
      </c>
      <c r="B425" s="50">
        <v>44639</v>
      </c>
      <c r="C425" s="65" t="s">
        <v>68</v>
      </c>
      <c r="D425" s="31" t="s">
        <v>2439</v>
      </c>
      <c r="E425" s="66">
        <v>100000</v>
      </c>
      <c r="F425" s="258"/>
    </row>
    <row r="426" spans="1:6">
      <c r="A426" s="166">
        <f t="shared" si="6"/>
        <v>417</v>
      </c>
      <c r="B426" s="50">
        <v>44639</v>
      </c>
      <c r="C426" s="65" t="s">
        <v>68</v>
      </c>
      <c r="D426" s="24" t="s">
        <v>2447</v>
      </c>
      <c r="E426" s="66">
        <v>100000</v>
      </c>
      <c r="F426" s="258"/>
    </row>
    <row r="427" spans="1:6">
      <c r="A427" s="166">
        <f t="shared" si="6"/>
        <v>418</v>
      </c>
      <c r="B427" s="50">
        <v>44639</v>
      </c>
      <c r="C427" s="65" t="s">
        <v>68</v>
      </c>
      <c r="D427" s="24" t="s">
        <v>339</v>
      </c>
      <c r="E427" s="66">
        <v>300000</v>
      </c>
      <c r="F427" s="258"/>
    </row>
    <row r="428" spans="1:6">
      <c r="A428" s="166">
        <f t="shared" si="6"/>
        <v>419</v>
      </c>
      <c r="B428" s="50">
        <v>44639</v>
      </c>
      <c r="C428" s="65" t="s">
        <v>68</v>
      </c>
      <c r="D428" s="24" t="s">
        <v>2448</v>
      </c>
      <c r="E428" s="66">
        <v>300000</v>
      </c>
      <c r="F428" s="258"/>
    </row>
    <row r="429" spans="1:6">
      <c r="A429" s="166">
        <f t="shared" si="6"/>
        <v>420</v>
      </c>
      <c r="B429" s="50">
        <v>44640</v>
      </c>
      <c r="C429" s="65" t="s">
        <v>69</v>
      </c>
      <c r="D429" s="289" t="s">
        <v>21</v>
      </c>
      <c r="E429" s="66">
        <v>10000</v>
      </c>
      <c r="F429" s="258"/>
    </row>
    <row r="430" spans="1:6">
      <c r="A430" s="166">
        <f t="shared" si="6"/>
        <v>421</v>
      </c>
      <c r="B430" s="50">
        <v>44640</v>
      </c>
      <c r="C430" s="65" t="s">
        <v>69</v>
      </c>
      <c r="D430" s="24" t="s">
        <v>340</v>
      </c>
      <c r="E430" s="66">
        <v>50000</v>
      </c>
      <c r="F430" s="258"/>
    </row>
    <row r="431" spans="1:6">
      <c r="A431" s="166">
        <f t="shared" si="6"/>
        <v>422</v>
      </c>
      <c r="B431" s="50">
        <v>44640</v>
      </c>
      <c r="C431" s="65" t="s">
        <v>69</v>
      </c>
      <c r="D431" s="24" t="s">
        <v>146</v>
      </c>
      <c r="E431" s="66">
        <v>200000</v>
      </c>
      <c r="F431" s="258"/>
    </row>
    <row r="432" spans="1:6">
      <c r="A432" s="166">
        <f t="shared" si="6"/>
        <v>423</v>
      </c>
      <c r="B432" s="50">
        <v>44640</v>
      </c>
      <c r="C432" s="65" t="s">
        <v>69</v>
      </c>
      <c r="D432" s="24" t="s">
        <v>341</v>
      </c>
      <c r="E432" s="66">
        <v>200000</v>
      </c>
      <c r="F432" s="258"/>
    </row>
    <row r="433" spans="1:6">
      <c r="A433" s="166">
        <f t="shared" si="6"/>
        <v>424</v>
      </c>
      <c r="B433" s="50">
        <v>44641</v>
      </c>
      <c r="C433" s="65" t="s">
        <v>342</v>
      </c>
      <c r="D433" s="289" t="s">
        <v>21</v>
      </c>
      <c r="E433" s="66">
        <v>10000</v>
      </c>
      <c r="F433" s="258"/>
    </row>
    <row r="434" spans="1:6">
      <c r="A434" s="166">
        <f t="shared" si="6"/>
        <v>425</v>
      </c>
      <c r="B434" s="50">
        <v>44641</v>
      </c>
      <c r="C434" s="65" t="s">
        <v>342</v>
      </c>
      <c r="D434" s="24" t="s">
        <v>361</v>
      </c>
      <c r="E434" s="66">
        <v>500000</v>
      </c>
      <c r="F434" s="258"/>
    </row>
    <row r="435" spans="1:6">
      <c r="A435" s="166">
        <f t="shared" si="6"/>
        <v>426</v>
      </c>
      <c r="B435" s="50">
        <v>44641</v>
      </c>
      <c r="C435" s="65" t="s">
        <v>342</v>
      </c>
      <c r="D435" s="24" t="s">
        <v>322</v>
      </c>
      <c r="E435" s="66">
        <v>500000</v>
      </c>
      <c r="F435" s="258"/>
    </row>
    <row r="436" spans="1:6">
      <c r="A436" s="166">
        <f t="shared" si="6"/>
        <v>427</v>
      </c>
      <c r="B436" s="50">
        <v>44641</v>
      </c>
      <c r="C436" s="65" t="s">
        <v>342</v>
      </c>
      <c r="D436" s="24" t="s">
        <v>2440</v>
      </c>
      <c r="E436" s="66">
        <v>500000</v>
      </c>
      <c r="F436" s="258"/>
    </row>
    <row r="437" spans="1:6">
      <c r="A437" s="166">
        <f t="shared" si="6"/>
        <v>428</v>
      </c>
      <c r="B437" s="50">
        <v>44642</v>
      </c>
      <c r="C437" s="65" t="s">
        <v>70</v>
      </c>
      <c r="D437" s="289" t="s">
        <v>21</v>
      </c>
      <c r="E437" s="67">
        <v>1000</v>
      </c>
      <c r="F437" s="258"/>
    </row>
    <row r="438" spans="1:6">
      <c r="A438" s="166">
        <f t="shared" si="6"/>
        <v>429</v>
      </c>
      <c r="B438" s="50">
        <v>44642</v>
      </c>
      <c r="C438" s="65" t="s">
        <v>70</v>
      </c>
      <c r="D438" s="289" t="s">
        <v>21</v>
      </c>
      <c r="E438" s="66">
        <v>1000</v>
      </c>
      <c r="F438" s="258"/>
    </row>
    <row r="439" spans="1:6">
      <c r="A439" s="166">
        <f t="shared" si="6"/>
        <v>430</v>
      </c>
      <c r="B439" s="50">
        <v>44642</v>
      </c>
      <c r="C439" s="65" t="s">
        <v>70</v>
      </c>
      <c r="D439" s="289" t="s">
        <v>21</v>
      </c>
      <c r="E439" s="66">
        <v>1000</v>
      </c>
      <c r="F439" s="258"/>
    </row>
    <row r="440" spans="1:6">
      <c r="A440" s="166">
        <f t="shared" si="6"/>
        <v>431</v>
      </c>
      <c r="B440" s="50">
        <v>44642</v>
      </c>
      <c r="C440" s="65" t="s">
        <v>70</v>
      </c>
      <c r="D440" s="289" t="s">
        <v>21</v>
      </c>
      <c r="E440" s="66">
        <v>1000</v>
      </c>
      <c r="F440" s="258"/>
    </row>
    <row r="441" spans="1:6">
      <c r="A441" s="166">
        <f t="shared" si="6"/>
        <v>432</v>
      </c>
      <c r="B441" s="50">
        <v>44642</v>
      </c>
      <c r="C441" s="65" t="s">
        <v>70</v>
      </c>
      <c r="D441" s="289" t="s">
        <v>21</v>
      </c>
      <c r="E441" s="66">
        <v>20000</v>
      </c>
      <c r="F441" s="258"/>
    </row>
    <row r="442" spans="1:6">
      <c r="A442" s="166">
        <f t="shared" si="6"/>
        <v>433</v>
      </c>
      <c r="B442" s="50">
        <v>44643</v>
      </c>
      <c r="C442" s="65" t="s">
        <v>71</v>
      </c>
      <c r="D442" s="289" t="s">
        <v>21</v>
      </c>
      <c r="E442" s="66">
        <v>10000</v>
      </c>
      <c r="F442" s="258"/>
    </row>
    <row r="443" spans="1:6">
      <c r="A443" s="166">
        <f t="shared" si="6"/>
        <v>434</v>
      </c>
      <c r="B443" s="50">
        <v>44643</v>
      </c>
      <c r="C443" s="65" t="s">
        <v>71</v>
      </c>
      <c r="D443" s="289" t="s">
        <v>21</v>
      </c>
      <c r="E443" s="66">
        <v>10000</v>
      </c>
      <c r="F443" s="258"/>
    </row>
    <row r="444" spans="1:6">
      <c r="A444" s="166">
        <f t="shared" si="6"/>
        <v>435</v>
      </c>
      <c r="B444" s="50">
        <v>44643</v>
      </c>
      <c r="C444" s="65" t="s">
        <v>71</v>
      </c>
      <c r="D444" s="289" t="s">
        <v>343</v>
      </c>
      <c r="E444" s="66">
        <v>100000</v>
      </c>
      <c r="F444" s="258"/>
    </row>
    <row r="445" spans="1:6">
      <c r="A445" s="166">
        <f t="shared" si="6"/>
        <v>436</v>
      </c>
      <c r="B445" s="50">
        <v>44643</v>
      </c>
      <c r="C445" s="65" t="s">
        <v>71</v>
      </c>
      <c r="D445" s="24" t="s">
        <v>486</v>
      </c>
      <c r="E445" s="66">
        <v>500000</v>
      </c>
      <c r="F445" s="258"/>
    </row>
    <row r="446" spans="1:6">
      <c r="A446" s="166">
        <f t="shared" si="6"/>
        <v>437</v>
      </c>
      <c r="B446" s="50">
        <v>44644</v>
      </c>
      <c r="C446" s="65" t="s">
        <v>72</v>
      </c>
      <c r="D446" s="289" t="s">
        <v>344</v>
      </c>
      <c r="E446" s="66">
        <v>100000</v>
      </c>
      <c r="F446" s="258"/>
    </row>
    <row r="447" spans="1:6">
      <c r="A447" s="166">
        <f t="shared" si="6"/>
        <v>438</v>
      </c>
      <c r="B447" s="50">
        <v>44644</v>
      </c>
      <c r="C447" s="65" t="s">
        <v>72</v>
      </c>
      <c r="D447" s="289" t="s">
        <v>345</v>
      </c>
      <c r="E447" s="66">
        <v>200000</v>
      </c>
      <c r="F447" s="258"/>
    </row>
    <row r="448" spans="1:6">
      <c r="A448" s="166">
        <f t="shared" si="6"/>
        <v>439</v>
      </c>
      <c r="B448" s="50">
        <v>44645</v>
      </c>
      <c r="C448" s="65" t="s">
        <v>346</v>
      </c>
      <c r="D448" s="289" t="s">
        <v>21</v>
      </c>
      <c r="E448" s="66">
        <v>5000</v>
      </c>
      <c r="F448" s="258"/>
    </row>
    <row r="449" spans="1:6">
      <c r="A449" s="166">
        <f t="shared" si="6"/>
        <v>440</v>
      </c>
      <c r="B449" s="50">
        <v>44645</v>
      </c>
      <c r="C449" s="65" t="s">
        <v>346</v>
      </c>
      <c r="D449" s="289" t="s">
        <v>21</v>
      </c>
      <c r="E449" s="66">
        <v>5000</v>
      </c>
      <c r="F449" s="258"/>
    </row>
    <row r="450" spans="1:6">
      <c r="A450" s="166">
        <f t="shared" si="6"/>
        <v>441</v>
      </c>
      <c r="B450" s="50">
        <v>44645</v>
      </c>
      <c r="C450" s="65" t="s">
        <v>346</v>
      </c>
      <c r="D450" s="289" t="s">
        <v>21</v>
      </c>
      <c r="E450" s="66">
        <v>10000</v>
      </c>
      <c r="F450" s="258"/>
    </row>
    <row r="451" spans="1:6">
      <c r="A451" s="166">
        <f t="shared" si="6"/>
        <v>442</v>
      </c>
      <c r="B451" s="50">
        <v>44645</v>
      </c>
      <c r="C451" s="65" t="s">
        <v>346</v>
      </c>
      <c r="D451" s="289" t="s">
        <v>21</v>
      </c>
      <c r="E451" s="66">
        <v>10000</v>
      </c>
      <c r="F451" s="258"/>
    </row>
    <row r="452" spans="1:6">
      <c r="A452" s="166">
        <f t="shared" si="6"/>
        <v>443</v>
      </c>
      <c r="B452" s="50">
        <v>44645</v>
      </c>
      <c r="C452" s="65" t="s">
        <v>346</v>
      </c>
      <c r="D452" s="289" t="s">
        <v>294</v>
      </c>
      <c r="E452" s="66">
        <v>200000</v>
      </c>
      <c r="F452" s="258"/>
    </row>
    <row r="453" spans="1:6">
      <c r="A453" s="166">
        <f t="shared" si="6"/>
        <v>444</v>
      </c>
      <c r="B453" s="50">
        <v>44645</v>
      </c>
      <c r="C453" s="65" t="s">
        <v>346</v>
      </c>
      <c r="D453" s="137" t="s">
        <v>356</v>
      </c>
      <c r="E453" s="66">
        <v>234254</v>
      </c>
      <c r="F453" s="258"/>
    </row>
    <row r="454" spans="1:6">
      <c r="A454" s="166">
        <f t="shared" si="6"/>
        <v>445</v>
      </c>
      <c r="B454" s="50">
        <v>44646</v>
      </c>
      <c r="C454" s="65" t="s">
        <v>73</v>
      </c>
      <c r="D454" s="289" t="s">
        <v>21</v>
      </c>
      <c r="E454" s="66">
        <v>2000</v>
      </c>
      <c r="F454" s="258"/>
    </row>
    <row r="455" spans="1:6">
      <c r="A455" s="166">
        <f t="shared" si="6"/>
        <v>446</v>
      </c>
      <c r="B455" s="50">
        <v>44646</v>
      </c>
      <c r="C455" s="65" t="s">
        <v>73</v>
      </c>
      <c r="D455" s="289" t="s">
        <v>21</v>
      </c>
      <c r="E455" s="66">
        <v>10000</v>
      </c>
      <c r="F455" s="258"/>
    </row>
    <row r="456" spans="1:6">
      <c r="A456" s="166">
        <f t="shared" si="6"/>
        <v>447</v>
      </c>
      <c r="B456" s="50">
        <v>44646</v>
      </c>
      <c r="C456" s="65" t="s">
        <v>73</v>
      </c>
      <c r="D456" s="137" t="s">
        <v>349</v>
      </c>
      <c r="E456" s="66">
        <v>200000</v>
      </c>
      <c r="F456" s="258"/>
    </row>
    <row r="457" spans="1:6">
      <c r="A457" s="166">
        <f t="shared" si="6"/>
        <v>448</v>
      </c>
      <c r="B457" s="50">
        <v>44647</v>
      </c>
      <c r="C457" s="65" t="s">
        <v>74</v>
      </c>
      <c r="D457" s="289" t="s">
        <v>21</v>
      </c>
      <c r="E457" s="66">
        <v>5000</v>
      </c>
      <c r="F457" s="258"/>
    </row>
    <row r="458" spans="1:6">
      <c r="A458" s="166">
        <f t="shared" si="6"/>
        <v>449</v>
      </c>
      <c r="B458" s="50">
        <v>44647</v>
      </c>
      <c r="C458" s="65" t="s">
        <v>74</v>
      </c>
      <c r="D458" s="289" t="s">
        <v>21</v>
      </c>
      <c r="E458" s="66">
        <v>10000</v>
      </c>
      <c r="F458" s="258"/>
    </row>
    <row r="459" spans="1:6">
      <c r="A459" s="166">
        <f t="shared" si="6"/>
        <v>450</v>
      </c>
      <c r="B459" s="50">
        <v>44647</v>
      </c>
      <c r="C459" s="65" t="s">
        <v>74</v>
      </c>
      <c r="D459" s="289" t="s">
        <v>354</v>
      </c>
      <c r="E459" s="66">
        <v>100000</v>
      </c>
      <c r="F459" s="258"/>
    </row>
    <row r="460" spans="1:6">
      <c r="A460" s="166">
        <f t="shared" si="6"/>
        <v>451</v>
      </c>
      <c r="B460" s="50">
        <v>44647</v>
      </c>
      <c r="C460" s="65" t="s">
        <v>74</v>
      </c>
      <c r="D460" s="137" t="s">
        <v>355</v>
      </c>
      <c r="E460" s="66">
        <v>150000</v>
      </c>
      <c r="F460" s="258"/>
    </row>
    <row r="461" spans="1:6">
      <c r="A461" s="166">
        <f t="shared" si="6"/>
        <v>452</v>
      </c>
      <c r="B461" s="50">
        <v>44648</v>
      </c>
      <c r="C461" s="65" t="s">
        <v>75</v>
      </c>
      <c r="D461" s="289" t="s">
        <v>21</v>
      </c>
      <c r="E461" s="66">
        <v>10000</v>
      </c>
      <c r="F461" s="258"/>
    </row>
    <row r="462" spans="1:6">
      <c r="A462" s="166">
        <f t="shared" ref="A462:A467" si="7">A461+1</f>
        <v>453</v>
      </c>
      <c r="B462" s="50">
        <v>44648</v>
      </c>
      <c r="C462" s="65" t="s">
        <v>75</v>
      </c>
      <c r="D462" s="289" t="s">
        <v>21</v>
      </c>
      <c r="E462" s="66">
        <v>20000</v>
      </c>
      <c r="F462" s="258"/>
    </row>
    <row r="463" spans="1:6">
      <c r="A463" s="166">
        <f t="shared" si="7"/>
        <v>454</v>
      </c>
      <c r="B463" s="50">
        <v>44648</v>
      </c>
      <c r="C463" s="65" t="s">
        <v>75</v>
      </c>
      <c r="D463" s="289" t="s">
        <v>21</v>
      </c>
      <c r="E463" s="66">
        <v>20000</v>
      </c>
      <c r="F463" s="258"/>
    </row>
    <row r="464" spans="1:6" ht="25.5">
      <c r="A464" s="166">
        <f t="shared" si="7"/>
        <v>455</v>
      </c>
      <c r="B464" s="50">
        <v>44648</v>
      </c>
      <c r="C464" s="65" t="s">
        <v>75</v>
      </c>
      <c r="D464" s="24" t="s">
        <v>2478</v>
      </c>
      <c r="E464" s="66">
        <v>200000</v>
      </c>
      <c r="F464" s="258"/>
    </row>
    <row r="465" spans="1:7">
      <c r="A465" s="166">
        <f t="shared" si="7"/>
        <v>456</v>
      </c>
      <c r="B465" s="50">
        <v>44649</v>
      </c>
      <c r="C465" s="65" t="s">
        <v>76</v>
      </c>
      <c r="D465" s="289" t="s">
        <v>21</v>
      </c>
      <c r="E465" s="66">
        <v>20000</v>
      </c>
      <c r="F465" s="258"/>
    </row>
    <row r="466" spans="1:7">
      <c r="A466" s="166">
        <f t="shared" si="7"/>
        <v>457</v>
      </c>
      <c r="B466" s="50">
        <v>44649</v>
      </c>
      <c r="C466" s="65" t="s">
        <v>76</v>
      </c>
      <c r="D466" s="137" t="s">
        <v>353</v>
      </c>
      <c r="E466" s="66">
        <v>50000</v>
      </c>
      <c r="F466" s="258"/>
    </row>
    <row r="467" spans="1:7">
      <c r="A467" s="166">
        <f t="shared" si="7"/>
        <v>458</v>
      </c>
      <c r="B467" s="50">
        <v>44649</v>
      </c>
      <c r="C467" s="65" t="s">
        <v>76</v>
      </c>
      <c r="D467" s="289" t="s">
        <v>21</v>
      </c>
      <c r="E467" s="66">
        <v>129520</v>
      </c>
      <c r="F467" s="258"/>
    </row>
    <row r="468" spans="1:7">
      <c r="A468" s="166">
        <f t="shared" ref="A468:A525" si="8">A467+1</f>
        <v>459</v>
      </c>
      <c r="B468" s="50">
        <v>44649</v>
      </c>
      <c r="C468" s="65" t="s">
        <v>76</v>
      </c>
      <c r="D468" s="289" t="s">
        <v>307</v>
      </c>
      <c r="E468" s="66">
        <v>190827</v>
      </c>
      <c r="F468" s="258"/>
    </row>
    <row r="469" spans="1:7">
      <c r="A469" s="166">
        <f t="shared" si="8"/>
        <v>460</v>
      </c>
      <c r="B469" s="50">
        <v>44649</v>
      </c>
      <c r="C469" s="65" t="s">
        <v>76</v>
      </c>
      <c r="D469" s="138" t="s">
        <v>350</v>
      </c>
      <c r="E469" s="66">
        <v>200000</v>
      </c>
      <c r="F469" s="258"/>
    </row>
    <row r="470" spans="1:7">
      <c r="A470" s="166">
        <f t="shared" si="8"/>
        <v>461</v>
      </c>
      <c r="B470" s="50">
        <v>44650</v>
      </c>
      <c r="C470" s="65" t="s">
        <v>77</v>
      </c>
      <c r="D470" s="289" t="s">
        <v>21</v>
      </c>
      <c r="E470" s="66">
        <v>10000</v>
      </c>
      <c r="F470" s="258"/>
    </row>
    <row r="471" spans="1:7">
      <c r="A471" s="166">
        <f t="shared" si="8"/>
        <v>462</v>
      </c>
      <c r="B471" s="50">
        <v>44650</v>
      </c>
      <c r="C471" s="65" t="s">
        <v>77</v>
      </c>
      <c r="D471" s="289" t="s">
        <v>21</v>
      </c>
      <c r="E471" s="66">
        <v>100000</v>
      </c>
      <c r="F471" s="258"/>
    </row>
    <row r="472" spans="1:7">
      <c r="A472" s="166">
        <f t="shared" si="8"/>
        <v>463</v>
      </c>
      <c r="B472" s="50">
        <v>44650</v>
      </c>
      <c r="C472" s="65" t="s">
        <v>77</v>
      </c>
      <c r="D472" s="24" t="s">
        <v>143</v>
      </c>
      <c r="E472" s="66">
        <v>200000</v>
      </c>
      <c r="F472" s="258"/>
    </row>
    <row r="473" spans="1:7">
      <c r="A473" s="166">
        <f t="shared" si="8"/>
        <v>464</v>
      </c>
      <c r="B473" s="50">
        <v>44650</v>
      </c>
      <c r="C473" s="65" t="s">
        <v>77</v>
      </c>
      <c r="D473" s="24" t="s">
        <v>148</v>
      </c>
      <c r="E473" s="66">
        <v>200000</v>
      </c>
      <c r="F473" s="258"/>
    </row>
    <row r="474" spans="1:7">
      <c r="A474" s="166">
        <f t="shared" si="8"/>
        <v>465</v>
      </c>
      <c r="B474" s="50">
        <v>44650</v>
      </c>
      <c r="C474" s="65" t="s">
        <v>77</v>
      </c>
      <c r="D474" s="24" t="s">
        <v>218</v>
      </c>
      <c r="E474" s="66">
        <v>500000</v>
      </c>
      <c r="F474" s="258"/>
    </row>
    <row r="475" spans="1:7">
      <c r="A475" s="166">
        <f t="shared" si="8"/>
        <v>466</v>
      </c>
      <c r="B475" s="50">
        <v>44650</v>
      </c>
      <c r="C475" s="65" t="s">
        <v>77</v>
      </c>
      <c r="D475" s="24" t="s">
        <v>322</v>
      </c>
      <c r="E475" s="66">
        <v>500000</v>
      </c>
      <c r="F475" s="258"/>
    </row>
    <row r="476" spans="1:7">
      <c r="A476" s="166">
        <f t="shared" si="8"/>
        <v>467</v>
      </c>
      <c r="B476" s="50">
        <v>44650</v>
      </c>
      <c r="C476" s="65" t="s">
        <v>77</v>
      </c>
      <c r="D476" s="35" t="s">
        <v>149</v>
      </c>
      <c r="E476" s="66">
        <v>1000000</v>
      </c>
      <c r="F476" s="258"/>
      <c r="G476" s="265">
        <v>5</v>
      </c>
    </row>
    <row r="477" spans="1:7">
      <c r="A477" s="166">
        <f t="shared" si="8"/>
        <v>468</v>
      </c>
      <c r="B477" s="50">
        <v>44651</v>
      </c>
      <c r="C477" s="65" t="s">
        <v>78</v>
      </c>
      <c r="D477" s="289" t="s">
        <v>21</v>
      </c>
      <c r="E477" s="66">
        <v>10000</v>
      </c>
      <c r="F477" s="258"/>
    </row>
    <row r="478" spans="1:7">
      <c r="A478" s="166">
        <f t="shared" si="8"/>
        <v>469</v>
      </c>
      <c r="B478" s="50">
        <v>44651</v>
      </c>
      <c r="C478" s="65" t="s">
        <v>78</v>
      </c>
      <c r="D478" s="24" t="s">
        <v>352</v>
      </c>
      <c r="E478" s="66">
        <v>50000</v>
      </c>
      <c r="F478" s="258"/>
    </row>
    <row r="479" spans="1:7">
      <c r="A479" s="166">
        <f t="shared" si="8"/>
        <v>470</v>
      </c>
      <c r="B479" s="50">
        <v>44651</v>
      </c>
      <c r="C479" s="65" t="s">
        <v>78</v>
      </c>
      <c r="D479" s="24" t="s">
        <v>351</v>
      </c>
      <c r="E479" s="66">
        <v>255000</v>
      </c>
      <c r="F479" s="258"/>
    </row>
    <row r="480" spans="1:7">
      <c r="A480" s="166">
        <f t="shared" si="8"/>
        <v>471</v>
      </c>
      <c r="B480" s="50">
        <v>44651</v>
      </c>
      <c r="C480" s="65" t="s">
        <v>78</v>
      </c>
      <c r="D480" s="24" t="s">
        <v>298</v>
      </c>
      <c r="E480" s="66">
        <v>300000</v>
      </c>
      <c r="F480" s="258"/>
    </row>
    <row r="481" spans="1:6">
      <c r="A481" s="166">
        <f t="shared" si="8"/>
        <v>472</v>
      </c>
      <c r="B481" s="50">
        <v>44651</v>
      </c>
      <c r="C481" s="65" t="s">
        <v>78</v>
      </c>
      <c r="D481" s="24" t="s">
        <v>229</v>
      </c>
      <c r="E481" s="66">
        <v>500000</v>
      </c>
      <c r="F481" s="258"/>
    </row>
    <row r="482" spans="1:6">
      <c r="A482" s="166">
        <f t="shared" si="8"/>
        <v>473</v>
      </c>
      <c r="B482" s="50">
        <v>44651</v>
      </c>
      <c r="C482" s="65" t="s">
        <v>78</v>
      </c>
      <c r="D482" s="24" t="s">
        <v>218</v>
      </c>
      <c r="E482" s="66">
        <v>1000000</v>
      </c>
      <c r="F482" s="258"/>
    </row>
    <row r="483" spans="1:6">
      <c r="A483" s="166">
        <f t="shared" si="8"/>
        <v>474</v>
      </c>
      <c r="B483" s="50">
        <v>44652</v>
      </c>
      <c r="C483" s="65" t="s">
        <v>479</v>
      </c>
      <c r="D483" s="24" t="s">
        <v>330</v>
      </c>
      <c r="E483" s="66">
        <v>100000</v>
      </c>
      <c r="F483" s="258"/>
    </row>
    <row r="484" spans="1:6">
      <c r="A484" s="166">
        <f t="shared" si="8"/>
        <v>475</v>
      </c>
      <c r="B484" s="50">
        <v>44652</v>
      </c>
      <c r="C484" s="65" t="s">
        <v>479</v>
      </c>
      <c r="D484" s="80" t="s">
        <v>532</v>
      </c>
      <c r="E484" s="66">
        <v>100000</v>
      </c>
      <c r="F484" s="258"/>
    </row>
    <row r="485" spans="1:6">
      <c r="A485" s="166">
        <f t="shared" si="8"/>
        <v>476</v>
      </c>
      <c r="B485" s="50">
        <v>44652</v>
      </c>
      <c r="C485" s="65" t="s">
        <v>479</v>
      </c>
      <c r="D485" s="289" t="s">
        <v>509</v>
      </c>
      <c r="E485" s="66">
        <v>100000</v>
      </c>
      <c r="F485" s="258"/>
    </row>
    <row r="486" spans="1:6">
      <c r="A486" s="166">
        <f t="shared" si="8"/>
        <v>477</v>
      </c>
      <c r="B486" s="50">
        <v>44652</v>
      </c>
      <c r="C486" s="65" t="s">
        <v>479</v>
      </c>
      <c r="D486" s="289" t="s">
        <v>155</v>
      </c>
      <c r="E486" s="66">
        <v>400000</v>
      </c>
      <c r="F486" s="258"/>
    </row>
    <row r="487" spans="1:6">
      <c r="A487" s="166">
        <f t="shared" si="8"/>
        <v>478</v>
      </c>
      <c r="B487" s="50">
        <v>44652</v>
      </c>
      <c r="C487" s="65" t="s">
        <v>479</v>
      </c>
      <c r="D487" s="289" t="s">
        <v>21</v>
      </c>
      <c r="E487" s="66">
        <v>200000</v>
      </c>
      <c r="F487" s="258"/>
    </row>
    <row r="488" spans="1:6">
      <c r="A488" s="166">
        <f t="shared" si="8"/>
        <v>479</v>
      </c>
      <c r="B488" s="50">
        <v>44652</v>
      </c>
      <c r="C488" s="65" t="s">
        <v>479</v>
      </c>
      <c r="D488" s="289" t="s">
        <v>21</v>
      </c>
      <c r="E488" s="66">
        <v>10000</v>
      </c>
      <c r="F488" s="258"/>
    </row>
    <row r="489" spans="1:6">
      <c r="A489" s="166">
        <f t="shared" si="8"/>
        <v>480</v>
      </c>
      <c r="B489" s="50">
        <v>44653</v>
      </c>
      <c r="C489" s="65" t="s">
        <v>480</v>
      </c>
      <c r="D489" s="289" t="s">
        <v>1648</v>
      </c>
      <c r="E489" s="66">
        <v>100000</v>
      </c>
      <c r="F489" s="258"/>
    </row>
    <row r="490" spans="1:6">
      <c r="A490" s="166">
        <f t="shared" si="8"/>
        <v>481</v>
      </c>
      <c r="B490" s="50">
        <v>44653</v>
      </c>
      <c r="C490" s="65" t="s">
        <v>480</v>
      </c>
      <c r="D490" s="289" t="s">
        <v>21</v>
      </c>
      <c r="E490" s="66">
        <v>10000</v>
      </c>
      <c r="F490" s="258"/>
    </row>
    <row r="491" spans="1:6">
      <c r="A491" s="166">
        <f t="shared" si="8"/>
        <v>482</v>
      </c>
      <c r="B491" s="50">
        <v>44654</v>
      </c>
      <c r="C491" s="65" t="s">
        <v>481</v>
      </c>
      <c r="D491" s="289" t="s">
        <v>21</v>
      </c>
      <c r="E491" s="66">
        <v>1000000</v>
      </c>
      <c r="F491" s="258"/>
    </row>
    <row r="492" spans="1:6">
      <c r="A492" s="166">
        <f t="shared" si="8"/>
        <v>483</v>
      </c>
      <c r="B492" s="50">
        <v>44654</v>
      </c>
      <c r="C492" s="65" t="s">
        <v>481</v>
      </c>
      <c r="D492" s="289" t="s">
        <v>1649</v>
      </c>
      <c r="E492" s="66">
        <v>250000</v>
      </c>
      <c r="F492" s="258"/>
    </row>
    <row r="493" spans="1:6" ht="25.5">
      <c r="A493" s="166">
        <f t="shared" si="8"/>
        <v>484</v>
      </c>
      <c r="B493" s="50">
        <v>44654</v>
      </c>
      <c r="C493" s="65" t="s">
        <v>481</v>
      </c>
      <c r="D493" s="24" t="s">
        <v>2433</v>
      </c>
      <c r="E493" s="66">
        <v>300000</v>
      </c>
      <c r="F493" s="258"/>
    </row>
    <row r="494" spans="1:6">
      <c r="A494" s="166">
        <f t="shared" si="8"/>
        <v>485</v>
      </c>
      <c r="B494" s="50">
        <v>44654</v>
      </c>
      <c r="C494" s="65" t="s">
        <v>481</v>
      </c>
      <c r="D494" s="289" t="s">
        <v>1650</v>
      </c>
      <c r="E494" s="66">
        <v>400000</v>
      </c>
      <c r="F494" s="258"/>
    </row>
    <row r="495" spans="1:6">
      <c r="A495" s="166">
        <f t="shared" si="8"/>
        <v>486</v>
      </c>
      <c r="B495" s="50">
        <v>44654</v>
      </c>
      <c r="C495" s="65" t="s">
        <v>481</v>
      </c>
      <c r="D495" s="289" t="s">
        <v>247</v>
      </c>
      <c r="E495" s="66">
        <v>100000</v>
      </c>
      <c r="F495" s="258"/>
    </row>
    <row r="496" spans="1:6">
      <c r="A496" s="166">
        <f t="shared" si="8"/>
        <v>487</v>
      </c>
      <c r="B496" s="50">
        <v>44654</v>
      </c>
      <c r="C496" s="65" t="s">
        <v>481</v>
      </c>
      <c r="D496" s="289" t="s">
        <v>21</v>
      </c>
      <c r="E496" s="66">
        <v>10000</v>
      </c>
      <c r="F496" s="258"/>
    </row>
    <row r="497" spans="1:7">
      <c r="A497" s="166">
        <f t="shared" si="8"/>
        <v>488</v>
      </c>
      <c r="B497" s="50">
        <v>44655</v>
      </c>
      <c r="C497" s="65" t="s">
        <v>482</v>
      </c>
      <c r="D497" s="289" t="s">
        <v>223</v>
      </c>
      <c r="E497" s="66">
        <v>100000</v>
      </c>
      <c r="F497" s="258"/>
    </row>
    <row r="498" spans="1:7">
      <c r="A498" s="166">
        <f t="shared" si="8"/>
        <v>489</v>
      </c>
      <c r="B498" s="50">
        <v>44655</v>
      </c>
      <c r="C498" s="65" t="s">
        <v>482</v>
      </c>
      <c r="D498" s="289" t="s">
        <v>139</v>
      </c>
      <c r="E498" s="66">
        <v>100000</v>
      </c>
      <c r="F498" s="258"/>
    </row>
    <row r="499" spans="1:7">
      <c r="A499" s="166">
        <f t="shared" si="8"/>
        <v>490</v>
      </c>
      <c r="B499" s="50">
        <v>44655</v>
      </c>
      <c r="C499" s="65" t="s">
        <v>482</v>
      </c>
      <c r="D499" s="289" t="s">
        <v>21</v>
      </c>
      <c r="E499" s="66">
        <v>10000</v>
      </c>
      <c r="F499" s="258"/>
    </row>
    <row r="500" spans="1:7">
      <c r="A500" s="166">
        <f t="shared" si="8"/>
        <v>491</v>
      </c>
      <c r="B500" s="50">
        <v>44655</v>
      </c>
      <c r="C500" s="65" t="s">
        <v>482</v>
      </c>
      <c r="D500" s="289" t="s">
        <v>21</v>
      </c>
      <c r="E500" s="66">
        <v>131327</v>
      </c>
      <c r="F500" s="258"/>
    </row>
    <row r="501" spans="1:7">
      <c r="A501" s="166">
        <f t="shared" si="8"/>
        <v>492</v>
      </c>
      <c r="B501" s="50">
        <v>44655</v>
      </c>
      <c r="C501" s="65" t="s">
        <v>482</v>
      </c>
      <c r="D501" s="289" t="s">
        <v>21</v>
      </c>
      <c r="E501" s="66">
        <v>10000</v>
      </c>
      <c r="F501" s="258"/>
    </row>
    <row r="502" spans="1:7">
      <c r="A502" s="166">
        <f t="shared" si="8"/>
        <v>493</v>
      </c>
      <c r="B502" s="50">
        <v>44655</v>
      </c>
      <c r="C502" s="65" t="s">
        <v>482</v>
      </c>
      <c r="D502" s="289" t="s">
        <v>21</v>
      </c>
      <c r="E502" s="66">
        <v>10000</v>
      </c>
      <c r="F502" s="258"/>
    </row>
    <row r="503" spans="1:7">
      <c r="A503" s="166">
        <f t="shared" si="8"/>
        <v>494</v>
      </c>
      <c r="B503" s="50">
        <v>44656</v>
      </c>
      <c r="C503" s="65" t="s">
        <v>79</v>
      </c>
      <c r="D503" s="289" t="s">
        <v>1651</v>
      </c>
      <c r="E503" s="66">
        <v>500000</v>
      </c>
      <c r="F503" s="258"/>
    </row>
    <row r="504" spans="1:7">
      <c r="A504" s="166">
        <f t="shared" si="8"/>
        <v>495</v>
      </c>
      <c r="B504" s="50">
        <v>44656</v>
      </c>
      <c r="C504" s="65" t="s">
        <v>79</v>
      </c>
      <c r="D504" s="289" t="s">
        <v>262</v>
      </c>
      <c r="E504" s="66">
        <v>100000</v>
      </c>
      <c r="F504" s="258"/>
    </row>
    <row r="505" spans="1:7">
      <c r="A505" s="166">
        <f t="shared" si="8"/>
        <v>496</v>
      </c>
      <c r="B505" s="50">
        <v>44656</v>
      </c>
      <c r="C505" s="65" t="s">
        <v>79</v>
      </c>
      <c r="D505" s="289" t="s">
        <v>151</v>
      </c>
      <c r="E505" s="66">
        <v>100000</v>
      </c>
      <c r="F505" s="258"/>
    </row>
    <row r="506" spans="1:7">
      <c r="A506" s="166">
        <f t="shared" si="8"/>
        <v>497</v>
      </c>
      <c r="B506" s="50">
        <v>44656</v>
      </c>
      <c r="C506" s="65" t="s">
        <v>79</v>
      </c>
      <c r="D506" s="289" t="s">
        <v>21</v>
      </c>
      <c r="E506" s="66">
        <v>130000</v>
      </c>
      <c r="F506" s="258"/>
    </row>
    <row r="507" spans="1:7">
      <c r="A507" s="166">
        <f t="shared" si="8"/>
        <v>498</v>
      </c>
      <c r="B507" s="50">
        <v>44656</v>
      </c>
      <c r="C507" s="65" t="s">
        <v>79</v>
      </c>
      <c r="D507" s="289" t="s">
        <v>21</v>
      </c>
      <c r="E507" s="66">
        <v>50000</v>
      </c>
      <c r="F507" s="258"/>
    </row>
    <row r="508" spans="1:7">
      <c r="A508" s="166">
        <f t="shared" si="8"/>
        <v>499</v>
      </c>
      <c r="B508" s="50">
        <v>44656</v>
      </c>
      <c r="C508" s="65" t="s">
        <v>79</v>
      </c>
      <c r="D508" s="289" t="s">
        <v>21</v>
      </c>
      <c r="E508" s="66">
        <v>10000</v>
      </c>
      <c r="F508" s="258"/>
    </row>
    <row r="509" spans="1:7">
      <c r="A509" s="166">
        <f t="shared" si="8"/>
        <v>500</v>
      </c>
      <c r="B509" s="50">
        <v>44657</v>
      </c>
      <c r="C509" s="65" t="s">
        <v>80</v>
      </c>
      <c r="D509" s="289" t="s">
        <v>1652</v>
      </c>
      <c r="E509" s="66">
        <v>102000</v>
      </c>
      <c r="F509" s="258"/>
    </row>
    <row r="510" spans="1:7">
      <c r="A510" s="166">
        <f t="shared" si="8"/>
        <v>501</v>
      </c>
      <c r="B510" s="50">
        <v>44657</v>
      </c>
      <c r="C510" s="65" t="s">
        <v>80</v>
      </c>
      <c r="D510" s="289" t="s">
        <v>2445</v>
      </c>
      <c r="E510" s="66">
        <v>500000</v>
      </c>
      <c r="F510" s="258"/>
    </row>
    <row r="511" spans="1:7">
      <c r="A511" s="166">
        <f t="shared" si="8"/>
        <v>502</v>
      </c>
      <c r="B511" s="50">
        <v>44657</v>
      </c>
      <c r="C511" s="65" t="s">
        <v>80</v>
      </c>
      <c r="D511" s="289" t="s">
        <v>21</v>
      </c>
      <c r="E511" s="66">
        <v>10000</v>
      </c>
      <c r="F511" s="258"/>
    </row>
    <row r="512" spans="1:7">
      <c r="A512" s="166">
        <f t="shared" si="8"/>
        <v>503</v>
      </c>
      <c r="B512" s="50">
        <v>44657</v>
      </c>
      <c r="C512" s="65" t="s">
        <v>80</v>
      </c>
      <c r="D512" s="289" t="s">
        <v>317</v>
      </c>
      <c r="E512" s="66">
        <v>1000000</v>
      </c>
      <c r="F512" s="258"/>
      <c r="G512" s="265">
        <v>7</v>
      </c>
    </row>
    <row r="513" spans="1:6">
      <c r="A513" s="166">
        <f t="shared" si="8"/>
        <v>504</v>
      </c>
      <c r="B513" s="50">
        <v>44657</v>
      </c>
      <c r="C513" s="65" t="s">
        <v>80</v>
      </c>
      <c r="D513" s="289" t="s">
        <v>21</v>
      </c>
      <c r="E513" s="66">
        <v>10000</v>
      </c>
      <c r="F513" s="258"/>
    </row>
    <row r="514" spans="1:6">
      <c r="A514" s="166">
        <f t="shared" si="8"/>
        <v>505</v>
      </c>
      <c r="B514" s="50">
        <v>44658</v>
      </c>
      <c r="C514" s="65" t="s">
        <v>81</v>
      </c>
      <c r="D514" s="289" t="s">
        <v>191</v>
      </c>
      <c r="E514" s="66">
        <v>100000</v>
      </c>
      <c r="F514" s="258"/>
    </row>
    <row r="515" spans="1:6">
      <c r="A515" s="166">
        <f t="shared" si="8"/>
        <v>506</v>
      </c>
      <c r="B515" s="50">
        <v>44658</v>
      </c>
      <c r="C515" s="65" t="s">
        <v>81</v>
      </c>
      <c r="D515" s="289" t="s">
        <v>21</v>
      </c>
      <c r="E515" s="66">
        <v>20000</v>
      </c>
      <c r="F515" s="258"/>
    </row>
    <row r="516" spans="1:6">
      <c r="A516" s="166">
        <f t="shared" si="8"/>
        <v>507</v>
      </c>
      <c r="B516" s="50">
        <v>44658</v>
      </c>
      <c r="C516" s="65" t="s">
        <v>81</v>
      </c>
      <c r="D516" s="289" t="s">
        <v>142</v>
      </c>
      <c r="E516" s="66">
        <v>200000</v>
      </c>
      <c r="F516" s="258"/>
    </row>
    <row r="517" spans="1:6" ht="25.5">
      <c r="A517" s="166">
        <f t="shared" si="8"/>
        <v>508</v>
      </c>
      <c r="B517" s="50">
        <v>44659</v>
      </c>
      <c r="C517" s="65" t="s">
        <v>82</v>
      </c>
      <c r="D517" s="24" t="s">
        <v>2444</v>
      </c>
      <c r="E517" s="66">
        <v>50000</v>
      </c>
      <c r="F517" s="258"/>
    </row>
    <row r="518" spans="1:6">
      <c r="A518" s="166">
        <f t="shared" si="8"/>
        <v>509</v>
      </c>
      <c r="B518" s="50">
        <v>44659</v>
      </c>
      <c r="C518" s="65" t="s">
        <v>82</v>
      </c>
      <c r="D518" s="289" t="s">
        <v>21</v>
      </c>
      <c r="E518" s="66">
        <v>160000</v>
      </c>
      <c r="F518" s="258"/>
    </row>
    <row r="519" spans="1:6">
      <c r="A519" s="166">
        <f t="shared" si="8"/>
        <v>510</v>
      </c>
      <c r="B519" s="50">
        <v>44659</v>
      </c>
      <c r="C519" s="65" t="s">
        <v>82</v>
      </c>
      <c r="D519" s="289" t="s">
        <v>21</v>
      </c>
      <c r="E519" s="66">
        <v>20000</v>
      </c>
      <c r="F519" s="258"/>
    </row>
    <row r="520" spans="1:6">
      <c r="A520" s="166">
        <f t="shared" si="8"/>
        <v>511</v>
      </c>
      <c r="B520" s="50">
        <v>44660</v>
      </c>
      <c r="C520" s="65" t="s">
        <v>83</v>
      </c>
      <c r="D520" s="289" t="s">
        <v>117</v>
      </c>
      <c r="E520" s="66">
        <v>100000</v>
      </c>
      <c r="F520" s="258"/>
    </row>
    <row r="521" spans="1:6">
      <c r="A521" s="166">
        <f t="shared" si="8"/>
        <v>512</v>
      </c>
      <c r="B521" s="50">
        <v>44660</v>
      </c>
      <c r="C521" s="65" t="s">
        <v>83</v>
      </c>
      <c r="D521" s="289" t="s">
        <v>21</v>
      </c>
      <c r="E521" s="66">
        <v>200000</v>
      </c>
      <c r="F521" s="258"/>
    </row>
    <row r="522" spans="1:6">
      <c r="A522" s="166">
        <f t="shared" si="8"/>
        <v>513</v>
      </c>
      <c r="B522" s="50">
        <v>44660</v>
      </c>
      <c r="C522" s="65" t="s">
        <v>83</v>
      </c>
      <c r="D522" s="289" t="s">
        <v>21</v>
      </c>
      <c r="E522" s="66">
        <v>10000</v>
      </c>
      <c r="F522" s="258"/>
    </row>
    <row r="523" spans="1:6">
      <c r="A523" s="166">
        <f t="shared" si="8"/>
        <v>514</v>
      </c>
      <c r="B523" s="50">
        <v>44660</v>
      </c>
      <c r="C523" s="65" t="s">
        <v>83</v>
      </c>
      <c r="D523" s="289" t="s">
        <v>21</v>
      </c>
      <c r="E523" s="66">
        <v>50000</v>
      </c>
      <c r="F523" s="258"/>
    </row>
    <row r="524" spans="1:6">
      <c r="A524" s="166">
        <f t="shared" si="8"/>
        <v>515</v>
      </c>
      <c r="B524" s="50">
        <v>44661</v>
      </c>
      <c r="C524" s="65" t="s">
        <v>85</v>
      </c>
      <c r="D524" s="289" t="s">
        <v>21</v>
      </c>
      <c r="E524" s="66">
        <v>20000</v>
      </c>
      <c r="F524" s="258"/>
    </row>
    <row r="525" spans="1:6">
      <c r="A525" s="166">
        <f t="shared" si="8"/>
        <v>516</v>
      </c>
      <c r="B525" s="50">
        <v>44662</v>
      </c>
      <c r="C525" s="65" t="s">
        <v>86</v>
      </c>
      <c r="D525" s="289" t="s">
        <v>239</v>
      </c>
      <c r="E525" s="66">
        <v>100000</v>
      </c>
      <c r="F525" s="258"/>
    </row>
    <row r="526" spans="1:6">
      <c r="A526" s="166">
        <f t="shared" ref="A526:A589" si="9">A525+1</f>
        <v>517</v>
      </c>
      <c r="B526" s="50">
        <v>44662</v>
      </c>
      <c r="C526" s="65" t="s">
        <v>86</v>
      </c>
      <c r="D526" s="289" t="s">
        <v>1668</v>
      </c>
      <c r="E526" s="66">
        <v>300000</v>
      </c>
      <c r="F526" s="258"/>
    </row>
    <row r="527" spans="1:6">
      <c r="A527" s="166">
        <f t="shared" si="9"/>
        <v>518</v>
      </c>
      <c r="B527" s="50">
        <v>44662</v>
      </c>
      <c r="C527" s="65" t="s">
        <v>86</v>
      </c>
      <c r="D527" s="289" t="s">
        <v>21</v>
      </c>
      <c r="E527" s="66">
        <v>22000</v>
      </c>
      <c r="F527" s="258"/>
    </row>
    <row r="528" spans="1:6">
      <c r="A528" s="166">
        <f t="shared" si="9"/>
        <v>519</v>
      </c>
      <c r="B528" s="50">
        <v>44663</v>
      </c>
      <c r="C528" s="65" t="s">
        <v>87</v>
      </c>
      <c r="D528" s="289" t="s">
        <v>955</v>
      </c>
      <c r="E528" s="66">
        <v>100000</v>
      </c>
      <c r="F528" s="258"/>
    </row>
    <row r="529" spans="1:7">
      <c r="A529" s="166">
        <f t="shared" si="9"/>
        <v>520</v>
      </c>
      <c r="B529" s="50">
        <v>44663</v>
      </c>
      <c r="C529" s="65" t="s">
        <v>87</v>
      </c>
      <c r="D529" s="289" t="s">
        <v>21</v>
      </c>
      <c r="E529" s="66">
        <v>34000</v>
      </c>
      <c r="F529" s="258"/>
    </row>
    <row r="530" spans="1:7">
      <c r="A530" s="166">
        <f t="shared" si="9"/>
        <v>521</v>
      </c>
      <c r="B530" s="50">
        <v>44663</v>
      </c>
      <c r="C530" s="65" t="s">
        <v>87</v>
      </c>
      <c r="D530" s="289" t="s">
        <v>298</v>
      </c>
      <c r="E530" s="66">
        <v>500000</v>
      </c>
      <c r="F530" s="258"/>
    </row>
    <row r="531" spans="1:7">
      <c r="A531" s="166">
        <f t="shared" si="9"/>
        <v>522</v>
      </c>
      <c r="B531" s="50">
        <v>44663</v>
      </c>
      <c r="C531" s="65" t="s">
        <v>87</v>
      </c>
      <c r="D531" s="289" t="s">
        <v>21</v>
      </c>
      <c r="E531" s="66">
        <v>20000</v>
      </c>
      <c r="F531" s="258"/>
    </row>
    <row r="532" spans="1:7">
      <c r="A532" s="166">
        <f t="shared" si="9"/>
        <v>523</v>
      </c>
      <c r="B532" s="50">
        <v>44664</v>
      </c>
      <c r="C532" s="65" t="s">
        <v>88</v>
      </c>
      <c r="D532" s="289" t="s">
        <v>1653</v>
      </c>
      <c r="E532" s="66">
        <v>5000000</v>
      </c>
      <c r="F532" s="258"/>
    </row>
    <row r="533" spans="1:7">
      <c r="A533" s="166">
        <f t="shared" si="9"/>
        <v>524</v>
      </c>
      <c r="B533" s="50">
        <v>44664</v>
      </c>
      <c r="C533" s="65" t="s">
        <v>88</v>
      </c>
      <c r="D533" s="289" t="s">
        <v>236</v>
      </c>
      <c r="E533" s="66">
        <v>50000</v>
      </c>
      <c r="F533" s="258"/>
    </row>
    <row r="534" spans="1:7">
      <c r="A534" s="166">
        <f t="shared" si="9"/>
        <v>525</v>
      </c>
      <c r="B534" s="50">
        <v>44664</v>
      </c>
      <c r="C534" s="65" t="s">
        <v>88</v>
      </c>
      <c r="D534" s="289" t="s">
        <v>1654</v>
      </c>
      <c r="E534" s="66">
        <v>50000</v>
      </c>
      <c r="F534" s="258"/>
    </row>
    <row r="535" spans="1:7">
      <c r="A535" s="166">
        <f t="shared" si="9"/>
        <v>526</v>
      </c>
      <c r="B535" s="50">
        <v>44665</v>
      </c>
      <c r="C535" s="65" t="s">
        <v>89</v>
      </c>
      <c r="D535" s="289" t="s">
        <v>2441</v>
      </c>
      <c r="E535" s="66">
        <v>100000</v>
      </c>
      <c r="F535" s="258"/>
    </row>
    <row r="536" spans="1:7">
      <c r="A536" s="166">
        <f t="shared" si="9"/>
        <v>527</v>
      </c>
      <c r="B536" s="50">
        <v>44665</v>
      </c>
      <c r="C536" s="65" t="s">
        <v>89</v>
      </c>
      <c r="D536" s="289" t="s">
        <v>529</v>
      </c>
      <c r="E536" s="66">
        <v>100000</v>
      </c>
      <c r="F536" s="258"/>
    </row>
    <row r="537" spans="1:7">
      <c r="A537" s="166">
        <f t="shared" si="9"/>
        <v>528</v>
      </c>
      <c r="B537" s="50">
        <v>44665</v>
      </c>
      <c r="C537" s="65" t="s">
        <v>89</v>
      </c>
      <c r="D537" s="289" t="s">
        <v>21</v>
      </c>
      <c r="E537" s="66">
        <v>20000</v>
      </c>
      <c r="F537" s="258"/>
    </row>
    <row r="538" spans="1:7" ht="25.5">
      <c r="A538" s="166">
        <f t="shared" si="9"/>
        <v>529</v>
      </c>
      <c r="B538" s="50">
        <v>44666</v>
      </c>
      <c r="C538" s="65" t="s">
        <v>90</v>
      </c>
      <c r="D538" s="289" t="s">
        <v>25</v>
      </c>
      <c r="E538" s="66">
        <v>1050000</v>
      </c>
      <c r="F538" s="258"/>
      <c r="G538" s="265">
        <v>2</v>
      </c>
    </row>
    <row r="539" spans="1:7">
      <c r="A539" s="166">
        <f t="shared" si="9"/>
        <v>530</v>
      </c>
      <c r="B539" s="50">
        <v>44666</v>
      </c>
      <c r="C539" s="65" t="s">
        <v>90</v>
      </c>
      <c r="D539" s="289" t="s">
        <v>21</v>
      </c>
      <c r="E539" s="66">
        <v>10000</v>
      </c>
      <c r="F539" s="258"/>
    </row>
    <row r="540" spans="1:7">
      <c r="A540" s="166">
        <f t="shared" si="9"/>
        <v>531</v>
      </c>
      <c r="B540" s="50">
        <v>44666</v>
      </c>
      <c r="C540" s="65" t="s">
        <v>90</v>
      </c>
      <c r="D540" s="289" t="s">
        <v>21</v>
      </c>
      <c r="E540" s="66">
        <v>50000</v>
      </c>
      <c r="F540" s="258"/>
    </row>
    <row r="541" spans="1:7">
      <c r="A541" s="166">
        <f t="shared" si="9"/>
        <v>532</v>
      </c>
      <c r="B541" s="50">
        <v>44666</v>
      </c>
      <c r="C541" s="65" t="s">
        <v>90</v>
      </c>
      <c r="D541" s="289" t="s">
        <v>21</v>
      </c>
      <c r="E541" s="66">
        <v>10000</v>
      </c>
      <c r="F541" s="258"/>
    </row>
    <row r="542" spans="1:7">
      <c r="A542" s="166">
        <f t="shared" si="9"/>
        <v>533</v>
      </c>
      <c r="B542" s="50">
        <v>44666</v>
      </c>
      <c r="C542" s="65" t="s">
        <v>90</v>
      </c>
      <c r="D542" s="289" t="s">
        <v>1652</v>
      </c>
      <c r="E542" s="66">
        <v>100000</v>
      </c>
      <c r="F542" s="258"/>
    </row>
    <row r="543" spans="1:7">
      <c r="A543" s="166">
        <f t="shared" si="9"/>
        <v>534</v>
      </c>
      <c r="B543" s="50">
        <v>44666</v>
      </c>
      <c r="C543" s="65" t="s">
        <v>90</v>
      </c>
      <c r="D543" s="289" t="s">
        <v>1655</v>
      </c>
      <c r="E543" s="66">
        <v>100000</v>
      </c>
      <c r="F543" s="258"/>
    </row>
    <row r="544" spans="1:7">
      <c r="A544" s="166">
        <f t="shared" si="9"/>
        <v>535</v>
      </c>
      <c r="B544" s="50">
        <v>44666</v>
      </c>
      <c r="C544" s="65" t="s">
        <v>90</v>
      </c>
      <c r="D544" s="289" t="s">
        <v>21</v>
      </c>
      <c r="E544" s="66">
        <v>10000</v>
      </c>
      <c r="F544" s="258"/>
    </row>
    <row r="545" spans="1:6">
      <c r="A545" s="166">
        <f t="shared" si="9"/>
        <v>536</v>
      </c>
      <c r="B545" s="50">
        <v>44667</v>
      </c>
      <c r="C545" s="65" t="s">
        <v>91</v>
      </c>
      <c r="D545" s="289" t="s">
        <v>1656</v>
      </c>
      <c r="E545" s="66">
        <v>50000</v>
      </c>
      <c r="F545" s="258"/>
    </row>
    <row r="546" spans="1:6">
      <c r="A546" s="166">
        <f t="shared" si="9"/>
        <v>537</v>
      </c>
      <c r="B546" s="50">
        <v>44667</v>
      </c>
      <c r="C546" s="65" t="s">
        <v>91</v>
      </c>
      <c r="D546" s="289" t="s">
        <v>1657</v>
      </c>
      <c r="E546" s="66">
        <v>500000</v>
      </c>
      <c r="F546" s="258"/>
    </row>
    <row r="547" spans="1:6">
      <c r="A547" s="166">
        <f t="shared" si="9"/>
        <v>538</v>
      </c>
      <c r="B547" s="50">
        <v>44667</v>
      </c>
      <c r="C547" s="65" t="s">
        <v>91</v>
      </c>
      <c r="D547" s="289" t="s">
        <v>1669</v>
      </c>
      <c r="E547" s="66">
        <v>5172002</v>
      </c>
      <c r="F547" s="258"/>
    </row>
    <row r="548" spans="1:6">
      <c r="A548" s="166">
        <f t="shared" si="9"/>
        <v>539</v>
      </c>
      <c r="B548" s="50">
        <v>44667</v>
      </c>
      <c r="C548" s="65" t="s">
        <v>91</v>
      </c>
      <c r="D548" s="289" t="s">
        <v>21</v>
      </c>
      <c r="E548" s="66">
        <v>1000</v>
      </c>
      <c r="F548" s="258"/>
    </row>
    <row r="549" spans="1:6">
      <c r="A549" s="166">
        <f t="shared" si="9"/>
        <v>540</v>
      </c>
      <c r="B549" s="50">
        <v>44668</v>
      </c>
      <c r="C549" s="65" t="s">
        <v>92</v>
      </c>
      <c r="D549" s="289" t="s">
        <v>1658</v>
      </c>
      <c r="E549" s="66">
        <v>500000</v>
      </c>
      <c r="F549" s="258"/>
    </row>
    <row r="550" spans="1:6">
      <c r="A550" s="166">
        <f t="shared" si="9"/>
        <v>541</v>
      </c>
      <c r="B550" s="50">
        <v>44668</v>
      </c>
      <c r="C550" s="65" t="s">
        <v>92</v>
      </c>
      <c r="D550" s="289" t="s">
        <v>21</v>
      </c>
      <c r="E550" s="66">
        <v>10000</v>
      </c>
      <c r="F550" s="258"/>
    </row>
    <row r="551" spans="1:6">
      <c r="A551" s="166">
        <f t="shared" si="9"/>
        <v>542</v>
      </c>
      <c r="B551" s="50">
        <v>44668</v>
      </c>
      <c r="C551" s="65" t="s">
        <v>92</v>
      </c>
      <c r="D551" s="289" t="s">
        <v>21</v>
      </c>
      <c r="E551" s="66">
        <v>30000</v>
      </c>
      <c r="F551" s="258"/>
    </row>
    <row r="552" spans="1:6">
      <c r="A552" s="166">
        <f t="shared" si="9"/>
        <v>543</v>
      </c>
      <c r="B552" s="50">
        <v>44669</v>
      </c>
      <c r="C552" s="65" t="s">
        <v>93</v>
      </c>
      <c r="D552" s="289" t="s">
        <v>21</v>
      </c>
      <c r="E552" s="66">
        <v>10000</v>
      </c>
      <c r="F552" s="258"/>
    </row>
    <row r="553" spans="1:6">
      <c r="A553" s="166">
        <f t="shared" si="9"/>
        <v>544</v>
      </c>
      <c r="B553" s="50">
        <v>44669</v>
      </c>
      <c r="C553" s="65" t="s">
        <v>93</v>
      </c>
      <c r="D553" s="289" t="s">
        <v>1659</v>
      </c>
      <c r="E553" s="66">
        <v>150000</v>
      </c>
      <c r="F553" s="258"/>
    </row>
    <row r="554" spans="1:6">
      <c r="A554" s="166">
        <f t="shared" si="9"/>
        <v>545</v>
      </c>
      <c r="B554" s="50">
        <v>44669</v>
      </c>
      <c r="C554" s="65" t="s">
        <v>93</v>
      </c>
      <c r="D554" s="289" t="s">
        <v>21</v>
      </c>
      <c r="E554" s="66">
        <v>10000</v>
      </c>
      <c r="F554" s="258"/>
    </row>
    <row r="555" spans="1:6">
      <c r="A555" s="166">
        <f t="shared" si="9"/>
        <v>546</v>
      </c>
      <c r="B555" s="50">
        <v>44669</v>
      </c>
      <c r="C555" s="65" t="s">
        <v>93</v>
      </c>
      <c r="D555" s="289" t="s">
        <v>21</v>
      </c>
      <c r="E555" s="66">
        <v>50000</v>
      </c>
      <c r="F555" s="258"/>
    </row>
    <row r="556" spans="1:6">
      <c r="A556" s="166">
        <f t="shared" si="9"/>
        <v>547</v>
      </c>
      <c r="B556" s="50">
        <v>44669</v>
      </c>
      <c r="C556" s="65" t="s">
        <v>93</v>
      </c>
      <c r="D556" s="289" t="s">
        <v>1660</v>
      </c>
      <c r="E556" s="66">
        <v>100000</v>
      </c>
      <c r="F556" s="258"/>
    </row>
    <row r="557" spans="1:6">
      <c r="A557" s="166">
        <f t="shared" si="9"/>
        <v>548</v>
      </c>
      <c r="B557" s="50">
        <v>44670</v>
      </c>
      <c r="C557" s="65" t="s">
        <v>94</v>
      </c>
      <c r="D557" s="289" t="s">
        <v>21</v>
      </c>
      <c r="E557" s="66">
        <v>10000</v>
      </c>
      <c r="F557" s="258"/>
    </row>
    <row r="558" spans="1:6">
      <c r="A558" s="166">
        <f t="shared" si="9"/>
        <v>549</v>
      </c>
      <c r="B558" s="50">
        <v>44670</v>
      </c>
      <c r="C558" s="65" t="s">
        <v>94</v>
      </c>
      <c r="D558" s="289" t="s">
        <v>1661</v>
      </c>
      <c r="E558" s="66">
        <v>200000</v>
      </c>
      <c r="F558" s="258"/>
    </row>
    <row r="559" spans="1:6">
      <c r="A559" s="166">
        <f t="shared" si="9"/>
        <v>550</v>
      </c>
      <c r="B559" s="50">
        <v>44670</v>
      </c>
      <c r="C559" s="65" t="s">
        <v>94</v>
      </c>
      <c r="D559" s="289" t="s">
        <v>2448</v>
      </c>
      <c r="E559" s="66">
        <v>300000</v>
      </c>
      <c r="F559" s="258"/>
    </row>
    <row r="560" spans="1:6">
      <c r="A560" s="166">
        <f t="shared" si="9"/>
        <v>551</v>
      </c>
      <c r="B560" s="50">
        <v>44670</v>
      </c>
      <c r="C560" s="65" t="s">
        <v>94</v>
      </c>
      <c r="D560" s="289" t="s">
        <v>21</v>
      </c>
      <c r="E560" s="66">
        <v>10000</v>
      </c>
      <c r="F560" s="258"/>
    </row>
    <row r="561" spans="1:6">
      <c r="A561" s="166">
        <f t="shared" si="9"/>
        <v>552</v>
      </c>
      <c r="B561" s="50">
        <v>44671</v>
      </c>
      <c r="C561" s="65" t="s">
        <v>95</v>
      </c>
      <c r="D561" s="289" t="s">
        <v>146</v>
      </c>
      <c r="E561" s="66">
        <v>200000</v>
      </c>
      <c r="F561" s="258"/>
    </row>
    <row r="562" spans="1:6">
      <c r="A562" s="166">
        <f t="shared" si="9"/>
        <v>553</v>
      </c>
      <c r="B562" s="50">
        <v>44671</v>
      </c>
      <c r="C562" s="65" t="s">
        <v>95</v>
      </c>
      <c r="D562" s="289" t="s">
        <v>1662</v>
      </c>
      <c r="E562" s="66">
        <v>100000</v>
      </c>
      <c r="F562" s="258"/>
    </row>
    <row r="563" spans="1:6">
      <c r="A563" s="166">
        <f t="shared" si="9"/>
        <v>554</v>
      </c>
      <c r="B563" s="50">
        <v>44672</v>
      </c>
      <c r="C563" s="65" t="s">
        <v>96</v>
      </c>
      <c r="D563" s="289" t="s">
        <v>361</v>
      </c>
      <c r="E563" s="66">
        <v>500000</v>
      </c>
      <c r="F563" s="258"/>
    </row>
    <row r="564" spans="1:6">
      <c r="A564" s="166">
        <f t="shared" si="9"/>
        <v>555</v>
      </c>
      <c r="B564" s="50">
        <v>44673</v>
      </c>
      <c r="C564" s="65" t="s">
        <v>97</v>
      </c>
      <c r="D564" s="289" t="s">
        <v>21</v>
      </c>
      <c r="E564" s="66">
        <v>10000</v>
      </c>
      <c r="F564" s="258"/>
    </row>
    <row r="565" spans="1:6">
      <c r="A565" s="166">
        <f t="shared" si="9"/>
        <v>556</v>
      </c>
      <c r="B565" s="50">
        <v>44673</v>
      </c>
      <c r="C565" s="65" t="s">
        <v>97</v>
      </c>
      <c r="D565" s="289" t="s">
        <v>21</v>
      </c>
      <c r="E565" s="66">
        <v>20000</v>
      </c>
      <c r="F565" s="258"/>
    </row>
    <row r="566" spans="1:6">
      <c r="A566" s="166">
        <f t="shared" si="9"/>
        <v>557</v>
      </c>
      <c r="B566" s="50">
        <v>44674</v>
      </c>
      <c r="C566" s="65" t="s">
        <v>98</v>
      </c>
      <c r="D566" s="289" t="s">
        <v>21</v>
      </c>
      <c r="E566" s="66">
        <v>5000</v>
      </c>
      <c r="F566" s="258"/>
    </row>
    <row r="567" spans="1:6">
      <c r="A567" s="166">
        <f t="shared" si="9"/>
        <v>558</v>
      </c>
      <c r="B567" s="50">
        <v>44674</v>
      </c>
      <c r="C567" s="65" t="s">
        <v>98</v>
      </c>
      <c r="D567" s="289" t="s">
        <v>1663</v>
      </c>
      <c r="E567" s="66">
        <v>500000</v>
      </c>
      <c r="F567" s="258"/>
    </row>
    <row r="568" spans="1:6">
      <c r="A568" s="166">
        <f t="shared" si="9"/>
        <v>559</v>
      </c>
      <c r="B568" s="50">
        <v>44675</v>
      </c>
      <c r="C568" s="65" t="s">
        <v>99</v>
      </c>
      <c r="D568" s="289" t="s">
        <v>218</v>
      </c>
      <c r="E568" s="66">
        <v>500000</v>
      </c>
      <c r="F568" s="258"/>
    </row>
    <row r="569" spans="1:6" ht="25.5">
      <c r="A569" s="166">
        <f t="shared" si="9"/>
        <v>560</v>
      </c>
      <c r="B569" s="50">
        <v>44675</v>
      </c>
      <c r="C569" s="65" t="s">
        <v>99</v>
      </c>
      <c r="D569" s="24" t="s">
        <v>2478</v>
      </c>
      <c r="E569" s="66">
        <v>200000</v>
      </c>
      <c r="F569" s="258"/>
    </row>
    <row r="570" spans="1:6">
      <c r="A570" s="166">
        <f t="shared" si="9"/>
        <v>561</v>
      </c>
      <c r="B570" s="50">
        <v>44675</v>
      </c>
      <c r="C570" s="65" t="s">
        <v>99</v>
      </c>
      <c r="D570" s="289" t="s">
        <v>21</v>
      </c>
      <c r="E570" s="66">
        <v>20000</v>
      </c>
      <c r="F570" s="258"/>
    </row>
    <row r="571" spans="1:6">
      <c r="A571" s="166">
        <f t="shared" si="9"/>
        <v>562</v>
      </c>
      <c r="B571" s="50">
        <v>44676</v>
      </c>
      <c r="C571" s="65" t="s">
        <v>100</v>
      </c>
      <c r="D571" s="289" t="s">
        <v>949</v>
      </c>
      <c r="E571" s="66">
        <v>1000000</v>
      </c>
      <c r="F571" s="258"/>
    </row>
    <row r="572" spans="1:6">
      <c r="A572" s="166">
        <f t="shared" si="9"/>
        <v>563</v>
      </c>
      <c r="B572" s="50">
        <v>44676</v>
      </c>
      <c r="C572" s="65" t="s">
        <v>100</v>
      </c>
      <c r="D572" s="289" t="s">
        <v>294</v>
      </c>
      <c r="E572" s="66">
        <v>200000</v>
      </c>
      <c r="F572" s="258"/>
    </row>
    <row r="573" spans="1:6">
      <c r="A573" s="166">
        <f t="shared" si="9"/>
        <v>564</v>
      </c>
      <c r="B573" s="50">
        <v>44676</v>
      </c>
      <c r="C573" s="65" t="s">
        <v>100</v>
      </c>
      <c r="D573" s="289" t="s">
        <v>520</v>
      </c>
      <c r="E573" s="66">
        <v>444444</v>
      </c>
      <c r="F573" s="258"/>
    </row>
    <row r="574" spans="1:6">
      <c r="A574" s="166">
        <f t="shared" si="9"/>
        <v>565</v>
      </c>
      <c r="B574" s="50">
        <v>44676</v>
      </c>
      <c r="C574" s="65" t="s">
        <v>100</v>
      </c>
      <c r="D574" s="289" t="s">
        <v>21</v>
      </c>
      <c r="E574" s="66">
        <v>18900</v>
      </c>
      <c r="F574" s="258"/>
    </row>
    <row r="575" spans="1:6">
      <c r="A575" s="166">
        <f t="shared" si="9"/>
        <v>566</v>
      </c>
      <c r="B575" s="50">
        <v>44676</v>
      </c>
      <c r="C575" s="65" t="s">
        <v>100</v>
      </c>
      <c r="D575" s="289" t="s">
        <v>21</v>
      </c>
      <c r="E575" s="66">
        <v>5000</v>
      </c>
      <c r="F575" s="258"/>
    </row>
    <row r="576" spans="1:6">
      <c r="A576" s="166">
        <f t="shared" si="9"/>
        <v>567</v>
      </c>
      <c r="B576" s="50">
        <v>44676</v>
      </c>
      <c r="C576" s="65" t="s">
        <v>100</v>
      </c>
      <c r="D576" s="289" t="s">
        <v>991</v>
      </c>
      <c r="E576" s="66">
        <v>100000</v>
      </c>
      <c r="F576" s="258"/>
    </row>
    <row r="577" spans="1:6">
      <c r="A577" s="166">
        <f t="shared" si="9"/>
        <v>568</v>
      </c>
      <c r="B577" s="50">
        <v>44677</v>
      </c>
      <c r="C577" s="65" t="s">
        <v>101</v>
      </c>
      <c r="D577" s="289" t="s">
        <v>21</v>
      </c>
      <c r="E577" s="66">
        <v>5000</v>
      </c>
      <c r="F577" s="258"/>
    </row>
    <row r="578" spans="1:6">
      <c r="A578" s="166">
        <f t="shared" si="9"/>
        <v>569</v>
      </c>
      <c r="B578" s="50">
        <v>44677</v>
      </c>
      <c r="C578" s="65" t="s">
        <v>101</v>
      </c>
      <c r="D578" s="289" t="s">
        <v>2447</v>
      </c>
      <c r="E578" s="66">
        <v>100000</v>
      </c>
      <c r="F578" s="258"/>
    </row>
    <row r="579" spans="1:6">
      <c r="A579" s="166">
        <f t="shared" si="9"/>
        <v>570</v>
      </c>
      <c r="B579" s="50">
        <v>44677</v>
      </c>
      <c r="C579" s="65" t="s">
        <v>101</v>
      </c>
      <c r="D579" s="289" t="s">
        <v>21</v>
      </c>
      <c r="E579" s="66">
        <v>20000</v>
      </c>
      <c r="F579" s="258"/>
    </row>
    <row r="580" spans="1:6">
      <c r="A580" s="166">
        <f t="shared" si="9"/>
        <v>571</v>
      </c>
      <c r="B580" s="50">
        <v>44677</v>
      </c>
      <c r="C580" s="65" t="s">
        <v>101</v>
      </c>
      <c r="D580" s="289" t="s">
        <v>991</v>
      </c>
      <c r="E580" s="66">
        <v>50000</v>
      </c>
      <c r="F580" s="258"/>
    </row>
    <row r="581" spans="1:6">
      <c r="A581" s="166">
        <f t="shared" si="9"/>
        <v>572</v>
      </c>
      <c r="B581" s="50">
        <v>44678</v>
      </c>
      <c r="C581" s="65" t="s">
        <v>102</v>
      </c>
      <c r="D581" s="289" t="s">
        <v>21</v>
      </c>
      <c r="E581" s="66">
        <v>20000</v>
      </c>
      <c r="F581" s="258"/>
    </row>
    <row r="582" spans="1:6">
      <c r="A582" s="166">
        <f t="shared" si="9"/>
        <v>573</v>
      </c>
      <c r="B582" s="50">
        <v>44678</v>
      </c>
      <c r="C582" s="65" t="s">
        <v>102</v>
      </c>
      <c r="D582" s="289" t="s">
        <v>21</v>
      </c>
      <c r="E582" s="66">
        <v>10000</v>
      </c>
      <c r="F582" s="258"/>
    </row>
    <row r="583" spans="1:6">
      <c r="A583" s="166">
        <f t="shared" si="9"/>
        <v>574</v>
      </c>
      <c r="B583" s="50">
        <v>44678</v>
      </c>
      <c r="C583" s="65" t="s">
        <v>102</v>
      </c>
      <c r="D583" s="289" t="s">
        <v>1664</v>
      </c>
      <c r="E583" s="66">
        <v>1500000</v>
      </c>
      <c r="F583" s="258"/>
    </row>
    <row r="584" spans="1:6">
      <c r="A584" s="166">
        <f t="shared" si="9"/>
        <v>575</v>
      </c>
      <c r="B584" s="50">
        <v>44679</v>
      </c>
      <c r="C584" s="65" t="s">
        <v>103</v>
      </c>
      <c r="D584" s="289" t="s">
        <v>143</v>
      </c>
      <c r="E584" s="66">
        <v>100000</v>
      </c>
      <c r="F584" s="258"/>
    </row>
    <row r="585" spans="1:6">
      <c r="A585" s="166">
        <f t="shared" si="9"/>
        <v>576</v>
      </c>
      <c r="B585" s="50">
        <v>44679</v>
      </c>
      <c r="C585" s="65" t="s">
        <v>103</v>
      </c>
      <c r="D585" s="289" t="s">
        <v>307</v>
      </c>
      <c r="E585" s="66">
        <v>195073</v>
      </c>
      <c r="F585" s="258"/>
    </row>
    <row r="586" spans="1:6">
      <c r="A586" s="166">
        <f t="shared" si="9"/>
        <v>577</v>
      </c>
      <c r="B586" s="50">
        <v>44679</v>
      </c>
      <c r="C586" s="65" t="s">
        <v>103</v>
      </c>
      <c r="D586" s="289" t="s">
        <v>298</v>
      </c>
      <c r="E586" s="66">
        <v>300000</v>
      </c>
      <c r="F586" s="258"/>
    </row>
    <row r="587" spans="1:6">
      <c r="A587" s="166">
        <f t="shared" si="9"/>
        <v>578</v>
      </c>
      <c r="B587" s="50">
        <v>44679</v>
      </c>
      <c r="C587" s="65" t="s">
        <v>103</v>
      </c>
      <c r="D587" s="289" t="s">
        <v>1665</v>
      </c>
      <c r="E587" s="66">
        <v>300000</v>
      </c>
      <c r="F587" s="258"/>
    </row>
    <row r="588" spans="1:6">
      <c r="A588" s="166">
        <f t="shared" si="9"/>
        <v>579</v>
      </c>
      <c r="B588" s="50">
        <v>44680</v>
      </c>
      <c r="C588" s="65" t="s">
        <v>104</v>
      </c>
      <c r="D588" s="289" t="s">
        <v>21</v>
      </c>
      <c r="E588" s="66">
        <v>10000</v>
      </c>
      <c r="F588" s="258"/>
    </row>
    <row r="589" spans="1:6">
      <c r="A589" s="166">
        <f t="shared" si="9"/>
        <v>580</v>
      </c>
      <c r="B589" s="50">
        <v>44680</v>
      </c>
      <c r="C589" s="65" t="s">
        <v>104</v>
      </c>
      <c r="D589" s="289" t="s">
        <v>193</v>
      </c>
      <c r="E589" s="66">
        <v>300000</v>
      </c>
      <c r="F589" s="258"/>
    </row>
    <row r="590" spans="1:6">
      <c r="A590" s="166">
        <f t="shared" ref="A590:A653" si="10">A589+1</f>
        <v>581</v>
      </c>
      <c r="B590" s="50">
        <v>44681</v>
      </c>
      <c r="C590" s="65" t="s">
        <v>105</v>
      </c>
      <c r="D590" s="289" t="s">
        <v>21</v>
      </c>
      <c r="E590" s="66">
        <v>20000</v>
      </c>
      <c r="F590" s="258"/>
    </row>
    <row r="591" spans="1:6">
      <c r="A591" s="166">
        <f t="shared" si="10"/>
        <v>582</v>
      </c>
      <c r="B591" s="50">
        <v>44681</v>
      </c>
      <c r="C591" s="65" t="s">
        <v>105</v>
      </c>
      <c r="D591" s="289" t="s">
        <v>1666</v>
      </c>
      <c r="E591" s="66">
        <v>200000</v>
      </c>
      <c r="F591" s="258"/>
    </row>
    <row r="592" spans="1:6">
      <c r="A592" s="166">
        <f t="shared" si="10"/>
        <v>583</v>
      </c>
      <c r="B592" s="50">
        <v>44681</v>
      </c>
      <c r="C592" s="65" t="s">
        <v>105</v>
      </c>
      <c r="D592" s="289" t="s">
        <v>21</v>
      </c>
      <c r="E592" s="66">
        <v>39000</v>
      </c>
      <c r="F592" s="258"/>
    </row>
    <row r="593" spans="1:6">
      <c r="A593" s="166">
        <f t="shared" si="10"/>
        <v>584</v>
      </c>
      <c r="B593" s="50">
        <v>44681</v>
      </c>
      <c r="C593" s="65" t="s">
        <v>105</v>
      </c>
      <c r="D593" s="289" t="s">
        <v>1667</v>
      </c>
      <c r="E593" s="66">
        <v>100000</v>
      </c>
      <c r="F593" s="258"/>
    </row>
    <row r="594" spans="1:6">
      <c r="A594" s="166">
        <f t="shared" si="10"/>
        <v>585</v>
      </c>
      <c r="B594" s="50">
        <v>44681</v>
      </c>
      <c r="C594" s="65" t="s">
        <v>105</v>
      </c>
      <c r="D594" s="289" t="s">
        <v>21</v>
      </c>
      <c r="E594" s="66">
        <v>1000000</v>
      </c>
      <c r="F594" s="258"/>
    </row>
    <row r="595" spans="1:6">
      <c r="A595" s="166">
        <f t="shared" si="10"/>
        <v>586</v>
      </c>
      <c r="B595" s="85">
        <v>44682</v>
      </c>
      <c r="C595" s="65" t="s">
        <v>106</v>
      </c>
      <c r="D595" s="289" t="s">
        <v>339</v>
      </c>
      <c r="E595" s="66">
        <v>400000</v>
      </c>
      <c r="F595" s="258"/>
    </row>
    <row r="596" spans="1:6">
      <c r="A596" s="166">
        <f t="shared" si="10"/>
        <v>587</v>
      </c>
      <c r="B596" s="85">
        <v>44682</v>
      </c>
      <c r="C596" s="65" t="s">
        <v>106</v>
      </c>
      <c r="D596" s="289" t="s">
        <v>226</v>
      </c>
      <c r="E596" s="66">
        <v>400000</v>
      </c>
      <c r="F596" s="258"/>
    </row>
    <row r="597" spans="1:6">
      <c r="A597" s="166">
        <f t="shared" si="10"/>
        <v>588</v>
      </c>
      <c r="B597" s="85">
        <v>44682</v>
      </c>
      <c r="C597" s="65" t="s">
        <v>106</v>
      </c>
      <c r="D597" s="289" t="s">
        <v>509</v>
      </c>
      <c r="E597" s="66">
        <v>100000</v>
      </c>
      <c r="F597" s="258"/>
    </row>
    <row r="598" spans="1:6">
      <c r="A598" s="166">
        <f t="shared" si="10"/>
        <v>589</v>
      </c>
      <c r="B598" s="85">
        <v>44682</v>
      </c>
      <c r="C598" s="65" t="s">
        <v>106</v>
      </c>
      <c r="D598" s="289" t="s">
        <v>510</v>
      </c>
      <c r="E598" s="66">
        <v>100000</v>
      </c>
      <c r="F598" s="258"/>
    </row>
    <row r="599" spans="1:6">
      <c r="A599" s="166">
        <f t="shared" si="10"/>
        <v>590</v>
      </c>
      <c r="B599" s="85">
        <v>44682</v>
      </c>
      <c r="C599" s="65" t="s">
        <v>106</v>
      </c>
      <c r="D599" s="289" t="s">
        <v>21</v>
      </c>
      <c r="E599" s="66">
        <v>100000</v>
      </c>
      <c r="F599" s="258"/>
    </row>
    <row r="600" spans="1:6">
      <c r="A600" s="166">
        <f t="shared" si="10"/>
        <v>591</v>
      </c>
      <c r="B600" s="85">
        <v>44682</v>
      </c>
      <c r="C600" s="65" t="s">
        <v>106</v>
      </c>
      <c r="D600" s="289" t="s">
        <v>259</v>
      </c>
      <c r="E600" s="66">
        <v>50000</v>
      </c>
      <c r="F600" s="258"/>
    </row>
    <row r="601" spans="1:6">
      <c r="A601" s="166">
        <f t="shared" si="10"/>
        <v>592</v>
      </c>
      <c r="B601" s="85">
        <v>44683</v>
      </c>
      <c r="C601" s="65" t="s">
        <v>107</v>
      </c>
      <c r="D601" s="289" t="s">
        <v>21</v>
      </c>
      <c r="E601" s="66">
        <v>10000</v>
      </c>
      <c r="F601" s="258"/>
    </row>
    <row r="602" spans="1:6">
      <c r="A602" s="166">
        <f t="shared" si="10"/>
        <v>593</v>
      </c>
      <c r="B602" s="85">
        <v>44684</v>
      </c>
      <c r="C602" s="65" t="s">
        <v>108</v>
      </c>
      <c r="D602" s="289" t="s">
        <v>511</v>
      </c>
      <c r="E602" s="66">
        <v>1000000</v>
      </c>
      <c r="F602" s="258"/>
    </row>
    <row r="603" spans="1:6" ht="25.5">
      <c r="A603" s="166">
        <f t="shared" si="10"/>
        <v>594</v>
      </c>
      <c r="B603" s="85">
        <v>44684</v>
      </c>
      <c r="C603" s="65" t="s">
        <v>108</v>
      </c>
      <c r="D603" s="289" t="s">
        <v>2449</v>
      </c>
      <c r="E603" s="66">
        <v>5000000</v>
      </c>
      <c r="F603" s="258"/>
    </row>
    <row r="604" spans="1:6">
      <c r="A604" s="166">
        <f t="shared" si="10"/>
        <v>595</v>
      </c>
      <c r="B604" s="85">
        <v>44684</v>
      </c>
      <c r="C604" s="65" t="s">
        <v>108</v>
      </c>
      <c r="D604" s="289" t="s">
        <v>21</v>
      </c>
      <c r="E604" s="66">
        <v>30000</v>
      </c>
      <c r="F604" s="258"/>
    </row>
    <row r="605" spans="1:6">
      <c r="A605" s="166">
        <f t="shared" si="10"/>
        <v>596</v>
      </c>
      <c r="B605" s="85">
        <v>44685</v>
      </c>
      <c r="C605" s="65" t="s">
        <v>109</v>
      </c>
      <c r="D605" s="289" t="s">
        <v>139</v>
      </c>
      <c r="E605" s="66">
        <v>100000</v>
      </c>
      <c r="F605" s="258"/>
    </row>
    <row r="606" spans="1:6">
      <c r="A606" s="166">
        <f t="shared" si="10"/>
        <v>597</v>
      </c>
      <c r="B606" s="85">
        <v>44685</v>
      </c>
      <c r="C606" s="65" t="s">
        <v>109</v>
      </c>
      <c r="D606" s="289" t="s">
        <v>512</v>
      </c>
      <c r="E606" s="66">
        <v>50000</v>
      </c>
      <c r="F606" s="258"/>
    </row>
    <row r="607" spans="1:6">
      <c r="A607" s="166">
        <f t="shared" si="10"/>
        <v>598</v>
      </c>
      <c r="B607" s="85">
        <v>44685</v>
      </c>
      <c r="C607" s="65" t="s">
        <v>109</v>
      </c>
      <c r="D607" s="289" t="s">
        <v>513</v>
      </c>
      <c r="E607" s="66">
        <v>10000</v>
      </c>
      <c r="F607" s="258"/>
    </row>
    <row r="608" spans="1:6">
      <c r="A608" s="166">
        <f t="shared" si="10"/>
        <v>599</v>
      </c>
      <c r="B608" s="85">
        <v>44685</v>
      </c>
      <c r="C608" s="65" t="s">
        <v>109</v>
      </c>
      <c r="D608" s="289" t="s">
        <v>21</v>
      </c>
      <c r="E608" s="66">
        <v>10000</v>
      </c>
      <c r="F608" s="258"/>
    </row>
    <row r="609" spans="1:6">
      <c r="A609" s="166">
        <f t="shared" si="10"/>
        <v>600</v>
      </c>
      <c r="B609" s="85">
        <v>44685</v>
      </c>
      <c r="C609" s="65" t="s">
        <v>109</v>
      </c>
      <c r="D609" s="289" t="s">
        <v>513</v>
      </c>
      <c r="E609" s="66">
        <v>7000</v>
      </c>
      <c r="F609" s="258"/>
    </row>
    <row r="610" spans="1:6">
      <c r="A610" s="166">
        <f t="shared" si="10"/>
        <v>601</v>
      </c>
      <c r="B610" s="85">
        <v>44685</v>
      </c>
      <c r="C610" s="65" t="s">
        <v>109</v>
      </c>
      <c r="D610" s="289" t="s">
        <v>21</v>
      </c>
      <c r="E610" s="66">
        <v>100000</v>
      </c>
      <c r="F610" s="258"/>
    </row>
    <row r="611" spans="1:6">
      <c r="A611" s="166">
        <f t="shared" si="10"/>
        <v>602</v>
      </c>
      <c r="B611" s="85">
        <v>44686</v>
      </c>
      <c r="C611" s="65" t="s">
        <v>110</v>
      </c>
      <c r="D611" s="289" t="s">
        <v>154</v>
      </c>
      <c r="E611" s="66">
        <v>300000</v>
      </c>
      <c r="F611" s="258"/>
    </row>
    <row r="612" spans="1:6">
      <c r="A612" s="166">
        <f t="shared" si="10"/>
        <v>603</v>
      </c>
      <c r="B612" s="85">
        <v>44686</v>
      </c>
      <c r="C612" s="65" t="s">
        <v>110</v>
      </c>
      <c r="D612" s="289" t="s">
        <v>155</v>
      </c>
      <c r="E612" s="66">
        <v>300000</v>
      </c>
      <c r="F612" s="258"/>
    </row>
    <row r="613" spans="1:6">
      <c r="A613" s="166">
        <f t="shared" si="10"/>
        <v>604</v>
      </c>
      <c r="B613" s="85">
        <v>44686</v>
      </c>
      <c r="C613" s="65" t="s">
        <v>110</v>
      </c>
      <c r="D613" s="289" t="s">
        <v>151</v>
      </c>
      <c r="E613" s="66">
        <v>100000</v>
      </c>
      <c r="F613" s="258"/>
    </row>
    <row r="614" spans="1:6" ht="25.5">
      <c r="A614" s="166">
        <f t="shared" si="10"/>
        <v>605</v>
      </c>
      <c r="B614" s="85">
        <v>44687</v>
      </c>
      <c r="C614" s="65" t="s">
        <v>111</v>
      </c>
      <c r="D614" s="24" t="s">
        <v>2433</v>
      </c>
      <c r="E614" s="66">
        <v>300000</v>
      </c>
      <c r="F614" s="258"/>
    </row>
    <row r="615" spans="1:6">
      <c r="A615" s="166">
        <f t="shared" si="10"/>
        <v>606</v>
      </c>
      <c r="B615" s="85">
        <v>44687</v>
      </c>
      <c r="C615" s="65" t="s">
        <v>111</v>
      </c>
      <c r="D615" s="289" t="s">
        <v>117</v>
      </c>
      <c r="E615" s="66">
        <v>100000</v>
      </c>
      <c r="F615" s="258"/>
    </row>
    <row r="616" spans="1:6">
      <c r="A616" s="166">
        <f t="shared" si="10"/>
        <v>607</v>
      </c>
      <c r="B616" s="85">
        <v>44687</v>
      </c>
      <c r="C616" s="65" t="s">
        <v>111</v>
      </c>
      <c r="D616" s="289" t="s">
        <v>514</v>
      </c>
      <c r="E616" s="66">
        <v>100000</v>
      </c>
      <c r="F616" s="258"/>
    </row>
    <row r="617" spans="1:6">
      <c r="A617" s="166">
        <f t="shared" si="10"/>
        <v>608</v>
      </c>
      <c r="B617" s="85">
        <v>44687</v>
      </c>
      <c r="C617" s="65" t="s">
        <v>111</v>
      </c>
      <c r="D617" s="289" t="s">
        <v>21</v>
      </c>
      <c r="E617" s="66">
        <v>10000</v>
      </c>
      <c r="F617" s="258"/>
    </row>
    <row r="618" spans="1:6">
      <c r="A618" s="166">
        <f t="shared" si="10"/>
        <v>609</v>
      </c>
      <c r="B618" s="85">
        <v>44687</v>
      </c>
      <c r="C618" s="65" t="s">
        <v>111</v>
      </c>
      <c r="D618" s="289" t="s">
        <v>263</v>
      </c>
      <c r="E618" s="66">
        <v>50000</v>
      </c>
      <c r="F618" s="258"/>
    </row>
    <row r="619" spans="1:6">
      <c r="A619" s="166">
        <f t="shared" si="10"/>
        <v>610</v>
      </c>
      <c r="B619" s="85">
        <v>44687</v>
      </c>
      <c r="C619" s="65" t="s">
        <v>111</v>
      </c>
      <c r="D619" s="289" t="s">
        <v>515</v>
      </c>
      <c r="E619" s="66">
        <v>300000</v>
      </c>
      <c r="F619" s="258"/>
    </row>
    <row r="620" spans="1:6">
      <c r="A620" s="166">
        <f t="shared" si="10"/>
        <v>611</v>
      </c>
      <c r="B620" s="85">
        <v>44687</v>
      </c>
      <c r="C620" s="65" t="s">
        <v>111</v>
      </c>
      <c r="D620" s="289" t="s">
        <v>516</v>
      </c>
      <c r="E620" s="66">
        <v>100000</v>
      </c>
      <c r="F620" s="258"/>
    </row>
    <row r="621" spans="1:6">
      <c r="A621" s="166">
        <f t="shared" si="10"/>
        <v>612</v>
      </c>
      <c r="B621" s="85">
        <v>44688</v>
      </c>
      <c r="C621" s="65" t="s">
        <v>112</v>
      </c>
      <c r="D621" s="289" t="s">
        <v>360</v>
      </c>
      <c r="E621" s="66">
        <v>300000</v>
      </c>
      <c r="F621" s="258"/>
    </row>
    <row r="622" spans="1:6">
      <c r="A622" s="166">
        <f t="shared" si="10"/>
        <v>613</v>
      </c>
      <c r="B622" s="85">
        <v>44688</v>
      </c>
      <c r="C622" s="65" t="s">
        <v>112</v>
      </c>
      <c r="D622" s="289" t="s">
        <v>21</v>
      </c>
      <c r="E622" s="66">
        <v>23025</v>
      </c>
      <c r="F622" s="258"/>
    </row>
    <row r="623" spans="1:6">
      <c r="A623" s="166">
        <f t="shared" si="10"/>
        <v>614</v>
      </c>
      <c r="B623" s="85">
        <v>44688</v>
      </c>
      <c r="C623" s="65" t="s">
        <v>112</v>
      </c>
      <c r="D623" s="289" t="s">
        <v>517</v>
      </c>
      <c r="E623" s="66">
        <v>200000</v>
      </c>
      <c r="F623" s="258"/>
    </row>
    <row r="624" spans="1:6">
      <c r="A624" s="166">
        <f t="shared" si="10"/>
        <v>615</v>
      </c>
      <c r="B624" s="85">
        <v>44688</v>
      </c>
      <c r="C624" s="65" t="s">
        <v>112</v>
      </c>
      <c r="D624" s="289" t="s">
        <v>21</v>
      </c>
      <c r="E624" s="66">
        <v>10000</v>
      </c>
      <c r="F624" s="258"/>
    </row>
    <row r="625" spans="1:6">
      <c r="A625" s="166">
        <f t="shared" si="10"/>
        <v>616</v>
      </c>
      <c r="B625" s="85">
        <v>44688</v>
      </c>
      <c r="C625" s="65" t="s">
        <v>112</v>
      </c>
      <c r="D625" s="289" t="s">
        <v>21</v>
      </c>
      <c r="E625" s="66">
        <v>10000</v>
      </c>
      <c r="F625" s="258"/>
    </row>
    <row r="626" spans="1:6">
      <c r="A626" s="166">
        <f t="shared" si="10"/>
        <v>617</v>
      </c>
      <c r="B626" s="85">
        <v>44688</v>
      </c>
      <c r="C626" s="65" t="s">
        <v>112</v>
      </c>
      <c r="D626" s="289" t="s">
        <v>21</v>
      </c>
      <c r="E626" s="66">
        <v>10000</v>
      </c>
      <c r="F626" s="258"/>
    </row>
    <row r="627" spans="1:6">
      <c r="A627" s="166">
        <f t="shared" si="10"/>
        <v>618</v>
      </c>
      <c r="B627" s="85">
        <v>44688</v>
      </c>
      <c r="C627" s="65" t="s">
        <v>112</v>
      </c>
      <c r="D627" s="289" t="s">
        <v>518</v>
      </c>
      <c r="E627" s="66">
        <v>100000</v>
      </c>
      <c r="F627" s="258"/>
    </row>
    <row r="628" spans="1:6">
      <c r="A628" s="166">
        <f t="shared" si="10"/>
        <v>619</v>
      </c>
      <c r="B628" s="85">
        <v>44688</v>
      </c>
      <c r="C628" s="65" t="s">
        <v>112</v>
      </c>
      <c r="D628" s="289" t="s">
        <v>21</v>
      </c>
      <c r="E628" s="66">
        <v>20000</v>
      </c>
      <c r="F628" s="258"/>
    </row>
    <row r="629" spans="1:6">
      <c r="A629" s="166">
        <f t="shared" si="10"/>
        <v>620</v>
      </c>
      <c r="B629" s="85">
        <v>44689</v>
      </c>
      <c r="C629" s="65" t="s">
        <v>113</v>
      </c>
      <c r="D629" s="289" t="s">
        <v>519</v>
      </c>
      <c r="E629" s="66">
        <v>500000</v>
      </c>
      <c r="F629" s="258"/>
    </row>
    <row r="630" spans="1:6">
      <c r="A630" s="166">
        <f t="shared" si="10"/>
        <v>621</v>
      </c>
      <c r="B630" s="85">
        <v>44689</v>
      </c>
      <c r="C630" s="65" t="s">
        <v>113</v>
      </c>
      <c r="D630" s="289" t="s">
        <v>21</v>
      </c>
      <c r="E630" s="66">
        <v>10000</v>
      </c>
      <c r="F630" s="258"/>
    </row>
    <row r="631" spans="1:6">
      <c r="A631" s="166">
        <f t="shared" si="10"/>
        <v>622</v>
      </c>
      <c r="B631" s="85">
        <v>44689</v>
      </c>
      <c r="C631" s="65" t="s">
        <v>113</v>
      </c>
      <c r="D631" s="289" t="s">
        <v>21</v>
      </c>
      <c r="E631" s="66">
        <v>10000</v>
      </c>
      <c r="F631" s="258"/>
    </row>
    <row r="632" spans="1:6">
      <c r="A632" s="166">
        <f t="shared" si="10"/>
        <v>623</v>
      </c>
      <c r="B632" s="85">
        <v>44689</v>
      </c>
      <c r="C632" s="65" t="s">
        <v>113</v>
      </c>
      <c r="D632" s="289" t="s">
        <v>21</v>
      </c>
      <c r="E632" s="66">
        <v>10000</v>
      </c>
      <c r="F632" s="258"/>
    </row>
    <row r="633" spans="1:6">
      <c r="A633" s="166">
        <f t="shared" si="10"/>
        <v>624</v>
      </c>
      <c r="B633" s="85">
        <v>44690</v>
      </c>
      <c r="C633" s="65" t="s">
        <v>114</v>
      </c>
      <c r="D633" s="289" t="s">
        <v>21</v>
      </c>
      <c r="E633" s="66">
        <v>10000</v>
      </c>
      <c r="F633" s="258"/>
    </row>
    <row r="634" spans="1:6">
      <c r="A634" s="166">
        <f t="shared" si="10"/>
        <v>625</v>
      </c>
      <c r="B634" s="85">
        <v>44690</v>
      </c>
      <c r="C634" s="65" t="s">
        <v>114</v>
      </c>
      <c r="D634" s="289" t="s">
        <v>21</v>
      </c>
      <c r="E634" s="66">
        <v>500000</v>
      </c>
      <c r="F634" s="258"/>
    </row>
    <row r="635" spans="1:6">
      <c r="A635" s="166">
        <f t="shared" si="10"/>
        <v>626</v>
      </c>
      <c r="B635" s="85">
        <v>44690</v>
      </c>
      <c r="C635" s="65" t="s">
        <v>114</v>
      </c>
      <c r="D635" s="289" t="s">
        <v>513</v>
      </c>
      <c r="E635" s="66">
        <v>20000</v>
      </c>
      <c r="F635" s="258"/>
    </row>
    <row r="636" spans="1:6">
      <c r="A636" s="166">
        <f t="shared" si="10"/>
        <v>627</v>
      </c>
      <c r="B636" s="85">
        <v>44690</v>
      </c>
      <c r="C636" s="65" t="s">
        <v>114</v>
      </c>
      <c r="D636" s="289" t="s">
        <v>520</v>
      </c>
      <c r="E636" s="66">
        <v>555555</v>
      </c>
      <c r="F636" s="258"/>
    </row>
    <row r="637" spans="1:6">
      <c r="A637" s="166">
        <f t="shared" si="10"/>
        <v>628</v>
      </c>
      <c r="B637" s="85">
        <v>44691</v>
      </c>
      <c r="C637" s="65" t="s">
        <v>115</v>
      </c>
      <c r="D637" s="289" t="s">
        <v>521</v>
      </c>
      <c r="E637" s="66">
        <v>200000</v>
      </c>
      <c r="F637" s="258"/>
    </row>
    <row r="638" spans="1:6">
      <c r="A638" s="166">
        <f t="shared" si="10"/>
        <v>629</v>
      </c>
      <c r="B638" s="85">
        <v>44691</v>
      </c>
      <c r="C638" s="65" t="s">
        <v>115</v>
      </c>
      <c r="D638" s="289" t="s">
        <v>21</v>
      </c>
      <c r="E638" s="66">
        <v>10000</v>
      </c>
      <c r="F638" s="258"/>
    </row>
    <row r="639" spans="1:6">
      <c r="A639" s="166">
        <f t="shared" si="10"/>
        <v>630</v>
      </c>
      <c r="B639" s="85">
        <v>44691</v>
      </c>
      <c r="C639" s="65" t="s">
        <v>115</v>
      </c>
      <c r="D639" s="289" t="s">
        <v>522</v>
      </c>
      <c r="E639" s="66">
        <v>500000</v>
      </c>
      <c r="F639" s="258"/>
    </row>
    <row r="640" spans="1:6">
      <c r="A640" s="166">
        <f t="shared" si="10"/>
        <v>631</v>
      </c>
      <c r="B640" s="88">
        <v>44691</v>
      </c>
      <c r="C640" s="65" t="s">
        <v>115</v>
      </c>
      <c r="D640" s="289" t="s">
        <v>21</v>
      </c>
      <c r="E640" s="66">
        <v>10000</v>
      </c>
      <c r="F640" s="258"/>
    </row>
    <row r="641" spans="1:6">
      <c r="A641" s="166">
        <f t="shared" si="10"/>
        <v>632</v>
      </c>
      <c r="B641" s="85">
        <v>44692</v>
      </c>
      <c r="C641" s="65" t="s">
        <v>116</v>
      </c>
      <c r="D641" s="289" t="s">
        <v>330</v>
      </c>
      <c r="E641" s="66">
        <v>100000</v>
      </c>
      <c r="F641" s="258"/>
    </row>
    <row r="642" spans="1:6">
      <c r="A642" s="166">
        <f t="shared" si="10"/>
        <v>633</v>
      </c>
      <c r="B642" s="85">
        <v>44692</v>
      </c>
      <c r="C642" s="65" t="s">
        <v>116</v>
      </c>
      <c r="D642" s="289" t="s">
        <v>523</v>
      </c>
      <c r="E642" s="66">
        <v>1150000</v>
      </c>
      <c r="F642" s="258"/>
    </row>
    <row r="643" spans="1:6">
      <c r="A643" s="166">
        <f t="shared" si="10"/>
        <v>634</v>
      </c>
      <c r="B643" s="85">
        <v>44692</v>
      </c>
      <c r="C643" s="65" t="s">
        <v>116</v>
      </c>
      <c r="D643" s="289" t="s">
        <v>21</v>
      </c>
      <c r="E643" s="66">
        <v>30000</v>
      </c>
      <c r="F643" s="258"/>
    </row>
    <row r="644" spans="1:6">
      <c r="A644" s="166">
        <f t="shared" si="10"/>
        <v>635</v>
      </c>
      <c r="B644" s="85">
        <v>44692</v>
      </c>
      <c r="C644" s="65" t="s">
        <v>116</v>
      </c>
      <c r="D644" s="289" t="s">
        <v>21</v>
      </c>
      <c r="E644" s="66">
        <v>19000</v>
      </c>
      <c r="F644" s="258"/>
    </row>
    <row r="645" spans="1:6">
      <c r="A645" s="166">
        <f t="shared" si="10"/>
        <v>636</v>
      </c>
      <c r="B645" s="85">
        <v>44692</v>
      </c>
      <c r="C645" s="65" t="s">
        <v>116</v>
      </c>
      <c r="D645" s="289" t="s">
        <v>21</v>
      </c>
      <c r="E645" s="66">
        <v>87000</v>
      </c>
      <c r="F645" s="258"/>
    </row>
    <row r="646" spans="1:6">
      <c r="A646" s="166">
        <f t="shared" si="10"/>
        <v>637</v>
      </c>
      <c r="B646" s="85">
        <v>44693</v>
      </c>
      <c r="C646" s="65" t="s">
        <v>118</v>
      </c>
      <c r="D646" s="289" t="s">
        <v>955</v>
      </c>
      <c r="E646" s="66">
        <v>100000</v>
      </c>
      <c r="F646" s="258"/>
    </row>
    <row r="647" spans="1:6">
      <c r="A647" s="166">
        <f t="shared" si="10"/>
        <v>638</v>
      </c>
      <c r="B647" s="85">
        <v>44693</v>
      </c>
      <c r="C647" s="65" t="s">
        <v>118</v>
      </c>
      <c r="D647" s="289" t="s">
        <v>314</v>
      </c>
      <c r="E647" s="66">
        <v>100000</v>
      </c>
      <c r="F647" s="258"/>
    </row>
    <row r="648" spans="1:6">
      <c r="A648" s="166">
        <f t="shared" si="10"/>
        <v>639</v>
      </c>
      <c r="B648" s="85">
        <v>44693</v>
      </c>
      <c r="C648" s="65" t="s">
        <v>118</v>
      </c>
      <c r="D648" s="289" t="s">
        <v>524</v>
      </c>
      <c r="E648" s="66">
        <v>200000</v>
      </c>
      <c r="F648" s="258"/>
    </row>
    <row r="649" spans="1:6">
      <c r="A649" s="166">
        <f t="shared" si="10"/>
        <v>640</v>
      </c>
      <c r="B649" s="85">
        <v>44693</v>
      </c>
      <c r="C649" s="65" t="s">
        <v>118</v>
      </c>
      <c r="D649" s="289" t="s">
        <v>21</v>
      </c>
      <c r="E649" s="66">
        <v>10000</v>
      </c>
      <c r="F649" s="258"/>
    </row>
    <row r="650" spans="1:6">
      <c r="A650" s="166">
        <f t="shared" si="10"/>
        <v>641</v>
      </c>
      <c r="B650" s="85">
        <v>44694</v>
      </c>
      <c r="C650" s="65" t="s">
        <v>119</v>
      </c>
      <c r="D650" s="289" t="s">
        <v>525</v>
      </c>
      <c r="E650" s="66">
        <v>500000</v>
      </c>
      <c r="F650" s="258"/>
    </row>
    <row r="651" spans="1:6">
      <c r="A651" s="166">
        <f t="shared" si="10"/>
        <v>642</v>
      </c>
      <c r="B651" s="85">
        <v>44694</v>
      </c>
      <c r="C651" s="65" t="s">
        <v>119</v>
      </c>
      <c r="D651" s="289" t="s">
        <v>21</v>
      </c>
      <c r="E651" s="66">
        <v>10000</v>
      </c>
      <c r="F651" s="258"/>
    </row>
    <row r="652" spans="1:6">
      <c r="A652" s="166">
        <f t="shared" si="10"/>
        <v>643</v>
      </c>
      <c r="B652" s="85">
        <v>44695</v>
      </c>
      <c r="C652" s="65" t="s">
        <v>120</v>
      </c>
      <c r="D652" s="289" t="s">
        <v>526</v>
      </c>
      <c r="E652" s="66">
        <v>500000</v>
      </c>
      <c r="F652" s="258"/>
    </row>
    <row r="653" spans="1:6">
      <c r="A653" s="166">
        <f t="shared" si="10"/>
        <v>644</v>
      </c>
      <c r="B653" s="85">
        <v>44695</v>
      </c>
      <c r="C653" s="65" t="s">
        <v>120</v>
      </c>
      <c r="D653" s="289" t="s">
        <v>2441</v>
      </c>
      <c r="E653" s="66">
        <v>100000</v>
      </c>
      <c r="F653" s="258"/>
    </row>
    <row r="654" spans="1:6">
      <c r="A654" s="166">
        <f t="shared" ref="A654:A719" si="11">A653+1</f>
        <v>645</v>
      </c>
      <c r="B654" s="85">
        <v>44695</v>
      </c>
      <c r="C654" s="65" t="s">
        <v>120</v>
      </c>
      <c r="D654" s="289" t="s">
        <v>517</v>
      </c>
      <c r="E654" s="66">
        <v>100000</v>
      </c>
      <c r="F654" s="258"/>
    </row>
    <row r="655" spans="1:6">
      <c r="A655" s="166">
        <f t="shared" si="11"/>
        <v>646</v>
      </c>
      <c r="B655" s="85">
        <v>44695</v>
      </c>
      <c r="C655" s="65" t="s">
        <v>120</v>
      </c>
      <c r="D655" s="289" t="s">
        <v>527</v>
      </c>
      <c r="E655" s="66">
        <v>150000</v>
      </c>
      <c r="F655" s="258"/>
    </row>
    <row r="656" spans="1:6">
      <c r="A656" s="166">
        <f t="shared" si="11"/>
        <v>647</v>
      </c>
      <c r="B656" s="85">
        <v>44695</v>
      </c>
      <c r="C656" s="65" t="s">
        <v>120</v>
      </c>
      <c r="D656" s="289" t="s">
        <v>21</v>
      </c>
      <c r="E656" s="66">
        <v>20000</v>
      </c>
      <c r="F656" s="258"/>
    </row>
    <row r="657" spans="1:7">
      <c r="A657" s="166">
        <f t="shared" si="11"/>
        <v>648</v>
      </c>
      <c r="B657" s="85">
        <v>44695</v>
      </c>
      <c r="C657" s="65" t="s">
        <v>120</v>
      </c>
      <c r="D657" s="289" t="s">
        <v>528</v>
      </c>
      <c r="E657" s="66">
        <v>4000000</v>
      </c>
      <c r="F657" s="258"/>
    </row>
    <row r="658" spans="1:7">
      <c r="A658" s="166">
        <f t="shared" si="11"/>
        <v>649</v>
      </c>
      <c r="B658" s="85">
        <v>44695</v>
      </c>
      <c r="C658" s="65" t="s">
        <v>120</v>
      </c>
      <c r="D658" s="289" t="s">
        <v>21</v>
      </c>
      <c r="E658" s="66">
        <v>10000</v>
      </c>
      <c r="F658" s="258"/>
    </row>
    <row r="659" spans="1:7">
      <c r="A659" s="166">
        <f t="shared" si="11"/>
        <v>650</v>
      </c>
      <c r="B659" s="85">
        <v>44695</v>
      </c>
      <c r="C659" s="65" t="s">
        <v>120</v>
      </c>
      <c r="D659" s="289" t="s">
        <v>249</v>
      </c>
      <c r="E659" s="66">
        <v>100000</v>
      </c>
      <c r="F659" s="258"/>
    </row>
    <row r="660" spans="1:7" ht="25.5">
      <c r="A660" s="166">
        <f t="shared" si="11"/>
        <v>651</v>
      </c>
      <c r="B660" s="85">
        <v>44696</v>
      </c>
      <c r="C660" s="65" t="s">
        <v>121</v>
      </c>
      <c r="D660" s="289" t="s">
        <v>25</v>
      </c>
      <c r="E660" s="66">
        <v>550000</v>
      </c>
      <c r="F660" s="258"/>
      <c r="G660" s="265">
        <v>2</v>
      </c>
    </row>
    <row r="661" spans="1:7">
      <c r="A661" s="166">
        <f t="shared" si="11"/>
        <v>652</v>
      </c>
      <c r="B661" s="85">
        <v>44696</v>
      </c>
      <c r="C661" s="65" t="s">
        <v>121</v>
      </c>
      <c r="D661" s="289" t="s">
        <v>21</v>
      </c>
      <c r="E661" s="66">
        <v>10000</v>
      </c>
      <c r="F661" s="258"/>
    </row>
    <row r="662" spans="1:7">
      <c r="A662" s="166">
        <f t="shared" si="11"/>
        <v>653</v>
      </c>
      <c r="B662" s="85">
        <v>44696</v>
      </c>
      <c r="C662" s="65" t="s">
        <v>121</v>
      </c>
      <c r="D662" s="289" t="s">
        <v>529</v>
      </c>
      <c r="E662" s="66">
        <v>50000</v>
      </c>
      <c r="F662" s="258"/>
    </row>
    <row r="663" spans="1:7">
      <c r="A663" s="166">
        <f t="shared" si="11"/>
        <v>654</v>
      </c>
      <c r="B663" s="85">
        <v>44696</v>
      </c>
      <c r="C663" s="65" t="s">
        <v>121</v>
      </c>
      <c r="D663" s="289" t="s">
        <v>530</v>
      </c>
      <c r="E663" s="66">
        <v>100000</v>
      </c>
      <c r="F663" s="258"/>
    </row>
    <row r="664" spans="1:7" ht="25.5">
      <c r="A664" s="166">
        <f t="shared" si="11"/>
        <v>655</v>
      </c>
      <c r="B664" s="85">
        <v>44697</v>
      </c>
      <c r="C664" s="65" t="s">
        <v>122</v>
      </c>
      <c r="D664" s="289" t="s">
        <v>2431</v>
      </c>
      <c r="E664" s="66">
        <v>500000</v>
      </c>
      <c r="F664" s="258"/>
      <c r="G664" s="265">
        <v>12</v>
      </c>
    </row>
    <row r="665" spans="1:7" ht="25.5">
      <c r="A665" s="166">
        <f t="shared" si="11"/>
        <v>656</v>
      </c>
      <c r="B665" s="85">
        <v>44697</v>
      </c>
      <c r="C665" s="65" t="s">
        <v>122</v>
      </c>
      <c r="D665" s="289" t="s">
        <v>483</v>
      </c>
      <c r="E665" s="66"/>
      <c r="F665" s="258"/>
    </row>
    <row r="666" spans="1:7">
      <c r="A666" s="166">
        <f t="shared" si="11"/>
        <v>657</v>
      </c>
      <c r="B666" s="85">
        <v>44697</v>
      </c>
      <c r="C666" s="65" t="s">
        <v>122</v>
      </c>
      <c r="D666" s="289" t="s">
        <v>531</v>
      </c>
      <c r="E666" s="66">
        <v>50000</v>
      </c>
      <c r="F666" s="258"/>
    </row>
    <row r="667" spans="1:7">
      <c r="A667" s="166">
        <f t="shared" si="11"/>
        <v>658</v>
      </c>
      <c r="B667" s="85">
        <v>44697</v>
      </c>
      <c r="C667" s="65" t="s">
        <v>122</v>
      </c>
      <c r="D667" s="289" t="s">
        <v>532</v>
      </c>
      <c r="E667" s="66">
        <v>100000</v>
      </c>
      <c r="F667" s="258"/>
    </row>
    <row r="668" spans="1:7">
      <c r="A668" s="166">
        <f t="shared" si="11"/>
        <v>659</v>
      </c>
      <c r="B668" s="85">
        <v>44697</v>
      </c>
      <c r="C668" s="65" t="s">
        <v>122</v>
      </c>
      <c r="D668" s="289" t="s">
        <v>533</v>
      </c>
      <c r="E668" s="66">
        <v>500000</v>
      </c>
      <c r="F668" s="258"/>
    </row>
    <row r="669" spans="1:7">
      <c r="A669" s="166">
        <f t="shared" si="11"/>
        <v>660</v>
      </c>
      <c r="B669" s="85">
        <v>44697</v>
      </c>
      <c r="C669" s="65" t="s">
        <v>122</v>
      </c>
      <c r="D669" s="289" t="s">
        <v>21</v>
      </c>
      <c r="E669" s="66">
        <v>10000</v>
      </c>
      <c r="F669" s="258"/>
    </row>
    <row r="670" spans="1:7">
      <c r="A670" s="166">
        <f t="shared" si="11"/>
        <v>661</v>
      </c>
      <c r="B670" s="85">
        <v>44697</v>
      </c>
      <c r="C670" s="65" t="s">
        <v>122</v>
      </c>
      <c r="D670" s="289" t="s">
        <v>21</v>
      </c>
      <c r="E670" s="66">
        <v>10000</v>
      </c>
      <c r="F670" s="258"/>
    </row>
    <row r="671" spans="1:7">
      <c r="A671" s="166">
        <f t="shared" si="11"/>
        <v>662</v>
      </c>
      <c r="B671" s="85">
        <v>44697</v>
      </c>
      <c r="C671" s="65" t="s">
        <v>122</v>
      </c>
      <c r="D671" s="289" t="s">
        <v>21</v>
      </c>
      <c r="E671" s="66">
        <v>10000</v>
      </c>
      <c r="F671" s="258"/>
    </row>
    <row r="672" spans="1:7">
      <c r="A672" s="166">
        <f t="shared" si="11"/>
        <v>663</v>
      </c>
      <c r="B672" s="85">
        <v>44697</v>
      </c>
      <c r="C672" s="65" t="s">
        <v>122</v>
      </c>
      <c r="D672" s="289" t="s">
        <v>21</v>
      </c>
      <c r="E672" s="66">
        <v>10000</v>
      </c>
      <c r="F672" s="258"/>
    </row>
    <row r="673" spans="1:6">
      <c r="A673" s="166">
        <f t="shared" si="11"/>
        <v>664</v>
      </c>
      <c r="B673" s="85">
        <v>44697</v>
      </c>
      <c r="C673" s="65" t="s">
        <v>122</v>
      </c>
      <c r="D673" s="289" t="s">
        <v>21</v>
      </c>
      <c r="E673" s="66">
        <v>10000</v>
      </c>
      <c r="F673" s="258"/>
    </row>
    <row r="674" spans="1:6">
      <c r="A674" s="166">
        <f t="shared" si="11"/>
        <v>665</v>
      </c>
      <c r="B674" s="85">
        <v>44698</v>
      </c>
      <c r="C674" s="65" t="s">
        <v>123</v>
      </c>
      <c r="D674" s="289" t="s">
        <v>21</v>
      </c>
      <c r="E674" s="66">
        <v>10000</v>
      </c>
      <c r="F674" s="258"/>
    </row>
    <row r="675" spans="1:6">
      <c r="A675" s="166">
        <f t="shared" si="11"/>
        <v>666</v>
      </c>
      <c r="B675" s="85">
        <v>44698</v>
      </c>
      <c r="C675" s="65" t="s">
        <v>123</v>
      </c>
      <c r="D675" s="289" t="s">
        <v>21</v>
      </c>
      <c r="E675" s="66">
        <v>10000</v>
      </c>
      <c r="F675" s="258"/>
    </row>
    <row r="676" spans="1:6">
      <c r="A676" s="166">
        <f t="shared" si="11"/>
        <v>667</v>
      </c>
      <c r="B676" s="85">
        <v>44698</v>
      </c>
      <c r="C676" s="65" t="s">
        <v>123</v>
      </c>
      <c r="D676" s="289" t="s">
        <v>21</v>
      </c>
      <c r="E676" s="66">
        <v>20000</v>
      </c>
      <c r="F676" s="258"/>
    </row>
    <row r="677" spans="1:6">
      <c r="A677" s="166">
        <f t="shared" si="11"/>
        <v>668</v>
      </c>
      <c r="B677" s="85">
        <v>44698</v>
      </c>
      <c r="C677" s="65" t="s">
        <v>123</v>
      </c>
      <c r="D677" s="289" t="s">
        <v>21</v>
      </c>
      <c r="E677" s="66">
        <v>503071</v>
      </c>
      <c r="F677" s="258"/>
    </row>
    <row r="678" spans="1:6">
      <c r="A678" s="166">
        <f t="shared" si="11"/>
        <v>669</v>
      </c>
      <c r="B678" s="85">
        <v>44698</v>
      </c>
      <c r="C678" s="65" t="s">
        <v>123</v>
      </c>
      <c r="D678" s="289" t="s">
        <v>991</v>
      </c>
      <c r="E678" s="66">
        <v>100000</v>
      </c>
      <c r="F678" s="258"/>
    </row>
    <row r="679" spans="1:6">
      <c r="A679" s="166">
        <f t="shared" si="11"/>
        <v>670</v>
      </c>
      <c r="B679" s="85">
        <v>44698</v>
      </c>
      <c r="C679" s="65" t="s">
        <v>123</v>
      </c>
      <c r="D679" s="289" t="s">
        <v>534</v>
      </c>
      <c r="E679" s="66">
        <v>200000</v>
      </c>
      <c r="F679" s="258"/>
    </row>
    <row r="680" spans="1:6">
      <c r="A680" s="166">
        <f t="shared" si="11"/>
        <v>671</v>
      </c>
      <c r="B680" s="85">
        <v>44698</v>
      </c>
      <c r="C680" s="65" t="s">
        <v>123</v>
      </c>
      <c r="D680" s="289" t="s">
        <v>21</v>
      </c>
      <c r="E680" s="66">
        <v>10000</v>
      </c>
      <c r="F680" s="258"/>
    </row>
    <row r="681" spans="1:6">
      <c r="A681" s="166">
        <f t="shared" si="11"/>
        <v>672</v>
      </c>
      <c r="B681" s="85">
        <v>44698</v>
      </c>
      <c r="C681" s="65" t="s">
        <v>123</v>
      </c>
      <c r="D681" s="289" t="s">
        <v>535</v>
      </c>
      <c r="E681" s="66">
        <v>500000</v>
      </c>
      <c r="F681" s="258"/>
    </row>
    <row r="682" spans="1:6">
      <c r="A682" s="166">
        <f t="shared" si="11"/>
        <v>673</v>
      </c>
      <c r="B682" s="85">
        <v>44699</v>
      </c>
      <c r="C682" s="65" t="s">
        <v>124</v>
      </c>
      <c r="D682" s="289" t="s">
        <v>21</v>
      </c>
      <c r="E682" s="66">
        <v>10000</v>
      </c>
      <c r="F682" s="258"/>
    </row>
    <row r="683" spans="1:6">
      <c r="A683" s="166">
        <f t="shared" si="11"/>
        <v>674</v>
      </c>
      <c r="B683" s="85">
        <v>44699</v>
      </c>
      <c r="C683" s="65" t="s">
        <v>124</v>
      </c>
      <c r="D683" s="289" t="s">
        <v>21</v>
      </c>
      <c r="E683" s="66">
        <v>10000</v>
      </c>
      <c r="F683" s="258"/>
    </row>
    <row r="684" spans="1:6">
      <c r="A684" s="166">
        <f t="shared" si="11"/>
        <v>675</v>
      </c>
      <c r="B684" s="85">
        <v>44699</v>
      </c>
      <c r="C684" s="65" t="s">
        <v>124</v>
      </c>
      <c r="D684" s="289" t="s">
        <v>513</v>
      </c>
      <c r="E684" s="66">
        <v>10000</v>
      </c>
      <c r="F684" s="258"/>
    </row>
    <row r="685" spans="1:6">
      <c r="A685" s="166">
        <f t="shared" si="11"/>
        <v>676</v>
      </c>
      <c r="B685" s="85">
        <v>44699</v>
      </c>
      <c r="C685" s="65" t="s">
        <v>124</v>
      </c>
      <c r="D685" s="289" t="s">
        <v>536</v>
      </c>
      <c r="E685" s="66">
        <v>100000</v>
      </c>
      <c r="F685" s="258"/>
    </row>
    <row r="686" spans="1:6">
      <c r="A686" s="166">
        <f t="shared" si="11"/>
        <v>677</v>
      </c>
      <c r="B686" s="85">
        <v>44700</v>
      </c>
      <c r="C686" s="65" t="s">
        <v>125</v>
      </c>
      <c r="D686" s="289" t="s">
        <v>21</v>
      </c>
      <c r="E686" s="66">
        <v>10000</v>
      </c>
      <c r="F686" s="258"/>
    </row>
    <row r="687" spans="1:6">
      <c r="A687" s="166">
        <f t="shared" si="11"/>
        <v>678</v>
      </c>
      <c r="B687" s="85">
        <v>44700</v>
      </c>
      <c r="C687" s="65" t="s">
        <v>125</v>
      </c>
      <c r="D687" s="289" t="s">
        <v>2448</v>
      </c>
      <c r="E687" s="66">
        <v>300000</v>
      </c>
      <c r="F687" s="258"/>
    </row>
    <row r="688" spans="1:6">
      <c r="A688" s="166">
        <f t="shared" si="11"/>
        <v>679</v>
      </c>
      <c r="B688" s="85">
        <v>44700</v>
      </c>
      <c r="C688" s="65" t="s">
        <v>125</v>
      </c>
      <c r="D688" s="289" t="s">
        <v>21</v>
      </c>
      <c r="E688" s="66">
        <v>10000</v>
      </c>
      <c r="F688" s="258"/>
    </row>
    <row r="689" spans="1:6">
      <c r="A689" s="166">
        <f t="shared" si="11"/>
        <v>680</v>
      </c>
      <c r="B689" s="85">
        <v>44700</v>
      </c>
      <c r="C689" s="65" t="s">
        <v>125</v>
      </c>
      <c r="D689" s="289" t="s">
        <v>21</v>
      </c>
      <c r="E689" s="66">
        <v>10000</v>
      </c>
      <c r="F689" s="258"/>
    </row>
    <row r="690" spans="1:6">
      <c r="A690" s="166">
        <f t="shared" si="11"/>
        <v>681</v>
      </c>
      <c r="B690" s="85">
        <v>44700</v>
      </c>
      <c r="C690" s="65" t="s">
        <v>125</v>
      </c>
      <c r="D690" s="289" t="s">
        <v>21</v>
      </c>
      <c r="E690" s="66">
        <v>10000</v>
      </c>
      <c r="F690" s="258"/>
    </row>
    <row r="691" spans="1:6">
      <c r="A691" s="166">
        <f t="shared" si="11"/>
        <v>682</v>
      </c>
      <c r="B691" s="85">
        <v>44701</v>
      </c>
      <c r="C691" s="65" t="s">
        <v>126</v>
      </c>
      <c r="D691" s="289" t="s">
        <v>146</v>
      </c>
      <c r="E691" s="66">
        <v>200000</v>
      </c>
      <c r="F691" s="258"/>
    </row>
    <row r="692" spans="1:6">
      <c r="A692" s="166">
        <f t="shared" si="11"/>
        <v>683</v>
      </c>
      <c r="B692" s="85">
        <v>44701</v>
      </c>
      <c r="C692" s="65" t="s">
        <v>126</v>
      </c>
      <c r="D692" s="289" t="s">
        <v>21</v>
      </c>
      <c r="E692" s="66">
        <v>10000</v>
      </c>
      <c r="F692" s="258"/>
    </row>
    <row r="693" spans="1:6">
      <c r="A693" s="166">
        <f t="shared" si="11"/>
        <v>684</v>
      </c>
      <c r="B693" s="88">
        <v>44701</v>
      </c>
      <c r="C693" s="65" t="s">
        <v>126</v>
      </c>
      <c r="D693" s="289" t="s">
        <v>21</v>
      </c>
      <c r="E693" s="66">
        <v>10000</v>
      </c>
      <c r="F693" s="258"/>
    </row>
    <row r="694" spans="1:6">
      <c r="A694" s="166">
        <f t="shared" si="11"/>
        <v>685</v>
      </c>
      <c r="B694" s="88">
        <v>44701</v>
      </c>
      <c r="C694" s="65" t="s">
        <v>126</v>
      </c>
      <c r="D694" s="289" t="s">
        <v>21</v>
      </c>
      <c r="E694" s="66">
        <v>10000</v>
      </c>
      <c r="F694" s="258"/>
    </row>
    <row r="695" spans="1:6">
      <c r="A695" s="166">
        <f t="shared" si="11"/>
        <v>686</v>
      </c>
      <c r="B695" s="85">
        <v>44701</v>
      </c>
      <c r="C695" s="65" t="s">
        <v>126</v>
      </c>
      <c r="D695" s="289" t="s">
        <v>21</v>
      </c>
      <c r="E695" s="66">
        <v>20000</v>
      </c>
      <c r="F695" s="258"/>
    </row>
    <row r="696" spans="1:6">
      <c r="A696" s="166">
        <f t="shared" si="11"/>
        <v>687</v>
      </c>
      <c r="B696" s="85">
        <v>44702</v>
      </c>
      <c r="C696" s="65" t="s">
        <v>127</v>
      </c>
      <c r="D696" s="289" t="s">
        <v>21</v>
      </c>
      <c r="E696" s="66">
        <v>5000</v>
      </c>
      <c r="F696" s="258"/>
    </row>
    <row r="697" spans="1:6">
      <c r="A697" s="166">
        <f t="shared" si="11"/>
        <v>688</v>
      </c>
      <c r="B697" s="85">
        <v>44702</v>
      </c>
      <c r="C697" s="65" t="s">
        <v>127</v>
      </c>
      <c r="D697" s="289" t="s">
        <v>361</v>
      </c>
      <c r="E697" s="66">
        <v>500000</v>
      </c>
      <c r="F697" s="258"/>
    </row>
    <row r="698" spans="1:6">
      <c r="A698" s="166">
        <f t="shared" si="11"/>
        <v>689</v>
      </c>
      <c r="B698" s="85">
        <v>44702</v>
      </c>
      <c r="C698" s="65" t="s">
        <v>127</v>
      </c>
      <c r="D698" s="289" t="s">
        <v>21</v>
      </c>
      <c r="E698" s="66">
        <v>10000</v>
      </c>
      <c r="F698" s="258"/>
    </row>
    <row r="699" spans="1:6">
      <c r="A699" s="166">
        <f t="shared" si="11"/>
        <v>690</v>
      </c>
      <c r="B699" s="85">
        <v>44702</v>
      </c>
      <c r="C699" s="65" t="s">
        <v>127</v>
      </c>
      <c r="D699" s="289" t="s">
        <v>21</v>
      </c>
      <c r="E699" s="66">
        <v>10000</v>
      </c>
      <c r="F699" s="258"/>
    </row>
    <row r="700" spans="1:6">
      <c r="A700" s="166">
        <f t="shared" si="11"/>
        <v>691</v>
      </c>
      <c r="B700" s="85">
        <v>44703</v>
      </c>
      <c r="C700" s="65" t="s">
        <v>128</v>
      </c>
      <c r="D700" s="289" t="s">
        <v>21</v>
      </c>
      <c r="E700" s="66">
        <v>10000</v>
      </c>
      <c r="F700" s="258"/>
    </row>
    <row r="701" spans="1:6" ht="25.5">
      <c r="A701" s="166">
        <f t="shared" si="11"/>
        <v>692</v>
      </c>
      <c r="B701" s="85">
        <v>44703</v>
      </c>
      <c r="C701" s="65" t="s">
        <v>128</v>
      </c>
      <c r="D701" s="24" t="s">
        <v>2478</v>
      </c>
      <c r="E701" s="66">
        <v>200000</v>
      </c>
      <c r="F701" s="258"/>
    </row>
    <row r="702" spans="1:6">
      <c r="A702" s="166">
        <f t="shared" si="11"/>
        <v>693</v>
      </c>
      <c r="B702" s="85">
        <v>44704</v>
      </c>
      <c r="C702" s="65" t="s">
        <v>129</v>
      </c>
      <c r="D702" s="289" t="s">
        <v>529</v>
      </c>
      <c r="E702" s="66">
        <v>100000</v>
      </c>
      <c r="F702" s="258"/>
    </row>
    <row r="703" spans="1:6">
      <c r="A703" s="166">
        <f t="shared" si="11"/>
        <v>694</v>
      </c>
      <c r="B703" s="85">
        <v>44704</v>
      </c>
      <c r="C703" s="65" t="s">
        <v>129</v>
      </c>
      <c r="D703" s="289" t="s">
        <v>21</v>
      </c>
      <c r="E703" s="66">
        <v>10000</v>
      </c>
      <c r="F703" s="258"/>
    </row>
    <row r="704" spans="1:6">
      <c r="A704" s="166">
        <f t="shared" si="11"/>
        <v>695</v>
      </c>
      <c r="B704" s="85">
        <v>44704</v>
      </c>
      <c r="C704" s="65" t="s">
        <v>129</v>
      </c>
      <c r="D704" s="289" t="s">
        <v>537</v>
      </c>
      <c r="E704" s="66">
        <v>500000</v>
      </c>
      <c r="F704" s="258"/>
    </row>
    <row r="705" spans="1:7">
      <c r="A705" s="166">
        <f t="shared" si="11"/>
        <v>696</v>
      </c>
      <c r="B705" s="85">
        <v>44704</v>
      </c>
      <c r="C705" s="65" t="s">
        <v>129</v>
      </c>
      <c r="D705" s="289" t="s">
        <v>21</v>
      </c>
      <c r="E705" s="66">
        <v>240000</v>
      </c>
      <c r="F705" s="258"/>
    </row>
    <row r="706" spans="1:7">
      <c r="A706" s="166">
        <f t="shared" si="11"/>
        <v>697</v>
      </c>
      <c r="B706" s="85">
        <v>44704</v>
      </c>
      <c r="C706" s="65" t="s">
        <v>129</v>
      </c>
      <c r="D706" s="289" t="s">
        <v>21</v>
      </c>
      <c r="E706" s="66">
        <v>3333</v>
      </c>
      <c r="F706" s="258"/>
    </row>
    <row r="707" spans="1:7">
      <c r="A707" s="166">
        <f t="shared" si="11"/>
        <v>698</v>
      </c>
      <c r="B707" s="85">
        <v>44704</v>
      </c>
      <c r="C707" s="65" t="s">
        <v>129</v>
      </c>
      <c r="D707" s="289" t="s">
        <v>538</v>
      </c>
      <c r="E707" s="66">
        <v>1000000</v>
      </c>
      <c r="F707" s="258"/>
    </row>
    <row r="708" spans="1:7">
      <c r="A708" s="166">
        <f t="shared" si="11"/>
        <v>699</v>
      </c>
      <c r="B708" s="85">
        <v>44705</v>
      </c>
      <c r="C708" s="65" t="s">
        <v>130</v>
      </c>
      <c r="D708" s="289" t="s">
        <v>517</v>
      </c>
      <c r="E708" s="66">
        <v>100000</v>
      </c>
      <c r="F708" s="258"/>
    </row>
    <row r="709" spans="1:7">
      <c r="A709" s="166">
        <f t="shared" si="11"/>
        <v>700</v>
      </c>
      <c r="B709" s="85">
        <v>44705</v>
      </c>
      <c r="C709" s="65" t="s">
        <v>130</v>
      </c>
      <c r="D709" s="289" t="s">
        <v>21</v>
      </c>
      <c r="E709" s="66">
        <v>10000</v>
      </c>
      <c r="F709" s="258"/>
    </row>
    <row r="710" spans="1:7">
      <c r="A710" s="166">
        <f t="shared" si="11"/>
        <v>701</v>
      </c>
      <c r="B710" s="85">
        <v>44705</v>
      </c>
      <c r="C710" s="65" t="s">
        <v>130</v>
      </c>
      <c r="D710" s="289" t="s">
        <v>21</v>
      </c>
      <c r="E710" s="66">
        <v>5000</v>
      </c>
      <c r="F710" s="258"/>
    </row>
    <row r="711" spans="1:7">
      <c r="A711" s="166">
        <f t="shared" si="11"/>
        <v>702</v>
      </c>
      <c r="B711" s="85">
        <v>44705</v>
      </c>
      <c r="C711" s="65" t="s">
        <v>130</v>
      </c>
      <c r="D711" s="289" t="s">
        <v>21</v>
      </c>
      <c r="E711" s="66">
        <v>5000</v>
      </c>
      <c r="F711" s="258"/>
    </row>
    <row r="712" spans="1:7">
      <c r="A712" s="166">
        <f t="shared" si="11"/>
        <v>703</v>
      </c>
      <c r="B712" s="85">
        <v>44705</v>
      </c>
      <c r="C712" s="65" t="s">
        <v>130</v>
      </c>
      <c r="D712" s="289" t="s">
        <v>21</v>
      </c>
      <c r="E712" s="66">
        <v>5000</v>
      </c>
      <c r="F712" s="258"/>
    </row>
    <row r="713" spans="1:7">
      <c r="A713" s="166">
        <f t="shared" si="11"/>
        <v>704</v>
      </c>
      <c r="B713" s="85">
        <v>44706</v>
      </c>
      <c r="C713" s="65" t="s">
        <v>131</v>
      </c>
      <c r="D713" s="289" t="s">
        <v>21</v>
      </c>
      <c r="E713" s="66">
        <v>5000</v>
      </c>
      <c r="F713" s="258"/>
    </row>
    <row r="714" spans="1:7">
      <c r="A714" s="166">
        <f t="shared" si="11"/>
        <v>705</v>
      </c>
      <c r="B714" s="85">
        <v>44706</v>
      </c>
      <c r="C714" s="65" t="s">
        <v>131</v>
      </c>
      <c r="D714" s="289" t="s">
        <v>294</v>
      </c>
      <c r="E714" s="66">
        <v>200000</v>
      </c>
      <c r="F714" s="258"/>
    </row>
    <row r="715" spans="1:7">
      <c r="A715" s="166">
        <f t="shared" si="11"/>
        <v>706</v>
      </c>
      <c r="B715" s="85">
        <v>44706</v>
      </c>
      <c r="C715" s="65" t="s">
        <v>131</v>
      </c>
      <c r="D715" s="289" t="s">
        <v>21</v>
      </c>
      <c r="E715" s="66">
        <v>20000</v>
      </c>
      <c r="F715" s="258"/>
    </row>
    <row r="716" spans="1:7">
      <c r="A716" s="166">
        <f t="shared" si="11"/>
        <v>707</v>
      </c>
      <c r="B716" s="85">
        <v>44706</v>
      </c>
      <c r="C716" s="65" t="s">
        <v>131</v>
      </c>
      <c r="D716" s="289" t="s">
        <v>218</v>
      </c>
      <c r="E716" s="66">
        <v>200000</v>
      </c>
      <c r="F716" s="258"/>
    </row>
    <row r="717" spans="1:7">
      <c r="A717" s="166">
        <f t="shared" si="11"/>
        <v>708</v>
      </c>
      <c r="B717" s="85">
        <v>44706</v>
      </c>
      <c r="C717" s="65" t="s">
        <v>131</v>
      </c>
      <c r="D717" s="289" t="s">
        <v>486</v>
      </c>
      <c r="E717" s="66">
        <v>500000</v>
      </c>
      <c r="F717" s="258"/>
    </row>
    <row r="718" spans="1:7" ht="25.5">
      <c r="A718" s="166">
        <f t="shared" si="11"/>
        <v>709</v>
      </c>
      <c r="B718" s="85">
        <v>44706</v>
      </c>
      <c r="C718" s="65" t="s">
        <v>131</v>
      </c>
      <c r="D718" s="289" t="s">
        <v>2452</v>
      </c>
      <c r="E718" s="66">
        <v>1000000</v>
      </c>
      <c r="F718" s="258"/>
      <c r="G718" s="265">
        <v>3</v>
      </c>
    </row>
    <row r="719" spans="1:7">
      <c r="A719" s="166">
        <f t="shared" si="11"/>
        <v>710</v>
      </c>
      <c r="B719" s="85">
        <v>44707</v>
      </c>
      <c r="C719" s="65" t="s">
        <v>132</v>
      </c>
      <c r="D719" s="289" t="s">
        <v>236</v>
      </c>
      <c r="E719" s="66">
        <v>50000</v>
      </c>
      <c r="F719" s="258"/>
    </row>
    <row r="720" spans="1:7">
      <c r="A720" s="166">
        <f t="shared" ref="A720:A783" si="12">A719+1</f>
        <v>711</v>
      </c>
      <c r="B720" s="85">
        <v>44707</v>
      </c>
      <c r="C720" s="65" t="s">
        <v>132</v>
      </c>
      <c r="D720" s="289" t="s">
        <v>539</v>
      </c>
      <c r="E720" s="66">
        <v>100000</v>
      </c>
      <c r="F720" s="258"/>
    </row>
    <row r="721" spans="1:6">
      <c r="A721" s="166">
        <f t="shared" si="12"/>
        <v>712</v>
      </c>
      <c r="B721" s="85">
        <v>44707</v>
      </c>
      <c r="C721" s="65" t="s">
        <v>132</v>
      </c>
      <c r="D721" s="289" t="s">
        <v>21</v>
      </c>
      <c r="E721" s="66">
        <v>10000</v>
      </c>
      <c r="F721" s="258"/>
    </row>
    <row r="722" spans="1:6">
      <c r="A722" s="166">
        <f t="shared" si="12"/>
        <v>713</v>
      </c>
      <c r="B722" s="85">
        <v>44707</v>
      </c>
      <c r="C722" s="65" t="s">
        <v>132</v>
      </c>
      <c r="D722" s="289" t="s">
        <v>21</v>
      </c>
      <c r="E722" s="66">
        <v>10000</v>
      </c>
      <c r="F722" s="258"/>
    </row>
    <row r="723" spans="1:6">
      <c r="A723" s="166">
        <f t="shared" si="12"/>
        <v>714</v>
      </c>
      <c r="B723" s="85">
        <v>44707</v>
      </c>
      <c r="C723" s="65" t="s">
        <v>132</v>
      </c>
      <c r="D723" s="289" t="s">
        <v>21</v>
      </c>
      <c r="E723" s="66">
        <v>10000</v>
      </c>
      <c r="F723" s="258"/>
    </row>
    <row r="724" spans="1:6">
      <c r="A724" s="166">
        <f t="shared" si="12"/>
        <v>715</v>
      </c>
      <c r="B724" s="85">
        <v>44708</v>
      </c>
      <c r="C724" s="65" t="s">
        <v>133</v>
      </c>
      <c r="D724" s="289" t="s">
        <v>21</v>
      </c>
      <c r="E724" s="66">
        <v>38072</v>
      </c>
      <c r="F724" s="258"/>
    </row>
    <row r="725" spans="1:6">
      <c r="A725" s="166">
        <f t="shared" si="12"/>
        <v>716</v>
      </c>
      <c r="B725" s="85">
        <v>44708</v>
      </c>
      <c r="C725" s="65" t="s">
        <v>133</v>
      </c>
      <c r="D725" s="289" t="s">
        <v>21</v>
      </c>
      <c r="E725" s="66">
        <v>20000</v>
      </c>
      <c r="F725" s="258"/>
    </row>
    <row r="726" spans="1:6">
      <c r="A726" s="166">
        <f t="shared" si="12"/>
        <v>717</v>
      </c>
      <c r="B726" s="85">
        <v>44708</v>
      </c>
      <c r="C726" s="65" t="s">
        <v>133</v>
      </c>
      <c r="D726" s="289" t="s">
        <v>298</v>
      </c>
      <c r="E726" s="66">
        <v>300000</v>
      </c>
      <c r="F726" s="258"/>
    </row>
    <row r="727" spans="1:6">
      <c r="A727" s="166">
        <f t="shared" si="12"/>
        <v>718</v>
      </c>
      <c r="B727" s="85">
        <v>44708</v>
      </c>
      <c r="C727" s="65" t="s">
        <v>133</v>
      </c>
      <c r="D727" s="289" t="s">
        <v>21</v>
      </c>
      <c r="E727" s="66">
        <v>100000</v>
      </c>
      <c r="F727" s="258"/>
    </row>
    <row r="728" spans="1:6">
      <c r="A728" s="166">
        <f t="shared" si="12"/>
        <v>719</v>
      </c>
      <c r="B728" s="85">
        <v>44708</v>
      </c>
      <c r="C728" s="65" t="s">
        <v>133</v>
      </c>
      <c r="D728" s="289" t="s">
        <v>540</v>
      </c>
      <c r="E728" s="66">
        <v>582944</v>
      </c>
      <c r="F728" s="258"/>
    </row>
    <row r="729" spans="1:6">
      <c r="A729" s="166">
        <f t="shared" si="12"/>
        <v>720</v>
      </c>
      <c r="B729" s="85">
        <v>44708</v>
      </c>
      <c r="C729" s="65" t="s">
        <v>133</v>
      </c>
      <c r="D729" s="289" t="s">
        <v>21</v>
      </c>
      <c r="E729" s="66">
        <v>5000</v>
      </c>
      <c r="F729" s="258"/>
    </row>
    <row r="730" spans="1:6">
      <c r="A730" s="166">
        <f t="shared" si="12"/>
        <v>721</v>
      </c>
      <c r="B730" s="85">
        <v>44708</v>
      </c>
      <c r="C730" s="65" t="s">
        <v>133</v>
      </c>
      <c r="D730" s="289" t="s">
        <v>21</v>
      </c>
      <c r="E730" s="66">
        <v>20000</v>
      </c>
      <c r="F730" s="258"/>
    </row>
    <row r="731" spans="1:6">
      <c r="A731" s="166">
        <f t="shared" si="12"/>
        <v>722</v>
      </c>
      <c r="B731" s="85">
        <v>44708</v>
      </c>
      <c r="C731" s="65" t="s">
        <v>133</v>
      </c>
      <c r="D731" s="289" t="s">
        <v>21</v>
      </c>
      <c r="E731" s="66">
        <v>5000</v>
      </c>
      <c r="F731" s="258"/>
    </row>
    <row r="732" spans="1:6">
      <c r="A732" s="166">
        <f t="shared" si="12"/>
        <v>723</v>
      </c>
      <c r="B732" s="85">
        <v>44708</v>
      </c>
      <c r="C732" s="65" t="s">
        <v>133</v>
      </c>
      <c r="D732" s="289" t="s">
        <v>21</v>
      </c>
      <c r="E732" s="66">
        <v>5000</v>
      </c>
      <c r="F732" s="258"/>
    </row>
    <row r="733" spans="1:6">
      <c r="A733" s="166">
        <f t="shared" si="12"/>
        <v>724</v>
      </c>
      <c r="B733" s="85">
        <v>44709</v>
      </c>
      <c r="C733" s="65" t="s">
        <v>134</v>
      </c>
      <c r="D733" s="289" t="s">
        <v>143</v>
      </c>
      <c r="E733" s="66">
        <v>200000</v>
      </c>
      <c r="F733" s="258"/>
    </row>
    <row r="734" spans="1:6">
      <c r="A734" s="166">
        <f t="shared" si="12"/>
        <v>725</v>
      </c>
      <c r="B734" s="85">
        <v>44709</v>
      </c>
      <c r="C734" s="65" t="s">
        <v>134</v>
      </c>
      <c r="D734" s="289" t="s">
        <v>21</v>
      </c>
      <c r="E734" s="66">
        <v>10000</v>
      </c>
      <c r="F734" s="258"/>
    </row>
    <row r="735" spans="1:6">
      <c r="A735" s="166">
        <f t="shared" si="12"/>
        <v>726</v>
      </c>
      <c r="B735" s="85">
        <v>44709</v>
      </c>
      <c r="C735" s="65" t="s">
        <v>134</v>
      </c>
      <c r="D735" s="289" t="s">
        <v>21</v>
      </c>
      <c r="E735" s="66">
        <v>5000</v>
      </c>
      <c r="F735" s="258"/>
    </row>
    <row r="736" spans="1:6">
      <c r="A736" s="166">
        <f t="shared" si="12"/>
        <v>727</v>
      </c>
      <c r="B736" s="85">
        <v>44709</v>
      </c>
      <c r="C736" s="65" t="s">
        <v>134</v>
      </c>
      <c r="D736" s="289" t="s">
        <v>21</v>
      </c>
      <c r="E736" s="66">
        <v>5000</v>
      </c>
      <c r="F736" s="258"/>
    </row>
    <row r="737" spans="1:7">
      <c r="A737" s="166">
        <f t="shared" si="12"/>
        <v>728</v>
      </c>
      <c r="B737" s="85">
        <v>44709</v>
      </c>
      <c r="C737" s="65" t="s">
        <v>134</v>
      </c>
      <c r="D737" s="289" t="s">
        <v>2447</v>
      </c>
      <c r="E737" s="66">
        <v>100000</v>
      </c>
      <c r="F737" s="258"/>
    </row>
    <row r="738" spans="1:7">
      <c r="A738" s="166">
        <f t="shared" si="12"/>
        <v>729</v>
      </c>
      <c r="B738" s="85">
        <v>44710</v>
      </c>
      <c r="C738" s="65" t="s">
        <v>135</v>
      </c>
      <c r="D738" s="289" t="s">
        <v>21</v>
      </c>
      <c r="E738" s="66">
        <v>5000</v>
      </c>
      <c r="F738" s="258"/>
    </row>
    <row r="739" spans="1:7">
      <c r="A739" s="166">
        <f t="shared" si="12"/>
        <v>730</v>
      </c>
      <c r="B739" s="85">
        <v>44710</v>
      </c>
      <c r="C739" s="65" t="s">
        <v>135</v>
      </c>
      <c r="D739" s="289" t="s">
        <v>21</v>
      </c>
      <c r="E739" s="66">
        <v>10000</v>
      </c>
      <c r="F739" s="258"/>
      <c r="G739" s="1238"/>
    </row>
    <row r="740" spans="1:7">
      <c r="A740" s="166">
        <f t="shared" si="12"/>
        <v>731</v>
      </c>
      <c r="B740" s="85">
        <v>44710</v>
      </c>
      <c r="C740" s="65" t="s">
        <v>135</v>
      </c>
      <c r="D740" s="289" t="s">
        <v>21</v>
      </c>
      <c r="E740" s="66">
        <v>10000</v>
      </c>
      <c r="F740" s="258"/>
    </row>
    <row r="741" spans="1:7">
      <c r="A741" s="166">
        <f t="shared" si="12"/>
        <v>732</v>
      </c>
      <c r="B741" s="85">
        <v>44711</v>
      </c>
      <c r="C741" s="65" t="s">
        <v>136</v>
      </c>
      <c r="D741" s="289" t="s">
        <v>541</v>
      </c>
      <c r="E741" s="66">
        <v>200000</v>
      </c>
      <c r="F741" s="258"/>
    </row>
    <row r="742" spans="1:7">
      <c r="A742" s="166">
        <f t="shared" si="12"/>
        <v>733</v>
      </c>
      <c r="B742" s="85">
        <v>44711</v>
      </c>
      <c r="C742" s="65" t="s">
        <v>136</v>
      </c>
      <c r="D742" s="289" t="s">
        <v>509</v>
      </c>
      <c r="E742" s="66">
        <v>50000</v>
      </c>
      <c r="F742" s="258"/>
    </row>
    <row r="743" spans="1:7">
      <c r="A743" s="166">
        <f t="shared" si="12"/>
        <v>734</v>
      </c>
      <c r="B743" s="85">
        <v>44711</v>
      </c>
      <c r="C743" s="65" t="s">
        <v>136</v>
      </c>
      <c r="D743" s="289" t="s">
        <v>21</v>
      </c>
      <c r="E743" s="66">
        <v>20000</v>
      </c>
      <c r="F743" s="258"/>
    </row>
    <row r="744" spans="1:7">
      <c r="A744" s="166">
        <f t="shared" si="12"/>
        <v>735</v>
      </c>
      <c r="B744" s="85">
        <v>44711</v>
      </c>
      <c r="C744" s="65" t="s">
        <v>136</v>
      </c>
      <c r="D744" s="289" t="s">
        <v>21</v>
      </c>
      <c r="E744" s="66">
        <v>73893</v>
      </c>
      <c r="F744" s="258"/>
    </row>
    <row r="745" spans="1:7">
      <c r="A745" s="166">
        <f t="shared" si="12"/>
        <v>736</v>
      </c>
      <c r="B745" s="85">
        <v>44711</v>
      </c>
      <c r="C745" s="65" t="s">
        <v>136</v>
      </c>
      <c r="D745" s="289" t="s">
        <v>360</v>
      </c>
      <c r="E745" s="66">
        <v>200000</v>
      </c>
      <c r="F745" s="258"/>
    </row>
    <row r="746" spans="1:7">
      <c r="A746" s="166">
        <f t="shared" si="12"/>
        <v>737</v>
      </c>
      <c r="B746" s="85">
        <v>44711</v>
      </c>
      <c r="C746" s="65" t="s">
        <v>136</v>
      </c>
      <c r="D746" s="289" t="s">
        <v>21</v>
      </c>
      <c r="E746" s="66">
        <v>20000</v>
      </c>
      <c r="F746" s="258"/>
    </row>
    <row r="747" spans="1:7">
      <c r="A747" s="166">
        <f t="shared" si="12"/>
        <v>738</v>
      </c>
      <c r="B747" s="85">
        <v>44711</v>
      </c>
      <c r="C747" s="65" t="s">
        <v>136</v>
      </c>
      <c r="D747" s="289" t="s">
        <v>542</v>
      </c>
      <c r="E747" s="66">
        <v>80000</v>
      </c>
      <c r="F747" s="258"/>
    </row>
    <row r="748" spans="1:7">
      <c r="A748" s="166">
        <f t="shared" si="12"/>
        <v>739</v>
      </c>
      <c r="B748" s="85">
        <v>44711</v>
      </c>
      <c r="C748" s="65" t="s">
        <v>136</v>
      </c>
      <c r="D748" s="289" t="s">
        <v>543</v>
      </c>
      <c r="E748" s="66">
        <v>200000</v>
      </c>
      <c r="F748" s="258"/>
    </row>
    <row r="749" spans="1:7">
      <c r="A749" s="166">
        <f t="shared" si="12"/>
        <v>740</v>
      </c>
      <c r="B749" s="85">
        <v>44712</v>
      </c>
      <c r="C749" s="65" t="s">
        <v>137</v>
      </c>
      <c r="D749" s="289" t="s">
        <v>21</v>
      </c>
      <c r="E749" s="66">
        <v>5000</v>
      </c>
      <c r="F749" s="258"/>
    </row>
    <row r="750" spans="1:7">
      <c r="A750" s="166">
        <f t="shared" si="12"/>
        <v>741</v>
      </c>
      <c r="B750" s="85">
        <v>44712</v>
      </c>
      <c r="C750" s="65" t="s">
        <v>137</v>
      </c>
      <c r="D750" s="289" t="s">
        <v>236</v>
      </c>
      <c r="E750" s="66">
        <v>50000</v>
      </c>
      <c r="F750" s="258"/>
    </row>
    <row r="751" spans="1:7">
      <c r="A751" s="166">
        <f t="shared" si="12"/>
        <v>742</v>
      </c>
      <c r="B751" s="85">
        <v>44712</v>
      </c>
      <c r="C751" s="65" t="s">
        <v>137</v>
      </c>
      <c r="D751" s="289" t="s">
        <v>21</v>
      </c>
      <c r="E751" s="66">
        <v>10000</v>
      </c>
      <c r="F751" s="258"/>
    </row>
    <row r="752" spans="1:7">
      <c r="A752" s="166">
        <f t="shared" si="12"/>
        <v>743</v>
      </c>
      <c r="B752" s="85">
        <v>44712</v>
      </c>
      <c r="C752" s="65" t="s">
        <v>137</v>
      </c>
      <c r="D752" s="289" t="s">
        <v>307</v>
      </c>
      <c r="E752" s="66">
        <v>173648</v>
      </c>
      <c r="F752" s="258"/>
    </row>
    <row r="753" spans="1:7">
      <c r="A753" s="166">
        <f t="shared" si="12"/>
        <v>744</v>
      </c>
      <c r="B753" s="85">
        <v>44712</v>
      </c>
      <c r="C753" s="65" t="s">
        <v>137</v>
      </c>
      <c r="D753" s="289" t="s">
        <v>21</v>
      </c>
      <c r="E753" s="66">
        <v>44000</v>
      </c>
      <c r="F753" s="258"/>
    </row>
    <row r="754" spans="1:7">
      <c r="A754" s="166">
        <f t="shared" si="12"/>
        <v>745</v>
      </c>
      <c r="B754" s="85">
        <v>44712</v>
      </c>
      <c r="C754" s="65" t="s">
        <v>137</v>
      </c>
      <c r="D754" s="289" t="s">
        <v>529</v>
      </c>
      <c r="E754" s="66">
        <v>50000</v>
      </c>
      <c r="F754" s="258"/>
    </row>
    <row r="755" spans="1:7">
      <c r="A755" s="166">
        <f t="shared" si="12"/>
        <v>746</v>
      </c>
      <c r="B755" s="85">
        <v>44712</v>
      </c>
      <c r="C755" s="65" t="s">
        <v>137</v>
      </c>
      <c r="D755" s="289" t="s">
        <v>544</v>
      </c>
      <c r="E755" s="66">
        <v>500000</v>
      </c>
      <c r="F755" s="258"/>
    </row>
    <row r="756" spans="1:7">
      <c r="A756" s="166">
        <f t="shared" si="12"/>
        <v>747</v>
      </c>
      <c r="B756" s="85">
        <v>44712</v>
      </c>
      <c r="C756" s="65" t="s">
        <v>137</v>
      </c>
      <c r="D756" s="289" t="s">
        <v>343</v>
      </c>
      <c r="E756" s="66">
        <v>100000</v>
      </c>
      <c r="F756" s="258"/>
    </row>
    <row r="757" spans="1:7">
      <c r="A757" s="166">
        <f t="shared" si="12"/>
        <v>748</v>
      </c>
      <c r="B757" s="85">
        <v>44713</v>
      </c>
      <c r="C757" s="65" t="s">
        <v>138</v>
      </c>
      <c r="D757" s="289" t="s">
        <v>943</v>
      </c>
      <c r="E757" s="86">
        <v>100000</v>
      </c>
      <c r="F757" s="258"/>
    </row>
    <row r="758" spans="1:7">
      <c r="A758" s="166">
        <f t="shared" si="12"/>
        <v>749</v>
      </c>
      <c r="B758" s="85">
        <v>44713</v>
      </c>
      <c r="C758" s="65" t="s">
        <v>138</v>
      </c>
      <c r="D758" s="31" t="s">
        <v>317</v>
      </c>
      <c r="E758" s="86">
        <v>1000000</v>
      </c>
      <c r="F758" s="258"/>
      <c r="G758" s="265">
        <v>7</v>
      </c>
    </row>
    <row r="759" spans="1:7">
      <c r="A759" s="166">
        <f t="shared" si="12"/>
        <v>750</v>
      </c>
      <c r="B759" s="85">
        <v>44713</v>
      </c>
      <c r="C759" s="65" t="s">
        <v>138</v>
      </c>
      <c r="D759" s="289" t="s">
        <v>21</v>
      </c>
      <c r="E759" s="86">
        <v>87000</v>
      </c>
      <c r="F759" s="258"/>
    </row>
    <row r="760" spans="1:7">
      <c r="A760" s="166">
        <f t="shared" si="12"/>
        <v>751</v>
      </c>
      <c r="B760" s="85">
        <v>44713</v>
      </c>
      <c r="C760" s="65" t="s">
        <v>138</v>
      </c>
      <c r="D760" s="289" t="s">
        <v>21</v>
      </c>
      <c r="E760" s="86">
        <v>400000</v>
      </c>
      <c r="F760" s="258"/>
    </row>
    <row r="761" spans="1:7" ht="25.5">
      <c r="A761" s="166">
        <f t="shared" si="12"/>
        <v>752</v>
      </c>
      <c r="B761" s="85">
        <v>44713</v>
      </c>
      <c r="C761" s="65" t="s">
        <v>138</v>
      </c>
      <c r="D761" s="423" t="s">
        <v>2453</v>
      </c>
      <c r="E761" s="86">
        <v>1000000</v>
      </c>
      <c r="F761" s="258"/>
      <c r="G761" s="265">
        <v>6</v>
      </c>
    </row>
    <row r="762" spans="1:7">
      <c r="A762" s="166">
        <f t="shared" si="12"/>
        <v>753</v>
      </c>
      <c r="B762" s="85">
        <v>44713</v>
      </c>
      <c r="C762" s="65" t="s">
        <v>138</v>
      </c>
      <c r="D762" s="423" t="s">
        <v>226</v>
      </c>
      <c r="E762" s="86">
        <v>250000</v>
      </c>
      <c r="F762" s="258"/>
    </row>
    <row r="763" spans="1:7">
      <c r="A763" s="166">
        <f t="shared" si="12"/>
        <v>754</v>
      </c>
      <c r="B763" s="85">
        <v>44713</v>
      </c>
      <c r="C763" s="65" t="s">
        <v>138</v>
      </c>
      <c r="D763" s="423" t="s">
        <v>944</v>
      </c>
      <c r="E763" s="86">
        <v>50000</v>
      </c>
      <c r="F763" s="258"/>
    </row>
    <row r="764" spans="1:7">
      <c r="A764" s="166">
        <f t="shared" si="12"/>
        <v>755</v>
      </c>
      <c r="B764" s="85">
        <v>44713</v>
      </c>
      <c r="C764" s="65" t="s">
        <v>138</v>
      </c>
      <c r="D764" s="289" t="s">
        <v>945</v>
      </c>
      <c r="E764" s="86">
        <v>10000</v>
      </c>
      <c r="F764" s="258"/>
    </row>
    <row r="765" spans="1:7">
      <c r="A765" s="166">
        <f t="shared" si="12"/>
        <v>756</v>
      </c>
      <c r="B765" s="85">
        <v>44713</v>
      </c>
      <c r="C765" s="65" t="s">
        <v>138</v>
      </c>
      <c r="D765" s="423" t="s">
        <v>520</v>
      </c>
      <c r="E765" s="86">
        <v>2222222</v>
      </c>
      <c r="F765" s="258"/>
      <c r="G765" s="265">
        <v>8</v>
      </c>
    </row>
    <row r="766" spans="1:7">
      <c r="A766" s="166">
        <f t="shared" si="12"/>
        <v>757</v>
      </c>
      <c r="B766" s="85">
        <v>44713</v>
      </c>
      <c r="C766" s="65" t="s">
        <v>138</v>
      </c>
      <c r="D766" s="423" t="s">
        <v>946</v>
      </c>
      <c r="E766" s="86">
        <v>50000</v>
      </c>
      <c r="F766" s="258"/>
    </row>
    <row r="767" spans="1:7">
      <c r="A767" s="166">
        <f t="shared" si="12"/>
        <v>758</v>
      </c>
      <c r="B767" s="85">
        <v>44714</v>
      </c>
      <c r="C767" s="65" t="s">
        <v>489</v>
      </c>
      <c r="D767" s="423" t="s">
        <v>193</v>
      </c>
      <c r="E767" s="86">
        <v>250000</v>
      </c>
      <c r="F767" s="258"/>
    </row>
    <row r="768" spans="1:7">
      <c r="A768" s="166">
        <f t="shared" si="12"/>
        <v>759</v>
      </c>
      <c r="B768" s="85">
        <v>44714</v>
      </c>
      <c r="C768" s="65" t="s">
        <v>489</v>
      </c>
      <c r="D768" s="423" t="s">
        <v>187</v>
      </c>
      <c r="E768" s="86">
        <v>50000</v>
      </c>
      <c r="F768" s="258"/>
    </row>
    <row r="769" spans="1:7">
      <c r="A769" s="166">
        <f t="shared" si="12"/>
        <v>760</v>
      </c>
      <c r="B769" s="85">
        <v>44714</v>
      </c>
      <c r="C769" s="65" t="s">
        <v>489</v>
      </c>
      <c r="D769" s="289" t="s">
        <v>21</v>
      </c>
      <c r="E769" s="86">
        <v>31076</v>
      </c>
      <c r="F769" s="258"/>
    </row>
    <row r="770" spans="1:7">
      <c r="A770" s="166">
        <f t="shared" si="12"/>
        <v>761</v>
      </c>
      <c r="B770" s="85">
        <v>44714</v>
      </c>
      <c r="C770" s="65" t="s">
        <v>489</v>
      </c>
      <c r="D770" s="423" t="s">
        <v>139</v>
      </c>
      <c r="E770" s="86">
        <v>100000</v>
      </c>
      <c r="F770" s="258"/>
    </row>
    <row r="771" spans="1:7">
      <c r="A771" s="166">
        <f t="shared" si="12"/>
        <v>762</v>
      </c>
      <c r="B771" s="85">
        <v>44714</v>
      </c>
      <c r="C771" s="65" t="s">
        <v>489</v>
      </c>
      <c r="D771" s="423" t="s">
        <v>149</v>
      </c>
      <c r="E771" s="86">
        <v>1000000</v>
      </c>
      <c r="F771" s="258"/>
      <c r="G771" s="265">
        <v>5</v>
      </c>
    </row>
    <row r="772" spans="1:7">
      <c r="A772" s="166">
        <f t="shared" si="12"/>
        <v>763</v>
      </c>
      <c r="B772" s="85">
        <v>44714</v>
      </c>
      <c r="C772" s="65" t="s">
        <v>489</v>
      </c>
      <c r="D772" s="289" t="s">
        <v>21</v>
      </c>
      <c r="E772" s="86">
        <v>10000</v>
      </c>
      <c r="F772" s="258"/>
    </row>
    <row r="773" spans="1:7">
      <c r="A773" s="166">
        <f t="shared" si="12"/>
        <v>764</v>
      </c>
      <c r="B773" s="85">
        <v>44714</v>
      </c>
      <c r="C773" s="65" t="s">
        <v>489</v>
      </c>
      <c r="D773" s="423" t="s">
        <v>947</v>
      </c>
      <c r="E773" s="86">
        <v>100000</v>
      </c>
      <c r="F773" s="258"/>
    </row>
    <row r="774" spans="1:7">
      <c r="A774" s="166">
        <f t="shared" si="12"/>
        <v>765</v>
      </c>
      <c r="B774" s="85">
        <v>44714</v>
      </c>
      <c r="C774" s="65" t="s">
        <v>489</v>
      </c>
      <c r="D774" s="289" t="s">
        <v>21</v>
      </c>
      <c r="E774" s="86">
        <v>10000</v>
      </c>
      <c r="F774" s="258"/>
    </row>
    <row r="775" spans="1:7">
      <c r="A775" s="166">
        <f t="shared" si="12"/>
        <v>766</v>
      </c>
      <c r="B775" s="85">
        <v>44714</v>
      </c>
      <c r="C775" s="65" t="s">
        <v>489</v>
      </c>
      <c r="D775" s="289" t="s">
        <v>21</v>
      </c>
      <c r="E775" s="86">
        <v>10000</v>
      </c>
      <c r="F775" s="258"/>
    </row>
    <row r="776" spans="1:7">
      <c r="A776" s="166">
        <f t="shared" si="12"/>
        <v>767</v>
      </c>
      <c r="B776" s="85">
        <v>44714</v>
      </c>
      <c r="C776" s="65" t="s">
        <v>489</v>
      </c>
      <c r="D776" s="289" t="s">
        <v>21</v>
      </c>
      <c r="E776" s="86">
        <v>10000</v>
      </c>
      <c r="F776" s="258"/>
    </row>
    <row r="777" spans="1:7">
      <c r="A777" s="166">
        <f t="shared" si="12"/>
        <v>768</v>
      </c>
      <c r="B777" s="85">
        <v>44714</v>
      </c>
      <c r="C777" s="65" t="s">
        <v>489</v>
      </c>
      <c r="D777" s="289" t="s">
        <v>21</v>
      </c>
      <c r="E777" s="86">
        <v>5000</v>
      </c>
      <c r="F777" s="258"/>
    </row>
    <row r="778" spans="1:7">
      <c r="A778" s="166">
        <f t="shared" si="12"/>
        <v>769</v>
      </c>
      <c r="B778" s="85">
        <v>44715</v>
      </c>
      <c r="C778" s="65" t="s">
        <v>490</v>
      </c>
      <c r="D778" s="423" t="s">
        <v>948</v>
      </c>
      <c r="E778" s="86">
        <v>3000000</v>
      </c>
      <c r="F778" s="258"/>
    </row>
    <row r="779" spans="1:7">
      <c r="A779" s="166">
        <f t="shared" si="12"/>
        <v>770</v>
      </c>
      <c r="B779" s="85">
        <v>44715</v>
      </c>
      <c r="C779" s="65" t="s">
        <v>490</v>
      </c>
      <c r="D779" s="289" t="s">
        <v>21</v>
      </c>
      <c r="E779" s="86">
        <v>1000</v>
      </c>
      <c r="F779" s="258"/>
    </row>
    <row r="780" spans="1:7">
      <c r="A780" s="166">
        <f t="shared" si="12"/>
        <v>771</v>
      </c>
      <c r="B780" s="85">
        <v>44715</v>
      </c>
      <c r="C780" s="65" t="s">
        <v>490</v>
      </c>
      <c r="D780" s="289" t="s">
        <v>21</v>
      </c>
      <c r="E780" s="86">
        <v>15000</v>
      </c>
      <c r="F780" s="258"/>
    </row>
    <row r="781" spans="1:7">
      <c r="A781" s="166">
        <f t="shared" si="12"/>
        <v>772</v>
      </c>
      <c r="B781" s="85">
        <v>44715</v>
      </c>
      <c r="C781" s="65" t="s">
        <v>490</v>
      </c>
      <c r="D781" s="423" t="s">
        <v>949</v>
      </c>
      <c r="E781" s="86">
        <v>1000000</v>
      </c>
      <c r="F781" s="258"/>
    </row>
    <row r="782" spans="1:7">
      <c r="A782" s="166">
        <f t="shared" si="12"/>
        <v>773</v>
      </c>
      <c r="B782" s="85">
        <v>44716</v>
      </c>
      <c r="C782" s="65" t="s">
        <v>491</v>
      </c>
      <c r="D782" s="423" t="s">
        <v>185</v>
      </c>
      <c r="E782" s="86">
        <v>300000</v>
      </c>
      <c r="F782" s="258"/>
    </row>
    <row r="783" spans="1:7">
      <c r="A783" s="166">
        <f t="shared" si="12"/>
        <v>774</v>
      </c>
      <c r="B783" s="85">
        <v>44717</v>
      </c>
      <c r="C783" s="65" t="s">
        <v>492</v>
      </c>
      <c r="D783" s="289" t="s">
        <v>21</v>
      </c>
      <c r="E783" s="86">
        <v>10000</v>
      </c>
      <c r="F783" s="258"/>
    </row>
    <row r="784" spans="1:7">
      <c r="A784" s="166">
        <f t="shared" ref="A784:A847" si="13">A783+1</f>
        <v>775</v>
      </c>
      <c r="B784" s="85">
        <v>44717</v>
      </c>
      <c r="C784" s="65" t="s">
        <v>492</v>
      </c>
      <c r="D784" s="423" t="s">
        <v>950</v>
      </c>
      <c r="E784" s="86">
        <v>2000000</v>
      </c>
      <c r="F784" s="258"/>
    </row>
    <row r="785" spans="1:7">
      <c r="A785" s="166">
        <f t="shared" si="13"/>
        <v>776</v>
      </c>
      <c r="B785" s="85">
        <v>44717</v>
      </c>
      <c r="C785" s="65" t="s">
        <v>492</v>
      </c>
      <c r="D785" s="289" t="s">
        <v>21</v>
      </c>
      <c r="E785" s="86">
        <v>100000</v>
      </c>
      <c r="F785" s="258"/>
    </row>
    <row r="786" spans="1:7">
      <c r="A786" s="166">
        <f t="shared" si="13"/>
        <v>777</v>
      </c>
      <c r="B786" s="85">
        <v>44717</v>
      </c>
      <c r="C786" s="65" t="s">
        <v>492</v>
      </c>
      <c r="D786" s="423" t="s">
        <v>951</v>
      </c>
      <c r="E786" s="86">
        <v>100000</v>
      </c>
      <c r="F786" s="258"/>
    </row>
    <row r="787" spans="1:7">
      <c r="A787" s="166">
        <f t="shared" si="13"/>
        <v>778</v>
      </c>
      <c r="B787" s="85">
        <v>44717</v>
      </c>
      <c r="C787" s="65" t="s">
        <v>492</v>
      </c>
      <c r="D787" s="423" t="s">
        <v>191</v>
      </c>
      <c r="E787" s="86">
        <v>200000</v>
      </c>
      <c r="F787" s="258"/>
    </row>
    <row r="788" spans="1:7">
      <c r="A788" s="166">
        <f t="shared" si="13"/>
        <v>779</v>
      </c>
      <c r="B788" s="85">
        <v>44717</v>
      </c>
      <c r="C788" s="65" t="s">
        <v>493</v>
      </c>
      <c r="D788" s="289" t="s">
        <v>21</v>
      </c>
      <c r="E788" s="86">
        <v>10000</v>
      </c>
      <c r="F788" s="258"/>
    </row>
    <row r="789" spans="1:7">
      <c r="A789" s="166">
        <f t="shared" si="13"/>
        <v>780</v>
      </c>
      <c r="B789" s="85">
        <v>44718</v>
      </c>
      <c r="C789" s="65" t="s">
        <v>493</v>
      </c>
      <c r="D789" s="423" t="s">
        <v>532</v>
      </c>
      <c r="E789" s="86">
        <v>100000</v>
      </c>
      <c r="F789" s="258"/>
    </row>
    <row r="790" spans="1:7">
      <c r="A790" s="166">
        <f t="shared" si="13"/>
        <v>781</v>
      </c>
      <c r="B790" s="85">
        <v>44718</v>
      </c>
      <c r="C790" s="65" t="s">
        <v>493</v>
      </c>
      <c r="D790" s="289" t="s">
        <v>21</v>
      </c>
      <c r="E790" s="86">
        <v>20000</v>
      </c>
      <c r="F790" s="258"/>
    </row>
    <row r="791" spans="1:7">
      <c r="A791" s="166">
        <f t="shared" si="13"/>
        <v>782</v>
      </c>
      <c r="B791" s="85">
        <v>44719</v>
      </c>
      <c r="C791" s="65" t="s">
        <v>494</v>
      </c>
      <c r="D791" s="423" t="s">
        <v>340</v>
      </c>
      <c r="E791" s="86">
        <v>50000</v>
      </c>
      <c r="F791" s="258"/>
    </row>
    <row r="792" spans="1:7">
      <c r="A792" s="166">
        <f t="shared" si="13"/>
        <v>783</v>
      </c>
      <c r="B792" s="85">
        <v>44720</v>
      </c>
      <c r="C792" s="65" t="s">
        <v>495</v>
      </c>
      <c r="D792" s="289" t="s">
        <v>21</v>
      </c>
      <c r="E792" s="86">
        <v>5000</v>
      </c>
      <c r="F792" s="258"/>
    </row>
    <row r="793" spans="1:7">
      <c r="A793" s="166">
        <f t="shared" si="13"/>
        <v>784</v>
      </c>
      <c r="B793" s="85">
        <v>44720</v>
      </c>
      <c r="C793" s="65" t="s">
        <v>495</v>
      </c>
      <c r="D793" s="289" t="s">
        <v>21</v>
      </c>
      <c r="E793" s="86">
        <v>120000</v>
      </c>
      <c r="F793" s="258"/>
    </row>
    <row r="794" spans="1:7">
      <c r="A794" s="166">
        <f t="shared" si="13"/>
        <v>785</v>
      </c>
      <c r="B794" s="85">
        <v>44721</v>
      </c>
      <c r="C794" s="65" t="s">
        <v>496</v>
      </c>
      <c r="D794" s="289" t="s">
        <v>2430</v>
      </c>
      <c r="E794" s="86">
        <v>200000</v>
      </c>
      <c r="F794" s="258"/>
      <c r="G794" s="265">
        <v>11</v>
      </c>
    </row>
    <row r="795" spans="1:7">
      <c r="A795" s="166">
        <f t="shared" si="13"/>
        <v>786</v>
      </c>
      <c r="B795" s="85">
        <v>44721</v>
      </c>
      <c r="C795" s="65" t="s">
        <v>496</v>
      </c>
      <c r="D795" s="423" t="s">
        <v>247</v>
      </c>
      <c r="E795" s="86">
        <v>100000</v>
      </c>
      <c r="F795" s="258"/>
    </row>
    <row r="796" spans="1:7">
      <c r="A796" s="166">
        <f t="shared" si="13"/>
        <v>787</v>
      </c>
      <c r="B796" s="85">
        <v>44721</v>
      </c>
      <c r="C796" s="65" t="s">
        <v>496</v>
      </c>
      <c r="D796" s="289" t="s">
        <v>21</v>
      </c>
      <c r="E796" s="86">
        <v>30000</v>
      </c>
      <c r="F796" s="258"/>
    </row>
    <row r="797" spans="1:7">
      <c r="A797" s="166">
        <f t="shared" si="13"/>
        <v>788</v>
      </c>
      <c r="B797" s="85">
        <v>44721</v>
      </c>
      <c r="C797" s="65" t="s">
        <v>496</v>
      </c>
      <c r="D797" s="289" t="s">
        <v>21</v>
      </c>
      <c r="E797" s="86">
        <v>10000</v>
      </c>
      <c r="F797" s="258"/>
    </row>
    <row r="798" spans="1:7">
      <c r="A798" s="166">
        <f t="shared" si="13"/>
        <v>789</v>
      </c>
      <c r="B798" s="85">
        <v>44721</v>
      </c>
      <c r="C798" s="65" t="s">
        <v>496</v>
      </c>
      <c r="D798" s="289" t="s">
        <v>21</v>
      </c>
      <c r="E798" s="86">
        <v>10000</v>
      </c>
      <c r="F798" s="258"/>
    </row>
    <row r="799" spans="1:7">
      <c r="A799" s="166">
        <f t="shared" si="13"/>
        <v>790</v>
      </c>
      <c r="B799" s="85">
        <v>44721</v>
      </c>
      <c r="C799" s="65" t="s">
        <v>496</v>
      </c>
      <c r="D799" s="289" t="s">
        <v>21</v>
      </c>
      <c r="E799" s="86">
        <v>10000</v>
      </c>
      <c r="F799" s="258"/>
    </row>
    <row r="800" spans="1:7">
      <c r="A800" s="166">
        <f t="shared" si="13"/>
        <v>791</v>
      </c>
      <c r="B800" s="85">
        <v>44721</v>
      </c>
      <c r="C800" s="65" t="s">
        <v>496</v>
      </c>
      <c r="D800" s="423" t="s">
        <v>517</v>
      </c>
      <c r="E800" s="86">
        <v>100000</v>
      </c>
      <c r="F800" s="258"/>
    </row>
    <row r="801" spans="1:6">
      <c r="A801" s="166">
        <f t="shared" si="13"/>
        <v>792</v>
      </c>
      <c r="B801" s="85">
        <v>44722</v>
      </c>
      <c r="C801" s="65" t="s">
        <v>497</v>
      </c>
      <c r="D801" s="289" t="s">
        <v>21</v>
      </c>
      <c r="E801" s="86">
        <v>25000</v>
      </c>
      <c r="F801" s="258"/>
    </row>
    <row r="802" spans="1:6">
      <c r="A802" s="166">
        <f t="shared" si="13"/>
        <v>793</v>
      </c>
      <c r="B802" s="85">
        <v>44722</v>
      </c>
      <c r="C802" s="65" t="s">
        <v>497</v>
      </c>
      <c r="D802" s="423" t="s">
        <v>952</v>
      </c>
      <c r="E802" s="86">
        <v>50000</v>
      </c>
      <c r="F802" s="258"/>
    </row>
    <row r="803" spans="1:6">
      <c r="A803" s="166">
        <f t="shared" si="13"/>
        <v>794</v>
      </c>
      <c r="B803" s="85">
        <v>44723</v>
      </c>
      <c r="C803" s="65" t="s">
        <v>498</v>
      </c>
      <c r="D803" s="423" t="s">
        <v>953</v>
      </c>
      <c r="E803" s="86">
        <v>65000</v>
      </c>
      <c r="F803" s="258"/>
    </row>
    <row r="804" spans="1:6">
      <c r="A804" s="166">
        <f t="shared" si="13"/>
        <v>795</v>
      </c>
      <c r="B804" s="85">
        <v>44723</v>
      </c>
      <c r="C804" s="65" t="s">
        <v>498</v>
      </c>
      <c r="D804" s="289" t="s">
        <v>21</v>
      </c>
      <c r="E804" s="86">
        <v>50000</v>
      </c>
      <c r="F804" s="258"/>
    </row>
    <row r="805" spans="1:6">
      <c r="A805" s="166">
        <f t="shared" si="13"/>
        <v>796</v>
      </c>
      <c r="B805" s="85">
        <v>44723</v>
      </c>
      <c r="C805" s="65" t="s">
        <v>498</v>
      </c>
      <c r="D805" s="423" t="s">
        <v>954</v>
      </c>
      <c r="E805" s="86">
        <v>200000</v>
      </c>
      <c r="F805" s="258"/>
    </row>
    <row r="806" spans="1:6">
      <c r="A806" s="166">
        <f t="shared" si="13"/>
        <v>797</v>
      </c>
      <c r="B806" s="85">
        <v>44723</v>
      </c>
      <c r="C806" s="65" t="s">
        <v>498</v>
      </c>
      <c r="D806" s="423" t="s">
        <v>117</v>
      </c>
      <c r="E806" s="86">
        <v>100000</v>
      </c>
      <c r="F806" s="258"/>
    </row>
    <row r="807" spans="1:6">
      <c r="A807" s="166">
        <f t="shared" si="13"/>
        <v>798</v>
      </c>
      <c r="B807" s="85">
        <v>44723</v>
      </c>
      <c r="C807" s="65" t="s">
        <v>498</v>
      </c>
      <c r="D807" s="289" t="s">
        <v>21</v>
      </c>
      <c r="E807" s="86">
        <v>10000</v>
      </c>
      <c r="F807" s="258"/>
    </row>
    <row r="808" spans="1:6">
      <c r="A808" s="166">
        <f t="shared" si="13"/>
        <v>799</v>
      </c>
      <c r="B808" s="85">
        <v>44723</v>
      </c>
      <c r="C808" s="65" t="s">
        <v>498</v>
      </c>
      <c r="D808" s="289" t="s">
        <v>21</v>
      </c>
      <c r="E808" s="86">
        <v>20000</v>
      </c>
      <c r="F808" s="258"/>
    </row>
    <row r="809" spans="1:6">
      <c r="A809" s="166">
        <f t="shared" si="13"/>
        <v>800</v>
      </c>
      <c r="B809" s="85">
        <v>44724</v>
      </c>
      <c r="C809" s="65" t="s">
        <v>499</v>
      </c>
      <c r="D809" s="423" t="s">
        <v>157</v>
      </c>
      <c r="E809" s="86">
        <v>50000</v>
      </c>
      <c r="F809" s="258"/>
    </row>
    <row r="810" spans="1:6">
      <c r="A810" s="166">
        <f t="shared" si="13"/>
        <v>801</v>
      </c>
      <c r="B810" s="85">
        <v>44724</v>
      </c>
      <c r="C810" s="65" t="s">
        <v>499</v>
      </c>
      <c r="D810" s="423" t="s">
        <v>955</v>
      </c>
      <c r="E810" s="86">
        <v>100000</v>
      </c>
      <c r="F810" s="258"/>
    </row>
    <row r="811" spans="1:6">
      <c r="A811" s="166">
        <f t="shared" si="13"/>
        <v>802</v>
      </c>
      <c r="B811" s="85">
        <v>44724</v>
      </c>
      <c r="C811" s="65" t="s">
        <v>499</v>
      </c>
      <c r="D811" s="289" t="s">
        <v>21</v>
      </c>
      <c r="E811" s="86">
        <v>10000</v>
      </c>
      <c r="F811" s="258"/>
    </row>
    <row r="812" spans="1:6">
      <c r="A812" s="166">
        <f t="shared" si="13"/>
        <v>803</v>
      </c>
      <c r="B812" s="85">
        <v>44724</v>
      </c>
      <c r="C812" s="65" t="s">
        <v>499</v>
      </c>
      <c r="D812" s="289" t="s">
        <v>21</v>
      </c>
      <c r="E812" s="86">
        <v>10000</v>
      </c>
      <c r="F812" s="258"/>
    </row>
    <row r="813" spans="1:6">
      <c r="A813" s="166">
        <f t="shared" si="13"/>
        <v>804</v>
      </c>
      <c r="B813" s="85">
        <v>44724</v>
      </c>
      <c r="C813" s="65" t="s">
        <v>499</v>
      </c>
      <c r="D813" s="423" t="s">
        <v>336</v>
      </c>
      <c r="E813" s="86">
        <v>150000</v>
      </c>
      <c r="F813" s="258"/>
    </row>
    <row r="814" spans="1:6">
      <c r="A814" s="166">
        <f t="shared" si="13"/>
        <v>805</v>
      </c>
      <c r="B814" s="85">
        <v>44725</v>
      </c>
      <c r="C814" s="65" t="s">
        <v>500</v>
      </c>
      <c r="D814" s="289" t="s">
        <v>21</v>
      </c>
      <c r="E814" s="86">
        <v>10000</v>
      </c>
      <c r="F814" s="258"/>
    </row>
    <row r="815" spans="1:6">
      <c r="A815" s="166">
        <f t="shared" si="13"/>
        <v>806</v>
      </c>
      <c r="B815" s="85">
        <v>44725</v>
      </c>
      <c r="C815" s="65" t="s">
        <v>500</v>
      </c>
      <c r="D815" s="423" t="s">
        <v>956</v>
      </c>
      <c r="E815" s="86">
        <v>100000</v>
      </c>
      <c r="F815" s="258"/>
    </row>
    <row r="816" spans="1:6">
      <c r="A816" s="166">
        <f t="shared" si="13"/>
        <v>807</v>
      </c>
      <c r="B816" s="85">
        <v>44725</v>
      </c>
      <c r="C816" s="65" t="s">
        <v>500</v>
      </c>
      <c r="D816" s="423" t="s">
        <v>541</v>
      </c>
      <c r="E816" s="86">
        <v>200000</v>
      </c>
      <c r="F816" s="258"/>
    </row>
    <row r="817" spans="1:6">
      <c r="A817" s="166">
        <f t="shared" si="13"/>
        <v>808</v>
      </c>
      <c r="B817" s="85">
        <v>44725</v>
      </c>
      <c r="C817" s="65" t="s">
        <v>500</v>
      </c>
      <c r="D817" s="289" t="s">
        <v>21</v>
      </c>
      <c r="E817" s="86">
        <v>20000</v>
      </c>
      <c r="F817" s="258"/>
    </row>
    <row r="818" spans="1:6">
      <c r="A818" s="166">
        <f t="shared" si="13"/>
        <v>809</v>
      </c>
      <c r="B818" s="85">
        <v>44725</v>
      </c>
      <c r="C818" s="65" t="s">
        <v>500</v>
      </c>
      <c r="D818" s="423" t="s">
        <v>330</v>
      </c>
      <c r="E818" s="86">
        <v>100000</v>
      </c>
      <c r="F818" s="258"/>
    </row>
    <row r="819" spans="1:6">
      <c r="A819" s="166">
        <f t="shared" si="13"/>
        <v>810</v>
      </c>
      <c r="B819" s="85">
        <v>44725</v>
      </c>
      <c r="C819" s="65" t="s">
        <v>500</v>
      </c>
      <c r="D819" s="289" t="s">
        <v>21</v>
      </c>
      <c r="E819" s="86">
        <v>10000</v>
      </c>
      <c r="F819" s="258"/>
    </row>
    <row r="820" spans="1:6">
      <c r="A820" s="166">
        <f t="shared" si="13"/>
        <v>811</v>
      </c>
      <c r="B820" s="85">
        <v>44725</v>
      </c>
      <c r="C820" s="65" t="s">
        <v>500</v>
      </c>
      <c r="D820" s="289" t="s">
        <v>21</v>
      </c>
      <c r="E820" s="86">
        <v>10000</v>
      </c>
      <c r="F820" s="258"/>
    </row>
    <row r="821" spans="1:6">
      <c r="A821" s="166">
        <f t="shared" si="13"/>
        <v>812</v>
      </c>
      <c r="B821" s="85">
        <v>44725</v>
      </c>
      <c r="C821" s="65" t="s">
        <v>500</v>
      </c>
      <c r="D821" s="289" t="s">
        <v>21</v>
      </c>
      <c r="E821" s="86">
        <v>10000</v>
      </c>
      <c r="F821" s="258"/>
    </row>
    <row r="822" spans="1:6">
      <c r="A822" s="166">
        <f t="shared" si="13"/>
        <v>813</v>
      </c>
      <c r="B822" s="85">
        <v>44725</v>
      </c>
      <c r="C822" s="65" t="s">
        <v>500</v>
      </c>
      <c r="D822" s="289" t="s">
        <v>21</v>
      </c>
      <c r="E822" s="86">
        <v>10000</v>
      </c>
      <c r="F822" s="258"/>
    </row>
    <row r="823" spans="1:6">
      <c r="A823" s="166">
        <f t="shared" si="13"/>
        <v>814</v>
      </c>
      <c r="B823" s="85">
        <v>44725</v>
      </c>
      <c r="C823" s="65" t="s">
        <v>500</v>
      </c>
      <c r="D823" s="289" t="s">
        <v>21</v>
      </c>
      <c r="E823" s="86">
        <v>10000</v>
      </c>
      <c r="F823" s="258"/>
    </row>
    <row r="824" spans="1:6">
      <c r="A824" s="166">
        <f t="shared" si="13"/>
        <v>815</v>
      </c>
      <c r="B824" s="85">
        <v>44725</v>
      </c>
      <c r="C824" s="65" t="s">
        <v>500</v>
      </c>
      <c r="D824" s="423" t="s">
        <v>2454</v>
      </c>
      <c r="E824" s="86">
        <v>5000000</v>
      </c>
      <c r="F824" s="258"/>
    </row>
    <row r="825" spans="1:6">
      <c r="A825" s="166">
        <f t="shared" si="13"/>
        <v>816</v>
      </c>
      <c r="B825" s="85">
        <v>44725</v>
      </c>
      <c r="C825" s="65" t="s">
        <v>500</v>
      </c>
      <c r="D825" s="289" t="s">
        <v>21</v>
      </c>
      <c r="E825" s="86">
        <v>200000</v>
      </c>
      <c r="F825" s="258"/>
    </row>
    <row r="826" spans="1:6">
      <c r="A826" s="166">
        <f t="shared" si="13"/>
        <v>817</v>
      </c>
      <c r="B826" s="85">
        <v>44725</v>
      </c>
      <c r="C826" s="65" t="s">
        <v>500</v>
      </c>
      <c r="D826" s="289" t="s">
        <v>21</v>
      </c>
      <c r="E826" s="86">
        <v>10000</v>
      </c>
      <c r="F826" s="258"/>
    </row>
    <row r="827" spans="1:6">
      <c r="A827" s="166">
        <f t="shared" si="13"/>
        <v>818</v>
      </c>
      <c r="B827" s="85">
        <v>44726</v>
      </c>
      <c r="C827" s="65" t="s">
        <v>501</v>
      </c>
      <c r="D827" s="289" t="s">
        <v>21</v>
      </c>
      <c r="E827" s="86">
        <v>10000</v>
      </c>
      <c r="F827" s="258"/>
    </row>
    <row r="828" spans="1:6">
      <c r="A828" s="166">
        <f t="shared" si="13"/>
        <v>819</v>
      </c>
      <c r="B828" s="85">
        <v>44726</v>
      </c>
      <c r="C828" s="65" t="s">
        <v>501</v>
      </c>
      <c r="D828" s="423" t="s">
        <v>2441</v>
      </c>
      <c r="E828" s="86">
        <v>100000</v>
      </c>
      <c r="F828" s="258"/>
    </row>
    <row r="829" spans="1:6">
      <c r="A829" s="166">
        <f t="shared" si="13"/>
        <v>820</v>
      </c>
      <c r="B829" s="85">
        <v>44726</v>
      </c>
      <c r="C829" s="65" t="s">
        <v>501</v>
      </c>
      <c r="D829" s="423" t="s">
        <v>957</v>
      </c>
      <c r="E829" s="86">
        <v>50000</v>
      </c>
      <c r="F829" s="258"/>
    </row>
    <row r="830" spans="1:6">
      <c r="A830" s="166">
        <f t="shared" si="13"/>
        <v>821</v>
      </c>
      <c r="B830" s="85">
        <v>44726</v>
      </c>
      <c r="C830" s="65" t="s">
        <v>501</v>
      </c>
      <c r="D830" s="289" t="s">
        <v>21</v>
      </c>
      <c r="E830" s="86">
        <v>20000</v>
      </c>
      <c r="F830" s="258"/>
    </row>
    <row r="831" spans="1:6">
      <c r="A831" s="166">
        <f t="shared" si="13"/>
        <v>822</v>
      </c>
      <c r="B831" s="85">
        <v>44726</v>
      </c>
      <c r="C831" s="65" t="s">
        <v>501</v>
      </c>
      <c r="D831" s="289" t="s">
        <v>21</v>
      </c>
      <c r="E831" s="86">
        <v>10000</v>
      </c>
      <c r="F831" s="258"/>
    </row>
    <row r="832" spans="1:6">
      <c r="A832" s="166">
        <f t="shared" si="13"/>
        <v>823</v>
      </c>
      <c r="B832" s="85">
        <v>44726</v>
      </c>
      <c r="C832" s="65" t="s">
        <v>501</v>
      </c>
      <c r="D832" s="289" t="s">
        <v>21</v>
      </c>
      <c r="E832" s="86">
        <v>10000</v>
      </c>
      <c r="F832" s="258"/>
    </row>
    <row r="833" spans="1:7">
      <c r="A833" s="166">
        <f t="shared" si="13"/>
        <v>824</v>
      </c>
      <c r="B833" s="85">
        <v>44726</v>
      </c>
      <c r="C833" s="65" t="s">
        <v>501</v>
      </c>
      <c r="D833" s="423" t="s">
        <v>520</v>
      </c>
      <c r="E833" s="86">
        <v>2222222</v>
      </c>
      <c r="F833" s="258"/>
      <c r="G833" s="265">
        <v>8</v>
      </c>
    </row>
    <row r="834" spans="1:7">
      <c r="A834" s="166">
        <f t="shared" si="13"/>
        <v>825</v>
      </c>
      <c r="B834" s="85">
        <v>44726</v>
      </c>
      <c r="C834" s="65" t="s">
        <v>501</v>
      </c>
      <c r="D834" s="289" t="s">
        <v>21</v>
      </c>
      <c r="E834" s="86">
        <v>10000</v>
      </c>
      <c r="F834" s="258"/>
    </row>
    <row r="835" spans="1:7">
      <c r="A835" s="166">
        <f t="shared" si="13"/>
        <v>826</v>
      </c>
      <c r="B835" s="85">
        <v>44726</v>
      </c>
      <c r="C835" s="65" t="s">
        <v>501</v>
      </c>
      <c r="D835" s="423" t="s">
        <v>543</v>
      </c>
      <c r="E835" s="86">
        <v>200000</v>
      </c>
      <c r="F835" s="258"/>
    </row>
    <row r="836" spans="1:7">
      <c r="A836" s="166">
        <f t="shared" si="13"/>
        <v>827</v>
      </c>
      <c r="B836" s="85">
        <v>44726</v>
      </c>
      <c r="C836" s="65" t="s">
        <v>501</v>
      </c>
      <c r="D836" s="289" t="s">
        <v>21</v>
      </c>
      <c r="E836" s="86">
        <v>10000</v>
      </c>
      <c r="F836" s="258"/>
    </row>
    <row r="837" spans="1:7">
      <c r="A837" s="166">
        <f t="shared" si="13"/>
        <v>828</v>
      </c>
      <c r="B837" s="85">
        <v>44727</v>
      </c>
      <c r="C837" s="65" t="s">
        <v>502</v>
      </c>
      <c r="D837" s="289" t="s">
        <v>21</v>
      </c>
      <c r="E837" s="86">
        <v>10000</v>
      </c>
      <c r="F837" s="258"/>
    </row>
    <row r="838" spans="1:7">
      <c r="A838" s="166">
        <f t="shared" si="13"/>
        <v>829</v>
      </c>
      <c r="B838" s="85">
        <v>44727</v>
      </c>
      <c r="C838" s="65" t="s">
        <v>502</v>
      </c>
      <c r="D838" s="423" t="s">
        <v>529</v>
      </c>
      <c r="E838" s="86">
        <v>100000</v>
      </c>
      <c r="F838" s="258"/>
    </row>
    <row r="839" spans="1:7">
      <c r="A839" s="166">
        <f t="shared" si="13"/>
        <v>830</v>
      </c>
      <c r="B839" s="85">
        <v>44727</v>
      </c>
      <c r="C839" s="65" t="s">
        <v>502</v>
      </c>
      <c r="D839" s="289" t="s">
        <v>21</v>
      </c>
      <c r="E839" s="86">
        <v>10000</v>
      </c>
      <c r="F839" s="258"/>
    </row>
    <row r="840" spans="1:7">
      <c r="A840" s="166">
        <f t="shared" si="13"/>
        <v>831</v>
      </c>
      <c r="B840" s="85">
        <v>44727</v>
      </c>
      <c r="C840" s="65" t="s">
        <v>502</v>
      </c>
      <c r="D840" s="289" t="s">
        <v>21</v>
      </c>
      <c r="E840" s="86">
        <v>86000</v>
      </c>
      <c r="F840" s="258"/>
    </row>
    <row r="841" spans="1:7">
      <c r="A841" s="166">
        <f t="shared" si="13"/>
        <v>832</v>
      </c>
      <c r="B841" s="85">
        <v>44727</v>
      </c>
      <c r="C841" s="65" t="s">
        <v>502</v>
      </c>
      <c r="D841" s="289" t="s">
        <v>21</v>
      </c>
      <c r="E841" s="86">
        <v>10000</v>
      </c>
      <c r="F841" s="258"/>
    </row>
    <row r="842" spans="1:7">
      <c r="A842" s="166">
        <f t="shared" si="13"/>
        <v>833</v>
      </c>
      <c r="B842" s="85">
        <v>44728</v>
      </c>
      <c r="C842" s="65" t="s">
        <v>503</v>
      </c>
      <c r="D842" s="423" t="s">
        <v>343</v>
      </c>
      <c r="E842" s="86">
        <v>100000</v>
      </c>
      <c r="F842" s="258"/>
    </row>
    <row r="843" spans="1:7">
      <c r="A843" s="166">
        <f t="shared" si="13"/>
        <v>834</v>
      </c>
      <c r="B843" s="85">
        <v>44728</v>
      </c>
      <c r="C843" s="65" t="s">
        <v>503</v>
      </c>
      <c r="D843" s="289" t="s">
        <v>21</v>
      </c>
      <c r="E843" s="86">
        <v>85000</v>
      </c>
      <c r="F843" s="258"/>
    </row>
    <row r="844" spans="1:7">
      <c r="A844" s="166">
        <f t="shared" si="13"/>
        <v>835</v>
      </c>
      <c r="B844" s="85">
        <v>44728</v>
      </c>
      <c r="C844" s="65" t="s">
        <v>503</v>
      </c>
      <c r="D844" s="289" t="s">
        <v>21</v>
      </c>
      <c r="E844" s="86">
        <v>600000</v>
      </c>
      <c r="F844" s="258"/>
    </row>
    <row r="845" spans="1:7">
      <c r="A845" s="166">
        <f t="shared" si="13"/>
        <v>836</v>
      </c>
      <c r="B845" s="85">
        <v>44729</v>
      </c>
      <c r="C845" s="65" t="s">
        <v>504</v>
      </c>
      <c r="D845" s="423" t="s">
        <v>314</v>
      </c>
      <c r="E845" s="86">
        <v>100000</v>
      </c>
      <c r="F845" s="258"/>
    </row>
    <row r="846" spans="1:7">
      <c r="A846" s="166">
        <f t="shared" si="13"/>
        <v>837</v>
      </c>
      <c r="B846" s="85">
        <v>44729</v>
      </c>
      <c r="C846" s="65" t="s">
        <v>504</v>
      </c>
      <c r="D846" s="289" t="s">
        <v>21</v>
      </c>
      <c r="E846" s="86">
        <v>10000</v>
      </c>
      <c r="F846" s="258"/>
    </row>
    <row r="847" spans="1:7">
      <c r="A847" s="166">
        <f t="shared" si="13"/>
        <v>838</v>
      </c>
      <c r="B847" s="85">
        <v>44729</v>
      </c>
      <c r="C847" s="65" t="s">
        <v>504</v>
      </c>
      <c r="D847" s="423" t="s">
        <v>958</v>
      </c>
      <c r="E847" s="86">
        <v>70000</v>
      </c>
      <c r="F847" s="258"/>
    </row>
    <row r="848" spans="1:7">
      <c r="A848" s="166">
        <f t="shared" ref="A848:A911" si="14">A847+1</f>
        <v>839</v>
      </c>
      <c r="B848" s="85">
        <v>44729</v>
      </c>
      <c r="C848" s="65" t="s">
        <v>504</v>
      </c>
      <c r="D848" s="289" t="s">
        <v>21</v>
      </c>
      <c r="E848" s="86">
        <v>30000</v>
      </c>
      <c r="F848" s="258"/>
    </row>
    <row r="849" spans="1:6">
      <c r="A849" s="166">
        <f t="shared" si="14"/>
        <v>840</v>
      </c>
      <c r="B849" s="85">
        <v>44730</v>
      </c>
      <c r="C849" s="65" t="s">
        <v>505</v>
      </c>
      <c r="D849" s="289" t="s">
        <v>21</v>
      </c>
      <c r="E849" s="86">
        <v>5000</v>
      </c>
      <c r="F849" s="258"/>
    </row>
    <row r="850" spans="1:6">
      <c r="A850" s="166">
        <f t="shared" si="14"/>
        <v>841</v>
      </c>
      <c r="B850" s="85">
        <v>44730</v>
      </c>
      <c r="C850" s="65" t="s">
        <v>505</v>
      </c>
      <c r="D850" s="289" t="s">
        <v>21</v>
      </c>
      <c r="E850" s="86">
        <v>10000</v>
      </c>
      <c r="F850" s="258"/>
    </row>
    <row r="851" spans="1:6">
      <c r="A851" s="166">
        <f t="shared" si="14"/>
        <v>842</v>
      </c>
      <c r="B851" s="85">
        <v>44730</v>
      </c>
      <c r="C851" s="65" t="s">
        <v>505</v>
      </c>
      <c r="D851" s="289" t="s">
        <v>21</v>
      </c>
      <c r="E851" s="86">
        <v>20000</v>
      </c>
      <c r="F851" s="258"/>
    </row>
    <row r="852" spans="1:6">
      <c r="A852" s="166">
        <f t="shared" si="14"/>
        <v>843</v>
      </c>
      <c r="B852" s="85">
        <v>44730</v>
      </c>
      <c r="C852" s="65" t="s">
        <v>505</v>
      </c>
      <c r="D852" s="289" t="s">
        <v>21</v>
      </c>
      <c r="E852" s="86">
        <v>10000</v>
      </c>
      <c r="F852" s="258"/>
    </row>
    <row r="853" spans="1:6">
      <c r="A853" s="166">
        <f t="shared" si="14"/>
        <v>844</v>
      </c>
      <c r="B853" s="85">
        <v>44730</v>
      </c>
      <c r="C853" s="65" t="s">
        <v>505</v>
      </c>
      <c r="D853" s="423" t="s">
        <v>959</v>
      </c>
      <c r="E853" s="86">
        <v>500000</v>
      </c>
      <c r="F853" s="258"/>
    </row>
    <row r="854" spans="1:6">
      <c r="A854" s="166">
        <f t="shared" si="14"/>
        <v>845</v>
      </c>
      <c r="B854" s="85">
        <v>44730</v>
      </c>
      <c r="C854" s="65" t="s">
        <v>505</v>
      </c>
      <c r="D854" s="289" t="s">
        <v>21</v>
      </c>
      <c r="E854" s="86">
        <v>10000</v>
      </c>
      <c r="F854" s="258"/>
    </row>
    <row r="855" spans="1:6">
      <c r="A855" s="166">
        <f t="shared" si="14"/>
        <v>846</v>
      </c>
      <c r="B855" s="85">
        <v>44730</v>
      </c>
      <c r="C855" s="65" t="s">
        <v>505</v>
      </c>
      <c r="D855" s="289" t="s">
        <v>21</v>
      </c>
      <c r="E855" s="86">
        <v>500000</v>
      </c>
      <c r="F855" s="258"/>
    </row>
    <row r="856" spans="1:6">
      <c r="A856" s="166">
        <f t="shared" si="14"/>
        <v>847</v>
      </c>
      <c r="B856" s="85">
        <v>44730</v>
      </c>
      <c r="C856" s="65" t="s">
        <v>505</v>
      </c>
      <c r="D856" s="289" t="s">
        <v>21</v>
      </c>
      <c r="E856" s="86">
        <v>5000</v>
      </c>
      <c r="F856" s="258"/>
    </row>
    <row r="857" spans="1:6">
      <c r="A857" s="166">
        <f t="shared" si="14"/>
        <v>848</v>
      </c>
      <c r="B857" s="85">
        <v>44730</v>
      </c>
      <c r="C857" s="65" t="s">
        <v>505</v>
      </c>
      <c r="D857" s="423" t="s">
        <v>960</v>
      </c>
      <c r="E857" s="86">
        <v>75000</v>
      </c>
      <c r="F857" s="258"/>
    </row>
    <row r="858" spans="1:6">
      <c r="A858" s="166">
        <f t="shared" si="14"/>
        <v>849</v>
      </c>
      <c r="B858" s="85">
        <v>44731</v>
      </c>
      <c r="C858" s="65" t="s">
        <v>506</v>
      </c>
      <c r="D858" s="289" t="s">
        <v>21</v>
      </c>
      <c r="E858" s="86">
        <v>10000</v>
      </c>
      <c r="F858" s="258"/>
    </row>
    <row r="859" spans="1:6">
      <c r="A859" s="166">
        <f t="shared" si="14"/>
        <v>850</v>
      </c>
      <c r="B859" s="85">
        <v>44731</v>
      </c>
      <c r="C859" s="65" t="s">
        <v>506</v>
      </c>
      <c r="D859" s="289" t="s">
        <v>21</v>
      </c>
      <c r="E859" s="86">
        <v>10000</v>
      </c>
      <c r="F859" s="258"/>
    </row>
    <row r="860" spans="1:6">
      <c r="A860" s="166">
        <f t="shared" si="14"/>
        <v>851</v>
      </c>
      <c r="B860" s="85">
        <v>44731</v>
      </c>
      <c r="C860" s="65" t="s">
        <v>506</v>
      </c>
      <c r="D860" s="423" t="s">
        <v>2455</v>
      </c>
      <c r="E860" s="86">
        <v>300000</v>
      </c>
      <c r="F860" s="258"/>
    </row>
    <row r="861" spans="1:6">
      <c r="A861" s="166">
        <f t="shared" si="14"/>
        <v>852</v>
      </c>
      <c r="B861" s="85">
        <v>44731</v>
      </c>
      <c r="C861" s="65" t="s">
        <v>506</v>
      </c>
      <c r="D861" s="423" t="s">
        <v>961</v>
      </c>
      <c r="E861" s="86">
        <v>71000</v>
      </c>
      <c r="F861" s="258"/>
    </row>
    <row r="862" spans="1:6">
      <c r="A862" s="166">
        <f t="shared" si="14"/>
        <v>853</v>
      </c>
      <c r="B862" s="85">
        <v>44731</v>
      </c>
      <c r="C862" s="65" t="s">
        <v>506</v>
      </c>
      <c r="D862" s="289" t="s">
        <v>21</v>
      </c>
      <c r="E862" s="86">
        <v>20000</v>
      </c>
      <c r="F862" s="258"/>
    </row>
    <row r="863" spans="1:6">
      <c r="A863" s="166">
        <f t="shared" si="14"/>
        <v>854</v>
      </c>
      <c r="B863" s="85">
        <v>44731</v>
      </c>
      <c r="C863" s="65" t="s">
        <v>506</v>
      </c>
      <c r="D863" s="289" t="s">
        <v>21</v>
      </c>
      <c r="E863" s="86">
        <v>10000</v>
      </c>
      <c r="F863" s="258"/>
    </row>
    <row r="864" spans="1:6">
      <c r="A864" s="166">
        <f t="shared" si="14"/>
        <v>855</v>
      </c>
      <c r="B864" s="85">
        <v>44731</v>
      </c>
      <c r="C864" s="65" t="s">
        <v>506</v>
      </c>
      <c r="D864" s="289" t="s">
        <v>21</v>
      </c>
      <c r="E864" s="86">
        <v>10000</v>
      </c>
      <c r="F864" s="258"/>
    </row>
    <row r="865" spans="1:7">
      <c r="A865" s="166">
        <f t="shared" si="14"/>
        <v>856</v>
      </c>
      <c r="B865" s="85">
        <v>44731</v>
      </c>
      <c r="C865" s="65" t="s">
        <v>506</v>
      </c>
      <c r="D865" s="289" t="s">
        <v>21</v>
      </c>
      <c r="E865" s="86">
        <v>10000</v>
      </c>
      <c r="F865" s="258"/>
    </row>
    <row r="866" spans="1:7">
      <c r="A866" s="166">
        <f t="shared" si="14"/>
        <v>857</v>
      </c>
      <c r="B866" s="85">
        <v>44731</v>
      </c>
      <c r="C866" s="65" t="s">
        <v>506</v>
      </c>
      <c r="D866" s="289" t="s">
        <v>21</v>
      </c>
      <c r="E866" s="86">
        <v>10000</v>
      </c>
      <c r="F866" s="258"/>
    </row>
    <row r="867" spans="1:7">
      <c r="A867" s="166">
        <f t="shared" si="14"/>
        <v>858</v>
      </c>
      <c r="B867" s="85">
        <v>44732</v>
      </c>
      <c r="C867" s="65" t="s">
        <v>507</v>
      </c>
      <c r="D867" s="289" t="s">
        <v>21</v>
      </c>
      <c r="E867" s="86">
        <v>2000</v>
      </c>
      <c r="F867" s="258"/>
    </row>
    <row r="868" spans="1:7">
      <c r="A868" s="166">
        <f t="shared" si="14"/>
        <v>859</v>
      </c>
      <c r="B868" s="85">
        <v>44732</v>
      </c>
      <c r="C868" s="65" t="s">
        <v>507</v>
      </c>
      <c r="D868" s="289" t="s">
        <v>146</v>
      </c>
      <c r="E868" s="86">
        <v>200000</v>
      </c>
      <c r="F868" s="258"/>
    </row>
    <row r="869" spans="1:7">
      <c r="A869" s="166">
        <f t="shared" si="14"/>
        <v>860</v>
      </c>
      <c r="B869" s="85">
        <v>44732</v>
      </c>
      <c r="C869" s="65" t="s">
        <v>507</v>
      </c>
      <c r="D869" s="289" t="s">
        <v>21</v>
      </c>
      <c r="E869" s="86">
        <v>25000</v>
      </c>
      <c r="F869" s="258"/>
    </row>
    <row r="870" spans="1:7">
      <c r="A870" s="166">
        <f t="shared" si="14"/>
        <v>861</v>
      </c>
      <c r="B870" s="85">
        <v>44732</v>
      </c>
      <c r="C870" s="65" t="s">
        <v>507</v>
      </c>
      <c r="D870" s="423" t="s">
        <v>537</v>
      </c>
      <c r="E870" s="86">
        <v>500000</v>
      </c>
      <c r="F870" s="258"/>
    </row>
    <row r="871" spans="1:7">
      <c r="A871" s="166">
        <f t="shared" si="14"/>
        <v>862</v>
      </c>
      <c r="B871" s="85">
        <v>44732</v>
      </c>
      <c r="C871" s="65" t="s">
        <v>507</v>
      </c>
      <c r="D871" s="289" t="s">
        <v>21</v>
      </c>
      <c r="E871" s="86">
        <v>10000</v>
      </c>
      <c r="F871" s="258"/>
    </row>
    <row r="872" spans="1:7">
      <c r="A872" s="166">
        <f t="shared" si="14"/>
        <v>863</v>
      </c>
      <c r="B872" s="85">
        <v>44732</v>
      </c>
      <c r="C872" s="65" t="s">
        <v>507</v>
      </c>
      <c r="D872" s="289" t="s">
        <v>21</v>
      </c>
      <c r="E872" s="86">
        <v>10000</v>
      </c>
      <c r="F872" s="258"/>
    </row>
    <row r="873" spans="1:7">
      <c r="A873" s="166">
        <f t="shared" si="14"/>
        <v>864</v>
      </c>
      <c r="B873" s="85">
        <v>44732</v>
      </c>
      <c r="C873" s="65" t="s">
        <v>507</v>
      </c>
      <c r="D873" s="289" t="s">
        <v>21</v>
      </c>
      <c r="E873" s="86">
        <v>20000</v>
      </c>
      <c r="F873" s="258"/>
    </row>
    <row r="874" spans="1:7">
      <c r="A874" s="166">
        <f t="shared" si="14"/>
        <v>865</v>
      </c>
      <c r="B874" s="85">
        <v>44733</v>
      </c>
      <c r="C874" s="65" t="s">
        <v>508</v>
      </c>
      <c r="D874" s="423" t="s">
        <v>361</v>
      </c>
      <c r="E874" s="86">
        <v>500000</v>
      </c>
      <c r="F874" s="258"/>
    </row>
    <row r="875" spans="1:7">
      <c r="A875" s="166">
        <f t="shared" si="14"/>
        <v>866</v>
      </c>
      <c r="B875" s="85">
        <v>44733</v>
      </c>
      <c r="C875" s="65" t="s">
        <v>508</v>
      </c>
      <c r="D875" s="423" t="s">
        <v>962</v>
      </c>
      <c r="E875" s="86">
        <v>50000</v>
      </c>
      <c r="F875" s="258"/>
    </row>
    <row r="876" spans="1:7" ht="25.5">
      <c r="A876" s="166">
        <f t="shared" si="14"/>
        <v>867</v>
      </c>
      <c r="B876" s="85">
        <v>44733</v>
      </c>
      <c r="C876" s="65" t="s">
        <v>508</v>
      </c>
      <c r="D876" s="289" t="s">
        <v>25</v>
      </c>
      <c r="E876" s="86">
        <v>750000</v>
      </c>
      <c r="F876" s="258"/>
      <c r="G876" s="265">
        <v>2</v>
      </c>
    </row>
    <row r="877" spans="1:7">
      <c r="A877" s="166">
        <f t="shared" si="14"/>
        <v>868</v>
      </c>
      <c r="B877" s="85">
        <v>44734</v>
      </c>
      <c r="C877" s="65" t="s">
        <v>854</v>
      </c>
      <c r="D877" s="289" t="s">
        <v>21</v>
      </c>
      <c r="E877" s="86">
        <v>2000</v>
      </c>
      <c r="F877" s="258"/>
    </row>
    <row r="878" spans="1:7">
      <c r="A878" s="166">
        <f t="shared" si="14"/>
        <v>869</v>
      </c>
      <c r="B878" s="85">
        <v>44734</v>
      </c>
      <c r="C878" s="65" t="s">
        <v>854</v>
      </c>
      <c r="D878" s="423" t="s">
        <v>963</v>
      </c>
      <c r="E878" s="86">
        <v>50000</v>
      </c>
      <c r="F878" s="258"/>
    </row>
    <row r="879" spans="1:7">
      <c r="A879" s="166">
        <f t="shared" si="14"/>
        <v>870</v>
      </c>
      <c r="B879" s="85">
        <v>44734</v>
      </c>
      <c r="C879" s="65" t="s">
        <v>854</v>
      </c>
      <c r="D879" s="423" t="s">
        <v>964</v>
      </c>
      <c r="E879" s="86">
        <v>100000</v>
      </c>
      <c r="F879" s="258"/>
    </row>
    <row r="880" spans="1:7">
      <c r="A880" s="166">
        <f t="shared" si="14"/>
        <v>871</v>
      </c>
      <c r="B880" s="85">
        <v>44734</v>
      </c>
      <c r="C880" s="65" t="s">
        <v>854</v>
      </c>
      <c r="D880" s="423" t="s">
        <v>965</v>
      </c>
      <c r="E880" s="86">
        <v>200000</v>
      </c>
      <c r="F880" s="258"/>
    </row>
    <row r="881" spans="1:6">
      <c r="A881" s="166">
        <f t="shared" si="14"/>
        <v>872</v>
      </c>
      <c r="B881" s="85">
        <v>44734</v>
      </c>
      <c r="C881" s="65" t="s">
        <v>854</v>
      </c>
      <c r="D881" s="423" t="s">
        <v>966</v>
      </c>
      <c r="E881" s="86">
        <v>500000</v>
      </c>
      <c r="F881" s="258"/>
    </row>
    <row r="882" spans="1:6">
      <c r="A882" s="166">
        <f t="shared" si="14"/>
        <v>873</v>
      </c>
      <c r="B882" s="85">
        <v>44735</v>
      </c>
      <c r="C882" s="65" t="s">
        <v>855</v>
      </c>
      <c r="D882" s="289" t="s">
        <v>21</v>
      </c>
      <c r="E882" s="86">
        <v>10000</v>
      </c>
      <c r="F882" s="258"/>
    </row>
    <row r="883" spans="1:6">
      <c r="A883" s="166">
        <f t="shared" si="14"/>
        <v>874</v>
      </c>
      <c r="B883" s="85">
        <v>44735</v>
      </c>
      <c r="C883" s="65" t="s">
        <v>855</v>
      </c>
      <c r="D883" s="289" t="s">
        <v>21</v>
      </c>
      <c r="E883" s="86">
        <v>10000</v>
      </c>
      <c r="F883" s="258"/>
    </row>
    <row r="884" spans="1:6">
      <c r="A884" s="166">
        <f t="shared" si="14"/>
        <v>875</v>
      </c>
      <c r="B884" s="85">
        <v>44735</v>
      </c>
      <c r="C884" s="65" t="s">
        <v>855</v>
      </c>
      <c r="D884" s="423" t="s">
        <v>314</v>
      </c>
      <c r="E884" s="86">
        <v>80000</v>
      </c>
      <c r="F884" s="258"/>
    </row>
    <row r="885" spans="1:6">
      <c r="A885" s="166">
        <f t="shared" si="14"/>
        <v>876</v>
      </c>
      <c r="B885" s="85">
        <v>44736</v>
      </c>
      <c r="C885" s="65" t="s">
        <v>856</v>
      </c>
      <c r="D885" s="289" t="s">
        <v>21</v>
      </c>
      <c r="E885" s="86">
        <v>10000</v>
      </c>
      <c r="F885" s="258"/>
    </row>
    <row r="886" spans="1:6">
      <c r="A886" s="166">
        <f t="shared" si="14"/>
        <v>877</v>
      </c>
      <c r="B886" s="85">
        <v>44736</v>
      </c>
      <c r="C886" s="65" t="s">
        <v>856</v>
      </c>
      <c r="D886" s="289" t="s">
        <v>21</v>
      </c>
      <c r="E886" s="86">
        <v>20000</v>
      </c>
      <c r="F886" s="258"/>
    </row>
    <row r="887" spans="1:6">
      <c r="A887" s="166">
        <f t="shared" si="14"/>
        <v>878</v>
      </c>
      <c r="B887" s="85">
        <v>44736</v>
      </c>
      <c r="C887" s="65" t="s">
        <v>856</v>
      </c>
      <c r="D887" s="289" t="s">
        <v>21</v>
      </c>
      <c r="E887" s="86">
        <v>10000</v>
      </c>
      <c r="F887" s="258"/>
    </row>
    <row r="888" spans="1:6">
      <c r="A888" s="166">
        <f t="shared" si="14"/>
        <v>879</v>
      </c>
      <c r="B888" s="85">
        <v>44736</v>
      </c>
      <c r="C888" s="65" t="s">
        <v>856</v>
      </c>
      <c r="D888" s="289" t="s">
        <v>21</v>
      </c>
      <c r="E888" s="86">
        <v>20000</v>
      </c>
      <c r="F888" s="258"/>
    </row>
    <row r="889" spans="1:6">
      <c r="A889" s="166">
        <f t="shared" si="14"/>
        <v>880</v>
      </c>
      <c r="B889" s="85">
        <v>44736</v>
      </c>
      <c r="C889" s="65" t="s">
        <v>856</v>
      </c>
      <c r="D889" s="289" t="s">
        <v>21</v>
      </c>
      <c r="E889" s="86">
        <v>10000</v>
      </c>
      <c r="F889" s="258"/>
    </row>
    <row r="890" spans="1:6">
      <c r="A890" s="166">
        <f t="shared" si="14"/>
        <v>881</v>
      </c>
      <c r="B890" s="85">
        <v>44737</v>
      </c>
      <c r="C890" s="65" t="s">
        <v>857</v>
      </c>
      <c r="D890" s="289" t="s">
        <v>21</v>
      </c>
      <c r="E890" s="86">
        <v>10000</v>
      </c>
      <c r="F890" s="258"/>
    </row>
    <row r="891" spans="1:6">
      <c r="A891" s="166">
        <f t="shared" si="14"/>
        <v>882</v>
      </c>
      <c r="B891" s="85">
        <v>44737</v>
      </c>
      <c r="C891" s="65" t="s">
        <v>857</v>
      </c>
      <c r="D891" s="289" t="s">
        <v>21</v>
      </c>
      <c r="E891" s="86">
        <v>10000</v>
      </c>
      <c r="F891" s="258"/>
    </row>
    <row r="892" spans="1:6">
      <c r="A892" s="166">
        <f t="shared" si="14"/>
        <v>883</v>
      </c>
      <c r="B892" s="85">
        <v>44737</v>
      </c>
      <c r="C892" s="65" t="s">
        <v>857</v>
      </c>
      <c r="D892" s="289" t="s">
        <v>21</v>
      </c>
      <c r="E892" s="86">
        <v>10000</v>
      </c>
      <c r="F892" s="258"/>
    </row>
    <row r="893" spans="1:6">
      <c r="A893" s="166">
        <f t="shared" si="14"/>
        <v>884</v>
      </c>
      <c r="B893" s="85">
        <v>44737</v>
      </c>
      <c r="C893" s="65" t="s">
        <v>857</v>
      </c>
      <c r="D893" s="289" t="s">
        <v>21</v>
      </c>
      <c r="E893" s="86">
        <v>20000</v>
      </c>
      <c r="F893" s="258"/>
    </row>
    <row r="894" spans="1:6">
      <c r="A894" s="166">
        <f t="shared" si="14"/>
        <v>885</v>
      </c>
      <c r="B894" s="85">
        <v>44737</v>
      </c>
      <c r="C894" s="65" t="s">
        <v>857</v>
      </c>
      <c r="D894" s="289" t="s">
        <v>21</v>
      </c>
      <c r="E894" s="86">
        <v>27054</v>
      </c>
      <c r="F894" s="258"/>
    </row>
    <row r="895" spans="1:6">
      <c r="A895" s="166">
        <f t="shared" si="14"/>
        <v>886</v>
      </c>
      <c r="B895" s="85">
        <v>44737</v>
      </c>
      <c r="C895" s="65" t="s">
        <v>857</v>
      </c>
      <c r="D895" s="423" t="s">
        <v>967</v>
      </c>
      <c r="E895" s="86">
        <v>100000</v>
      </c>
      <c r="F895" s="258"/>
    </row>
    <row r="896" spans="1:6">
      <c r="A896" s="166">
        <f t="shared" si="14"/>
        <v>887</v>
      </c>
      <c r="B896" s="85">
        <v>44737</v>
      </c>
      <c r="C896" s="65" t="s">
        <v>857</v>
      </c>
      <c r="D896" s="423" t="s">
        <v>294</v>
      </c>
      <c r="E896" s="86">
        <v>200000</v>
      </c>
      <c r="F896" s="258"/>
    </row>
    <row r="897" spans="1:6">
      <c r="A897" s="166">
        <f t="shared" si="14"/>
        <v>888</v>
      </c>
      <c r="B897" s="85">
        <v>44738</v>
      </c>
      <c r="C897" s="65" t="s">
        <v>860</v>
      </c>
      <c r="D897" s="423" t="s">
        <v>143</v>
      </c>
      <c r="E897" s="86">
        <v>100000</v>
      </c>
      <c r="F897" s="258"/>
    </row>
    <row r="898" spans="1:6">
      <c r="A898" s="166">
        <f t="shared" si="14"/>
        <v>889</v>
      </c>
      <c r="B898" s="85">
        <v>44738</v>
      </c>
      <c r="C898" s="65" t="s">
        <v>860</v>
      </c>
      <c r="D898" s="423" t="s">
        <v>968</v>
      </c>
      <c r="E898" s="86">
        <v>100000</v>
      </c>
      <c r="F898" s="258"/>
    </row>
    <row r="899" spans="1:6">
      <c r="A899" s="166">
        <f t="shared" si="14"/>
        <v>890</v>
      </c>
      <c r="B899" s="85">
        <v>44738</v>
      </c>
      <c r="C899" s="65" t="s">
        <v>860</v>
      </c>
      <c r="D899" s="423" t="s">
        <v>969</v>
      </c>
      <c r="E899" s="86">
        <v>500000</v>
      </c>
      <c r="F899" s="258"/>
    </row>
    <row r="900" spans="1:6">
      <c r="A900" s="166">
        <f t="shared" si="14"/>
        <v>891</v>
      </c>
      <c r="B900" s="85">
        <v>44739</v>
      </c>
      <c r="C900" s="65" t="s">
        <v>861</v>
      </c>
      <c r="D900" s="289" t="s">
        <v>21</v>
      </c>
      <c r="E900" s="86">
        <v>1000</v>
      </c>
      <c r="F900" s="258"/>
    </row>
    <row r="901" spans="1:6">
      <c r="A901" s="166">
        <f t="shared" si="14"/>
        <v>892</v>
      </c>
      <c r="B901" s="85">
        <v>44739</v>
      </c>
      <c r="C901" s="65" t="s">
        <v>861</v>
      </c>
      <c r="D901" s="289" t="s">
        <v>21</v>
      </c>
      <c r="E901" s="86">
        <v>10000</v>
      </c>
      <c r="F901" s="258"/>
    </row>
    <row r="902" spans="1:6">
      <c r="A902" s="166">
        <f t="shared" si="14"/>
        <v>893</v>
      </c>
      <c r="B902" s="85">
        <v>44739</v>
      </c>
      <c r="C902" s="65" t="s">
        <v>861</v>
      </c>
      <c r="D902" s="289" t="s">
        <v>21</v>
      </c>
      <c r="E902" s="86">
        <v>10000</v>
      </c>
      <c r="F902" s="258"/>
    </row>
    <row r="903" spans="1:6">
      <c r="A903" s="166">
        <f t="shared" si="14"/>
        <v>894</v>
      </c>
      <c r="B903" s="85">
        <v>44739</v>
      </c>
      <c r="C903" s="65" t="s">
        <v>861</v>
      </c>
      <c r="D903" s="289" t="s">
        <v>21</v>
      </c>
      <c r="E903" s="86">
        <v>10000</v>
      </c>
      <c r="F903" s="258"/>
    </row>
    <row r="904" spans="1:6">
      <c r="A904" s="166">
        <f t="shared" si="14"/>
        <v>895</v>
      </c>
      <c r="B904" s="85">
        <v>44739</v>
      </c>
      <c r="C904" s="65" t="s">
        <v>861</v>
      </c>
      <c r="D904" s="289" t="s">
        <v>21</v>
      </c>
      <c r="E904" s="86">
        <v>10000</v>
      </c>
      <c r="F904" s="258"/>
    </row>
    <row r="905" spans="1:6">
      <c r="A905" s="166">
        <f t="shared" si="14"/>
        <v>896</v>
      </c>
      <c r="B905" s="85">
        <v>44739</v>
      </c>
      <c r="C905" s="65" t="s">
        <v>861</v>
      </c>
      <c r="D905" s="289" t="s">
        <v>21</v>
      </c>
      <c r="E905" s="86">
        <v>20000</v>
      </c>
      <c r="F905" s="258"/>
    </row>
    <row r="906" spans="1:6">
      <c r="A906" s="166">
        <f t="shared" si="14"/>
        <v>897</v>
      </c>
      <c r="B906" s="85">
        <v>44739</v>
      </c>
      <c r="C906" s="65" t="s">
        <v>861</v>
      </c>
      <c r="D906" s="289" t="s">
        <v>21</v>
      </c>
      <c r="E906" s="86">
        <v>20000</v>
      </c>
      <c r="F906" s="258"/>
    </row>
    <row r="907" spans="1:6">
      <c r="A907" s="166">
        <f t="shared" si="14"/>
        <v>898</v>
      </c>
      <c r="B907" s="85">
        <v>44739</v>
      </c>
      <c r="C907" s="65" t="s">
        <v>861</v>
      </c>
      <c r="D907" s="289" t="s">
        <v>286</v>
      </c>
      <c r="E907" s="86">
        <v>50000</v>
      </c>
      <c r="F907" s="258"/>
    </row>
    <row r="908" spans="1:6">
      <c r="A908" s="166">
        <f t="shared" si="14"/>
        <v>899</v>
      </c>
      <c r="B908" s="85">
        <v>44739</v>
      </c>
      <c r="C908" s="65" t="s">
        <v>861</v>
      </c>
      <c r="D908" s="289" t="s">
        <v>21</v>
      </c>
      <c r="E908" s="86">
        <v>100000</v>
      </c>
      <c r="F908" s="258"/>
    </row>
    <row r="909" spans="1:6">
      <c r="A909" s="166">
        <f t="shared" si="14"/>
        <v>900</v>
      </c>
      <c r="B909" s="85">
        <v>44739</v>
      </c>
      <c r="C909" s="65" t="s">
        <v>861</v>
      </c>
      <c r="D909" s="289" t="s">
        <v>947</v>
      </c>
      <c r="E909" s="86">
        <v>100000</v>
      </c>
      <c r="F909" s="258"/>
    </row>
    <row r="910" spans="1:6">
      <c r="A910" s="166">
        <f t="shared" si="14"/>
        <v>901</v>
      </c>
      <c r="B910" s="85">
        <v>44739</v>
      </c>
      <c r="C910" s="65" t="s">
        <v>861</v>
      </c>
      <c r="D910" s="34" t="s">
        <v>970</v>
      </c>
      <c r="E910" s="89">
        <v>300000</v>
      </c>
      <c r="F910" s="258"/>
    </row>
    <row r="911" spans="1:6">
      <c r="A911" s="166">
        <f t="shared" si="14"/>
        <v>902</v>
      </c>
      <c r="B911" s="85">
        <v>44740</v>
      </c>
      <c r="C911" s="65" t="s">
        <v>862</v>
      </c>
      <c r="D911" s="289" t="s">
        <v>21</v>
      </c>
      <c r="E911" s="86">
        <v>10000</v>
      </c>
      <c r="F911" s="258"/>
    </row>
    <row r="912" spans="1:6">
      <c r="A912" s="166">
        <f t="shared" ref="A912:A927" si="15">A911+1</f>
        <v>903</v>
      </c>
      <c r="B912" s="85">
        <v>44740</v>
      </c>
      <c r="C912" s="65" t="s">
        <v>862</v>
      </c>
      <c r="D912" s="289" t="s">
        <v>21</v>
      </c>
      <c r="E912" s="86">
        <v>10000</v>
      </c>
      <c r="F912" s="258"/>
    </row>
    <row r="913" spans="1:7">
      <c r="A913" s="166">
        <f t="shared" si="15"/>
        <v>904</v>
      </c>
      <c r="B913" s="85">
        <v>44740</v>
      </c>
      <c r="C913" s="65" t="s">
        <v>862</v>
      </c>
      <c r="D913" s="289" t="s">
        <v>21</v>
      </c>
      <c r="E913" s="86">
        <v>10000</v>
      </c>
      <c r="F913" s="258"/>
    </row>
    <row r="914" spans="1:7">
      <c r="A914" s="166">
        <f t="shared" si="15"/>
        <v>905</v>
      </c>
      <c r="B914" s="85">
        <v>44740</v>
      </c>
      <c r="C914" s="65" t="s">
        <v>862</v>
      </c>
      <c r="D914" s="289" t="s">
        <v>517</v>
      </c>
      <c r="E914" s="86">
        <v>50000</v>
      </c>
      <c r="F914" s="258"/>
    </row>
    <row r="915" spans="1:7">
      <c r="A915" s="166">
        <f t="shared" si="15"/>
        <v>906</v>
      </c>
      <c r="B915" s="85">
        <v>44740</v>
      </c>
      <c r="C915" s="65" t="s">
        <v>862</v>
      </c>
      <c r="D915" s="289" t="s">
        <v>971</v>
      </c>
      <c r="E915" s="86">
        <v>100000</v>
      </c>
      <c r="F915" s="258"/>
    </row>
    <row r="916" spans="1:7" ht="25.5">
      <c r="A916" s="166">
        <f t="shared" si="15"/>
        <v>907</v>
      </c>
      <c r="B916" s="85">
        <v>44740</v>
      </c>
      <c r="C916" s="65" t="s">
        <v>862</v>
      </c>
      <c r="D916" s="24" t="s">
        <v>2478</v>
      </c>
      <c r="E916" s="86">
        <v>200000</v>
      </c>
      <c r="F916" s="258"/>
    </row>
    <row r="917" spans="1:7">
      <c r="A917" s="166">
        <f t="shared" si="15"/>
        <v>908</v>
      </c>
      <c r="B917" s="85">
        <v>44741</v>
      </c>
      <c r="C917" s="65" t="s">
        <v>863</v>
      </c>
      <c r="D917" s="289" t="s">
        <v>21</v>
      </c>
      <c r="E917" s="86">
        <v>9999</v>
      </c>
      <c r="F917" s="258"/>
    </row>
    <row r="918" spans="1:7">
      <c r="A918" s="166">
        <f t="shared" si="15"/>
        <v>909</v>
      </c>
      <c r="B918" s="85">
        <v>44741</v>
      </c>
      <c r="C918" s="65" t="s">
        <v>863</v>
      </c>
      <c r="D918" s="289" t="s">
        <v>21</v>
      </c>
      <c r="E918" s="86">
        <v>10000</v>
      </c>
      <c r="F918" s="258"/>
    </row>
    <row r="919" spans="1:7">
      <c r="A919" s="166">
        <f t="shared" si="15"/>
        <v>910</v>
      </c>
      <c r="B919" s="85">
        <v>44741</v>
      </c>
      <c r="C919" s="65" t="s">
        <v>863</v>
      </c>
      <c r="D919" s="289" t="s">
        <v>21</v>
      </c>
      <c r="E919" s="86">
        <v>10000</v>
      </c>
      <c r="F919" s="258"/>
    </row>
    <row r="920" spans="1:7">
      <c r="A920" s="166">
        <f t="shared" si="15"/>
        <v>911</v>
      </c>
      <c r="B920" s="85">
        <v>44741</v>
      </c>
      <c r="C920" s="65" t="s">
        <v>863</v>
      </c>
      <c r="D920" s="24" t="s">
        <v>157</v>
      </c>
      <c r="E920" s="86">
        <v>50000</v>
      </c>
      <c r="F920" s="258"/>
    </row>
    <row r="921" spans="1:7">
      <c r="A921" s="166">
        <f t="shared" si="15"/>
        <v>912</v>
      </c>
      <c r="B921" s="85">
        <v>44741</v>
      </c>
      <c r="C921" s="65" t="s">
        <v>863</v>
      </c>
      <c r="D921" s="24" t="s">
        <v>2456</v>
      </c>
      <c r="E921" s="86">
        <v>50000</v>
      </c>
      <c r="F921" s="258"/>
    </row>
    <row r="922" spans="1:7">
      <c r="A922" s="166">
        <f t="shared" si="15"/>
        <v>913</v>
      </c>
      <c r="B922" s="85">
        <v>44741</v>
      </c>
      <c r="C922" s="65" t="s">
        <v>863</v>
      </c>
      <c r="D922" s="289" t="s">
        <v>972</v>
      </c>
      <c r="E922" s="86">
        <v>500000</v>
      </c>
      <c r="F922" s="258"/>
    </row>
    <row r="923" spans="1:7">
      <c r="A923" s="166">
        <f t="shared" si="15"/>
        <v>914</v>
      </c>
      <c r="B923" s="85">
        <v>44741</v>
      </c>
      <c r="C923" s="65" t="s">
        <v>863</v>
      </c>
      <c r="D923" s="289" t="s">
        <v>2430</v>
      </c>
      <c r="E923" s="86">
        <v>850000</v>
      </c>
      <c r="F923" s="258"/>
      <c r="G923" s="265">
        <v>11</v>
      </c>
    </row>
    <row r="924" spans="1:7">
      <c r="A924" s="166">
        <f t="shared" si="15"/>
        <v>915</v>
      </c>
      <c r="B924" s="85">
        <v>44742</v>
      </c>
      <c r="C924" s="65" t="s">
        <v>864</v>
      </c>
      <c r="D924" s="289" t="s">
        <v>21</v>
      </c>
      <c r="E924" s="86">
        <v>10000</v>
      </c>
      <c r="F924" s="258"/>
    </row>
    <row r="925" spans="1:7">
      <c r="A925" s="166">
        <f t="shared" si="15"/>
        <v>916</v>
      </c>
      <c r="B925" s="85">
        <v>44742</v>
      </c>
      <c r="C925" s="65" t="s">
        <v>864</v>
      </c>
      <c r="D925" s="289" t="s">
        <v>21</v>
      </c>
      <c r="E925" s="86">
        <v>10000</v>
      </c>
      <c r="F925" s="258"/>
    </row>
    <row r="926" spans="1:7">
      <c r="A926" s="166">
        <f t="shared" si="15"/>
        <v>917</v>
      </c>
      <c r="B926" s="85">
        <v>44742</v>
      </c>
      <c r="C926" s="65" t="s">
        <v>864</v>
      </c>
      <c r="D926" s="289" t="s">
        <v>307</v>
      </c>
      <c r="E926" s="86">
        <v>154904</v>
      </c>
      <c r="F926" s="258"/>
    </row>
    <row r="927" spans="1:7">
      <c r="A927" s="166">
        <f t="shared" si="15"/>
        <v>918</v>
      </c>
      <c r="B927" s="85">
        <v>44742</v>
      </c>
      <c r="C927" s="65" t="s">
        <v>864</v>
      </c>
      <c r="D927" s="289" t="s">
        <v>21</v>
      </c>
      <c r="E927" s="86">
        <v>200000</v>
      </c>
      <c r="F927" s="258"/>
    </row>
    <row r="928" spans="1:7">
      <c r="A928" s="166">
        <f t="shared" ref="A928:A991" si="16">A927+1</f>
        <v>919</v>
      </c>
      <c r="B928" s="85">
        <v>44742</v>
      </c>
      <c r="C928" s="65" t="s">
        <v>864</v>
      </c>
      <c r="D928" s="289" t="s">
        <v>229</v>
      </c>
      <c r="E928" s="86">
        <v>500000</v>
      </c>
      <c r="F928" s="258"/>
    </row>
    <row r="929" spans="1:7" ht="25.5">
      <c r="A929" s="166">
        <f t="shared" si="16"/>
        <v>920</v>
      </c>
      <c r="B929" s="85">
        <v>44743</v>
      </c>
      <c r="C929" s="65" t="s">
        <v>910</v>
      </c>
      <c r="D929" s="24" t="s">
        <v>2478</v>
      </c>
      <c r="E929" s="86">
        <v>200000</v>
      </c>
      <c r="F929" s="258"/>
    </row>
    <row r="930" spans="1:7">
      <c r="A930" s="166">
        <f t="shared" si="16"/>
        <v>921</v>
      </c>
      <c r="B930" s="85">
        <v>44743</v>
      </c>
      <c r="C930" s="65" t="s">
        <v>910</v>
      </c>
      <c r="D930" s="289" t="s">
        <v>973</v>
      </c>
      <c r="E930" s="86">
        <v>200000</v>
      </c>
      <c r="F930" s="258"/>
    </row>
    <row r="931" spans="1:7">
      <c r="A931" s="166">
        <f t="shared" si="16"/>
        <v>922</v>
      </c>
      <c r="B931" s="85">
        <v>44743</v>
      </c>
      <c r="C931" s="65" t="s">
        <v>910</v>
      </c>
      <c r="D931" s="289" t="s">
        <v>226</v>
      </c>
      <c r="E931" s="86">
        <v>200000</v>
      </c>
      <c r="F931" s="258"/>
    </row>
    <row r="932" spans="1:7" ht="25.5">
      <c r="A932" s="166">
        <f t="shared" si="16"/>
        <v>923</v>
      </c>
      <c r="B932" s="85">
        <v>44743</v>
      </c>
      <c r="C932" s="65" t="s">
        <v>910</v>
      </c>
      <c r="D932" s="423" t="s">
        <v>2453</v>
      </c>
      <c r="E932" s="86">
        <v>1000000</v>
      </c>
      <c r="F932" s="258"/>
      <c r="G932" s="265">
        <v>6</v>
      </c>
    </row>
    <row r="933" spans="1:7">
      <c r="A933" s="166">
        <f t="shared" si="16"/>
        <v>924</v>
      </c>
      <c r="B933" s="85">
        <v>44743</v>
      </c>
      <c r="C933" s="65" t="s">
        <v>910</v>
      </c>
      <c r="D933" s="289" t="s">
        <v>529</v>
      </c>
      <c r="E933" s="86">
        <v>100000</v>
      </c>
      <c r="F933" s="258"/>
    </row>
    <row r="934" spans="1:7">
      <c r="A934" s="166">
        <f t="shared" si="16"/>
        <v>925</v>
      </c>
      <c r="B934" s="85">
        <v>44743</v>
      </c>
      <c r="C934" s="65" t="s">
        <v>910</v>
      </c>
      <c r="D934" s="289" t="s">
        <v>21</v>
      </c>
      <c r="E934" s="86">
        <v>10000</v>
      </c>
      <c r="F934" s="258"/>
    </row>
    <row r="935" spans="1:7">
      <c r="A935" s="166">
        <f t="shared" si="16"/>
        <v>926</v>
      </c>
      <c r="B935" s="85">
        <v>44743</v>
      </c>
      <c r="C935" s="65" t="s">
        <v>910</v>
      </c>
      <c r="D935" s="289" t="s">
        <v>21</v>
      </c>
      <c r="E935" s="86">
        <v>10000</v>
      </c>
      <c r="F935" s="258"/>
    </row>
    <row r="936" spans="1:7">
      <c r="A936" s="166">
        <f t="shared" si="16"/>
        <v>927</v>
      </c>
      <c r="B936" s="85">
        <v>44743</v>
      </c>
      <c r="C936" s="65" t="s">
        <v>910</v>
      </c>
      <c r="D936" s="289" t="s">
        <v>155</v>
      </c>
      <c r="E936" s="86">
        <v>300000</v>
      </c>
      <c r="F936" s="258"/>
    </row>
    <row r="937" spans="1:7">
      <c r="A937" s="166">
        <f t="shared" si="16"/>
        <v>928</v>
      </c>
      <c r="B937" s="85">
        <v>44743</v>
      </c>
      <c r="C937" s="65" t="s">
        <v>910</v>
      </c>
      <c r="D937" s="289" t="s">
        <v>943</v>
      </c>
      <c r="E937" s="86">
        <v>100000</v>
      </c>
      <c r="F937" s="258"/>
    </row>
    <row r="938" spans="1:7">
      <c r="A938" s="166">
        <f t="shared" si="16"/>
        <v>929</v>
      </c>
      <c r="B938" s="85">
        <v>44743</v>
      </c>
      <c r="C938" s="65" t="s">
        <v>910</v>
      </c>
      <c r="D938" s="289" t="s">
        <v>21</v>
      </c>
      <c r="E938" s="86">
        <v>30000</v>
      </c>
      <c r="F938" s="258"/>
    </row>
    <row r="939" spans="1:7">
      <c r="A939" s="166">
        <f t="shared" si="16"/>
        <v>930</v>
      </c>
      <c r="B939" s="85">
        <v>44743</v>
      </c>
      <c r="C939" s="65" t="s">
        <v>910</v>
      </c>
      <c r="D939" s="289" t="s">
        <v>21</v>
      </c>
      <c r="E939" s="86">
        <v>20000</v>
      </c>
      <c r="F939" s="258"/>
    </row>
    <row r="940" spans="1:7">
      <c r="A940" s="166">
        <f t="shared" si="16"/>
        <v>931</v>
      </c>
      <c r="B940" s="85">
        <v>44744</v>
      </c>
      <c r="C940" s="65" t="s">
        <v>911</v>
      </c>
      <c r="D940" s="289" t="s">
        <v>21</v>
      </c>
      <c r="E940" s="86">
        <v>2000</v>
      </c>
      <c r="F940" s="258"/>
    </row>
    <row r="941" spans="1:7">
      <c r="A941" s="166">
        <f t="shared" si="16"/>
        <v>932</v>
      </c>
      <c r="B941" s="85">
        <v>44744</v>
      </c>
      <c r="C941" s="65" t="s">
        <v>911</v>
      </c>
      <c r="D941" s="289" t="s">
        <v>298</v>
      </c>
      <c r="E941" s="86">
        <v>300000</v>
      </c>
      <c r="F941" s="258"/>
    </row>
    <row r="942" spans="1:7">
      <c r="A942" s="166">
        <f t="shared" si="16"/>
        <v>933</v>
      </c>
      <c r="B942" s="85">
        <v>44744</v>
      </c>
      <c r="C942" s="65" t="s">
        <v>911</v>
      </c>
      <c r="D942" s="289" t="s">
        <v>317</v>
      </c>
      <c r="E942" s="86">
        <v>500000</v>
      </c>
      <c r="F942" s="258"/>
    </row>
    <row r="943" spans="1:7">
      <c r="A943" s="166">
        <f t="shared" si="16"/>
        <v>934</v>
      </c>
      <c r="B943" s="85">
        <v>44744</v>
      </c>
      <c r="C943" s="65" t="s">
        <v>911</v>
      </c>
      <c r="D943" s="289" t="s">
        <v>21</v>
      </c>
      <c r="E943" s="86">
        <v>50000</v>
      </c>
      <c r="F943" s="258"/>
    </row>
    <row r="944" spans="1:7">
      <c r="A944" s="166">
        <f t="shared" si="16"/>
        <v>935</v>
      </c>
      <c r="B944" s="85">
        <v>44744</v>
      </c>
      <c r="C944" s="65" t="s">
        <v>911</v>
      </c>
      <c r="D944" s="289" t="s">
        <v>536</v>
      </c>
      <c r="E944" s="86">
        <v>50000</v>
      </c>
      <c r="F944" s="258"/>
    </row>
    <row r="945" spans="1:7">
      <c r="A945" s="166">
        <f t="shared" si="16"/>
        <v>936</v>
      </c>
      <c r="B945" s="85">
        <v>44744</v>
      </c>
      <c r="C945" s="65" t="s">
        <v>911</v>
      </c>
      <c r="D945" s="289" t="s">
        <v>21</v>
      </c>
      <c r="E945" s="86">
        <v>10000</v>
      </c>
      <c r="F945" s="258"/>
    </row>
    <row r="946" spans="1:7">
      <c r="A946" s="166">
        <f t="shared" si="16"/>
        <v>937</v>
      </c>
      <c r="B946" s="85">
        <v>44745</v>
      </c>
      <c r="C946" s="65" t="s">
        <v>912</v>
      </c>
      <c r="D946" s="289" t="s">
        <v>314</v>
      </c>
      <c r="E946" s="86">
        <v>100000</v>
      </c>
      <c r="F946" s="258"/>
    </row>
    <row r="947" spans="1:7">
      <c r="A947" s="166">
        <f t="shared" si="16"/>
        <v>938</v>
      </c>
      <c r="B947" s="85">
        <v>44745</v>
      </c>
      <c r="C947" s="65" t="s">
        <v>912</v>
      </c>
      <c r="D947" s="289" t="s">
        <v>21</v>
      </c>
      <c r="E947" s="86">
        <v>5000</v>
      </c>
      <c r="F947" s="258"/>
    </row>
    <row r="948" spans="1:7">
      <c r="A948" s="166">
        <f t="shared" si="16"/>
        <v>939</v>
      </c>
      <c r="B948" s="85">
        <v>44745</v>
      </c>
      <c r="C948" s="65" t="s">
        <v>912</v>
      </c>
      <c r="D948" s="289" t="s">
        <v>520</v>
      </c>
      <c r="E948" s="86">
        <v>2000000</v>
      </c>
      <c r="F948" s="258"/>
      <c r="G948" s="265">
        <v>8</v>
      </c>
    </row>
    <row r="949" spans="1:7">
      <c r="A949" s="166">
        <f t="shared" si="16"/>
        <v>940</v>
      </c>
      <c r="B949" s="85">
        <v>44745</v>
      </c>
      <c r="C949" s="65" t="s">
        <v>912</v>
      </c>
      <c r="D949" s="289" t="s">
        <v>21</v>
      </c>
      <c r="E949" s="86">
        <v>10000</v>
      </c>
      <c r="F949" s="258"/>
    </row>
    <row r="950" spans="1:7">
      <c r="A950" s="166">
        <f t="shared" si="16"/>
        <v>941</v>
      </c>
      <c r="B950" s="85">
        <v>44746</v>
      </c>
      <c r="C950" s="65" t="s">
        <v>913</v>
      </c>
      <c r="D950" s="289" t="s">
        <v>21</v>
      </c>
      <c r="E950" s="86">
        <v>5000</v>
      </c>
      <c r="F950" s="258"/>
    </row>
    <row r="951" spans="1:7">
      <c r="A951" s="166">
        <f t="shared" si="16"/>
        <v>942</v>
      </c>
      <c r="B951" s="85">
        <v>44746</v>
      </c>
      <c r="C951" s="65" t="s">
        <v>913</v>
      </c>
      <c r="D951" s="289" t="s">
        <v>139</v>
      </c>
      <c r="E951" s="86">
        <v>100000</v>
      </c>
      <c r="F951" s="258"/>
    </row>
    <row r="952" spans="1:7">
      <c r="A952" s="166">
        <f t="shared" si="16"/>
        <v>943</v>
      </c>
      <c r="B952" s="85">
        <v>44746</v>
      </c>
      <c r="C952" s="65" t="s">
        <v>913</v>
      </c>
      <c r="D952" s="24" t="s">
        <v>2457</v>
      </c>
      <c r="E952" s="86">
        <v>200000</v>
      </c>
      <c r="F952" s="258"/>
    </row>
    <row r="953" spans="1:7">
      <c r="A953" s="166">
        <f t="shared" si="16"/>
        <v>944</v>
      </c>
      <c r="B953" s="85">
        <v>44746</v>
      </c>
      <c r="C953" s="65" t="s">
        <v>913</v>
      </c>
      <c r="D953" s="289" t="s">
        <v>974</v>
      </c>
      <c r="E953" s="86">
        <v>1000000</v>
      </c>
      <c r="F953" s="258"/>
    </row>
    <row r="954" spans="1:7">
      <c r="A954" s="166">
        <f t="shared" si="16"/>
        <v>945</v>
      </c>
      <c r="B954" s="85">
        <v>44747</v>
      </c>
      <c r="C954" s="65" t="s">
        <v>914</v>
      </c>
      <c r="D954" s="289" t="s">
        <v>21</v>
      </c>
      <c r="E954" s="86">
        <v>10000</v>
      </c>
      <c r="F954" s="258"/>
    </row>
    <row r="955" spans="1:7">
      <c r="A955" s="166">
        <f t="shared" si="16"/>
        <v>946</v>
      </c>
      <c r="B955" s="85">
        <v>44747</v>
      </c>
      <c r="C955" s="65" t="s">
        <v>914</v>
      </c>
      <c r="D955" s="289" t="s">
        <v>21</v>
      </c>
      <c r="E955" s="86">
        <v>20000</v>
      </c>
      <c r="F955" s="258"/>
    </row>
    <row r="956" spans="1:7">
      <c r="A956" s="166">
        <f t="shared" si="16"/>
        <v>947</v>
      </c>
      <c r="B956" s="85">
        <v>44747</v>
      </c>
      <c r="C956" s="65" t="s">
        <v>914</v>
      </c>
      <c r="D956" s="289" t="s">
        <v>151</v>
      </c>
      <c r="E956" s="86">
        <v>100000</v>
      </c>
      <c r="F956" s="258"/>
    </row>
    <row r="957" spans="1:7">
      <c r="A957" s="166">
        <f t="shared" si="16"/>
        <v>948</v>
      </c>
      <c r="B957" s="85">
        <v>44747</v>
      </c>
      <c r="C957" s="65" t="s">
        <v>914</v>
      </c>
      <c r="D957" s="289" t="s">
        <v>21</v>
      </c>
      <c r="E957" s="86">
        <v>10000</v>
      </c>
      <c r="F957" s="258"/>
    </row>
    <row r="958" spans="1:7">
      <c r="A958" s="166">
        <f t="shared" si="16"/>
        <v>949</v>
      </c>
      <c r="B958" s="85">
        <v>44747</v>
      </c>
      <c r="C958" s="65" t="s">
        <v>914</v>
      </c>
      <c r="D958" s="289" t="s">
        <v>975</v>
      </c>
      <c r="E958" s="86">
        <v>50000</v>
      </c>
      <c r="F958" s="258"/>
    </row>
    <row r="959" spans="1:7">
      <c r="A959" s="166">
        <f t="shared" si="16"/>
        <v>950</v>
      </c>
      <c r="B959" s="85">
        <v>44747</v>
      </c>
      <c r="C959" s="65" t="s">
        <v>914</v>
      </c>
      <c r="D959" s="289" t="s">
        <v>21</v>
      </c>
      <c r="E959" s="86">
        <v>10000</v>
      </c>
      <c r="F959" s="258"/>
    </row>
    <row r="960" spans="1:7">
      <c r="A960" s="166">
        <f t="shared" si="16"/>
        <v>951</v>
      </c>
      <c r="B960" s="85">
        <v>44748</v>
      </c>
      <c r="C960" s="65" t="s">
        <v>915</v>
      </c>
      <c r="D960" s="289" t="s">
        <v>976</v>
      </c>
      <c r="E960" s="86">
        <v>200000</v>
      </c>
      <c r="F960" s="258"/>
    </row>
    <row r="961" spans="1:6">
      <c r="A961" s="166">
        <f t="shared" si="16"/>
        <v>952</v>
      </c>
      <c r="B961" s="85">
        <v>44748</v>
      </c>
      <c r="C961" s="65" t="s">
        <v>915</v>
      </c>
      <c r="D961" s="289" t="s">
        <v>21</v>
      </c>
      <c r="E961" s="86">
        <v>10000</v>
      </c>
      <c r="F961" s="258"/>
    </row>
    <row r="962" spans="1:6">
      <c r="A962" s="166">
        <f t="shared" si="16"/>
        <v>953</v>
      </c>
      <c r="B962" s="85">
        <v>44748</v>
      </c>
      <c r="C962" s="65" t="s">
        <v>915</v>
      </c>
      <c r="D962" s="289" t="s">
        <v>21</v>
      </c>
      <c r="E962" s="86">
        <v>20000</v>
      </c>
      <c r="F962" s="258"/>
    </row>
    <row r="963" spans="1:6">
      <c r="A963" s="166">
        <f t="shared" si="16"/>
        <v>954</v>
      </c>
      <c r="B963" s="85">
        <v>44748</v>
      </c>
      <c r="C963" s="65" t="s">
        <v>915</v>
      </c>
      <c r="D963" s="289" t="s">
        <v>21</v>
      </c>
      <c r="E963" s="86">
        <v>63000</v>
      </c>
      <c r="F963" s="258"/>
    </row>
    <row r="964" spans="1:6">
      <c r="A964" s="166">
        <f t="shared" si="16"/>
        <v>955</v>
      </c>
      <c r="B964" s="85">
        <v>44748</v>
      </c>
      <c r="C964" s="65" t="s">
        <v>915</v>
      </c>
      <c r="D964" s="289" t="s">
        <v>21</v>
      </c>
      <c r="E964" s="86">
        <v>63000</v>
      </c>
      <c r="F964" s="258"/>
    </row>
    <row r="965" spans="1:6">
      <c r="A965" s="166">
        <f t="shared" si="16"/>
        <v>956</v>
      </c>
      <c r="B965" s="85">
        <v>44748</v>
      </c>
      <c r="C965" s="65" t="s">
        <v>915</v>
      </c>
      <c r="D965" s="289" t="s">
        <v>977</v>
      </c>
      <c r="E965" s="86">
        <v>150000</v>
      </c>
      <c r="F965" s="258"/>
    </row>
    <row r="966" spans="1:6">
      <c r="A966" s="166">
        <f t="shared" si="16"/>
        <v>957</v>
      </c>
      <c r="B966" s="85">
        <v>44749</v>
      </c>
      <c r="C966" s="65" t="s">
        <v>916</v>
      </c>
      <c r="D966" s="289" t="s">
        <v>21</v>
      </c>
      <c r="E966" s="86">
        <v>10000</v>
      </c>
      <c r="F966" s="258"/>
    </row>
    <row r="967" spans="1:6">
      <c r="A967" s="166">
        <f t="shared" si="16"/>
        <v>958</v>
      </c>
      <c r="B967" s="85">
        <v>44749</v>
      </c>
      <c r="C967" s="65" t="s">
        <v>916</v>
      </c>
      <c r="D967" s="289" t="s">
        <v>978</v>
      </c>
      <c r="E967" s="86">
        <v>100000</v>
      </c>
      <c r="F967" s="258"/>
    </row>
    <row r="968" spans="1:6">
      <c r="A968" s="166">
        <f t="shared" si="16"/>
        <v>959</v>
      </c>
      <c r="B968" s="85">
        <v>44750</v>
      </c>
      <c r="C968" s="65" t="s">
        <v>917</v>
      </c>
      <c r="D968" s="289" t="s">
        <v>979</v>
      </c>
      <c r="E968" s="86">
        <v>500000</v>
      </c>
      <c r="F968" s="258"/>
    </row>
    <row r="969" spans="1:6">
      <c r="A969" s="166">
        <f t="shared" si="16"/>
        <v>960</v>
      </c>
      <c r="B969" s="85">
        <v>44750</v>
      </c>
      <c r="C969" s="65" t="s">
        <v>917</v>
      </c>
      <c r="D969" s="289" t="s">
        <v>526</v>
      </c>
      <c r="E969" s="86">
        <v>70000</v>
      </c>
      <c r="F969" s="258"/>
    </row>
    <row r="970" spans="1:6">
      <c r="A970" s="166">
        <f t="shared" si="16"/>
        <v>961</v>
      </c>
      <c r="B970" s="85">
        <v>44750</v>
      </c>
      <c r="C970" s="65" t="s">
        <v>917</v>
      </c>
      <c r="D970" s="289" t="s">
        <v>21</v>
      </c>
      <c r="E970" s="86">
        <v>10000</v>
      </c>
      <c r="F970" s="258"/>
    </row>
    <row r="971" spans="1:6">
      <c r="A971" s="166">
        <f t="shared" si="16"/>
        <v>962</v>
      </c>
      <c r="B971" s="85">
        <v>44750</v>
      </c>
      <c r="C971" s="65" t="s">
        <v>917</v>
      </c>
      <c r="D971" s="289" t="s">
        <v>980</v>
      </c>
      <c r="E971" s="86">
        <v>65500</v>
      </c>
      <c r="F971" s="258"/>
    </row>
    <row r="972" spans="1:6">
      <c r="A972" s="166">
        <f t="shared" si="16"/>
        <v>963</v>
      </c>
      <c r="B972" s="85">
        <v>44750</v>
      </c>
      <c r="C972" s="65" t="s">
        <v>917</v>
      </c>
      <c r="D972" s="289" t="s">
        <v>21</v>
      </c>
      <c r="E972" s="86">
        <v>47961</v>
      </c>
      <c r="F972" s="258"/>
    </row>
    <row r="973" spans="1:6">
      <c r="A973" s="166">
        <f t="shared" si="16"/>
        <v>964</v>
      </c>
      <c r="B973" s="85">
        <v>44750</v>
      </c>
      <c r="C973" s="65" t="s">
        <v>917</v>
      </c>
      <c r="D973" s="289" t="s">
        <v>21</v>
      </c>
      <c r="E973" s="86">
        <v>120000</v>
      </c>
      <c r="F973" s="258"/>
    </row>
    <row r="974" spans="1:6">
      <c r="A974" s="166">
        <f t="shared" si="16"/>
        <v>965</v>
      </c>
      <c r="B974" s="85">
        <v>44750</v>
      </c>
      <c r="C974" s="65" t="s">
        <v>917</v>
      </c>
      <c r="D974" s="289" t="s">
        <v>21</v>
      </c>
      <c r="E974" s="86">
        <v>10000</v>
      </c>
      <c r="F974" s="258"/>
    </row>
    <row r="975" spans="1:6">
      <c r="A975" s="166">
        <f t="shared" si="16"/>
        <v>966</v>
      </c>
      <c r="B975" s="85">
        <v>44750</v>
      </c>
      <c r="C975" s="65" t="s">
        <v>917</v>
      </c>
      <c r="D975" s="289" t="s">
        <v>981</v>
      </c>
      <c r="E975" s="86">
        <v>70000</v>
      </c>
      <c r="F975" s="258"/>
    </row>
    <row r="976" spans="1:6">
      <c r="A976" s="166">
        <f t="shared" si="16"/>
        <v>967</v>
      </c>
      <c r="B976" s="85">
        <v>44751</v>
      </c>
      <c r="C976" s="65" t="s">
        <v>918</v>
      </c>
      <c r="D976" s="289" t="s">
        <v>21</v>
      </c>
      <c r="E976" s="86">
        <v>10000</v>
      </c>
      <c r="F976" s="258"/>
    </row>
    <row r="977" spans="1:7">
      <c r="A977" s="166">
        <f t="shared" si="16"/>
        <v>968</v>
      </c>
      <c r="B977" s="85">
        <v>44751</v>
      </c>
      <c r="C977" s="65" t="s">
        <v>918</v>
      </c>
      <c r="D977" s="289" t="s">
        <v>149</v>
      </c>
      <c r="E977" s="86">
        <v>1000000</v>
      </c>
      <c r="F977" s="258"/>
      <c r="G977" s="265">
        <v>5</v>
      </c>
    </row>
    <row r="978" spans="1:7">
      <c r="A978" s="166">
        <f t="shared" si="16"/>
        <v>969</v>
      </c>
      <c r="B978" s="85">
        <v>44751</v>
      </c>
      <c r="C978" s="65" t="s">
        <v>918</v>
      </c>
      <c r="D978" s="289" t="s">
        <v>954</v>
      </c>
      <c r="E978" s="86">
        <v>200000</v>
      </c>
      <c r="F978" s="258"/>
    </row>
    <row r="979" spans="1:7">
      <c r="A979" s="166">
        <f t="shared" si="16"/>
        <v>970</v>
      </c>
      <c r="B979" s="85">
        <v>44751</v>
      </c>
      <c r="C979" s="65" t="s">
        <v>918</v>
      </c>
      <c r="D979" s="289" t="s">
        <v>21</v>
      </c>
      <c r="E979" s="86">
        <v>5000</v>
      </c>
      <c r="F979" s="258"/>
    </row>
    <row r="980" spans="1:7">
      <c r="A980" s="166">
        <f t="shared" si="16"/>
        <v>971</v>
      </c>
      <c r="B980" s="85">
        <v>44751</v>
      </c>
      <c r="C980" s="65" t="s">
        <v>918</v>
      </c>
      <c r="D980" s="289" t="s">
        <v>982</v>
      </c>
      <c r="E980" s="86">
        <v>50000</v>
      </c>
      <c r="F980" s="258"/>
    </row>
    <row r="981" spans="1:7">
      <c r="A981" s="166">
        <f t="shared" si="16"/>
        <v>972</v>
      </c>
      <c r="B981" s="85">
        <v>44752</v>
      </c>
      <c r="C981" s="65" t="s">
        <v>919</v>
      </c>
      <c r="D981" s="289" t="s">
        <v>21</v>
      </c>
      <c r="E981" s="86">
        <v>20000</v>
      </c>
      <c r="F981" s="258"/>
    </row>
    <row r="982" spans="1:7">
      <c r="A982" s="166">
        <f t="shared" si="16"/>
        <v>973</v>
      </c>
      <c r="B982" s="85">
        <v>44752</v>
      </c>
      <c r="C982" s="65" t="s">
        <v>919</v>
      </c>
      <c r="D982" s="289" t="s">
        <v>21</v>
      </c>
      <c r="E982" s="86">
        <v>20000</v>
      </c>
      <c r="F982" s="258"/>
    </row>
    <row r="983" spans="1:7">
      <c r="A983" s="166">
        <f t="shared" si="16"/>
        <v>974</v>
      </c>
      <c r="B983" s="85">
        <v>44752</v>
      </c>
      <c r="C983" s="65" t="s">
        <v>919</v>
      </c>
      <c r="D983" s="289" t="s">
        <v>21</v>
      </c>
      <c r="E983" s="86">
        <v>10000</v>
      </c>
      <c r="F983" s="258"/>
    </row>
    <row r="984" spans="1:7">
      <c r="A984" s="166">
        <f t="shared" si="16"/>
        <v>975</v>
      </c>
      <c r="B984" s="85">
        <v>44752</v>
      </c>
      <c r="C984" s="65" t="s">
        <v>919</v>
      </c>
      <c r="D984" s="289" t="s">
        <v>331</v>
      </c>
      <c r="E984" s="86">
        <v>200000</v>
      </c>
      <c r="F984" s="258"/>
    </row>
    <row r="985" spans="1:7">
      <c r="A985" s="166">
        <f t="shared" si="16"/>
        <v>976</v>
      </c>
      <c r="B985" s="85">
        <v>44753</v>
      </c>
      <c r="C985" s="65" t="s">
        <v>920</v>
      </c>
      <c r="D985" s="289" t="s">
        <v>21</v>
      </c>
      <c r="E985" s="86">
        <v>20000</v>
      </c>
      <c r="F985" s="258"/>
    </row>
    <row r="986" spans="1:7">
      <c r="A986" s="166">
        <f t="shared" si="16"/>
        <v>977</v>
      </c>
      <c r="B986" s="85">
        <v>44753</v>
      </c>
      <c r="C986" s="65" t="s">
        <v>920</v>
      </c>
      <c r="D986" s="289" t="s">
        <v>21</v>
      </c>
      <c r="E986" s="86">
        <v>10000</v>
      </c>
      <c r="F986" s="258"/>
    </row>
    <row r="987" spans="1:7">
      <c r="A987" s="166">
        <f t="shared" si="16"/>
        <v>978</v>
      </c>
      <c r="B987" s="85">
        <v>44754</v>
      </c>
      <c r="C987" s="65" t="s">
        <v>921</v>
      </c>
      <c r="D987" s="289" t="s">
        <v>21</v>
      </c>
      <c r="E987" s="86">
        <v>5000</v>
      </c>
      <c r="F987" s="258"/>
    </row>
    <row r="988" spans="1:7">
      <c r="A988" s="166">
        <f t="shared" si="16"/>
        <v>979</v>
      </c>
      <c r="B988" s="85">
        <v>44754</v>
      </c>
      <c r="C988" s="65" t="s">
        <v>921</v>
      </c>
      <c r="D988" s="289" t="s">
        <v>955</v>
      </c>
      <c r="E988" s="86">
        <v>100000</v>
      </c>
      <c r="F988" s="258"/>
    </row>
    <row r="989" spans="1:7">
      <c r="A989" s="166">
        <f t="shared" si="16"/>
        <v>980</v>
      </c>
      <c r="B989" s="85">
        <v>44754</v>
      </c>
      <c r="C989" s="65" t="s">
        <v>921</v>
      </c>
      <c r="D989" s="289" t="s">
        <v>983</v>
      </c>
      <c r="E989" s="86">
        <v>100000</v>
      </c>
      <c r="F989" s="258"/>
    </row>
    <row r="990" spans="1:7">
      <c r="A990" s="166">
        <f t="shared" si="16"/>
        <v>981</v>
      </c>
      <c r="B990" s="85">
        <v>44754</v>
      </c>
      <c r="C990" s="65" t="s">
        <v>921</v>
      </c>
      <c r="D990" s="289" t="s">
        <v>21</v>
      </c>
      <c r="E990" s="86">
        <v>10000</v>
      </c>
      <c r="F990" s="258"/>
    </row>
    <row r="991" spans="1:7">
      <c r="A991" s="166">
        <f t="shared" si="16"/>
        <v>982</v>
      </c>
      <c r="B991" s="85">
        <v>44754</v>
      </c>
      <c r="C991" s="65" t="s">
        <v>921</v>
      </c>
      <c r="D991" s="289" t="s">
        <v>21</v>
      </c>
      <c r="E991" s="86">
        <v>10000</v>
      </c>
      <c r="F991" s="258"/>
    </row>
    <row r="992" spans="1:7">
      <c r="A992" s="166">
        <f t="shared" ref="A992:A1055" si="17">A991+1</f>
        <v>983</v>
      </c>
      <c r="B992" s="85">
        <v>44754</v>
      </c>
      <c r="C992" s="65" t="s">
        <v>921</v>
      </c>
      <c r="D992" s="289" t="s">
        <v>21</v>
      </c>
      <c r="E992" s="86">
        <v>10000</v>
      </c>
      <c r="F992" s="258"/>
    </row>
    <row r="993" spans="1:7">
      <c r="A993" s="166">
        <f t="shared" si="17"/>
        <v>984</v>
      </c>
      <c r="B993" s="85">
        <v>44754</v>
      </c>
      <c r="C993" s="65" t="s">
        <v>921</v>
      </c>
      <c r="D993" s="289" t="s">
        <v>21</v>
      </c>
      <c r="E993" s="86">
        <v>10000</v>
      </c>
      <c r="F993" s="258"/>
    </row>
    <row r="994" spans="1:7">
      <c r="A994" s="166">
        <f t="shared" si="17"/>
        <v>985</v>
      </c>
      <c r="B994" s="85">
        <v>44755</v>
      </c>
      <c r="C994" s="65" t="s">
        <v>922</v>
      </c>
      <c r="D994" s="289" t="s">
        <v>984</v>
      </c>
      <c r="E994" s="86">
        <v>200000</v>
      </c>
      <c r="F994" s="258"/>
    </row>
    <row r="995" spans="1:7">
      <c r="A995" s="166">
        <f t="shared" si="17"/>
        <v>986</v>
      </c>
      <c r="B995" s="85">
        <v>44755</v>
      </c>
      <c r="C995" s="65" t="s">
        <v>922</v>
      </c>
      <c r="D995" s="289" t="s">
        <v>985</v>
      </c>
      <c r="E995" s="86">
        <v>300000</v>
      </c>
      <c r="F995" s="258"/>
    </row>
    <row r="996" spans="1:7" ht="25.5">
      <c r="A996" s="166">
        <f t="shared" si="17"/>
        <v>987</v>
      </c>
      <c r="B996" s="85">
        <v>44755</v>
      </c>
      <c r="C996" s="65" t="s">
        <v>922</v>
      </c>
      <c r="D996" s="289" t="s">
        <v>25</v>
      </c>
      <c r="E996" s="86">
        <v>750000</v>
      </c>
      <c r="F996" s="258"/>
      <c r="G996" s="265">
        <v>2</v>
      </c>
    </row>
    <row r="997" spans="1:7">
      <c r="A997" s="166">
        <f t="shared" si="17"/>
        <v>988</v>
      </c>
      <c r="B997" s="85">
        <v>44756</v>
      </c>
      <c r="C997" s="65" t="s">
        <v>923</v>
      </c>
      <c r="D997" s="24" t="s">
        <v>2458</v>
      </c>
      <c r="E997" s="86">
        <v>100000</v>
      </c>
      <c r="F997" s="258"/>
    </row>
    <row r="998" spans="1:7">
      <c r="A998" s="166">
        <f t="shared" si="17"/>
        <v>989</v>
      </c>
      <c r="B998" s="85">
        <v>44756</v>
      </c>
      <c r="C998" s="65" t="s">
        <v>923</v>
      </c>
      <c r="D998" s="289" t="s">
        <v>21</v>
      </c>
      <c r="E998" s="86">
        <v>1</v>
      </c>
      <c r="F998" s="258"/>
    </row>
    <row r="999" spans="1:7">
      <c r="A999" s="166">
        <f t="shared" si="17"/>
        <v>990</v>
      </c>
      <c r="B999" s="85">
        <v>44756</v>
      </c>
      <c r="C999" s="65" t="s">
        <v>923</v>
      </c>
      <c r="D999" s="289" t="s">
        <v>21</v>
      </c>
      <c r="E999" s="86">
        <v>20000</v>
      </c>
      <c r="F999" s="258"/>
    </row>
    <row r="1000" spans="1:7">
      <c r="A1000" s="166">
        <f t="shared" si="17"/>
        <v>991</v>
      </c>
      <c r="B1000" s="85">
        <v>44756</v>
      </c>
      <c r="C1000" s="65" t="s">
        <v>923</v>
      </c>
      <c r="D1000" s="289" t="s">
        <v>21</v>
      </c>
      <c r="E1000" s="86">
        <v>10000</v>
      </c>
      <c r="F1000" s="258"/>
    </row>
    <row r="1001" spans="1:7">
      <c r="A1001" s="166">
        <f t="shared" si="17"/>
        <v>992</v>
      </c>
      <c r="B1001" s="85">
        <v>44756</v>
      </c>
      <c r="C1001" s="65" t="s">
        <v>923</v>
      </c>
      <c r="D1001" s="289" t="s">
        <v>986</v>
      </c>
      <c r="E1001" s="86">
        <v>500000</v>
      </c>
      <c r="F1001" s="258"/>
    </row>
    <row r="1002" spans="1:7">
      <c r="A1002" s="166">
        <f t="shared" si="17"/>
        <v>993</v>
      </c>
      <c r="B1002" s="85">
        <v>44756</v>
      </c>
      <c r="C1002" s="65" t="s">
        <v>923</v>
      </c>
      <c r="D1002" s="289" t="s">
        <v>987</v>
      </c>
      <c r="E1002" s="86">
        <v>200000</v>
      </c>
      <c r="F1002" s="258"/>
    </row>
    <row r="1003" spans="1:7">
      <c r="A1003" s="166">
        <f t="shared" si="17"/>
        <v>994</v>
      </c>
      <c r="B1003" s="85">
        <v>44756</v>
      </c>
      <c r="C1003" s="65" t="s">
        <v>923</v>
      </c>
      <c r="D1003" s="289" t="s">
        <v>21</v>
      </c>
      <c r="E1003" s="86">
        <v>10000</v>
      </c>
      <c r="F1003" s="258"/>
    </row>
    <row r="1004" spans="1:7">
      <c r="A1004" s="166">
        <f t="shared" si="17"/>
        <v>995</v>
      </c>
      <c r="B1004" s="85">
        <v>44756</v>
      </c>
      <c r="C1004" s="65" t="s">
        <v>923</v>
      </c>
      <c r="D1004" s="289" t="s">
        <v>21</v>
      </c>
      <c r="E1004" s="86">
        <v>20000</v>
      </c>
      <c r="F1004" s="258"/>
    </row>
    <row r="1005" spans="1:7">
      <c r="A1005" s="166">
        <f t="shared" si="17"/>
        <v>996</v>
      </c>
      <c r="B1005" s="85">
        <v>44757</v>
      </c>
      <c r="C1005" s="65" t="s">
        <v>924</v>
      </c>
      <c r="D1005" s="289" t="s">
        <v>21</v>
      </c>
      <c r="E1005" s="86">
        <v>2</v>
      </c>
      <c r="F1005" s="258"/>
    </row>
    <row r="1006" spans="1:7">
      <c r="A1006" s="166">
        <f t="shared" si="17"/>
        <v>997</v>
      </c>
      <c r="B1006" s="85">
        <v>44757</v>
      </c>
      <c r="C1006" s="65" t="s">
        <v>924</v>
      </c>
      <c r="D1006" s="289" t="s">
        <v>988</v>
      </c>
      <c r="E1006" s="86">
        <v>65000</v>
      </c>
      <c r="F1006" s="258"/>
    </row>
    <row r="1007" spans="1:7">
      <c r="A1007" s="166">
        <f t="shared" si="17"/>
        <v>998</v>
      </c>
      <c r="B1007" s="85">
        <v>44757</v>
      </c>
      <c r="C1007" s="65" t="s">
        <v>924</v>
      </c>
      <c r="D1007" s="289" t="s">
        <v>21</v>
      </c>
      <c r="E1007" s="86">
        <v>20000</v>
      </c>
      <c r="F1007" s="258"/>
    </row>
    <row r="1008" spans="1:7">
      <c r="A1008" s="166">
        <f t="shared" si="17"/>
        <v>999</v>
      </c>
      <c r="B1008" s="85">
        <v>44757</v>
      </c>
      <c r="C1008" s="65" t="s">
        <v>924</v>
      </c>
      <c r="D1008" s="289" t="s">
        <v>989</v>
      </c>
      <c r="E1008" s="86">
        <v>500000</v>
      </c>
      <c r="F1008" s="258"/>
    </row>
    <row r="1009" spans="1:7">
      <c r="A1009" s="166">
        <f t="shared" si="17"/>
        <v>1000</v>
      </c>
      <c r="B1009" s="85">
        <v>44757</v>
      </c>
      <c r="C1009" s="65" t="s">
        <v>924</v>
      </c>
      <c r="D1009" s="289" t="s">
        <v>536</v>
      </c>
      <c r="E1009" s="86">
        <v>100000</v>
      </c>
      <c r="F1009" s="258"/>
    </row>
    <row r="1010" spans="1:7">
      <c r="A1010" s="166">
        <f t="shared" si="17"/>
        <v>1001</v>
      </c>
      <c r="B1010" s="85">
        <v>44757</v>
      </c>
      <c r="C1010" s="65" t="s">
        <v>924</v>
      </c>
      <c r="D1010" s="289" t="s">
        <v>990</v>
      </c>
      <c r="E1010" s="86">
        <v>100000</v>
      </c>
      <c r="F1010" s="258"/>
    </row>
    <row r="1011" spans="1:7">
      <c r="A1011" s="166">
        <f t="shared" si="17"/>
        <v>1002</v>
      </c>
      <c r="B1011" s="85">
        <v>44757</v>
      </c>
      <c r="C1011" s="65" t="s">
        <v>924</v>
      </c>
      <c r="D1011" s="289" t="s">
        <v>21</v>
      </c>
      <c r="E1011" s="86">
        <v>100000</v>
      </c>
      <c r="F1011" s="258"/>
    </row>
    <row r="1012" spans="1:7">
      <c r="A1012" s="166">
        <f t="shared" si="17"/>
        <v>1003</v>
      </c>
      <c r="B1012" s="85">
        <v>44757</v>
      </c>
      <c r="C1012" s="65" t="s">
        <v>924</v>
      </c>
      <c r="D1012" s="289" t="s">
        <v>991</v>
      </c>
      <c r="E1012" s="86">
        <v>400000</v>
      </c>
      <c r="F1012" s="258"/>
    </row>
    <row r="1013" spans="1:7">
      <c r="A1013" s="166">
        <f t="shared" si="17"/>
        <v>1004</v>
      </c>
      <c r="B1013" s="85">
        <v>44757</v>
      </c>
      <c r="C1013" s="65" t="s">
        <v>924</v>
      </c>
      <c r="D1013" s="289" t="s">
        <v>966</v>
      </c>
      <c r="E1013" s="86">
        <v>100000</v>
      </c>
      <c r="F1013" s="258"/>
    </row>
    <row r="1014" spans="1:7">
      <c r="A1014" s="166">
        <f t="shared" si="17"/>
        <v>1005</v>
      </c>
      <c r="B1014" s="85">
        <v>44757</v>
      </c>
      <c r="C1014" s="65" t="s">
        <v>924</v>
      </c>
      <c r="D1014" s="289" t="s">
        <v>992</v>
      </c>
      <c r="E1014" s="86">
        <v>50000</v>
      </c>
      <c r="F1014" s="258"/>
    </row>
    <row r="1015" spans="1:7">
      <c r="A1015" s="166">
        <f t="shared" si="17"/>
        <v>1006</v>
      </c>
      <c r="B1015" s="85">
        <v>44757</v>
      </c>
      <c r="C1015" s="65" t="s">
        <v>924</v>
      </c>
      <c r="D1015" s="289" t="s">
        <v>21</v>
      </c>
      <c r="E1015" s="86">
        <v>10000</v>
      </c>
      <c r="F1015" s="258"/>
    </row>
    <row r="1016" spans="1:7">
      <c r="A1016" s="166">
        <f t="shared" si="17"/>
        <v>1007</v>
      </c>
      <c r="B1016" s="85">
        <v>44757</v>
      </c>
      <c r="C1016" s="65" t="s">
        <v>924</v>
      </c>
      <c r="D1016" s="289" t="s">
        <v>993</v>
      </c>
      <c r="E1016" s="86">
        <v>200000</v>
      </c>
      <c r="F1016" s="258"/>
    </row>
    <row r="1017" spans="1:7">
      <c r="A1017" s="166">
        <f t="shared" si="17"/>
        <v>1008</v>
      </c>
      <c r="B1017" s="85">
        <v>44757</v>
      </c>
      <c r="C1017" s="65" t="s">
        <v>924</v>
      </c>
      <c r="D1017" s="289" t="s">
        <v>994</v>
      </c>
      <c r="E1017" s="86">
        <v>50000</v>
      </c>
      <c r="F1017" s="258"/>
    </row>
    <row r="1018" spans="1:7">
      <c r="A1018" s="166">
        <f t="shared" si="17"/>
        <v>1009</v>
      </c>
      <c r="B1018" s="85">
        <v>44758</v>
      </c>
      <c r="C1018" s="65" t="s">
        <v>925</v>
      </c>
      <c r="D1018" s="289" t="s">
        <v>21</v>
      </c>
      <c r="E1018" s="86">
        <v>64000</v>
      </c>
      <c r="F1018" s="258"/>
    </row>
    <row r="1019" spans="1:7">
      <c r="A1019" s="166">
        <f t="shared" si="17"/>
        <v>1010</v>
      </c>
      <c r="B1019" s="85">
        <v>44758</v>
      </c>
      <c r="C1019" s="65" t="s">
        <v>925</v>
      </c>
      <c r="D1019" s="289" t="s">
        <v>993</v>
      </c>
      <c r="E1019" s="86">
        <v>88000</v>
      </c>
      <c r="F1019" s="258"/>
    </row>
    <row r="1020" spans="1:7">
      <c r="A1020" s="166">
        <f t="shared" si="17"/>
        <v>1011</v>
      </c>
      <c r="B1020" s="85">
        <v>44758</v>
      </c>
      <c r="C1020" s="65" t="s">
        <v>925</v>
      </c>
      <c r="D1020" s="289" t="s">
        <v>21</v>
      </c>
      <c r="E1020" s="86">
        <v>10000</v>
      </c>
      <c r="F1020" s="258"/>
    </row>
    <row r="1021" spans="1:7">
      <c r="A1021" s="166">
        <f t="shared" si="17"/>
        <v>1012</v>
      </c>
      <c r="B1021" s="85">
        <v>44758</v>
      </c>
      <c r="C1021" s="65" t="s">
        <v>925</v>
      </c>
      <c r="D1021" s="289" t="s">
        <v>21</v>
      </c>
      <c r="E1021" s="86">
        <v>10000</v>
      </c>
      <c r="F1021" s="258"/>
    </row>
    <row r="1022" spans="1:7" ht="25.5">
      <c r="A1022" s="166">
        <f t="shared" si="17"/>
        <v>1013</v>
      </c>
      <c r="B1022" s="85">
        <v>44758</v>
      </c>
      <c r="C1022" s="65" t="s">
        <v>925</v>
      </c>
      <c r="D1022" s="289" t="s">
        <v>25</v>
      </c>
      <c r="E1022" s="86">
        <v>500000</v>
      </c>
      <c r="F1022" s="258"/>
      <c r="G1022" s="265">
        <v>2</v>
      </c>
    </row>
    <row r="1023" spans="1:7">
      <c r="A1023" s="166">
        <f t="shared" si="17"/>
        <v>1014</v>
      </c>
      <c r="B1023" s="85">
        <v>44758</v>
      </c>
      <c r="C1023" s="65" t="s">
        <v>925</v>
      </c>
      <c r="D1023" s="289" t="s">
        <v>21</v>
      </c>
      <c r="E1023" s="86">
        <v>100000</v>
      </c>
      <c r="F1023" s="258"/>
    </row>
    <row r="1024" spans="1:7">
      <c r="A1024" s="166">
        <f t="shared" si="17"/>
        <v>1015</v>
      </c>
      <c r="B1024" s="85">
        <v>44758</v>
      </c>
      <c r="C1024" s="65" t="s">
        <v>925</v>
      </c>
      <c r="D1024" s="289" t="s">
        <v>21</v>
      </c>
      <c r="E1024" s="86">
        <v>3</v>
      </c>
      <c r="F1024" s="258"/>
    </row>
    <row r="1025" spans="1:7">
      <c r="A1025" s="166">
        <f t="shared" si="17"/>
        <v>1016</v>
      </c>
      <c r="B1025" s="85">
        <v>44759</v>
      </c>
      <c r="C1025" s="65" t="s">
        <v>926</v>
      </c>
      <c r="D1025" s="289" t="s">
        <v>995</v>
      </c>
      <c r="E1025" s="86">
        <v>65000</v>
      </c>
      <c r="F1025" s="258"/>
    </row>
    <row r="1026" spans="1:7">
      <c r="A1026" s="166">
        <f t="shared" si="17"/>
        <v>1017</v>
      </c>
      <c r="B1026" s="85">
        <v>44759</v>
      </c>
      <c r="C1026" s="65" t="s">
        <v>926</v>
      </c>
      <c r="D1026" s="289" t="s">
        <v>21</v>
      </c>
      <c r="E1026" s="86">
        <v>10000</v>
      </c>
      <c r="F1026" s="258"/>
    </row>
    <row r="1027" spans="1:7">
      <c r="A1027" s="166">
        <f t="shared" si="17"/>
        <v>1018</v>
      </c>
      <c r="B1027" s="85">
        <v>44759</v>
      </c>
      <c r="C1027" s="65" t="s">
        <v>926</v>
      </c>
      <c r="D1027" s="289" t="s">
        <v>21</v>
      </c>
      <c r="E1027" s="86">
        <v>20000</v>
      </c>
      <c r="F1027" s="258"/>
    </row>
    <row r="1028" spans="1:7">
      <c r="A1028" s="166">
        <f t="shared" si="17"/>
        <v>1019</v>
      </c>
      <c r="B1028" s="85">
        <v>44759</v>
      </c>
      <c r="C1028" s="65" t="s">
        <v>926</v>
      </c>
      <c r="D1028" s="289" t="s">
        <v>21</v>
      </c>
      <c r="E1028" s="86">
        <v>10000</v>
      </c>
      <c r="F1028" s="258"/>
    </row>
    <row r="1029" spans="1:7">
      <c r="A1029" s="166">
        <f t="shared" si="17"/>
        <v>1020</v>
      </c>
      <c r="B1029" s="85">
        <v>44759</v>
      </c>
      <c r="C1029" s="65" t="s">
        <v>926</v>
      </c>
      <c r="D1029" s="289" t="s">
        <v>21</v>
      </c>
      <c r="E1029" s="86">
        <v>10000</v>
      </c>
      <c r="F1029" s="258"/>
    </row>
    <row r="1030" spans="1:7">
      <c r="A1030" s="166">
        <f t="shared" si="17"/>
        <v>1021</v>
      </c>
      <c r="B1030" s="85">
        <v>44759</v>
      </c>
      <c r="C1030" s="65" t="s">
        <v>926</v>
      </c>
      <c r="D1030" s="289" t="s">
        <v>21</v>
      </c>
      <c r="E1030" s="86">
        <v>20000</v>
      </c>
      <c r="F1030" s="258"/>
    </row>
    <row r="1031" spans="1:7">
      <c r="A1031" s="166">
        <f t="shared" si="17"/>
        <v>1022</v>
      </c>
      <c r="B1031" s="85">
        <v>44759</v>
      </c>
      <c r="C1031" s="65" t="s">
        <v>926</v>
      </c>
      <c r="D1031" s="289" t="s">
        <v>21</v>
      </c>
      <c r="E1031" s="86">
        <v>48000</v>
      </c>
      <c r="F1031" s="258"/>
    </row>
    <row r="1032" spans="1:7">
      <c r="A1032" s="166">
        <f t="shared" si="17"/>
        <v>1023</v>
      </c>
      <c r="B1032" s="85">
        <v>44760</v>
      </c>
      <c r="C1032" s="65" t="s">
        <v>927</v>
      </c>
      <c r="D1032" s="289" t="s">
        <v>21</v>
      </c>
      <c r="E1032" s="86">
        <v>5000</v>
      </c>
      <c r="F1032" s="258"/>
    </row>
    <row r="1033" spans="1:7">
      <c r="A1033" s="166">
        <f t="shared" si="17"/>
        <v>1024</v>
      </c>
      <c r="B1033" s="85">
        <v>44760</v>
      </c>
      <c r="C1033" s="65" t="s">
        <v>927</v>
      </c>
      <c r="D1033" s="289" t="s">
        <v>996</v>
      </c>
      <c r="E1033" s="86">
        <v>63000</v>
      </c>
      <c r="F1033" s="258"/>
    </row>
    <row r="1034" spans="1:7">
      <c r="A1034" s="166">
        <f t="shared" si="17"/>
        <v>1025</v>
      </c>
      <c r="B1034" s="85">
        <v>44760</v>
      </c>
      <c r="C1034" s="65" t="s">
        <v>927</v>
      </c>
      <c r="D1034" s="289" t="s">
        <v>997</v>
      </c>
      <c r="E1034" s="86">
        <v>65000</v>
      </c>
      <c r="F1034" s="258"/>
    </row>
    <row r="1035" spans="1:7">
      <c r="A1035" s="166">
        <f t="shared" si="17"/>
        <v>1026</v>
      </c>
      <c r="B1035" s="85">
        <v>44760</v>
      </c>
      <c r="C1035" s="65" t="s">
        <v>927</v>
      </c>
      <c r="D1035" s="289" t="s">
        <v>220</v>
      </c>
      <c r="E1035" s="86">
        <v>1000000</v>
      </c>
      <c r="F1035" s="258"/>
    </row>
    <row r="1036" spans="1:7" ht="25.5">
      <c r="A1036" s="166">
        <f t="shared" si="17"/>
        <v>1027</v>
      </c>
      <c r="B1036" s="85">
        <v>44760</v>
      </c>
      <c r="C1036" s="65" t="s">
        <v>927</v>
      </c>
      <c r="D1036" s="289" t="s">
        <v>2431</v>
      </c>
      <c r="E1036" s="86">
        <v>500000</v>
      </c>
      <c r="F1036" s="258"/>
      <c r="G1036" s="265">
        <v>12</v>
      </c>
    </row>
    <row r="1037" spans="1:7">
      <c r="A1037" s="166">
        <f t="shared" si="17"/>
        <v>1028</v>
      </c>
      <c r="B1037" s="85">
        <v>44761</v>
      </c>
      <c r="C1037" s="65" t="s">
        <v>928</v>
      </c>
      <c r="D1037" s="24" t="s">
        <v>2448</v>
      </c>
      <c r="E1037" s="86">
        <v>300000</v>
      </c>
      <c r="F1037" s="258"/>
    </row>
    <row r="1038" spans="1:7">
      <c r="A1038" s="166">
        <f t="shared" si="17"/>
        <v>1029</v>
      </c>
      <c r="B1038" s="85">
        <v>44761</v>
      </c>
      <c r="C1038" s="65" t="s">
        <v>928</v>
      </c>
      <c r="D1038" s="289" t="s">
        <v>21</v>
      </c>
      <c r="E1038" s="86">
        <v>10000</v>
      </c>
      <c r="F1038" s="258"/>
    </row>
    <row r="1039" spans="1:7">
      <c r="A1039" s="166">
        <f t="shared" si="17"/>
        <v>1030</v>
      </c>
      <c r="B1039" s="85">
        <v>44761</v>
      </c>
      <c r="C1039" s="65" t="s">
        <v>928</v>
      </c>
      <c r="D1039" s="289" t="s">
        <v>21</v>
      </c>
      <c r="E1039" s="86">
        <v>10000</v>
      </c>
      <c r="F1039" s="258"/>
    </row>
    <row r="1040" spans="1:7">
      <c r="A1040" s="166">
        <f t="shared" si="17"/>
        <v>1031</v>
      </c>
      <c r="B1040" s="85">
        <v>44761</v>
      </c>
      <c r="C1040" s="65" t="s">
        <v>928</v>
      </c>
      <c r="D1040" s="289" t="s">
        <v>21</v>
      </c>
      <c r="E1040" s="86">
        <v>15</v>
      </c>
      <c r="F1040" s="258"/>
    </row>
    <row r="1041" spans="1:6">
      <c r="A1041" s="166">
        <f t="shared" si="17"/>
        <v>1032</v>
      </c>
      <c r="B1041" s="85">
        <v>44761</v>
      </c>
      <c r="C1041" s="65" t="s">
        <v>928</v>
      </c>
      <c r="D1041" s="289" t="s">
        <v>21</v>
      </c>
      <c r="E1041" s="86">
        <v>10000</v>
      </c>
      <c r="F1041" s="258"/>
    </row>
    <row r="1042" spans="1:6">
      <c r="A1042" s="166">
        <f t="shared" si="17"/>
        <v>1033</v>
      </c>
      <c r="B1042" s="85">
        <v>44761</v>
      </c>
      <c r="C1042" s="65" t="s">
        <v>928</v>
      </c>
      <c r="D1042" s="289" t="s">
        <v>21</v>
      </c>
      <c r="E1042" s="86">
        <v>70000</v>
      </c>
      <c r="F1042" s="258"/>
    </row>
    <row r="1043" spans="1:6">
      <c r="A1043" s="166">
        <f t="shared" si="17"/>
        <v>1034</v>
      </c>
      <c r="B1043" s="85">
        <v>44761</v>
      </c>
      <c r="C1043" s="65" t="s">
        <v>928</v>
      </c>
      <c r="D1043" s="289" t="s">
        <v>21</v>
      </c>
      <c r="E1043" s="86">
        <v>20000</v>
      </c>
      <c r="F1043" s="258"/>
    </row>
    <row r="1044" spans="1:6">
      <c r="A1044" s="166">
        <f t="shared" si="17"/>
        <v>1035</v>
      </c>
      <c r="B1044" s="85">
        <v>44761</v>
      </c>
      <c r="C1044" s="65" t="s">
        <v>928</v>
      </c>
      <c r="D1044" s="289" t="s">
        <v>21</v>
      </c>
      <c r="E1044" s="86">
        <v>20000</v>
      </c>
      <c r="F1044" s="258"/>
    </row>
    <row r="1045" spans="1:6">
      <c r="A1045" s="166">
        <f t="shared" si="17"/>
        <v>1036</v>
      </c>
      <c r="B1045" s="85">
        <v>44762</v>
      </c>
      <c r="C1045" s="65" t="s">
        <v>929</v>
      </c>
      <c r="D1045" s="289" t="s">
        <v>146</v>
      </c>
      <c r="E1045" s="86">
        <v>200000</v>
      </c>
      <c r="F1045" s="258"/>
    </row>
    <row r="1046" spans="1:6">
      <c r="A1046" s="166">
        <f t="shared" si="17"/>
        <v>1037</v>
      </c>
      <c r="B1046" s="85">
        <v>44762</v>
      </c>
      <c r="C1046" s="65" t="s">
        <v>929</v>
      </c>
      <c r="D1046" s="289" t="s">
        <v>21</v>
      </c>
      <c r="E1046" s="86">
        <v>5000</v>
      </c>
      <c r="F1046" s="258"/>
    </row>
    <row r="1047" spans="1:6">
      <c r="A1047" s="166">
        <f t="shared" si="17"/>
        <v>1038</v>
      </c>
      <c r="B1047" s="85">
        <v>44762</v>
      </c>
      <c r="C1047" s="65" t="s">
        <v>929</v>
      </c>
      <c r="D1047" s="289" t="s">
        <v>343</v>
      </c>
      <c r="E1047" s="86">
        <v>100000</v>
      </c>
      <c r="F1047" s="258"/>
    </row>
    <row r="1048" spans="1:6">
      <c r="A1048" s="166">
        <f t="shared" si="17"/>
        <v>1039</v>
      </c>
      <c r="B1048" s="85">
        <v>44762</v>
      </c>
      <c r="C1048" s="65" t="s">
        <v>929</v>
      </c>
      <c r="D1048" s="289" t="s">
        <v>21</v>
      </c>
      <c r="E1048" s="86">
        <v>10000</v>
      </c>
      <c r="F1048" s="258"/>
    </row>
    <row r="1049" spans="1:6">
      <c r="A1049" s="166">
        <f t="shared" si="17"/>
        <v>1040</v>
      </c>
      <c r="B1049" s="85">
        <v>44762</v>
      </c>
      <c r="C1049" s="65" t="s">
        <v>929</v>
      </c>
      <c r="D1049" s="289" t="s">
        <v>21</v>
      </c>
      <c r="E1049" s="86">
        <v>10000</v>
      </c>
      <c r="F1049" s="258"/>
    </row>
    <row r="1050" spans="1:6">
      <c r="A1050" s="166">
        <f t="shared" si="17"/>
        <v>1041</v>
      </c>
      <c r="B1050" s="85">
        <v>44762</v>
      </c>
      <c r="C1050" s="65" t="s">
        <v>929</v>
      </c>
      <c r="D1050" s="289" t="s">
        <v>21</v>
      </c>
      <c r="E1050" s="86">
        <v>10000</v>
      </c>
      <c r="F1050" s="258"/>
    </row>
    <row r="1051" spans="1:6">
      <c r="A1051" s="166">
        <f t="shared" si="17"/>
        <v>1042</v>
      </c>
      <c r="B1051" s="85">
        <v>44762</v>
      </c>
      <c r="C1051" s="65" t="s">
        <v>929</v>
      </c>
      <c r="D1051" s="289" t="s">
        <v>21</v>
      </c>
      <c r="E1051" s="86">
        <v>10000</v>
      </c>
      <c r="F1051" s="258"/>
    </row>
    <row r="1052" spans="1:6">
      <c r="A1052" s="166">
        <f t="shared" si="17"/>
        <v>1043</v>
      </c>
      <c r="B1052" s="85">
        <v>44762</v>
      </c>
      <c r="C1052" s="65" t="s">
        <v>929</v>
      </c>
      <c r="D1052" s="289" t="s">
        <v>21</v>
      </c>
      <c r="E1052" s="86">
        <v>10000</v>
      </c>
      <c r="F1052" s="258"/>
    </row>
    <row r="1053" spans="1:6">
      <c r="A1053" s="166">
        <f t="shared" si="17"/>
        <v>1044</v>
      </c>
      <c r="B1053" s="85">
        <v>44762</v>
      </c>
      <c r="C1053" s="65" t="s">
        <v>929</v>
      </c>
      <c r="D1053" s="289" t="s">
        <v>21</v>
      </c>
      <c r="E1053" s="86">
        <v>100000</v>
      </c>
      <c r="F1053" s="258"/>
    </row>
    <row r="1054" spans="1:6">
      <c r="A1054" s="166">
        <f t="shared" si="17"/>
        <v>1045</v>
      </c>
      <c r="B1054" s="85">
        <v>44762</v>
      </c>
      <c r="C1054" s="65" t="s">
        <v>929</v>
      </c>
      <c r="D1054" s="289" t="s">
        <v>21</v>
      </c>
      <c r="E1054" s="86">
        <v>10000</v>
      </c>
      <c r="F1054" s="258"/>
    </row>
    <row r="1055" spans="1:6">
      <c r="A1055" s="166">
        <f t="shared" si="17"/>
        <v>1046</v>
      </c>
      <c r="B1055" s="85">
        <v>44762</v>
      </c>
      <c r="C1055" s="65" t="s">
        <v>929</v>
      </c>
      <c r="D1055" s="289" t="s">
        <v>21</v>
      </c>
      <c r="E1055" s="86">
        <v>20000</v>
      </c>
      <c r="F1055" s="258"/>
    </row>
    <row r="1056" spans="1:6">
      <c r="A1056" s="166">
        <f t="shared" ref="A1056:A1119" si="18">A1055+1</f>
        <v>1047</v>
      </c>
      <c r="B1056" s="85">
        <v>44763</v>
      </c>
      <c r="C1056" s="65" t="s">
        <v>930</v>
      </c>
      <c r="D1056" s="289" t="s">
        <v>21</v>
      </c>
      <c r="E1056" s="86">
        <v>500000</v>
      </c>
      <c r="F1056" s="258"/>
    </row>
    <row r="1057" spans="1:6">
      <c r="A1057" s="166">
        <f t="shared" si="18"/>
        <v>1048</v>
      </c>
      <c r="B1057" s="85">
        <v>44763</v>
      </c>
      <c r="C1057" s="65" t="s">
        <v>930</v>
      </c>
      <c r="D1057" s="289" t="s">
        <v>21</v>
      </c>
      <c r="E1057" s="86">
        <v>10000</v>
      </c>
      <c r="F1057" s="258"/>
    </row>
    <row r="1058" spans="1:6">
      <c r="A1058" s="166">
        <f t="shared" si="18"/>
        <v>1049</v>
      </c>
      <c r="B1058" s="85">
        <v>44763</v>
      </c>
      <c r="C1058" s="65" t="s">
        <v>930</v>
      </c>
      <c r="D1058" s="289" t="s">
        <v>21</v>
      </c>
      <c r="E1058" s="86">
        <v>1000</v>
      </c>
      <c r="F1058" s="258"/>
    </row>
    <row r="1059" spans="1:6">
      <c r="A1059" s="166">
        <f t="shared" si="18"/>
        <v>1050</v>
      </c>
      <c r="B1059" s="85">
        <v>44763</v>
      </c>
      <c r="C1059" s="65" t="s">
        <v>930</v>
      </c>
      <c r="D1059" s="289" t="s">
        <v>509</v>
      </c>
      <c r="E1059" s="86">
        <v>50000</v>
      </c>
      <c r="F1059" s="258"/>
    </row>
    <row r="1060" spans="1:6">
      <c r="A1060" s="166">
        <f t="shared" si="18"/>
        <v>1051</v>
      </c>
      <c r="B1060" s="85">
        <v>44763</v>
      </c>
      <c r="C1060" s="65" t="s">
        <v>930</v>
      </c>
      <c r="D1060" s="289" t="s">
        <v>21</v>
      </c>
      <c r="E1060" s="86">
        <v>10000</v>
      </c>
      <c r="F1060" s="258"/>
    </row>
    <row r="1061" spans="1:6">
      <c r="A1061" s="166">
        <f t="shared" si="18"/>
        <v>1052</v>
      </c>
      <c r="B1061" s="85">
        <v>44763</v>
      </c>
      <c r="C1061" s="65" t="s">
        <v>930</v>
      </c>
      <c r="D1061" s="289" t="s">
        <v>998</v>
      </c>
      <c r="E1061" s="86">
        <v>200000</v>
      </c>
      <c r="F1061" s="258"/>
    </row>
    <row r="1062" spans="1:6">
      <c r="A1062" s="166">
        <f t="shared" si="18"/>
        <v>1053</v>
      </c>
      <c r="B1062" s="85">
        <v>44763</v>
      </c>
      <c r="C1062" s="65" t="s">
        <v>930</v>
      </c>
      <c r="D1062" s="289" t="s">
        <v>21</v>
      </c>
      <c r="E1062" s="86">
        <v>10000</v>
      </c>
      <c r="F1062" s="258"/>
    </row>
    <row r="1063" spans="1:6">
      <c r="A1063" s="166">
        <f t="shared" si="18"/>
        <v>1054</v>
      </c>
      <c r="B1063" s="85">
        <v>44763</v>
      </c>
      <c r="C1063" s="65" t="s">
        <v>930</v>
      </c>
      <c r="D1063" s="289" t="s">
        <v>21</v>
      </c>
      <c r="E1063" s="86">
        <v>10000</v>
      </c>
      <c r="F1063" s="258"/>
    </row>
    <row r="1064" spans="1:6">
      <c r="A1064" s="166">
        <f t="shared" si="18"/>
        <v>1055</v>
      </c>
      <c r="B1064" s="85">
        <v>44763</v>
      </c>
      <c r="C1064" s="65" t="s">
        <v>930</v>
      </c>
      <c r="D1064" s="289" t="s">
        <v>21</v>
      </c>
      <c r="E1064" s="86">
        <v>10000</v>
      </c>
      <c r="F1064" s="258"/>
    </row>
    <row r="1065" spans="1:6">
      <c r="A1065" s="166">
        <f t="shared" si="18"/>
        <v>1056</v>
      </c>
      <c r="B1065" s="85">
        <v>44763</v>
      </c>
      <c r="C1065" s="65" t="s">
        <v>930</v>
      </c>
      <c r="D1065" s="289" t="s">
        <v>21</v>
      </c>
      <c r="E1065" s="86">
        <v>10000</v>
      </c>
      <c r="F1065" s="258"/>
    </row>
    <row r="1066" spans="1:6">
      <c r="A1066" s="166">
        <f t="shared" si="18"/>
        <v>1057</v>
      </c>
      <c r="B1066" s="85">
        <v>44764</v>
      </c>
      <c r="C1066" s="65" t="s">
        <v>931</v>
      </c>
      <c r="D1066" s="289" t="s">
        <v>21</v>
      </c>
      <c r="E1066" s="86">
        <v>200000</v>
      </c>
      <c r="F1066" s="258"/>
    </row>
    <row r="1067" spans="1:6">
      <c r="A1067" s="166">
        <f t="shared" si="18"/>
        <v>1058</v>
      </c>
      <c r="B1067" s="85">
        <v>44764</v>
      </c>
      <c r="C1067" s="65" t="s">
        <v>931</v>
      </c>
      <c r="D1067" s="289" t="s">
        <v>21</v>
      </c>
      <c r="E1067" s="86">
        <v>10000</v>
      </c>
      <c r="F1067" s="258"/>
    </row>
    <row r="1068" spans="1:6">
      <c r="A1068" s="166">
        <f t="shared" si="18"/>
        <v>1059</v>
      </c>
      <c r="B1068" s="85">
        <v>44764</v>
      </c>
      <c r="C1068" s="65" t="s">
        <v>931</v>
      </c>
      <c r="D1068" s="289" t="s">
        <v>21</v>
      </c>
      <c r="E1068" s="86">
        <v>10000</v>
      </c>
      <c r="F1068" s="258"/>
    </row>
    <row r="1069" spans="1:6">
      <c r="A1069" s="166">
        <f t="shared" si="18"/>
        <v>1060</v>
      </c>
      <c r="B1069" s="85">
        <v>44764</v>
      </c>
      <c r="C1069" s="65" t="s">
        <v>931</v>
      </c>
      <c r="D1069" s="24" t="s">
        <v>2459</v>
      </c>
      <c r="E1069" s="86">
        <v>8650000</v>
      </c>
      <c r="F1069" s="258"/>
    </row>
    <row r="1070" spans="1:6">
      <c r="A1070" s="166">
        <f t="shared" si="18"/>
        <v>1061</v>
      </c>
      <c r="B1070" s="85">
        <v>44764</v>
      </c>
      <c r="C1070" s="65" t="s">
        <v>931</v>
      </c>
      <c r="D1070" s="289" t="s">
        <v>21</v>
      </c>
      <c r="E1070" s="86">
        <v>10000</v>
      </c>
      <c r="F1070" s="258"/>
    </row>
    <row r="1071" spans="1:6">
      <c r="A1071" s="166">
        <f t="shared" si="18"/>
        <v>1062</v>
      </c>
      <c r="B1071" s="85">
        <v>44764</v>
      </c>
      <c r="C1071" s="65" t="s">
        <v>931</v>
      </c>
      <c r="D1071" s="289" t="s">
        <v>999</v>
      </c>
      <c r="E1071" s="86">
        <v>63000</v>
      </c>
      <c r="F1071" s="258"/>
    </row>
    <row r="1072" spans="1:6">
      <c r="A1072" s="166">
        <f t="shared" si="18"/>
        <v>1063</v>
      </c>
      <c r="B1072" s="85">
        <v>44764</v>
      </c>
      <c r="C1072" s="65" t="s">
        <v>931</v>
      </c>
      <c r="D1072" s="289" t="s">
        <v>21</v>
      </c>
      <c r="E1072" s="86">
        <v>10000</v>
      </c>
      <c r="F1072" s="258"/>
    </row>
    <row r="1073" spans="1:6">
      <c r="A1073" s="166">
        <f t="shared" si="18"/>
        <v>1064</v>
      </c>
      <c r="B1073" s="85">
        <v>44765</v>
      </c>
      <c r="C1073" s="65" t="s">
        <v>932</v>
      </c>
      <c r="D1073" s="289" t="s">
        <v>21</v>
      </c>
      <c r="E1073" s="86">
        <v>10000</v>
      </c>
      <c r="F1073" s="258"/>
    </row>
    <row r="1074" spans="1:6">
      <c r="A1074" s="166">
        <f t="shared" si="18"/>
        <v>1065</v>
      </c>
      <c r="B1074" s="85">
        <v>44765</v>
      </c>
      <c r="C1074" s="65" t="s">
        <v>932</v>
      </c>
      <c r="D1074" s="289" t="s">
        <v>1000</v>
      </c>
      <c r="E1074" s="86">
        <v>200000</v>
      </c>
      <c r="F1074" s="258"/>
    </row>
    <row r="1075" spans="1:6">
      <c r="A1075" s="166">
        <f t="shared" si="18"/>
        <v>1066</v>
      </c>
      <c r="B1075" s="85">
        <v>44765</v>
      </c>
      <c r="C1075" s="65" t="s">
        <v>932</v>
      </c>
      <c r="D1075" s="289" t="s">
        <v>21</v>
      </c>
      <c r="E1075" s="86">
        <v>10000</v>
      </c>
      <c r="F1075" s="258"/>
    </row>
    <row r="1076" spans="1:6">
      <c r="A1076" s="166">
        <f t="shared" si="18"/>
        <v>1067</v>
      </c>
      <c r="B1076" s="85">
        <v>44765</v>
      </c>
      <c r="C1076" s="65" t="s">
        <v>932</v>
      </c>
      <c r="D1076" s="289" t="s">
        <v>1001</v>
      </c>
      <c r="E1076" s="86">
        <v>3000000</v>
      </c>
      <c r="F1076" s="258"/>
    </row>
    <row r="1077" spans="1:6">
      <c r="A1077" s="166">
        <f t="shared" si="18"/>
        <v>1068</v>
      </c>
      <c r="B1077" s="85">
        <v>44765</v>
      </c>
      <c r="C1077" s="65" t="s">
        <v>932</v>
      </c>
      <c r="D1077" s="289" t="s">
        <v>21</v>
      </c>
      <c r="E1077" s="86">
        <v>20000</v>
      </c>
      <c r="F1077" s="258"/>
    </row>
    <row r="1078" spans="1:6">
      <c r="A1078" s="166">
        <f t="shared" si="18"/>
        <v>1069</v>
      </c>
      <c r="B1078" s="85">
        <v>44766</v>
      </c>
      <c r="C1078" s="65" t="s">
        <v>933</v>
      </c>
      <c r="D1078" s="289" t="s">
        <v>21</v>
      </c>
      <c r="E1078" s="86">
        <v>10000</v>
      </c>
      <c r="F1078" s="258"/>
    </row>
    <row r="1079" spans="1:6">
      <c r="A1079" s="166">
        <f t="shared" si="18"/>
        <v>1070</v>
      </c>
      <c r="B1079" s="85">
        <v>44766</v>
      </c>
      <c r="C1079" s="65" t="s">
        <v>933</v>
      </c>
      <c r="D1079" s="289" t="s">
        <v>21</v>
      </c>
      <c r="E1079" s="86">
        <v>10000</v>
      </c>
      <c r="F1079" s="258"/>
    </row>
    <row r="1080" spans="1:6">
      <c r="A1080" s="166">
        <f t="shared" si="18"/>
        <v>1071</v>
      </c>
      <c r="B1080" s="85">
        <v>44766</v>
      </c>
      <c r="C1080" s="65" t="s">
        <v>933</v>
      </c>
      <c r="D1080" s="289" t="s">
        <v>21</v>
      </c>
      <c r="E1080" s="86">
        <v>10000</v>
      </c>
      <c r="F1080" s="258"/>
    </row>
    <row r="1081" spans="1:6">
      <c r="A1081" s="166">
        <f t="shared" si="18"/>
        <v>1072</v>
      </c>
      <c r="B1081" s="85">
        <v>44766</v>
      </c>
      <c r="C1081" s="65" t="s">
        <v>933</v>
      </c>
      <c r="D1081" s="289" t="s">
        <v>21</v>
      </c>
      <c r="E1081" s="86">
        <v>10000</v>
      </c>
      <c r="F1081" s="258"/>
    </row>
    <row r="1082" spans="1:6">
      <c r="A1082" s="166">
        <f t="shared" si="18"/>
        <v>1073</v>
      </c>
      <c r="B1082" s="85">
        <v>44766</v>
      </c>
      <c r="C1082" s="65" t="s">
        <v>933</v>
      </c>
      <c r="D1082" s="289" t="s">
        <v>21</v>
      </c>
      <c r="E1082" s="86">
        <v>10000</v>
      </c>
      <c r="F1082" s="258"/>
    </row>
    <row r="1083" spans="1:6">
      <c r="A1083" s="166">
        <f t="shared" si="18"/>
        <v>1074</v>
      </c>
      <c r="B1083" s="85">
        <v>44767</v>
      </c>
      <c r="C1083" s="65" t="s">
        <v>934</v>
      </c>
      <c r="D1083" s="289" t="s">
        <v>294</v>
      </c>
      <c r="E1083" s="86">
        <v>200000</v>
      </c>
      <c r="F1083" s="258"/>
    </row>
    <row r="1084" spans="1:6">
      <c r="A1084" s="166">
        <f t="shared" si="18"/>
        <v>1075</v>
      </c>
      <c r="B1084" s="85">
        <v>44767</v>
      </c>
      <c r="C1084" s="65" t="s">
        <v>934</v>
      </c>
      <c r="D1084" s="289" t="s">
        <v>21</v>
      </c>
      <c r="E1084" s="86">
        <v>10000</v>
      </c>
      <c r="F1084" s="258"/>
    </row>
    <row r="1085" spans="1:6">
      <c r="A1085" s="166">
        <f t="shared" si="18"/>
        <v>1076</v>
      </c>
      <c r="B1085" s="85">
        <v>44767</v>
      </c>
      <c r="C1085" s="65" t="s">
        <v>934</v>
      </c>
      <c r="D1085" s="289" t="s">
        <v>21</v>
      </c>
      <c r="E1085" s="86">
        <v>10000</v>
      </c>
      <c r="F1085" s="258"/>
    </row>
    <row r="1086" spans="1:6">
      <c r="A1086" s="166">
        <f t="shared" si="18"/>
        <v>1077</v>
      </c>
      <c r="B1086" s="85">
        <v>44767</v>
      </c>
      <c r="C1086" s="65" t="s">
        <v>934</v>
      </c>
      <c r="D1086" s="289" t="s">
        <v>21</v>
      </c>
      <c r="E1086" s="86">
        <v>10000</v>
      </c>
      <c r="F1086" s="258"/>
    </row>
    <row r="1087" spans="1:6">
      <c r="A1087" s="166">
        <f t="shared" si="18"/>
        <v>1078</v>
      </c>
      <c r="B1087" s="85">
        <v>44767</v>
      </c>
      <c r="C1087" s="65" t="s">
        <v>934</v>
      </c>
      <c r="D1087" s="289" t="s">
        <v>1002</v>
      </c>
      <c r="E1087" s="86">
        <v>100000</v>
      </c>
      <c r="F1087" s="258"/>
    </row>
    <row r="1088" spans="1:6">
      <c r="A1088" s="166">
        <f t="shared" si="18"/>
        <v>1079</v>
      </c>
      <c r="B1088" s="85">
        <v>44767</v>
      </c>
      <c r="C1088" s="65" t="s">
        <v>934</v>
      </c>
      <c r="D1088" s="289" t="s">
        <v>21</v>
      </c>
      <c r="E1088" s="86">
        <v>10000</v>
      </c>
      <c r="F1088" s="258"/>
    </row>
    <row r="1089" spans="1:6">
      <c r="A1089" s="166">
        <f t="shared" si="18"/>
        <v>1080</v>
      </c>
      <c r="B1089" s="85">
        <v>44767</v>
      </c>
      <c r="C1089" s="65" t="s">
        <v>934</v>
      </c>
      <c r="D1089" s="289" t="s">
        <v>21</v>
      </c>
      <c r="E1089" s="86">
        <v>10000</v>
      </c>
      <c r="F1089" s="258"/>
    </row>
    <row r="1090" spans="1:6">
      <c r="A1090" s="166">
        <f t="shared" si="18"/>
        <v>1081</v>
      </c>
      <c r="B1090" s="85">
        <v>44767</v>
      </c>
      <c r="C1090" s="65" t="s">
        <v>934</v>
      </c>
      <c r="D1090" s="289" t="s">
        <v>21</v>
      </c>
      <c r="E1090" s="86">
        <v>10000</v>
      </c>
      <c r="F1090" s="258"/>
    </row>
    <row r="1091" spans="1:6">
      <c r="A1091" s="166">
        <f t="shared" si="18"/>
        <v>1082</v>
      </c>
      <c r="B1091" s="85">
        <v>44767</v>
      </c>
      <c r="C1091" s="65" t="s">
        <v>934</v>
      </c>
      <c r="D1091" s="289" t="s">
        <v>21</v>
      </c>
      <c r="E1091" s="86">
        <v>10000</v>
      </c>
      <c r="F1091" s="258"/>
    </row>
    <row r="1092" spans="1:6">
      <c r="A1092" s="166">
        <f t="shared" si="18"/>
        <v>1083</v>
      </c>
      <c r="B1092" s="85">
        <v>44767</v>
      </c>
      <c r="C1092" s="65" t="s">
        <v>934</v>
      </c>
      <c r="D1092" s="289" t="s">
        <v>21</v>
      </c>
      <c r="E1092" s="86">
        <v>10000</v>
      </c>
      <c r="F1092" s="258"/>
    </row>
    <row r="1093" spans="1:6">
      <c r="A1093" s="166">
        <f t="shared" si="18"/>
        <v>1084</v>
      </c>
      <c r="B1093" s="85">
        <v>44767</v>
      </c>
      <c r="C1093" s="65" t="s">
        <v>934</v>
      </c>
      <c r="D1093" s="289" t="s">
        <v>532</v>
      </c>
      <c r="E1093" s="86">
        <v>100000</v>
      </c>
      <c r="F1093" s="258"/>
    </row>
    <row r="1094" spans="1:6">
      <c r="A1094" s="166">
        <f t="shared" si="18"/>
        <v>1085</v>
      </c>
      <c r="B1094" s="85">
        <v>44767</v>
      </c>
      <c r="C1094" s="65" t="s">
        <v>934</v>
      </c>
      <c r="D1094" s="289" t="s">
        <v>21</v>
      </c>
      <c r="E1094" s="86">
        <v>10000</v>
      </c>
      <c r="F1094" s="258"/>
    </row>
    <row r="1095" spans="1:6">
      <c r="A1095" s="166">
        <f t="shared" si="18"/>
        <v>1086</v>
      </c>
      <c r="B1095" s="85">
        <v>44767</v>
      </c>
      <c r="C1095" s="65" t="s">
        <v>934</v>
      </c>
      <c r="D1095" s="289" t="s">
        <v>21</v>
      </c>
      <c r="E1095" s="86">
        <v>10000</v>
      </c>
      <c r="F1095" s="258"/>
    </row>
    <row r="1096" spans="1:6">
      <c r="A1096" s="166">
        <f t="shared" si="18"/>
        <v>1087</v>
      </c>
      <c r="B1096" s="85">
        <v>44767</v>
      </c>
      <c r="C1096" s="65" t="s">
        <v>934</v>
      </c>
      <c r="D1096" s="289" t="s">
        <v>21</v>
      </c>
      <c r="E1096" s="86">
        <v>10000</v>
      </c>
      <c r="F1096" s="258"/>
    </row>
    <row r="1097" spans="1:6">
      <c r="A1097" s="166">
        <f t="shared" si="18"/>
        <v>1088</v>
      </c>
      <c r="B1097" s="85">
        <v>44767</v>
      </c>
      <c r="C1097" s="65" t="s">
        <v>934</v>
      </c>
      <c r="D1097" s="289" t="s">
        <v>21</v>
      </c>
      <c r="E1097" s="86">
        <v>10000</v>
      </c>
      <c r="F1097" s="258"/>
    </row>
    <row r="1098" spans="1:6">
      <c r="A1098" s="166">
        <f t="shared" si="18"/>
        <v>1089</v>
      </c>
      <c r="B1098" s="85">
        <v>44767</v>
      </c>
      <c r="C1098" s="65" t="s">
        <v>934</v>
      </c>
      <c r="D1098" s="289" t="s">
        <v>21</v>
      </c>
      <c r="E1098" s="86">
        <v>10000</v>
      </c>
      <c r="F1098" s="258"/>
    </row>
    <row r="1099" spans="1:6">
      <c r="A1099" s="166">
        <f t="shared" si="18"/>
        <v>1090</v>
      </c>
      <c r="B1099" s="85">
        <v>44767</v>
      </c>
      <c r="C1099" s="65" t="s">
        <v>934</v>
      </c>
      <c r="D1099" s="289" t="s">
        <v>21</v>
      </c>
      <c r="E1099" s="86">
        <v>10000</v>
      </c>
      <c r="F1099" s="258"/>
    </row>
    <row r="1100" spans="1:6">
      <c r="A1100" s="166">
        <f t="shared" si="18"/>
        <v>1091</v>
      </c>
      <c r="B1100" s="85">
        <v>44767</v>
      </c>
      <c r="C1100" s="65" t="s">
        <v>934</v>
      </c>
      <c r="D1100" s="289" t="s">
        <v>21</v>
      </c>
      <c r="E1100" s="86">
        <v>10000</v>
      </c>
      <c r="F1100" s="258"/>
    </row>
    <row r="1101" spans="1:6">
      <c r="A1101" s="166">
        <f t="shared" si="18"/>
        <v>1092</v>
      </c>
      <c r="B1101" s="85">
        <v>44767</v>
      </c>
      <c r="C1101" s="65" t="s">
        <v>934</v>
      </c>
      <c r="D1101" s="289" t="s">
        <v>21</v>
      </c>
      <c r="E1101" s="86">
        <v>10000</v>
      </c>
      <c r="F1101" s="258"/>
    </row>
    <row r="1102" spans="1:6">
      <c r="A1102" s="166">
        <f t="shared" si="18"/>
        <v>1093</v>
      </c>
      <c r="B1102" s="85">
        <v>44767</v>
      </c>
      <c r="C1102" s="65" t="s">
        <v>934</v>
      </c>
      <c r="D1102" s="289" t="s">
        <v>21</v>
      </c>
      <c r="E1102" s="86">
        <v>10000</v>
      </c>
      <c r="F1102" s="258"/>
    </row>
    <row r="1103" spans="1:6">
      <c r="A1103" s="166">
        <f t="shared" si="18"/>
        <v>1094</v>
      </c>
      <c r="B1103" s="85">
        <v>44768</v>
      </c>
      <c r="C1103" s="65" t="s">
        <v>937</v>
      </c>
      <c r="D1103" s="289" t="s">
        <v>21</v>
      </c>
      <c r="E1103" s="86">
        <v>10000</v>
      </c>
      <c r="F1103" s="258"/>
    </row>
    <row r="1104" spans="1:6">
      <c r="A1104" s="166">
        <f t="shared" si="18"/>
        <v>1095</v>
      </c>
      <c r="B1104" s="85">
        <v>44768</v>
      </c>
      <c r="C1104" s="65" t="s">
        <v>937</v>
      </c>
      <c r="D1104" s="289" t="s">
        <v>21</v>
      </c>
      <c r="E1104" s="86">
        <v>10000</v>
      </c>
      <c r="F1104" s="258"/>
    </row>
    <row r="1105" spans="1:6">
      <c r="A1105" s="166">
        <f t="shared" si="18"/>
        <v>1096</v>
      </c>
      <c r="B1105" s="85">
        <v>44768</v>
      </c>
      <c r="C1105" s="65" t="s">
        <v>937</v>
      </c>
      <c r="D1105" s="289" t="s">
        <v>21</v>
      </c>
      <c r="E1105" s="86">
        <v>10000</v>
      </c>
      <c r="F1105" s="258"/>
    </row>
    <row r="1106" spans="1:6">
      <c r="A1106" s="166">
        <f t="shared" si="18"/>
        <v>1097</v>
      </c>
      <c r="B1106" s="85">
        <v>44768</v>
      </c>
      <c r="C1106" s="65" t="s">
        <v>937</v>
      </c>
      <c r="D1106" s="289" t="s">
        <v>21</v>
      </c>
      <c r="E1106" s="86">
        <v>10000</v>
      </c>
      <c r="F1106" s="258"/>
    </row>
    <row r="1107" spans="1:6">
      <c r="A1107" s="166">
        <f t="shared" si="18"/>
        <v>1098</v>
      </c>
      <c r="B1107" s="85">
        <v>44768</v>
      </c>
      <c r="C1107" s="65" t="s">
        <v>937</v>
      </c>
      <c r="D1107" s="289" t="s">
        <v>21</v>
      </c>
      <c r="E1107" s="86">
        <v>10000</v>
      </c>
      <c r="F1107" s="258"/>
    </row>
    <row r="1108" spans="1:6">
      <c r="A1108" s="166">
        <f t="shared" si="18"/>
        <v>1099</v>
      </c>
      <c r="B1108" s="85">
        <v>44768</v>
      </c>
      <c r="C1108" s="65" t="s">
        <v>937</v>
      </c>
      <c r="D1108" s="289" t="s">
        <v>21</v>
      </c>
      <c r="E1108" s="86">
        <v>10000</v>
      </c>
      <c r="F1108" s="258"/>
    </row>
    <row r="1109" spans="1:6">
      <c r="A1109" s="166">
        <f t="shared" si="18"/>
        <v>1100</v>
      </c>
      <c r="B1109" s="85">
        <v>44768</v>
      </c>
      <c r="C1109" s="65" t="s">
        <v>937</v>
      </c>
      <c r="D1109" s="289" t="s">
        <v>993</v>
      </c>
      <c r="E1109" s="86">
        <v>54394</v>
      </c>
      <c r="F1109" s="258"/>
    </row>
    <row r="1110" spans="1:6">
      <c r="A1110" s="166">
        <f t="shared" si="18"/>
        <v>1101</v>
      </c>
      <c r="B1110" s="85">
        <v>44768</v>
      </c>
      <c r="C1110" s="65" t="s">
        <v>937</v>
      </c>
      <c r="D1110" s="289" t="s">
        <v>21</v>
      </c>
      <c r="E1110" s="86">
        <v>10000</v>
      </c>
      <c r="F1110" s="258"/>
    </row>
    <row r="1111" spans="1:6">
      <c r="A1111" s="166">
        <f t="shared" si="18"/>
        <v>1102</v>
      </c>
      <c r="B1111" s="85">
        <v>44768</v>
      </c>
      <c r="C1111" s="65" t="s">
        <v>937</v>
      </c>
      <c r="D1111" s="289" t="s">
        <v>21</v>
      </c>
      <c r="E1111" s="86">
        <v>10000</v>
      </c>
      <c r="F1111" s="258"/>
    </row>
    <row r="1112" spans="1:6">
      <c r="A1112" s="166">
        <f t="shared" si="18"/>
        <v>1103</v>
      </c>
      <c r="B1112" s="85">
        <v>44768</v>
      </c>
      <c r="C1112" s="65" t="s">
        <v>937</v>
      </c>
      <c r="D1112" s="289" t="s">
        <v>21</v>
      </c>
      <c r="E1112" s="86">
        <v>20000</v>
      </c>
      <c r="F1112" s="258"/>
    </row>
    <row r="1113" spans="1:6">
      <c r="A1113" s="166">
        <f t="shared" si="18"/>
        <v>1104</v>
      </c>
      <c r="B1113" s="85">
        <v>44768</v>
      </c>
      <c r="C1113" s="65" t="s">
        <v>937</v>
      </c>
      <c r="D1113" s="289" t="s">
        <v>21</v>
      </c>
      <c r="E1113" s="86">
        <v>10000</v>
      </c>
      <c r="F1113" s="258"/>
    </row>
    <row r="1114" spans="1:6">
      <c r="A1114" s="166">
        <f t="shared" si="18"/>
        <v>1105</v>
      </c>
      <c r="B1114" s="85">
        <v>44768</v>
      </c>
      <c r="C1114" s="65" t="s">
        <v>937</v>
      </c>
      <c r="D1114" s="289" t="s">
        <v>21</v>
      </c>
      <c r="E1114" s="86">
        <v>5000</v>
      </c>
      <c r="F1114" s="258"/>
    </row>
    <row r="1115" spans="1:6">
      <c r="A1115" s="166">
        <f t="shared" si="18"/>
        <v>1106</v>
      </c>
      <c r="B1115" s="85">
        <v>44768</v>
      </c>
      <c r="C1115" s="65" t="s">
        <v>937</v>
      </c>
      <c r="D1115" s="289" t="s">
        <v>21</v>
      </c>
      <c r="E1115" s="86">
        <v>10000</v>
      </c>
      <c r="F1115" s="258"/>
    </row>
    <row r="1116" spans="1:6">
      <c r="A1116" s="166">
        <f t="shared" si="18"/>
        <v>1107</v>
      </c>
      <c r="B1116" s="85">
        <v>44768</v>
      </c>
      <c r="C1116" s="65" t="s">
        <v>937</v>
      </c>
      <c r="D1116" s="289" t="s">
        <v>21</v>
      </c>
      <c r="E1116" s="86">
        <v>10000</v>
      </c>
      <c r="F1116" s="258"/>
    </row>
    <row r="1117" spans="1:6">
      <c r="A1117" s="166">
        <f t="shared" si="18"/>
        <v>1108</v>
      </c>
      <c r="B1117" s="85">
        <v>44768</v>
      </c>
      <c r="C1117" s="65" t="s">
        <v>937</v>
      </c>
      <c r="D1117" s="289" t="s">
        <v>21</v>
      </c>
      <c r="E1117" s="86">
        <v>10000</v>
      </c>
      <c r="F1117" s="258"/>
    </row>
    <row r="1118" spans="1:6">
      <c r="A1118" s="166">
        <f t="shared" si="18"/>
        <v>1109</v>
      </c>
      <c r="B1118" s="85">
        <v>44768</v>
      </c>
      <c r="C1118" s="65" t="s">
        <v>937</v>
      </c>
      <c r="D1118" s="289" t="s">
        <v>21</v>
      </c>
      <c r="E1118" s="86">
        <v>5000</v>
      </c>
      <c r="F1118" s="258"/>
    </row>
    <row r="1119" spans="1:6">
      <c r="A1119" s="166">
        <f t="shared" si="18"/>
        <v>1110</v>
      </c>
      <c r="B1119" s="85">
        <v>44768</v>
      </c>
      <c r="C1119" s="65" t="s">
        <v>937</v>
      </c>
      <c r="D1119" s="289" t="s">
        <v>21</v>
      </c>
      <c r="E1119" s="86">
        <v>10000</v>
      </c>
      <c r="F1119" s="258"/>
    </row>
    <row r="1120" spans="1:6">
      <c r="A1120" s="166">
        <f t="shared" ref="A1120:A1183" si="19">A1119+1</f>
        <v>1111</v>
      </c>
      <c r="B1120" s="85">
        <v>44768</v>
      </c>
      <c r="C1120" s="65" t="s">
        <v>937</v>
      </c>
      <c r="D1120" s="289" t="s">
        <v>21</v>
      </c>
      <c r="E1120" s="86">
        <v>5000</v>
      </c>
      <c r="F1120" s="258"/>
    </row>
    <row r="1121" spans="1:7">
      <c r="A1121" s="166">
        <f t="shared" si="19"/>
        <v>1112</v>
      </c>
      <c r="B1121" s="85">
        <v>44768</v>
      </c>
      <c r="C1121" s="65" t="s">
        <v>937</v>
      </c>
      <c r="D1121" s="289" t="s">
        <v>21</v>
      </c>
      <c r="E1121" s="86">
        <v>10000</v>
      </c>
      <c r="F1121" s="258"/>
    </row>
    <row r="1122" spans="1:7">
      <c r="A1122" s="166">
        <f t="shared" si="19"/>
        <v>1113</v>
      </c>
      <c r="B1122" s="85">
        <v>44769</v>
      </c>
      <c r="C1122" s="65" t="s">
        <v>938</v>
      </c>
      <c r="D1122" s="289" t="s">
        <v>21</v>
      </c>
      <c r="E1122" s="86">
        <v>1000</v>
      </c>
      <c r="F1122" s="258"/>
    </row>
    <row r="1123" spans="1:7">
      <c r="A1123" s="166">
        <f t="shared" si="19"/>
        <v>1114</v>
      </c>
      <c r="B1123" s="85">
        <v>44769</v>
      </c>
      <c r="C1123" s="65" t="s">
        <v>938</v>
      </c>
      <c r="D1123" s="289" t="s">
        <v>21</v>
      </c>
      <c r="E1123" s="86">
        <v>20000</v>
      </c>
      <c r="F1123" s="258"/>
    </row>
    <row r="1124" spans="1:7">
      <c r="A1124" s="166">
        <f t="shared" si="19"/>
        <v>1115</v>
      </c>
      <c r="B1124" s="85">
        <v>44769</v>
      </c>
      <c r="C1124" s="65" t="s">
        <v>938</v>
      </c>
      <c r="D1124" s="289" t="s">
        <v>21</v>
      </c>
      <c r="E1124" s="86">
        <v>10000</v>
      </c>
      <c r="F1124" s="258"/>
    </row>
    <row r="1125" spans="1:7">
      <c r="A1125" s="166">
        <f t="shared" si="19"/>
        <v>1116</v>
      </c>
      <c r="B1125" s="85">
        <v>44769</v>
      </c>
      <c r="C1125" s="65" t="s">
        <v>938</v>
      </c>
      <c r="D1125" s="289" t="s">
        <v>21</v>
      </c>
      <c r="E1125" s="86">
        <v>10000</v>
      </c>
      <c r="F1125" s="258"/>
    </row>
    <row r="1126" spans="1:7" ht="25.5">
      <c r="A1126" s="166">
        <f t="shared" si="19"/>
        <v>1117</v>
      </c>
      <c r="B1126" s="85">
        <v>44769</v>
      </c>
      <c r="C1126" s="65" t="s">
        <v>938</v>
      </c>
      <c r="D1126" s="289" t="s">
        <v>25</v>
      </c>
      <c r="E1126" s="86">
        <v>650000</v>
      </c>
      <c r="F1126" s="258"/>
      <c r="G1126" s="265">
        <v>2</v>
      </c>
    </row>
    <row r="1127" spans="1:7">
      <c r="A1127" s="166">
        <f t="shared" si="19"/>
        <v>1118</v>
      </c>
      <c r="B1127" s="85">
        <v>44769</v>
      </c>
      <c r="C1127" s="65" t="s">
        <v>938</v>
      </c>
      <c r="D1127" s="289" t="s">
        <v>21</v>
      </c>
      <c r="E1127" s="86">
        <v>10000</v>
      </c>
      <c r="F1127" s="258"/>
    </row>
    <row r="1128" spans="1:7">
      <c r="A1128" s="166">
        <f t="shared" si="19"/>
        <v>1119</v>
      </c>
      <c r="B1128" s="85">
        <v>44769</v>
      </c>
      <c r="C1128" s="65" t="s">
        <v>938</v>
      </c>
      <c r="D1128" s="289" t="s">
        <v>21</v>
      </c>
      <c r="E1128" s="86">
        <v>10000</v>
      </c>
      <c r="F1128" s="258"/>
    </row>
    <row r="1129" spans="1:7">
      <c r="A1129" s="166">
        <f t="shared" si="19"/>
        <v>1120</v>
      </c>
      <c r="B1129" s="85">
        <v>44769</v>
      </c>
      <c r="C1129" s="65" t="s">
        <v>938</v>
      </c>
      <c r="D1129" s="289" t="s">
        <v>21</v>
      </c>
      <c r="E1129" s="86">
        <v>10000</v>
      </c>
      <c r="F1129" s="258"/>
    </row>
    <row r="1130" spans="1:7">
      <c r="A1130" s="166">
        <f t="shared" si="19"/>
        <v>1121</v>
      </c>
      <c r="B1130" s="85">
        <v>44769</v>
      </c>
      <c r="C1130" s="65" t="s">
        <v>938</v>
      </c>
      <c r="D1130" s="289" t="s">
        <v>21</v>
      </c>
      <c r="E1130" s="86">
        <v>10000</v>
      </c>
      <c r="F1130" s="258"/>
    </row>
    <row r="1131" spans="1:7">
      <c r="A1131" s="166">
        <f t="shared" si="19"/>
        <v>1122</v>
      </c>
      <c r="B1131" s="85">
        <v>44769</v>
      </c>
      <c r="C1131" s="65" t="s">
        <v>938</v>
      </c>
      <c r="D1131" s="289" t="s">
        <v>21</v>
      </c>
      <c r="E1131" s="86">
        <v>10000</v>
      </c>
      <c r="F1131" s="258"/>
    </row>
    <row r="1132" spans="1:7">
      <c r="A1132" s="166">
        <f t="shared" si="19"/>
        <v>1123</v>
      </c>
      <c r="B1132" s="85">
        <v>44769</v>
      </c>
      <c r="C1132" s="65" t="s">
        <v>938</v>
      </c>
      <c r="D1132" s="289" t="s">
        <v>21</v>
      </c>
      <c r="E1132" s="86">
        <v>10000</v>
      </c>
      <c r="F1132" s="258"/>
    </row>
    <row r="1133" spans="1:7">
      <c r="A1133" s="166">
        <f t="shared" si="19"/>
        <v>1124</v>
      </c>
      <c r="B1133" s="85">
        <v>44769</v>
      </c>
      <c r="C1133" s="65" t="s">
        <v>938</v>
      </c>
      <c r="D1133" s="289" t="s">
        <v>21</v>
      </c>
      <c r="E1133" s="86">
        <v>10000</v>
      </c>
      <c r="F1133" s="258"/>
    </row>
    <row r="1134" spans="1:7">
      <c r="A1134" s="166">
        <f t="shared" si="19"/>
        <v>1125</v>
      </c>
      <c r="B1134" s="85">
        <v>44769</v>
      </c>
      <c r="C1134" s="65" t="s">
        <v>938</v>
      </c>
      <c r="D1134" s="289" t="s">
        <v>21</v>
      </c>
      <c r="E1134" s="86">
        <v>10000</v>
      </c>
      <c r="F1134" s="258"/>
    </row>
    <row r="1135" spans="1:7">
      <c r="A1135" s="166">
        <f t="shared" si="19"/>
        <v>1126</v>
      </c>
      <c r="B1135" s="85">
        <v>44769</v>
      </c>
      <c r="C1135" s="65" t="s">
        <v>938</v>
      </c>
      <c r="D1135" s="289" t="s">
        <v>21</v>
      </c>
      <c r="E1135" s="86">
        <v>10000</v>
      </c>
      <c r="F1135" s="258"/>
    </row>
    <row r="1136" spans="1:7">
      <c r="A1136" s="166">
        <f t="shared" si="19"/>
        <v>1127</v>
      </c>
      <c r="B1136" s="85">
        <v>44769</v>
      </c>
      <c r="C1136" s="65" t="s">
        <v>938</v>
      </c>
      <c r="D1136" s="289" t="s">
        <v>21</v>
      </c>
      <c r="E1136" s="86">
        <v>10000</v>
      </c>
      <c r="F1136" s="258"/>
    </row>
    <row r="1137" spans="1:6">
      <c r="A1137" s="166">
        <f t="shared" si="19"/>
        <v>1128</v>
      </c>
      <c r="B1137" s="85">
        <v>44769</v>
      </c>
      <c r="C1137" s="65" t="s">
        <v>938</v>
      </c>
      <c r="D1137" s="289" t="s">
        <v>21</v>
      </c>
      <c r="E1137" s="86">
        <v>20000</v>
      </c>
      <c r="F1137" s="258"/>
    </row>
    <row r="1138" spans="1:6">
      <c r="A1138" s="166">
        <f t="shared" si="19"/>
        <v>1129</v>
      </c>
      <c r="B1138" s="85">
        <v>44769</v>
      </c>
      <c r="C1138" s="65" t="s">
        <v>938</v>
      </c>
      <c r="D1138" s="289" t="s">
        <v>1003</v>
      </c>
      <c r="E1138" s="86">
        <v>100000</v>
      </c>
      <c r="F1138" s="258"/>
    </row>
    <row r="1139" spans="1:6">
      <c r="A1139" s="166">
        <f t="shared" si="19"/>
        <v>1130</v>
      </c>
      <c r="B1139" s="85">
        <v>44770</v>
      </c>
      <c r="C1139" s="65" t="s">
        <v>939</v>
      </c>
      <c r="D1139" s="289" t="s">
        <v>1004</v>
      </c>
      <c r="E1139" s="86">
        <v>500000</v>
      </c>
      <c r="F1139" s="258"/>
    </row>
    <row r="1140" spans="1:6">
      <c r="A1140" s="166">
        <f t="shared" si="19"/>
        <v>1131</v>
      </c>
      <c r="B1140" s="85">
        <v>44770</v>
      </c>
      <c r="C1140" s="65" t="s">
        <v>939</v>
      </c>
      <c r="D1140" s="289" t="s">
        <v>21</v>
      </c>
      <c r="E1140" s="86">
        <v>10000</v>
      </c>
      <c r="F1140" s="258"/>
    </row>
    <row r="1141" spans="1:6" ht="25.5">
      <c r="A1141" s="166">
        <f t="shared" si="19"/>
        <v>1132</v>
      </c>
      <c r="B1141" s="85">
        <v>44770</v>
      </c>
      <c r="C1141" s="65" t="s">
        <v>939</v>
      </c>
      <c r="D1141" s="24" t="s">
        <v>2478</v>
      </c>
      <c r="E1141" s="86">
        <v>200000</v>
      </c>
      <c r="F1141" s="258"/>
    </row>
    <row r="1142" spans="1:6">
      <c r="A1142" s="166">
        <f t="shared" si="19"/>
        <v>1133</v>
      </c>
      <c r="B1142" s="85">
        <v>44770</v>
      </c>
      <c r="C1142" s="65" t="s">
        <v>939</v>
      </c>
      <c r="D1142" s="289" t="s">
        <v>21</v>
      </c>
      <c r="E1142" s="86">
        <v>10000</v>
      </c>
      <c r="F1142" s="258"/>
    </row>
    <row r="1143" spans="1:6">
      <c r="A1143" s="166">
        <f t="shared" si="19"/>
        <v>1134</v>
      </c>
      <c r="B1143" s="85">
        <v>44770</v>
      </c>
      <c r="C1143" s="65" t="s">
        <v>939</v>
      </c>
      <c r="D1143" s="289" t="s">
        <v>21</v>
      </c>
      <c r="E1143" s="86">
        <v>47963</v>
      </c>
      <c r="F1143" s="258"/>
    </row>
    <row r="1144" spans="1:6">
      <c r="A1144" s="166">
        <f t="shared" si="19"/>
        <v>1135</v>
      </c>
      <c r="B1144" s="85">
        <v>44770</v>
      </c>
      <c r="C1144" s="65" t="s">
        <v>939</v>
      </c>
      <c r="D1144" s="289" t="s">
        <v>21</v>
      </c>
      <c r="E1144" s="86">
        <v>10000</v>
      </c>
      <c r="F1144" s="258"/>
    </row>
    <row r="1145" spans="1:6">
      <c r="A1145" s="166">
        <f t="shared" si="19"/>
        <v>1136</v>
      </c>
      <c r="B1145" s="85">
        <v>44770</v>
      </c>
      <c r="C1145" s="65" t="s">
        <v>939</v>
      </c>
      <c r="D1145" s="289" t="s">
        <v>21</v>
      </c>
      <c r="E1145" s="86">
        <v>20000</v>
      </c>
      <c r="F1145" s="258"/>
    </row>
    <row r="1146" spans="1:6">
      <c r="A1146" s="166">
        <f t="shared" si="19"/>
        <v>1137</v>
      </c>
      <c r="B1146" s="85">
        <v>44770</v>
      </c>
      <c r="C1146" s="65" t="s">
        <v>939</v>
      </c>
      <c r="D1146" s="289" t="s">
        <v>21</v>
      </c>
      <c r="E1146" s="86">
        <v>10000</v>
      </c>
      <c r="F1146" s="258"/>
    </row>
    <row r="1147" spans="1:6">
      <c r="A1147" s="166">
        <f t="shared" si="19"/>
        <v>1138</v>
      </c>
      <c r="B1147" s="85">
        <v>44770</v>
      </c>
      <c r="C1147" s="65" t="s">
        <v>939</v>
      </c>
      <c r="D1147" s="289" t="s">
        <v>21</v>
      </c>
      <c r="E1147" s="86">
        <v>10000</v>
      </c>
      <c r="F1147" s="258"/>
    </row>
    <row r="1148" spans="1:6">
      <c r="A1148" s="166">
        <f t="shared" si="19"/>
        <v>1139</v>
      </c>
      <c r="B1148" s="85">
        <v>44770</v>
      </c>
      <c r="C1148" s="65" t="s">
        <v>939</v>
      </c>
      <c r="D1148" s="289" t="s">
        <v>21</v>
      </c>
      <c r="E1148" s="86">
        <v>10000</v>
      </c>
      <c r="F1148" s="258"/>
    </row>
    <row r="1149" spans="1:6">
      <c r="A1149" s="166">
        <f t="shared" si="19"/>
        <v>1140</v>
      </c>
      <c r="B1149" s="85">
        <v>44770</v>
      </c>
      <c r="C1149" s="65" t="s">
        <v>939</v>
      </c>
      <c r="D1149" s="289" t="s">
        <v>21</v>
      </c>
      <c r="E1149" s="86">
        <v>10000</v>
      </c>
      <c r="F1149" s="258"/>
    </row>
    <row r="1150" spans="1:6">
      <c r="A1150" s="166">
        <f t="shared" si="19"/>
        <v>1141</v>
      </c>
      <c r="B1150" s="85">
        <v>44770</v>
      </c>
      <c r="C1150" s="65" t="s">
        <v>939</v>
      </c>
      <c r="D1150" s="289" t="s">
        <v>21</v>
      </c>
      <c r="E1150" s="86">
        <v>10000</v>
      </c>
      <c r="F1150" s="258"/>
    </row>
    <row r="1151" spans="1:6">
      <c r="A1151" s="166">
        <f t="shared" si="19"/>
        <v>1142</v>
      </c>
      <c r="B1151" s="85">
        <v>44770</v>
      </c>
      <c r="C1151" s="65" t="s">
        <v>939</v>
      </c>
      <c r="D1151" s="289" t="s">
        <v>21</v>
      </c>
      <c r="E1151" s="86">
        <v>10000</v>
      </c>
      <c r="F1151" s="258"/>
    </row>
    <row r="1152" spans="1:6">
      <c r="A1152" s="166">
        <f t="shared" si="19"/>
        <v>1143</v>
      </c>
      <c r="B1152" s="85">
        <v>44770</v>
      </c>
      <c r="C1152" s="65" t="s">
        <v>939</v>
      </c>
      <c r="D1152" s="289" t="s">
        <v>21</v>
      </c>
      <c r="E1152" s="86">
        <v>20000</v>
      </c>
      <c r="F1152" s="258"/>
    </row>
    <row r="1153" spans="1:6">
      <c r="A1153" s="166">
        <f t="shared" si="19"/>
        <v>1144</v>
      </c>
      <c r="B1153" s="85">
        <v>44770</v>
      </c>
      <c r="C1153" s="65" t="s">
        <v>939</v>
      </c>
      <c r="D1153" s="289" t="s">
        <v>21</v>
      </c>
      <c r="E1153" s="86">
        <v>10000</v>
      </c>
      <c r="F1153" s="258"/>
    </row>
    <row r="1154" spans="1:6">
      <c r="A1154" s="166">
        <f t="shared" si="19"/>
        <v>1145</v>
      </c>
      <c r="B1154" s="85">
        <v>44771</v>
      </c>
      <c r="C1154" s="65" t="s">
        <v>940</v>
      </c>
      <c r="D1154" s="289" t="s">
        <v>21</v>
      </c>
      <c r="E1154" s="86">
        <v>10000</v>
      </c>
      <c r="F1154" s="258"/>
    </row>
    <row r="1155" spans="1:6">
      <c r="A1155" s="166">
        <f t="shared" si="19"/>
        <v>1146</v>
      </c>
      <c r="B1155" s="85">
        <v>44771</v>
      </c>
      <c r="C1155" s="65" t="s">
        <v>940</v>
      </c>
      <c r="D1155" s="289" t="s">
        <v>21</v>
      </c>
      <c r="E1155" s="86">
        <v>50000</v>
      </c>
      <c r="F1155" s="258"/>
    </row>
    <row r="1156" spans="1:6">
      <c r="A1156" s="166">
        <f t="shared" si="19"/>
        <v>1147</v>
      </c>
      <c r="B1156" s="85">
        <v>44771</v>
      </c>
      <c r="C1156" s="65" t="s">
        <v>940</v>
      </c>
      <c r="D1156" s="289" t="s">
        <v>21</v>
      </c>
      <c r="E1156" s="86">
        <v>10000</v>
      </c>
      <c r="F1156" s="258"/>
    </row>
    <row r="1157" spans="1:6">
      <c r="A1157" s="166">
        <f t="shared" si="19"/>
        <v>1148</v>
      </c>
      <c r="B1157" s="85">
        <v>44771</v>
      </c>
      <c r="C1157" s="65" t="s">
        <v>940</v>
      </c>
      <c r="D1157" s="289" t="s">
        <v>21</v>
      </c>
      <c r="E1157" s="86">
        <v>10000</v>
      </c>
      <c r="F1157" s="258"/>
    </row>
    <row r="1158" spans="1:6">
      <c r="A1158" s="166">
        <f t="shared" si="19"/>
        <v>1149</v>
      </c>
      <c r="B1158" s="85">
        <v>44771</v>
      </c>
      <c r="C1158" s="65" t="s">
        <v>940</v>
      </c>
      <c r="D1158" s="289" t="s">
        <v>21</v>
      </c>
      <c r="E1158" s="86">
        <v>10000</v>
      </c>
      <c r="F1158" s="258"/>
    </row>
    <row r="1159" spans="1:6">
      <c r="A1159" s="166">
        <f t="shared" si="19"/>
        <v>1150</v>
      </c>
      <c r="B1159" s="85">
        <v>44771</v>
      </c>
      <c r="C1159" s="65" t="s">
        <v>940</v>
      </c>
      <c r="D1159" s="289" t="s">
        <v>21</v>
      </c>
      <c r="E1159" s="86">
        <v>10000</v>
      </c>
      <c r="F1159" s="258"/>
    </row>
    <row r="1160" spans="1:6">
      <c r="A1160" s="166">
        <f t="shared" si="19"/>
        <v>1151</v>
      </c>
      <c r="B1160" s="85">
        <v>44771</v>
      </c>
      <c r="C1160" s="65" t="s">
        <v>940</v>
      </c>
      <c r="D1160" s="289" t="s">
        <v>21</v>
      </c>
      <c r="E1160" s="86">
        <v>10000</v>
      </c>
      <c r="F1160" s="258"/>
    </row>
    <row r="1161" spans="1:6">
      <c r="A1161" s="166">
        <f t="shared" si="19"/>
        <v>1152</v>
      </c>
      <c r="B1161" s="85">
        <v>44771</v>
      </c>
      <c r="C1161" s="65" t="s">
        <v>940</v>
      </c>
      <c r="D1161" s="289" t="s">
        <v>21</v>
      </c>
      <c r="E1161" s="86">
        <v>10000</v>
      </c>
      <c r="F1161" s="258"/>
    </row>
    <row r="1162" spans="1:6">
      <c r="A1162" s="166">
        <f t="shared" si="19"/>
        <v>1153</v>
      </c>
      <c r="B1162" s="85">
        <v>44771</v>
      </c>
      <c r="C1162" s="65" t="s">
        <v>940</v>
      </c>
      <c r="D1162" s="289" t="s">
        <v>21</v>
      </c>
      <c r="E1162" s="86">
        <v>10000</v>
      </c>
      <c r="F1162" s="258"/>
    </row>
    <row r="1163" spans="1:6">
      <c r="A1163" s="166">
        <f t="shared" si="19"/>
        <v>1154</v>
      </c>
      <c r="B1163" s="85">
        <v>44771</v>
      </c>
      <c r="C1163" s="65" t="s">
        <v>940</v>
      </c>
      <c r="D1163" s="289" t="s">
        <v>243</v>
      </c>
      <c r="E1163" s="86">
        <v>100000</v>
      </c>
      <c r="F1163" s="258"/>
    </row>
    <row r="1164" spans="1:6">
      <c r="A1164" s="166">
        <f t="shared" si="19"/>
        <v>1155</v>
      </c>
      <c r="B1164" s="85">
        <v>44771</v>
      </c>
      <c r="C1164" s="65" t="s">
        <v>940</v>
      </c>
      <c r="D1164" s="289" t="s">
        <v>1005</v>
      </c>
      <c r="E1164" s="86">
        <v>500000</v>
      </c>
      <c r="F1164" s="258"/>
    </row>
    <row r="1165" spans="1:6">
      <c r="A1165" s="166">
        <f t="shared" si="19"/>
        <v>1156</v>
      </c>
      <c r="B1165" s="85">
        <v>44771</v>
      </c>
      <c r="C1165" s="65" t="s">
        <v>940</v>
      </c>
      <c r="D1165" s="289" t="s">
        <v>21</v>
      </c>
      <c r="E1165" s="86">
        <v>10000</v>
      </c>
      <c r="F1165" s="258"/>
    </row>
    <row r="1166" spans="1:6">
      <c r="A1166" s="166">
        <f t="shared" si="19"/>
        <v>1157</v>
      </c>
      <c r="B1166" s="85">
        <v>44771</v>
      </c>
      <c r="C1166" s="65" t="s">
        <v>940</v>
      </c>
      <c r="D1166" s="289" t="s">
        <v>21</v>
      </c>
      <c r="E1166" s="86">
        <v>10000</v>
      </c>
      <c r="F1166" s="258"/>
    </row>
    <row r="1167" spans="1:6">
      <c r="A1167" s="166">
        <f t="shared" si="19"/>
        <v>1158</v>
      </c>
      <c r="B1167" s="85">
        <v>44771</v>
      </c>
      <c r="C1167" s="65" t="s">
        <v>940</v>
      </c>
      <c r="D1167" s="289" t="s">
        <v>21</v>
      </c>
      <c r="E1167" s="86">
        <v>10000</v>
      </c>
      <c r="F1167" s="258"/>
    </row>
    <row r="1168" spans="1:6">
      <c r="A1168" s="166">
        <f t="shared" si="19"/>
        <v>1159</v>
      </c>
      <c r="B1168" s="85">
        <v>44771</v>
      </c>
      <c r="C1168" s="65" t="s">
        <v>940</v>
      </c>
      <c r="D1168" s="289" t="s">
        <v>21</v>
      </c>
      <c r="E1168" s="86">
        <v>10000</v>
      </c>
      <c r="F1168" s="258"/>
    </row>
    <row r="1169" spans="1:6">
      <c r="A1169" s="166">
        <f t="shared" si="19"/>
        <v>1160</v>
      </c>
      <c r="B1169" s="85">
        <v>44771</v>
      </c>
      <c r="C1169" s="65" t="s">
        <v>940</v>
      </c>
      <c r="D1169" s="289" t="s">
        <v>1006</v>
      </c>
      <c r="E1169" s="86">
        <v>100000</v>
      </c>
      <c r="F1169" s="258"/>
    </row>
    <row r="1170" spans="1:6">
      <c r="A1170" s="166">
        <f t="shared" si="19"/>
        <v>1161</v>
      </c>
      <c r="B1170" s="85">
        <v>44771</v>
      </c>
      <c r="C1170" s="65" t="s">
        <v>940</v>
      </c>
      <c r="D1170" s="289" t="s">
        <v>21</v>
      </c>
      <c r="E1170" s="86">
        <v>10000</v>
      </c>
      <c r="F1170" s="258"/>
    </row>
    <row r="1171" spans="1:6">
      <c r="A1171" s="166">
        <f t="shared" si="19"/>
        <v>1162</v>
      </c>
      <c r="B1171" s="85">
        <v>44771</v>
      </c>
      <c r="C1171" s="65" t="s">
        <v>940</v>
      </c>
      <c r="D1171" s="289" t="s">
        <v>21</v>
      </c>
      <c r="E1171" s="86">
        <v>10000</v>
      </c>
      <c r="F1171" s="258"/>
    </row>
    <row r="1172" spans="1:6">
      <c r="A1172" s="166">
        <f t="shared" si="19"/>
        <v>1163</v>
      </c>
      <c r="B1172" s="85">
        <v>44771</v>
      </c>
      <c r="C1172" s="65" t="s">
        <v>940</v>
      </c>
      <c r="D1172" s="289" t="s">
        <v>21</v>
      </c>
      <c r="E1172" s="86">
        <v>10000</v>
      </c>
      <c r="F1172" s="258"/>
    </row>
    <row r="1173" spans="1:6">
      <c r="A1173" s="166">
        <f t="shared" si="19"/>
        <v>1164</v>
      </c>
      <c r="B1173" s="85">
        <v>44771</v>
      </c>
      <c r="C1173" s="65" t="s">
        <v>940</v>
      </c>
      <c r="D1173" s="289" t="s">
        <v>307</v>
      </c>
      <c r="E1173" s="86">
        <v>195479</v>
      </c>
      <c r="F1173" s="258"/>
    </row>
    <row r="1174" spans="1:6">
      <c r="A1174" s="166">
        <f t="shared" si="19"/>
        <v>1165</v>
      </c>
      <c r="B1174" s="85">
        <v>44771</v>
      </c>
      <c r="C1174" s="65" t="s">
        <v>940</v>
      </c>
      <c r="D1174" s="289" t="s">
        <v>21</v>
      </c>
      <c r="E1174" s="86">
        <v>20000</v>
      </c>
      <c r="F1174" s="258"/>
    </row>
    <row r="1175" spans="1:6">
      <c r="A1175" s="166">
        <f t="shared" si="19"/>
        <v>1166</v>
      </c>
      <c r="B1175" s="85">
        <v>44772</v>
      </c>
      <c r="C1175" s="65" t="s">
        <v>941</v>
      </c>
      <c r="D1175" s="289" t="s">
        <v>21</v>
      </c>
      <c r="E1175" s="86">
        <v>10000</v>
      </c>
      <c r="F1175" s="258"/>
    </row>
    <row r="1176" spans="1:6">
      <c r="A1176" s="166">
        <f t="shared" si="19"/>
        <v>1167</v>
      </c>
      <c r="B1176" s="85">
        <v>44772</v>
      </c>
      <c r="C1176" s="65" t="s">
        <v>941</v>
      </c>
      <c r="D1176" s="289" t="s">
        <v>21</v>
      </c>
      <c r="E1176" s="86">
        <v>6469</v>
      </c>
      <c r="F1176" s="258"/>
    </row>
    <row r="1177" spans="1:6">
      <c r="A1177" s="166">
        <f t="shared" si="19"/>
        <v>1168</v>
      </c>
      <c r="B1177" s="85">
        <v>44772</v>
      </c>
      <c r="C1177" s="65" t="s">
        <v>941</v>
      </c>
      <c r="D1177" s="289" t="s">
        <v>1007</v>
      </c>
      <c r="E1177" s="86">
        <v>100000</v>
      </c>
      <c r="F1177" s="258"/>
    </row>
    <row r="1178" spans="1:6">
      <c r="A1178" s="166">
        <f t="shared" si="19"/>
        <v>1169</v>
      </c>
      <c r="B1178" s="85">
        <v>44772</v>
      </c>
      <c r="C1178" s="65" t="s">
        <v>941</v>
      </c>
      <c r="D1178" s="289" t="s">
        <v>143</v>
      </c>
      <c r="E1178" s="86">
        <v>200000</v>
      </c>
      <c r="F1178" s="258"/>
    </row>
    <row r="1179" spans="1:6">
      <c r="A1179" s="166">
        <f t="shared" si="19"/>
        <v>1170</v>
      </c>
      <c r="B1179" s="85">
        <v>44772</v>
      </c>
      <c r="C1179" s="65" t="s">
        <v>941</v>
      </c>
      <c r="D1179" s="289" t="s">
        <v>21</v>
      </c>
      <c r="E1179" s="86">
        <v>10000</v>
      </c>
      <c r="F1179" s="258"/>
    </row>
    <row r="1180" spans="1:6" ht="25.5">
      <c r="A1180" s="166">
        <f t="shared" si="19"/>
        <v>1171</v>
      </c>
      <c r="B1180" s="85">
        <v>44772</v>
      </c>
      <c r="C1180" s="65" t="s">
        <v>941</v>
      </c>
      <c r="D1180" s="24" t="s">
        <v>2461</v>
      </c>
      <c r="E1180" s="86">
        <v>700000</v>
      </c>
      <c r="F1180" s="258"/>
    </row>
    <row r="1181" spans="1:6">
      <c r="A1181" s="166">
        <f t="shared" si="19"/>
        <v>1172</v>
      </c>
      <c r="B1181" s="85">
        <v>44772</v>
      </c>
      <c r="C1181" s="65" t="s">
        <v>941</v>
      </c>
      <c r="D1181" s="289" t="s">
        <v>21</v>
      </c>
      <c r="E1181" s="86">
        <v>10000</v>
      </c>
      <c r="F1181" s="258"/>
    </row>
    <row r="1182" spans="1:6">
      <c r="A1182" s="166">
        <f t="shared" si="19"/>
        <v>1173</v>
      </c>
      <c r="B1182" s="85">
        <v>44772</v>
      </c>
      <c r="C1182" s="65" t="s">
        <v>941</v>
      </c>
      <c r="D1182" s="289" t="s">
        <v>21</v>
      </c>
      <c r="E1182" s="86">
        <v>10000</v>
      </c>
      <c r="F1182" s="258"/>
    </row>
    <row r="1183" spans="1:6">
      <c r="A1183" s="166">
        <f t="shared" si="19"/>
        <v>1174</v>
      </c>
      <c r="B1183" s="85">
        <v>44772</v>
      </c>
      <c r="C1183" s="65" t="s">
        <v>941</v>
      </c>
      <c r="D1183" s="289" t="s">
        <v>21</v>
      </c>
      <c r="E1183" s="86">
        <v>10000</v>
      </c>
      <c r="F1183" s="258"/>
    </row>
    <row r="1184" spans="1:6">
      <c r="A1184" s="166">
        <f t="shared" ref="A1184:A1247" si="20">A1183+1</f>
        <v>1175</v>
      </c>
      <c r="B1184" s="85">
        <v>44772</v>
      </c>
      <c r="C1184" s="65" t="s">
        <v>941</v>
      </c>
      <c r="D1184" s="289" t="s">
        <v>21</v>
      </c>
      <c r="E1184" s="86">
        <v>10000</v>
      </c>
      <c r="F1184" s="258"/>
    </row>
    <row r="1185" spans="1:6">
      <c r="A1185" s="166">
        <f t="shared" si="20"/>
        <v>1176</v>
      </c>
      <c r="B1185" s="85">
        <v>44772</v>
      </c>
      <c r="C1185" s="65" t="s">
        <v>941</v>
      </c>
      <c r="D1185" s="289" t="s">
        <v>21</v>
      </c>
      <c r="E1185" s="86">
        <v>10000</v>
      </c>
      <c r="F1185" s="258"/>
    </row>
    <row r="1186" spans="1:6">
      <c r="A1186" s="166">
        <f t="shared" si="20"/>
        <v>1177</v>
      </c>
      <c r="B1186" s="85">
        <v>44773</v>
      </c>
      <c r="C1186" s="65" t="s">
        <v>942</v>
      </c>
      <c r="D1186" s="289" t="s">
        <v>1008</v>
      </c>
      <c r="E1186" s="86">
        <v>300000</v>
      </c>
      <c r="F1186" s="258"/>
    </row>
    <row r="1187" spans="1:6">
      <c r="A1187" s="166">
        <f t="shared" si="20"/>
        <v>1178</v>
      </c>
      <c r="B1187" s="85">
        <v>44773</v>
      </c>
      <c r="C1187" s="65" t="s">
        <v>942</v>
      </c>
      <c r="D1187" s="289" t="s">
        <v>1009</v>
      </c>
      <c r="E1187" s="86">
        <v>400000</v>
      </c>
      <c r="F1187" s="258"/>
    </row>
    <row r="1188" spans="1:6">
      <c r="A1188" s="166">
        <f t="shared" si="20"/>
        <v>1179</v>
      </c>
      <c r="B1188" s="85">
        <v>44773</v>
      </c>
      <c r="C1188" s="65" t="s">
        <v>942</v>
      </c>
      <c r="D1188" s="289" t="s">
        <v>21</v>
      </c>
      <c r="E1188" s="86">
        <v>1000</v>
      </c>
      <c r="F1188" s="258"/>
    </row>
    <row r="1189" spans="1:6">
      <c r="A1189" s="166">
        <f t="shared" si="20"/>
        <v>1180</v>
      </c>
      <c r="B1189" s="85">
        <v>44773</v>
      </c>
      <c r="C1189" s="65" t="s">
        <v>942</v>
      </c>
      <c r="D1189" s="289" t="s">
        <v>21</v>
      </c>
      <c r="E1189" s="86">
        <v>10000</v>
      </c>
      <c r="F1189" s="258"/>
    </row>
    <row r="1190" spans="1:6">
      <c r="A1190" s="166">
        <f t="shared" si="20"/>
        <v>1181</v>
      </c>
      <c r="B1190" s="85">
        <v>44773</v>
      </c>
      <c r="C1190" s="65" t="s">
        <v>942</v>
      </c>
      <c r="D1190" s="289" t="s">
        <v>21</v>
      </c>
      <c r="E1190" s="86">
        <v>10000</v>
      </c>
      <c r="F1190" s="258"/>
    </row>
    <row r="1191" spans="1:6">
      <c r="A1191" s="166">
        <f t="shared" si="20"/>
        <v>1182</v>
      </c>
      <c r="B1191" s="85">
        <v>44773</v>
      </c>
      <c r="C1191" s="65" t="s">
        <v>942</v>
      </c>
      <c r="D1191" s="289" t="s">
        <v>21</v>
      </c>
      <c r="E1191" s="86">
        <v>120000</v>
      </c>
      <c r="F1191" s="258"/>
    </row>
    <row r="1192" spans="1:6">
      <c r="A1192" s="166">
        <f t="shared" si="20"/>
        <v>1183</v>
      </c>
      <c r="B1192" s="85">
        <v>44773</v>
      </c>
      <c r="C1192" s="65" t="s">
        <v>942</v>
      </c>
      <c r="D1192" s="289" t="s">
        <v>21</v>
      </c>
      <c r="E1192" s="86">
        <v>10000</v>
      </c>
      <c r="F1192" s="258"/>
    </row>
    <row r="1193" spans="1:6">
      <c r="A1193" s="166">
        <f t="shared" si="20"/>
        <v>1184</v>
      </c>
      <c r="B1193" s="85">
        <v>44773</v>
      </c>
      <c r="C1193" s="65" t="s">
        <v>942</v>
      </c>
      <c r="D1193" s="289" t="s">
        <v>21</v>
      </c>
      <c r="E1193" s="86">
        <v>200000</v>
      </c>
      <c r="F1193" s="258"/>
    </row>
    <row r="1194" spans="1:6">
      <c r="A1194" s="166">
        <f t="shared" si="20"/>
        <v>1185</v>
      </c>
      <c r="B1194" s="85">
        <v>44773</v>
      </c>
      <c r="C1194" s="65" t="s">
        <v>942</v>
      </c>
      <c r="D1194" s="289" t="s">
        <v>21</v>
      </c>
      <c r="E1194" s="86">
        <v>10000</v>
      </c>
      <c r="F1194" s="258"/>
    </row>
    <row r="1195" spans="1:6">
      <c r="A1195" s="166">
        <f t="shared" si="20"/>
        <v>1186</v>
      </c>
      <c r="B1195" s="85">
        <v>44773</v>
      </c>
      <c r="C1195" s="65" t="s">
        <v>942</v>
      </c>
      <c r="D1195" s="289" t="s">
        <v>21</v>
      </c>
      <c r="E1195" s="86">
        <v>20000</v>
      </c>
      <c r="F1195" s="258"/>
    </row>
    <row r="1196" spans="1:6">
      <c r="A1196" s="166">
        <f t="shared" si="20"/>
        <v>1187</v>
      </c>
      <c r="B1196" s="85">
        <v>44773</v>
      </c>
      <c r="C1196" s="65" t="s">
        <v>942</v>
      </c>
      <c r="D1196" s="289" t="s">
        <v>21</v>
      </c>
      <c r="E1196" s="86">
        <v>10000</v>
      </c>
      <c r="F1196" s="258"/>
    </row>
    <row r="1197" spans="1:6">
      <c r="A1197" s="166">
        <f t="shared" si="20"/>
        <v>1188</v>
      </c>
      <c r="B1197" s="85">
        <v>44773</v>
      </c>
      <c r="C1197" s="65" t="s">
        <v>942</v>
      </c>
      <c r="D1197" s="289" t="s">
        <v>536</v>
      </c>
      <c r="E1197" s="86">
        <v>100000</v>
      </c>
      <c r="F1197" s="258"/>
    </row>
    <row r="1198" spans="1:6">
      <c r="A1198" s="166">
        <f t="shared" si="20"/>
        <v>1189</v>
      </c>
      <c r="B1198" s="85">
        <v>44774</v>
      </c>
      <c r="C1198" s="65" t="s">
        <v>1839</v>
      </c>
      <c r="D1198" s="289" t="s">
        <v>21</v>
      </c>
      <c r="E1198" s="86">
        <v>2739</v>
      </c>
      <c r="F1198" s="258"/>
    </row>
    <row r="1199" spans="1:6">
      <c r="A1199" s="166">
        <f t="shared" si="20"/>
        <v>1190</v>
      </c>
      <c r="B1199" s="85">
        <v>44774</v>
      </c>
      <c r="C1199" s="65" t="s">
        <v>1839</v>
      </c>
      <c r="D1199" s="289" t="s">
        <v>21</v>
      </c>
      <c r="E1199" s="86">
        <v>10000</v>
      </c>
      <c r="F1199" s="258"/>
    </row>
    <row r="1200" spans="1:6">
      <c r="A1200" s="166">
        <f t="shared" si="20"/>
        <v>1191</v>
      </c>
      <c r="B1200" s="85">
        <v>44774</v>
      </c>
      <c r="C1200" s="65" t="s">
        <v>1839</v>
      </c>
      <c r="D1200" s="289" t="s">
        <v>21</v>
      </c>
      <c r="E1200" s="86">
        <v>10000</v>
      </c>
      <c r="F1200" s="258"/>
    </row>
    <row r="1201" spans="1:6">
      <c r="A1201" s="166">
        <f t="shared" si="20"/>
        <v>1192</v>
      </c>
      <c r="B1201" s="85">
        <v>44774</v>
      </c>
      <c r="C1201" s="65" t="s">
        <v>1839</v>
      </c>
      <c r="D1201" s="289" t="s">
        <v>21</v>
      </c>
      <c r="E1201" s="86">
        <v>10000</v>
      </c>
      <c r="F1201" s="258"/>
    </row>
    <row r="1202" spans="1:6">
      <c r="A1202" s="166">
        <f t="shared" si="20"/>
        <v>1193</v>
      </c>
      <c r="B1202" s="85">
        <v>44774</v>
      </c>
      <c r="C1202" s="65" t="s">
        <v>1839</v>
      </c>
      <c r="D1202" s="289" t="s">
        <v>21</v>
      </c>
      <c r="E1202" s="86">
        <v>10000</v>
      </c>
      <c r="F1202" s="258"/>
    </row>
    <row r="1203" spans="1:6">
      <c r="A1203" s="166">
        <f t="shared" si="20"/>
        <v>1194</v>
      </c>
      <c r="B1203" s="85">
        <v>44774</v>
      </c>
      <c r="C1203" s="65" t="s">
        <v>1839</v>
      </c>
      <c r="D1203" s="289" t="s">
        <v>21</v>
      </c>
      <c r="E1203" s="86">
        <v>10000</v>
      </c>
      <c r="F1203" s="258"/>
    </row>
    <row r="1204" spans="1:6">
      <c r="A1204" s="166">
        <f t="shared" si="20"/>
        <v>1195</v>
      </c>
      <c r="B1204" s="85">
        <v>44774</v>
      </c>
      <c r="C1204" s="65" t="s">
        <v>1839</v>
      </c>
      <c r="D1204" s="289" t="s">
        <v>21</v>
      </c>
      <c r="E1204" s="86">
        <v>10000</v>
      </c>
      <c r="F1204" s="258"/>
    </row>
    <row r="1205" spans="1:6">
      <c r="A1205" s="166">
        <f t="shared" si="20"/>
        <v>1196</v>
      </c>
      <c r="B1205" s="85">
        <v>44774</v>
      </c>
      <c r="C1205" s="65" t="s">
        <v>1839</v>
      </c>
      <c r="D1205" s="289" t="s">
        <v>993</v>
      </c>
      <c r="E1205" s="86">
        <v>92095</v>
      </c>
      <c r="F1205" s="258"/>
    </row>
    <row r="1206" spans="1:6">
      <c r="A1206" s="166">
        <f t="shared" si="20"/>
        <v>1197</v>
      </c>
      <c r="B1206" s="85">
        <v>44774</v>
      </c>
      <c r="C1206" s="65" t="s">
        <v>1839</v>
      </c>
      <c r="D1206" s="289" t="s">
        <v>21</v>
      </c>
      <c r="E1206" s="86">
        <v>10000</v>
      </c>
      <c r="F1206" s="258"/>
    </row>
    <row r="1207" spans="1:6">
      <c r="A1207" s="166">
        <f t="shared" si="20"/>
        <v>1198</v>
      </c>
      <c r="B1207" s="85">
        <v>44774</v>
      </c>
      <c r="C1207" s="65" t="s">
        <v>1839</v>
      </c>
      <c r="D1207" s="289" t="s">
        <v>21</v>
      </c>
      <c r="E1207" s="86">
        <v>10000</v>
      </c>
      <c r="F1207" s="258"/>
    </row>
    <row r="1208" spans="1:6">
      <c r="A1208" s="166">
        <f t="shared" si="20"/>
        <v>1199</v>
      </c>
      <c r="B1208" s="85">
        <v>44774</v>
      </c>
      <c r="C1208" s="65" t="s">
        <v>1839</v>
      </c>
      <c r="D1208" s="289" t="s">
        <v>21</v>
      </c>
      <c r="E1208" s="86">
        <v>10000</v>
      </c>
      <c r="F1208" s="258"/>
    </row>
    <row r="1209" spans="1:6">
      <c r="A1209" s="166">
        <f t="shared" si="20"/>
        <v>1200</v>
      </c>
      <c r="B1209" s="85">
        <v>44774</v>
      </c>
      <c r="C1209" s="65" t="s">
        <v>1839</v>
      </c>
      <c r="D1209" s="289" t="s">
        <v>21</v>
      </c>
      <c r="E1209" s="86">
        <v>10000</v>
      </c>
      <c r="F1209" s="258"/>
    </row>
    <row r="1210" spans="1:6">
      <c r="A1210" s="166">
        <f t="shared" si="20"/>
        <v>1201</v>
      </c>
      <c r="B1210" s="85">
        <v>44774</v>
      </c>
      <c r="C1210" s="65" t="s">
        <v>1839</v>
      </c>
      <c r="D1210" s="289" t="s">
        <v>21</v>
      </c>
      <c r="E1210" s="86">
        <v>10000</v>
      </c>
      <c r="F1210" s="258"/>
    </row>
    <row r="1211" spans="1:6">
      <c r="A1211" s="166">
        <f t="shared" si="20"/>
        <v>1202</v>
      </c>
      <c r="B1211" s="85">
        <v>44774</v>
      </c>
      <c r="C1211" s="65" t="s">
        <v>1839</v>
      </c>
      <c r="D1211" s="289" t="s">
        <v>21</v>
      </c>
      <c r="E1211" s="86">
        <v>10000</v>
      </c>
      <c r="F1211" s="258"/>
    </row>
    <row r="1212" spans="1:6">
      <c r="A1212" s="166">
        <f t="shared" si="20"/>
        <v>1203</v>
      </c>
      <c r="B1212" s="85">
        <v>44774</v>
      </c>
      <c r="C1212" s="65" t="s">
        <v>1839</v>
      </c>
      <c r="D1212" s="289" t="s">
        <v>21</v>
      </c>
      <c r="E1212" s="86">
        <v>10000</v>
      </c>
      <c r="F1212" s="258"/>
    </row>
    <row r="1213" spans="1:6">
      <c r="A1213" s="166">
        <f t="shared" si="20"/>
        <v>1204</v>
      </c>
      <c r="B1213" s="85">
        <v>44774</v>
      </c>
      <c r="C1213" s="65" t="s">
        <v>1839</v>
      </c>
      <c r="D1213" s="289" t="s">
        <v>2089</v>
      </c>
      <c r="E1213" s="86">
        <v>150000</v>
      </c>
      <c r="F1213" s="258"/>
    </row>
    <row r="1214" spans="1:6">
      <c r="A1214" s="166">
        <f t="shared" si="20"/>
        <v>1205</v>
      </c>
      <c r="B1214" s="85">
        <v>44774</v>
      </c>
      <c r="C1214" s="65" t="s">
        <v>1839</v>
      </c>
      <c r="D1214" s="289" t="s">
        <v>1933</v>
      </c>
      <c r="E1214" s="86">
        <v>200000</v>
      </c>
      <c r="F1214" s="258"/>
    </row>
    <row r="1215" spans="1:6">
      <c r="A1215" s="166">
        <f t="shared" si="20"/>
        <v>1206</v>
      </c>
      <c r="B1215" s="85">
        <v>44774</v>
      </c>
      <c r="C1215" s="65" t="s">
        <v>1839</v>
      </c>
      <c r="D1215" s="289" t="s">
        <v>21</v>
      </c>
      <c r="E1215" s="86">
        <v>10000</v>
      </c>
      <c r="F1215" s="258"/>
    </row>
    <row r="1216" spans="1:6">
      <c r="A1216" s="166">
        <f t="shared" si="20"/>
        <v>1207</v>
      </c>
      <c r="B1216" s="85">
        <v>44774</v>
      </c>
      <c r="C1216" s="65" t="s">
        <v>1839</v>
      </c>
      <c r="D1216" s="289" t="s">
        <v>21</v>
      </c>
      <c r="E1216" s="86">
        <v>20000</v>
      </c>
      <c r="F1216" s="258"/>
    </row>
    <row r="1217" spans="1:6">
      <c r="A1217" s="166">
        <f t="shared" si="20"/>
        <v>1208</v>
      </c>
      <c r="B1217" s="85">
        <v>44774</v>
      </c>
      <c r="C1217" s="65" t="s">
        <v>1839</v>
      </c>
      <c r="D1217" s="289" t="s">
        <v>21</v>
      </c>
      <c r="E1217" s="86">
        <v>10000</v>
      </c>
      <c r="F1217" s="258"/>
    </row>
    <row r="1218" spans="1:6">
      <c r="A1218" s="166">
        <f t="shared" si="20"/>
        <v>1209</v>
      </c>
      <c r="B1218" s="85">
        <v>44774</v>
      </c>
      <c r="C1218" s="65" t="s">
        <v>1839</v>
      </c>
      <c r="D1218" s="289" t="s">
        <v>21</v>
      </c>
      <c r="E1218" s="86">
        <v>10000</v>
      </c>
      <c r="F1218" s="258"/>
    </row>
    <row r="1219" spans="1:6">
      <c r="A1219" s="166">
        <f t="shared" si="20"/>
        <v>1210</v>
      </c>
      <c r="B1219" s="85">
        <v>44774</v>
      </c>
      <c r="C1219" s="65" t="s">
        <v>1839</v>
      </c>
      <c r="D1219" s="289" t="s">
        <v>21</v>
      </c>
      <c r="E1219" s="86">
        <v>10000</v>
      </c>
      <c r="F1219" s="258"/>
    </row>
    <row r="1220" spans="1:6">
      <c r="A1220" s="166">
        <f t="shared" si="20"/>
        <v>1211</v>
      </c>
      <c r="B1220" s="85">
        <v>44774</v>
      </c>
      <c r="C1220" s="65" t="s">
        <v>1839</v>
      </c>
      <c r="D1220" s="289" t="s">
        <v>21</v>
      </c>
      <c r="E1220" s="86">
        <v>10000</v>
      </c>
      <c r="F1220" s="258"/>
    </row>
    <row r="1221" spans="1:6">
      <c r="A1221" s="166">
        <f t="shared" si="20"/>
        <v>1212</v>
      </c>
      <c r="B1221" s="85">
        <v>44774</v>
      </c>
      <c r="C1221" s="65" t="s">
        <v>1839</v>
      </c>
      <c r="D1221" s="289" t="s">
        <v>21</v>
      </c>
      <c r="E1221" s="86">
        <v>10000</v>
      </c>
      <c r="F1221" s="258"/>
    </row>
    <row r="1222" spans="1:6">
      <c r="A1222" s="166">
        <f t="shared" si="20"/>
        <v>1213</v>
      </c>
      <c r="B1222" s="85">
        <v>44774</v>
      </c>
      <c r="C1222" s="65" t="s">
        <v>1839</v>
      </c>
      <c r="D1222" s="289" t="s">
        <v>144</v>
      </c>
      <c r="E1222" s="86">
        <v>200000</v>
      </c>
      <c r="F1222" s="258"/>
    </row>
    <row r="1223" spans="1:6">
      <c r="A1223" s="166">
        <f t="shared" si="20"/>
        <v>1214</v>
      </c>
      <c r="B1223" s="85">
        <v>44774</v>
      </c>
      <c r="C1223" s="65" t="s">
        <v>1839</v>
      </c>
      <c r="D1223" s="289" t="s">
        <v>21</v>
      </c>
      <c r="E1223" s="86">
        <v>10000</v>
      </c>
      <c r="F1223" s="258"/>
    </row>
    <row r="1224" spans="1:6">
      <c r="A1224" s="166">
        <f t="shared" si="20"/>
        <v>1215</v>
      </c>
      <c r="B1224" s="85">
        <v>44774</v>
      </c>
      <c r="C1224" s="65" t="s">
        <v>1839</v>
      </c>
      <c r="D1224" s="289" t="s">
        <v>21</v>
      </c>
      <c r="E1224" s="86">
        <v>10000</v>
      </c>
      <c r="F1224" s="258"/>
    </row>
    <row r="1225" spans="1:6">
      <c r="A1225" s="166">
        <f t="shared" si="20"/>
        <v>1216</v>
      </c>
      <c r="B1225" s="85">
        <v>44774</v>
      </c>
      <c r="C1225" s="65" t="s">
        <v>1839</v>
      </c>
      <c r="D1225" s="289" t="s">
        <v>21</v>
      </c>
      <c r="E1225" s="86">
        <v>10000</v>
      </c>
      <c r="F1225" s="258"/>
    </row>
    <row r="1226" spans="1:6">
      <c r="A1226" s="166">
        <f t="shared" si="20"/>
        <v>1217</v>
      </c>
      <c r="B1226" s="85">
        <v>44774</v>
      </c>
      <c r="C1226" s="65" t="s">
        <v>1839</v>
      </c>
      <c r="D1226" s="289" t="s">
        <v>21</v>
      </c>
      <c r="E1226" s="86">
        <v>10000</v>
      </c>
      <c r="F1226" s="258"/>
    </row>
    <row r="1227" spans="1:6">
      <c r="A1227" s="166">
        <f t="shared" si="20"/>
        <v>1218</v>
      </c>
      <c r="B1227" s="85">
        <v>44774</v>
      </c>
      <c r="C1227" s="65" t="s">
        <v>1839</v>
      </c>
      <c r="D1227" s="289" t="s">
        <v>21</v>
      </c>
      <c r="E1227" s="86">
        <v>10000</v>
      </c>
      <c r="F1227" s="258"/>
    </row>
    <row r="1228" spans="1:6">
      <c r="A1228" s="166">
        <f t="shared" si="20"/>
        <v>1219</v>
      </c>
      <c r="B1228" s="85">
        <v>44774</v>
      </c>
      <c r="C1228" s="65" t="s">
        <v>1839</v>
      </c>
      <c r="D1228" s="289" t="s">
        <v>21</v>
      </c>
      <c r="E1228" s="86">
        <v>10000</v>
      </c>
      <c r="F1228" s="258"/>
    </row>
    <row r="1229" spans="1:6">
      <c r="A1229" s="166">
        <f t="shared" si="20"/>
        <v>1220</v>
      </c>
      <c r="B1229" s="85">
        <v>44774</v>
      </c>
      <c r="C1229" s="65" t="s">
        <v>1839</v>
      </c>
      <c r="D1229" s="289" t="s">
        <v>21</v>
      </c>
      <c r="E1229" s="86">
        <v>10000</v>
      </c>
      <c r="F1229" s="258"/>
    </row>
    <row r="1230" spans="1:6">
      <c r="A1230" s="166">
        <f t="shared" si="20"/>
        <v>1221</v>
      </c>
      <c r="B1230" s="85">
        <v>44774</v>
      </c>
      <c r="C1230" s="65" t="s">
        <v>1839</v>
      </c>
      <c r="D1230" s="289" t="s">
        <v>21</v>
      </c>
      <c r="E1230" s="86">
        <v>10000</v>
      </c>
      <c r="F1230" s="258"/>
    </row>
    <row r="1231" spans="1:6">
      <c r="A1231" s="166">
        <f t="shared" si="20"/>
        <v>1222</v>
      </c>
      <c r="B1231" s="85">
        <v>44774</v>
      </c>
      <c r="C1231" s="65" t="s">
        <v>1839</v>
      </c>
      <c r="D1231" s="289" t="s">
        <v>21</v>
      </c>
      <c r="E1231" s="86">
        <v>10000</v>
      </c>
      <c r="F1231" s="258"/>
    </row>
    <row r="1232" spans="1:6">
      <c r="A1232" s="166">
        <f t="shared" si="20"/>
        <v>1223</v>
      </c>
      <c r="B1232" s="85">
        <v>44774</v>
      </c>
      <c r="C1232" s="65" t="s">
        <v>1839</v>
      </c>
      <c r="D1232" s="289" t="s">
        <v>21</v>
      </c>
      <c r="E1232" s="86">
        <v>10000</v>
      </c>
      <c r="F1232" s="258"/>
    </row>
    <row r="1233" spans="1:6">
      <c r="A1233" s="166">
        <f t="shared" si="20"/>
        <v>1224</v>
      </c>
      <c r="B1233" s="85">
        <v>44774</v>
      </c>
      <c r="C1233" s="65" t="s">
        <v>1839</v>
      </c>
      <c r="D1233" s="289" t="s">
        <v>21</v>
      </c>
      <c r="E1233" s="86">
        <v>10000</v>
      </c>
      <c r="F1233" s="258"/>
    </row>
    <row r="1234" spans="1:6">
      <c r="A1234" s="166">
        <f t="shared" si="20"/>
        <v>1225</v>
      </c>
      <c r="B1234" s="85">
        <v>44774</v>
      </c>
      <c r="C1234" s="65" t="s">
        <v>1839</v>
      </c>
      <c r="D1234" s="289" t="s">
        <v>21</v>
      </c>
      <c r="E1234" s="86">
        <v>10000</v>
      </c>
      <c r="F1234" s="258"/>
    </row>
    <row r="1235" spans="1:6">
      <c r="A1235" s="166">
        <f t="shared" si="20"/>
        <v>1226</v>
      </c>
      <c r="B1235" s="85">
        <v>44774</v>
      </c>
      <c r="C1235" s="65" t="s">
        <v>1839</v>
      </c>
      <c r="D1235" s="289" t="s">
        <v>21</v>
      </c>
      <c r="E1235" s="86">
        <v>10000</v>
      </c>
      <c r="F1235" s="258"/>
    </row>
    <row r="1236" spans="1:6">
      <c r="A1236" s="166">
        <f t="shared" si="20"/>
        <v>1227</v>
      </c>
      <c r="B1236" s="85">
        <v>44774</v>
      </c>
      <c r="C1236" s="65" t="s">
        <v>1839</v>
      </c>
      <c r="D1236" s="289" t="s">
        <v>155</v>
      </c>
      <c r="E1236" s="86">
        <v>500000</v>
      </c>
      <c r="F1236" s="258"/>
    </row>
    <row r="1237" spans="1:6">
      <c r="A1237" s="166">
        <f t="shared" si="20"/>
        <v>1228</v>
      </c>
      <c r="B1237" s="85">
        <v>44774</v>
      </c>
      <c r="C1237" s="65" t="s">
        <v>1839</v>
      </c>
      <c r="D1237" s="289" t="s">
        <v>21</v>
      </c>
      <c r="E1237" s="86">
        <v>10000</v>
      </c>
      <c r="F1237" s="258"/>
    </row>
    <row r="1238" spans="1:6">
      <c r="A1238" s="166">
        <f t="shared" si="20"/>
        <v>1229</v>
      </c>
      <c r="B1238" s="85">
        <v>44774</v>
      </c>
      <c r="C1238" s="65" t="s">
        <v>1839</v>
      </c>
      <c r="D1238" s="289" t="s">
        <v>21</v>
      </c>
      <c r="E1238" s="86">
        <v>10000</v>
      </c>
      <c r="F1238" s="258"/>
    </row>
    <row r="1239" spans="1:6">
      <c r="A1239" s="166">
        <f t="shared" si="20"/>
        <v>1230</v>
      </c>
      <c r="B1239" s="85">
        <v>44774</v>
      </c>
      <c r="C1239" s="65" t="s">
        <v>1839</v>
      </c>
      <c r="D1239" s="289" t="s">
        <v>21</v>
      </c>
      <c r="E1239" s="86">
        <v>10000</v>
      </c>
      <c r="F1239" s="258"/>
    </row>
    <row r="1240" spans="1:6">
      <c r="A1240" s="166">
        <f t="shared" si="20"/>
        <v>1231</v>
      </c>
      <c r="B1240" s="85">
        <v>44774</v>
      </c>
      <c r="C1240" s="65" t="s">
        <v>1839</v>
      </c>
      <c r="D1240" s="289" t="s">
        <v>21</v>
      </c>
      <c r="E1240" s="86">
        <v>1000</v>
      </c>
      <c r="F1240" s="258"/>
    </row>
    <row r="1241" spans="1:6">
      <c r="A1241" s="166">
        <f t="shared" si="20"/>
        <v>1232</v>
      </c>
      <c r="B1241" s="85">
        <v>44774</v>
      </c>
      <c r="C1241" s="65" t="s">
        <v>1839</v>
      </c>
      <c r="D1241" s="289" t="s">
        <v>21</v>
      </c>
      <c r="E1241" s="86">
        <v>10000</v>
      </c>
      <c r="F1241" s="258"/>
    </row>
    <row r="1242" spans="1:6">
      <c r="A1242" s="166">
        <f t="shared" si="20"/>
        <v>1233</v>
      </c>
      <c r="B1242" s="85">
        <v>44775</v>
      </c>
      <c r="C1242" s="65" t="s">
        <v>1840</v>
      </c>
      <c r="D1242" s="289" t="s">
        <v>21</v>
      </c>
      <c r="E1242" s="86">
        <v>10000</v>
      </c>
      <c r="F1242" s="258"/>
    </row>
    <row r="1243" spans="1:6">
      <c r="A1243" s="166">
        <f t="shared" si="20"/>
        <v>1234</v>
      </c>
      <c r="B1243" s="85">
        <v>44775</v>
      </c>
      <c r="C1243" s="65" t="s">
        <v>1840</v>
      </c>
      <c r="D1243" s="289" t="s">
        <v>21</v>
      </c>
      <c r="E1243" s="86">
        <v>10000</v>
      </c>
      <c r="F1243" s="258"/>
    </row>
    <row r="1244" spans="1:6">
      <c r="A1244" s="166">
        <f t="shared" si="20"/>
        <v>1235</v>
      </c>
      <c r="B1244" s="85">
        <v>44775</v>
      </c>
      <c r="C1244" s="65" t="s">
        <v>1840</v>
      </c>
      <c r="D1244" s="289" t="s">
        <v>21</v>
      </c>
      <c r="E1244" s="86">
        <v>10000</v>
      </c>
      <c r="F1244" s="258"/>
    </row>
    <row r="1245" spans="1:6">
      <c r="A1245" s="166">
        <f t="shared" si="20"/>
        <v>1236</v>
      </c>
      <c r="B1245" s="85">
        <v>44775</v>
      </c>
      <c r="C1245" s="65" t="s">
        <v>1840</v>
      </c>
      <c r="D1245" s="289" t="s">
        <v>21</v>
      </c>
      <c r="E1245" s="86">
        <v>20000</v>
      </c>
      <c r="F1245" s="258"/>
    </row>
    <row r="1246" spans="1:6">
      <c r="A1246" s="166">
        <f t="shared" si="20"/>
        <v>1237</v>
      </c>
      <c r="B1246" s="85">
        <v>44775</v>
      </c>
      <c r="C1246" s="65" t="s">
        <v>1840</v>
      </c>
      <c r="D1246" s="289" t="s">
        <v>21</v>
      </c>
      <c r="E1246" s="86">
        <v>10000</v>
      </c>
      <c r="F1246" s="258"/>
    </row>
    <row r="1247" spans="1:6">
      <c r="A1247" s="166">
        <f t="shared" si="20"/>
        <v>1238</v>
      </c>
      <c r="B1247" s="85">
        <v>44775</v>
      </c>
      <c r="C1247" s="65" t="s">
        <v>1840</v>
      </c>
      <c r="D1247" s="289" t="s">
        <v>21</v>
      </c>
      <c r="E1247" s="86">
        <v>10000</v>
      </c>
      <c r="F1247" s="258"/>
    </row>
    <row r="1248" spans="1:6">
      <c r="A1248" s="166">
        <f t="shared" ref="A1248:A1311" si="21">A1247+1</f>
        <v>1239</v>
      </c>
      <c r="B1248" s="85">
        <v>44775</v>
      </c>
      <c r="C1248" s="65" t="s">
        <v>1840</v>
      </c>
      <c r="D1248" s="289" t="s">
        <v>21</v>
      </c>
      <c r="E1248" s="86">
        <v>10000</v>
      </c>
      <c r="F1248" s="258"/>
    </row>
    <row r="1249" spans="1:6">
      <c r="A1249" s="166">
        <f t="shared" si="21"/>
        <v>1240</v>
      </c>
      <c r="B1249" s="85">
        <v>44775</v>
      </c>
      <c r="C1249" s="65" t="s">
        <v>1840</v>
      </c>
      <c r="D1249" s="289" t="s">
        <v>21</v>
      </c>
      <c r="E1249" s="86">
        <v>10000</v>
      </c>
      <c r="F1249" s="258"/>
    </row>
    <row r="1250" spans="1:6">
      <c r="A1250" s="166">
        <f t="shared" si="21"/>
        <v>1241</v>
      </c>
      <c r="B1250" s="85">
        <v>44775</v>
      </c>
      <c r="C1250" s="65" t="s">
        <v>1840</v>
      </c>
      <c r="D1250" s="289" t="s">
        <v>21</v>
      </c>
      <c r="E1250" s="86">
        <v>10000</v>
      </c>
      <c r="F1250" s="258"/>
    </row>
    <row r="1251" spans="1:6">
      <c r="A1251" s="166">
        <f t="shared" si="21"/>
        <v>1242</v>
      </c>
      <c r="B1251" s="85">
        <v>44775</v>
      </c>
      <c r="C1251" s="65" t="s">
        <v>1840</v>
      </c>
      <c r="D1251" s="289" t="s">
        <v>21</v>
      </c>
      <c r="E1251" s="86">
        <v>10000</v>
      </c>
      <c r="F1251" s="258"/>
    </row>
    <row r="1252" spans="1:6">
      <c r="A1252" s="166">
        <f t="shared" si="21"/>
        <v>1243</v>
      </c>
      <c r="B1252" s="85">
        <v>44775</v>
      </c>
      <c r="C1252" s="65" t="s">
        <v>1840</v>
      </c>
      <c r="D1252" s="289" t="s">
        <v>21</v>
      </c>
      <c r="E1252" s="86">
        <v>10000</v>
      </c>
      <c r="F1252" s="258"/>
    </row>
    <row r="1253" spans="1:6">
      <c r="A1253" s="166">
        <f t="shared" si="21"/>
        <v>1244</v>
      </c>
      <c r="B1253" s="85">
        <v>44775</v>
      </c>
      <c r="C1253" s="65" t="s">
        <v>1840</v>
      </c>
      <c r="D1253" s="289" t="s">
        <v>21</v>
      </c>
      <c r="E1253" s="86">
        <v>10000</v>
      </c>
      <c r="F1253" s="258"/>
    </row>
    <row r="1254" spans="1:6">
      <c r="A1254" s="166">
        <f t="shared" si="21"/>
        <v>1245</v>
      </c>
      <c r="B1254" s="85">
        <v>44775</v>
      </c>
      <c r="C1254" s="65" t="s">
        <v>1840</v>
      </c>
      <c r="D1254" s="289" t="s">
        <v>21</v>
      </c>
      <c r="E1254" s="86">
        <v>10000</v>
      </c>
      <c r="F1254" s="258"/>
    </row>
    <row r="1255" spans="1:6">
      <c r="A1255" s="166">
        <f t="shared" si="21"/>
        <v>1246</v>
      </c>
      <c r="B1255" s="85">
        <v>44775</v>
      </c>
      <c r="C1255" s="65" t="s">
        <v>1840</v>
      </c>
      <c r="D1255" s="289" t="s">
        <v>21</v>
      </c>
      <c r="E1255" s="86">
        <v>20000</v>
      </c>
      <c r="F1255" s="258"/>
    </row>
    <row r="1256" spans="1:6">
      <c r="A1256" s="166">
        <f t="shared" si="21"/>
        <v>1247</v>
      </c>
      <c r="B1256" s="85">
        <v>44775</v>
      </c>
      <c r="C1256" s="65" t="s">
        <v>1840</v>
      </c>
      <c r="D1256" s="289" t="s">
        <v>21</v>
      </c>
      <c r="E1256" s="86">
        <v>10000</v>
      </c>
      <c r="F1256" s="258"/>
    </row>
    <row r="1257" spans="1:6">
      <c r="A1257" s="166">
        <f t="shared" si="21"/>
        <v>1248</v>
      </c>
      <c r="B1257" s="85">
        <v>44775</v>
      </c>
      <c r="C1257" s="65" t="s">
        <v>1840</v>
      </c>
      <c r="D1257" s="289" t="s">
        <v>944</v>
      </c>
      <c r="E1257" s="86">
        <v>50000</v>
      </c>
      <c r="F1257" s="258"/>
    </row>
    <row r="1258" spans="1:6">
      <c r="A1258" s="166">
        <f t="shared" si="21"/>
        <v>1249</v>
      </c>
      <c r="B1258" s="85">
        <v>44775</v>
      </c>
      <c r="C1258" s="65" t="s">
        <v>1840</v>
      </c>
      <c r="D1258" s="289" t="s">
        <v>21</v>
      </c>
      <c r="E1258" s="86">
        <v>10000</v>
      </c>
      <c r="F1258" s="258"/>
    </row>
    <row r="1259" spans="1:6">
      <c r="A1259" s="166">
        <f t="shared" si="21"/>
        <v>1250</v>
      </c>
      <c r="B1259" s="85">
        <v>44775</v>
      </c>
      <c r="C1259" s="65" t="s">
        <v>1840</v>
      </c>
      <c r="D1259" s="289" t="s">
        <v>21</v>
      </c>
      <c r="E1259" s="86">
        <v>10000</v>
      </c>
      <c r="F1259" s="258"/>
    </row>
    <row r="1260" spans="1:6">
      <c r="A1260" s="166">
        <f t="shared" si="21"/>
        <v>1251</v>
      </c>
      <c r="B1260" s="85">
        <v>44775</v>
      </c>
      <c r="C1260" s="65" t="s">
        <v>1840</v>
      </c>
      <c r="D1260" s="289" t="s">
        <v>21</v>
      </c>
      <c r="E1260" s="86">
        <v>10000</v>
      </c>
      <c r="F1260" s="258"/>
    </row>
    <row r="1261" spans="1:6">
      <c r="A1261" s="166">
        <f t="shared" si="21"/>
        <v>1252</v>
      </c>
      <c r="B1261" s="85">
        <v>44775</v>
      </c>
      <c r="C1261" s="65" t="s">
        <v>1840</v>
      </c>
      <c r="D1261" s="289" t="s">
        <v>21</v>
      </c>
      <c r="E1261" s="86">
        <v>10000</v>
      </c>
      <c r="F1261" s="258"/>
    </row>
    <row r="1262" spans="1:6">
      <c r="A1262" s="166">
        <f t="shared" si="21"/>
        <v>1253</v>
      </c>
      <c r="B1262" s="85">
        <v>44775</v>
      </c>
      <c r="C1262" s="65" t="s">
        <v>1840</v>
      </c>
      <c r="D1262" s="289" t="s">
        <v>21</v>
      </c>
      <c r="E1262" s="86">
        <v>1</v>
      </c>
      <c r="F1262" s="258"/>
    </row>
    <row r="1263" spans="1:6">
      <c r="A1263" s="166">
        <f t="shared" si="21"/>
        <v>1254</v>
      </c>
      <c r="B1263" s="85">
        <v>44775</v>
      </c>
      <c r="C1263" s="65" t="s">
        <v>1840</v>
      </c>
      <c r="D1263" s="289" t="s">
        <v>21</v>
      </c>
      <c r="E1263" s="86">
        <v>20000</v>
      </c>
      <c r="F1263" s="258"/>
    </row>
    <row r="1264" spans="1:6">
      <c r="A1264" s="166">
        <f t="shared" si="21"/>
        <v>1255</v>
      </c>
      <c r="B1264" s="85">
        <v>44775</v>
      </c>
      <c r="C1264" s="65" t="s">
        <v>1840</v>
      </c>
      <c r="D1264" s="289" t="s">
        <v>21</v>
      </c>
      <c r="E1264" s="86">
        <v>10000</v>
      </c>
      <c r="F1264" s="258"/>
    </row>
    <row r="1265" spans="1:6">
      <c r="A1265" s="166">
        <f t="shared" si="21"/>
        <v>1256</v>
      </c>
      <c r="B1265" s="85">
        <v>44775</v>
      </c>
      <c r="C1265" s="65" t="s">
        <v>1840</v>
      </c>
      <c r="D1265" s="289" t="s">
        <v>21</v>
      </c>
      <c r="E1265" s="86">
        <v>10000</v>
      </c>
      <c r="F1265" s="258"/>
    </row>
    <row r="1266" spans="1:6">
      <c r="A1266" s="166">
        <f t="shared" si="21"/>
        <v>1257</v>
      </c>
      <c r="B1266" s="85">
        <v>44775</v>
      </c>
      <c r="C1266" s="65" t="s">
        <v>1840</v>
      </c>
      <c r="D1266" s="289" t="s">
        <v>21</v>
      </c>
      <c r="E1266" s="86">
        <v>10000</v>
      </c>
      <c r="F1266" s="258"/>
    </row>
    <row r="1267" spans="1:6">
      <c r="A1267" s="166">
        <f t="shared" si="21"/>
        <v>1258</v>
      </c>
      <c r="B1267" s="85">
        <v>44775</v>
      </c>
      <c r="C1267" s="65" t="s">
        <v>1840</v>
      </c>
      <c r="D1267" s="289" t="s">
        <v>21</v>
      </c>
      <c r="E1267" s="86">
        <v>10000</v>
      </c>
      <c r="F1267" s="258"/>
    </row>
    <row r="1268" spans="1:6">
      <c r="A1268" s="166">
        <f t="shared" si="21"/>
        <v>1259</v>
      </c>
      <c r="B1268" s="85">
        <v>44775</v>
      </c>
      <c r="C1268" s="65" t="s">
        <v>1840</v>
      </c>
      <c r="D1268" s="289" t="s">
        <v>21</v>
      </c>
      <c r="E1268" s="86">
        <v>20000</v>
      </c>
      <c r="F1268" s="258"/>
    </row>
    <row r="1269" spans="1:6">
      <c r="A1269" s="166">
        <f t="shared" si="21"/>
        <v>1260</v>
      </c>
      <c r="B1269" s="85">
        <v>44775</v>
      </c>
      <c r="C1269" s="65" t="s">
        <v>1840</v>
      </c>
      <c r="D1269" s="289" t="s">
        <v>21</v>
      </c>
      <c r="E1269" s="86">
        <v>10000</v>
      </c>
      <c r="F1269" s="258"/>
    </row>
    <row r="1270" spans="1:6">
      <c r="A1270" s="166">
        <f t="shared" si="21"/>
        <v>1261</v>
      </c>
      <c r="B1270" s="85">
        <v>44775</v>
      </c>
      <c r="C1270" s="65" t="s">
        <v>1840</v>
      </c>
      <c r="D1270" s="289" t="s">
        <v>21</v>
      </c>
      <c r="E1270" s="86">
        <v>20000</v>
      </c>
      <c r="F1270" s="258"/>
    </row>
    <row r="1271" spans="1:6">
      <c r="A1271" s="166">
        <f t="shared" si="21"/>
        <v>1262</v>
      </c>
      <c r="B1271" s="85">
        <v>44775</v>
      </c>
      <c r="C1271" s="65" t="s">
        <v>1840</v>
      </c>
      <c r="D1271" s="289" t="s">
        <v>21</v>
      </c>
      <c r="E1271" s="86">
        <v>10000</v>
      </c>
      <c r="F1271" s="258"/>
    </row>
    <row r="1272" spans="1:6">
      <c r="A1272" s="166">
        <f t="shared" si="21"/>
        <v>1263</v>
      </c>
      <c r="B1272" s="85">
        <v>44775</v>
      </c>
      <c r="C1272" s="65" t="s">
        <v>1840</v>
      </c>
      <c r="D1272" s="289" t="s">
        <v>21</v>
      </c>
      <c r="E1272" s="86">
        <v>10000</v>
      </c>
      <c r="F1272" s="258"/>
    </row>
    <row r="1273" spans="1:6">
      <c r="A1273" s="166">
        <f t="shared" si="21"/>
        <v>1264</v>
      </c>
      <c r="B1273" s="85">
        <v>44775</v>
      </c>
      <c r="C1273" s="65" t="s">
        <v>1840</v>
      </c>
      <c r="D1273" s="289" t="s">
        <v>2066</v>
      </c>
      <c r="E1273" s="86">
        <v>557599</v>
      </c>
      <c r="F1273" s="258"/>
    </row>
    <row r="1274" spans="1:6">
      <c r="A1274" s="166">
        <f t="shared" si="21"/>
        <v>1265</v>
      </c>
      <c r="B1274" s="85">
        <v>44776</v>
      </c>
      <c r="C1274" s="65" t="s">
        <v>1841</v>
      </c>
      <c r="D1274" s="289" t="s">
        <v>21</v>
      </c>
      <c r="E1274" s="86">
        <v>3000</v>
      </c>
      <c r="F1274" s="258"/>
    </row>
    <row r="1275" spans="1:6">
      <c r="A1275" s="166">
        <f t="shared" si="21"/>
        <v>1266</v>
      </c>
      <c r="B1275" s="85">
        <v>44776</v>
      </c>
      <c r="C1275" s="65" t="s">
        <v>1841</v>
      </c>
      <c r="D1275" s="289" t="s">
        <v>21</v>
      </c>
      <c r="E1275" s="86">
        <v>10000</v>
      </c>
      <c r="F1275" s="258"/>
    </row>
    <row r="1276" spans="1:6">
      <c r="A1276" s="166">
        <f t="shared" si="21"/>
        <v>1267</v>
      </c>
      <c r="B1276" s="85">
        <v>44776</v>
      </c>
      <c r="C1276" s="65" t="s">
        <v>1841</v>
      </c>
      <c r="D1276" s="289" t="s">
        <v>21</v>
      </c>
      <c r="E1276" s="86">
        <v>10000</v>
      </c>
      <c r="F1276" s="258"/>
    </row>
    <row r="1277" spans="1:6">
      <c r="A1277" s="166">
        <f t="shared" si="21"/>
        <v>1268</v>
      </c>
      <c r="B1277" s="85">
        <v>44776</v>
      </c>
      <c r="C1277" s="65" t="s">
        <v>1841</v>
      </c>
      <c r="D1277" s="289" t="s">
        <v>21</v>
      </c>
      <c r="E1277" s="86">
        <v>20000</v>
      </c>
      <c r="F1277" s="258"/>
    </row>
    <row r="1278" spans="1:6">
      <c r="A1278" s="166">
        <f t="shared" si="21"/>
        <v>1269</v>
      </c>
      <c r="B1278" s="85">
        <v>44776</v>
      </c>
      <c r="C1278" s="65" t="s">
        <v>1841</v>
      </c>
      <c r="D1278" s="289" t="s">
        <v>21</v>
      </c>
      <c r="E1278" s="86">
        <v>10000</v>
      </c>
      <c r="F1278" s="258"/>
    </row>
    <row r="1279" spans="1:6">
      <c r="A1279" s="166">
        <f t="shared" si="21"/>
        <v>1270</v>
      </c>
      <c r="B1279" s="85">
        <v>44776</v>
      </c>
      <c r="C1279" s="65" t="s">
        <v>1841</v>
      </c>
      <c r="D1279" s="289" t="s">
        <v>21</v>
      </c>
      <c r="E1279" s="86">
        <v>40000</v>
      </c>
      <c r="F1279" s="258"/>
    </row>
    <row r="1280" spans="1:6">
      <c r="A1280" s="166">
        <f t="shared" si="21"/>
        <v>1271</v>
      </c>
      <c r="B1280" s="85">
        <v>44776</v>
      </c>
      <c r="C1280" s="65" t="s">
        <v>1841</v>
      </c>
      <c r="D1280" s="289" t="s">
        <v>21</v>
      </c>
      <c r="E1280" s="86">
        <v>10000</v>
      </c>
      <c r="F1280" s="258"/>
    </row>
    <row r="1281" spans="1:6">
      <c r="A1281" s="166">
        <f t="shared" si="21"/>
        <v>1272</v>
      </c>
      <c r="B1281" s="85">
        <v>44776</v>
      </c>
      <c r="C1281" s="65" t="s">
        <v>1841</v>
      </c>
      <c r="D1281" s="289" t="s">
        <v>21</v>
      </c>
      <c r="E1281" s="86">
        <v>10000</v>
      </c>
      <c r="F1281" s="258"/>
    </row>
    <row r="1282" spans="1:6">
      <c r="A1282" s="166">
        <f t="shared" si="21"/>
        <v>1273</v>
      </c>
      <c r="B1282" s="85">
        <v>44776</v>
      </c>
      <c r="C1282" s="65" t="s">
        <v>1841</v>
      </c>
      <c r="D1282" s="289" t="s">
        <v>21</v>
      </c>
      <c r="E1282" s="86">
        <v>10000</v>
      </c>
      <c r="F1282" s="258"/>
    </row>
    <row r="1283" spans="1:6">
      <c r="A1283" s="166">
        <f t="shared" si="21"/>
        <v>1274</v>
      </c>
      <c r="B1283" s="85">
        <v>44776</v>
      </c>
      <c r="C1283" s="65" t="s">
        <v>1841</v>
      </c>
      <c r="D1283" s="289" t="s">
        <v>21</v>
      </c>
      <c r="E1283" s="86">
        <v>10000</v>
      </c>
      <c r="F1283" s="258"/>
    </row>
    <row r="1284" spans="1:6">
      <c r="A1284" s="166">
        <f t="shared" si="21"/>
        <v>1275</v>
      </c>
      <c r="B1284" s="85">
        <v>44776</v>
      </c>
      <c r="C1284" s="65" t="s">
        <v>1841</v>
      </c>
      <c r="D1284" s="289" t="s">
        <v>21</v>
      </c>
      <c r="E1284" s="86">
        <v>10000</v>
      </c>
      <c r="F1284" s="258"/>
    </row>
    <row r="1285" spans="1:6">
      <c r="A1285" s="166">
        <f t="shared" si="21"/>
        <v>1276</v>
      </c>
      <c r="B1285" s="85">
        <v>44776</v>
      </c>
      <c r="C1285" s="65" t="s">
        <v>1841</v>
      </c>
      <c r="D1285" s="289" t="s">
        <v>21</v>
      </c>
      <c r="E1285" s="86">
        <v>20000</v>
      </c>
      <c r="F1285" s="258"/>
    </row>
    <row r="1286" spans="1:6">
      <c r="A1286" s="166">
        <f t="shared" si="21"/>
        <v>1277</v>
      </c>
      <c r="B1286" s="85">
        <v>44776</v>
      </c>
      <c r="C1286" s="65" t="s">
        <v>1841</v>
      </c>
      <c r="D1286" s="289" t="s">
        <v>21</v>
      </c>
      <c r="E1286" s="86">
        <v>10000</v>
      </c>
      <c r="F1286" s="258"/>
    </row>
    <row r="1287" spans="1:6">
      <c r="A1287" s="166">
        <f t="shared" si="21"/>
        <v>1278</v>
      </c>
      <c r="B1287" s="85">
        <v>44776</v>
      </c>
      <c r="C1287" s="65" t="s">
        <v>1841</v>
      </c>
      <c r="D1287" s="289" t="s">
        <v>21</v>
      </c>
      <c r="E1287" s="86">
        <v>10000</v>
      </c>
      <c r="F1287" s="258"/>
    </row>
    <row r="1288" spans="1:6">
      <c r="A1288" s="166">
        <f t="shared" si="21"/>
        <v>1279</v>
      </c>
      <c r="B1288" s="85">
        <v>44776</v>
      </c>
      <c r="C1288" s="65" t="s">
        <v>1841</v>
      </c>
      <c r="D1288" s="289" t="s">
        <v>21</v>
      </c>
      <c r="E1288" s="86">
        <v>10000</v>
      </c>
      <c r="F1288" s="258"/>
    </row>
    <row r="1289" spans="1:6">
      <c r="A1289" s="166">
        <f t="shared" si="21"/>
        <v>1280</v>
      </c>
      <c r="B1289" s="85">
        <v>44776</v>
      </c>
      <c r="C1289" s="65" t="s">
        <v>1841</v>
      </c>
      <c r="D1289" s="289" t="s">
        <v>21</v>
      </c>
      <c r="E1289" s="86">
        <v>10000</v>
      </c>
      <c r="F1289" s="258"/>
    </row>
    <row r="1290" spans="1:6">
      <c r="A1290" s="166">
        <f t="shared" si="21"/>
        <v>1281</v>
      </c>
      <c r="B1290" s="85">
        <v>44776</v>
      </c>
      <c r="C1290" s="65" t="s">
        <v>1841</v>
      </c>
      <c r="D1290" s="289" t="s">
        <v>21</v>
      </c>
      <c r="E1290" s="86">
        <v>10000</v>
      </c>
      <c r="F1290" s="258"/>
    </row>
    <row r="1291" spans="1:6">
      <c r="A1291" s="166">
        <f t="shared" si="21"/>
        <v>1282</v>
      </c>
      <c r="B1291" s="85">
        <v>44776</v>
      </c>
      <c r="C1291" s="65" t="s">
        <v>1841</v>
      </c>
      <c r="D1291" s="289" t="s">
        <v>21</v>
      </c>
      <c r="E1291" s="86">
        <v>10000</v>
      </c>
      <c r="F1291" s="258"/>
    </row>
    <row r="1292" spans="1:6">
      <c r="A1292" s="166">
        <f t="shared" si="21"/>
        <v>1283</v>
      </c>
      <c r="B1292" s="85">
        <v>44776</v>
      </c>
      <c r="C1292" s="65" t="s">
        <v>1841</v>
      </c>
      <c r="D1292" s="289" t="s">
        <v>21</v>
      </c>
      <c r="E1292" s="86">
        <v>20000</v>
      </c>
      <c r="F1292" s="258"/>
    </row>
    <row r="1293" spans="1:6">
      <c r="A1293" s="166">
        <f t="shared" si="21"/>
        <v>1284</v>
      </c>
      <c r="B1293" s="85">
        <v>44776</v>
      </c>
      <c r="C1293" s="65" t="s">
        <v>1841</v>
      </c>
      <c r="D1293" s="289" t="s">
        <v>21</v>
      </c>
      <c r="E1293" s="86">
        <v>10000</v>
      </c>
      <c r="F1293" s="258"/>
    </row>
    <row r="1294" spans="1:6">
      <c r="A1294" s="166">
        <f t="shared" si="21"/>
        <v>1285</v>
      </c>
      <c r="B1294" s="85">
        <v>44776</v>
      </c>
      <c r="C1294" s="65" t="s">
        <v>1841</v>
      </c>
      <c r="D1294" s="289" t="s">
        <v>21</v>
      </c>
      <c r="E1294" s="86">
        <v>10000</v>
      </c>
      <c r="F1294" s="258"/>
    </row>
    <row r="1295" spans="1:6">
      <c r="A1295" s="166">
        <f t="shared" si="21"/>
        <v>1286</v>
      </c>
      <c r="B1295" s="85">
        <v>44776</v>
      </c>
      <c r="C1295" s="65" t="s">
        <v>1841</v>
      </c>
      <c r="D1295" s="289" t="s">
        <v>21</v>
      </c>
      <c r="E1295" s="86">
        <v>10000</v>
      </c>
      <c r="F1295" s="258"/>
    </row>
    <row r="1296" spans="1:6">
      <c r="A1296" s="166">
        <f t="shared" si="21"/>
        <v>1287</v>
      </c>
      <c r="B1296" s="85">
        <v>44776</v>
      </c>
      <c r="C1296" s="65" t="s">
        <v>1841</v>
      </c>
      <c r="D1296" s="289" t="s">
        <v>21</v>
      </c>
      <c r="E1296" s="86">
        <v>10000</v>
      </c>
      <c r="F1296" s="258"/>
    </row>
    <row r="1297" spans="1:6">
      <c r="A1297" s="166">
        <f t="shared" si="21"/>
        <v>1288</v>
      </c>
      <c r="B1297" s="85">
        <v>44776</v>
      </c>
      <c r="C1297" s="65" t="s">
        <v>1841</v>
      </c>
      <c r="D1297" s="289" t="s">
        <v>21</v>
      </c>
      <c r="E1297" s="86">
        <v>10000</v>
      </c>
      <c r="F1297" s="258"/>
    </row>
    <row r="1298" spans="1:6">
      <c r="A1298" s="166">
        <f t="shared" si="21"/>
        <v>1289</v>
      </c>
      <c r="B1298" s="85">
        <v>44776</v>
      </c>
      <c r="C1298" s="65" t="s">
        <v>1841</v>
      </c>
      <c r="D1298" s="289" t="s">
        <v>21</v>
      </c>
      <c r="E1298" s="86">
        <v>10000</v>
      </c>
      <c r="F1298" s="258"/>
    </row>
    <row r="1299" spans="1:6">
      <c r="A1299" s="166">
        <f t="shared" si="21"/>
        <v>1290</v>
      </c>
      <c r="B1299" s="85">
        <v>44776</v>
      </c>
      <c r="C1299" s="65" t="s">
        <v>1841</v>
      </c>
      <c r="D1299" s="289" t="s">
        <v>21</v>
      </c>
      <c r="E1299" s="86">
        <v>10000</v>
      </c>
      <c r="F1299" s="258"/>
    </row>
    <row r="1300" spans="1:6">
      <c r="A1300" s="166">
        <f t="shared" si="21"/>
        <v>1291</v>
      </c>
      <c r="B1300" s="85">
        <v>44776</v>
      </c>
      <c r="C1300" s="65" t="s">
        <v>1841</v>
      </c>
      <c r="D1300" s="289" t="s">
        <v>21</v>
      </c>
      <c r="E1300" s="86">
        <v>10000</v>
      </c>
      <c r="F1300" s="258"/>
    </row>
    <row r="1301" spans="1:6">
      <c r="A1301" s="166">
        <f t="shared" si="21"/>
        <v>1292</v>
      </c>
      <c r="B1301" s="85">
        <v>44776</v>
      </c>
      <c r="C1301" s="65" t="s">
        <v>1841</v>
      </c>
      <c r="D1301" s="289" t="s">
        <v>21</v>
      </c>
      <c r="E1301" s="86">
        <v>10000</v>
      </c>
      <c r="F1301" s="258"/>
    </row>
    <row r="1302" spans="1:6">
      <c r="A1302" s="166">
        <f t="shared" si="21"/>
        <v>1293</v>
      </c>
      <c r="B1302" s="85">
        <v>44776</v>
      </c>
      <c r="C1302" s="65" t="s">
        <v>1841</v>
      </c>
      <c r="D1302" s="289" t="s">
        <v>21</v>
      </c>
      <c r="E1302" s="86">
        <v>19795</v>
      </c>
      <c r="F1302" s="258"/>
    </row>
    <row r="1303" spans="1:6">
      <c r="A1303" s="166">
        <f t="shared" si="21"/>
        <v>1294</v>
      </c>
      <c r="B1303" s="85">
        <v>44776</v>
      </c>
      <c r="C1303" s="65" t="s">
        <v>1841</v>
      </c>
      <c r="D1303" s="289" t="s">
        <v>21</v>
      </c>
      <c r="E1303" s="86">
        <v>10000</v>
      </c>
      <c r="F1303" s="258"/>
    </row>
    <row r="1304" spans="1:6">
      <c r="A1304" s="166">
        <f t="shared" si="21"/>
        <v>1295</v>
      </c>
      <c r="B1304" s="85">
        <v>44776</v>
      </c>
      <c r="C1304" s="65" t="s">
        <v>1841</v>
      </c>
      <c r="D1304" s="289" t="s">
        <v>21</v>
      </c>
      <c r="E1304" s="86">
        <v>10000</v>
      </c>
      <c r="F1304" s="258"/>
    </row>
    <row r="1305" spans="1:6">
      <c r="A1305" s="166">
        <f t="shared" si="21"/>
        <v>1296</v>
      </c>
      <c r="B1305" s="85">
        <v>44777</v>
      </c>
      <c r="C1305" s="65" t="s">
        <v>1842</v>
      </c>
      <c r="D1305" s="289" t="s">
        <v>2067</v>
      </c>
      <c r="E1305" s="86">
        <v>100000</v>
      </c>
      <c r="F1305" s="258"/>
    </row>
    <row r="1306" spans="1:6">
      <c r="A1306" s="166">
        <f t="shared" si="21"/>
        <v>1297</v>
      </c>
      <c r="B1306" s="85">
        <v>44777</v>
      </c>
      <c r="C1306" s="65" t="s">
        <v>1842</v>
      </c>
      <c r="D1306" s="289" t="s">
        <v>21</v>
      </c>
      <c r="E1306" s="86">
        <v>10000</v>
      </c>
      <c r="F1306" s="258"/>
    </row>
    <row r="1307" spans="1:6">
      <c r="A1307" s="166">
        <f t="shared" si="21"/>
        <v>1298</v>
      </c>
      <c r="B1307" s="85">
        <v>44777</v>
      </c>
      <c r="C1307" s="65" t="s">
        <v>1842</v>
      </c>
      <c r="D1307" s="289" t="s">
        <v>21</v>
      </c>
      <c r="E1307" s="86">
        <v>30000</v>
      </c>
      <c r="F1307" s="258"/>
    </row>
    <row r="1308" spans="1:6">
      <c r="A1308" s="166">
        <f t="shared" si="21"/>
        <v>1299</v>
      </c>
      <c r="B1308" s="85">
        <v>44777</v>
      </c>
      <c r="C1308" s="65" t="s">
        <v>1842</v>
      </c>
      <c r="D1308" s="289" t="s">
        <v>21</v>
      </c>
      <c r="E1308" s="86">
        <v>10000</v>
      </c>
      <c r="F1308" s="258"/>
    </row>
    <row r="1309" spans="1:6">
      <c r="A1309" s="166">
        <f t="shared" si="21"/>
        <v>1300</v>
      </c>
      <c r="B1309" s="85">
        <v>44777</v>
      </c>
      <c r="C1309" s="65" t="s">
        <v>1842</v>
      </c>
      <c r="D1309" s="289" t="s">
        <v>21</v>
      </c>
      <c r="E1309" s="86">
        <v>10000</v>
      </c>
      <c r="F1309" s="258"/>
    </row>
    <row r="1310" spans="1:6">
      <c r="A1310" s="166">
        <f t="shared" si="21"/>
        <v>1301</v>
      </c>
      <c r="B1310" s="85">
        <v>44777</v>
      </c>
      <c r="C1310" s="65" t="s">
        <v>1842</v>
      </c>
      <c r="D1310" s="289" t="s">
        <v>21</v>
      </c>
      <c r="E1310" s="86">
        <v>10000</v>
      </c>
      <c r="F1310" s="258"/>
    </row>
    <row r="1311" spans="1:6">
      <c r="A1311" s="166">
        <f t="shared" si="21"/>
        <v>1302</v>
      </c>
      <c r="B1311" s="85">
        <v>44777</v>
      </c>
      <c r="C1311" s="65" t="s">
        <v>1842</v>
      </c>
      <c r="D1311" s="289" t="s">
        <v>21</v>
      </c>
      <c r="E1311" s="86">
        <v>10000</v>
      </c>
      <c r="F1311" s="258"/>
    </row>
    <row r="1312" spans="1:6">
      <c r="A1312" s="166">
        <f t="shared" ref="A1312:A1375" si="22">A1311+1</f>
        <v>1303</v>
      </c>
      <c r="B1312" s="85">
        <v>44777</v>
      </c>
      <c r="C1312" s="65" t="s">
        <v>1842</v>
      </c>
      <c r="D1312" s="289" t="s">
        <v>21</v>
      </c>
      <c r="E1312" s="86">
        <v>10000</v>
      </c>
      <c r="F1312" s="258"/>
    </row>
    <row r="1313" spans="1:6">
      <c r="A1313" s="166">
        <f t="shared" si="22"/>
        <v>1304</v>
      </c>
      <c r="B1313" s="85">
        <v>44777</v>
      </c>
      <c r="C1313" s="65" t="s">
        <v>1842</v>
      </c>
      <c r="D1313" s="289" t="s">
        <v>21</v>
      </c>
      <c r="E1313" s="86">
        <v>10000</v>
      </c>
      <c r="F1313" s="258"/>
    </row>
    <row r="1314" spans="1:6">
      <c r="A1314" s="166">
        <f t="shared" si="22"/>
        <v>1305</v>
      </c>
      <c r="B1314" s="85">
        <v>44777</v>
      </c>
      <c r="C1314" s="65" t="s">
        <v>1842</v>
      </c>
      <c r="D1314" s="289" t="s">
        <v>21</v>
      </c>
      <c r="E1314" s="86">
        <v>10000</v>
      </c>
      <c r="F1314" s="258"/>
    </row>
    <row r="1315" spans="1:6">
      <c r="A1315" s="166">
        <f t="shared" si="22"/>
        <v>1306</v>
      </c>
      <c r="B1315" s="85">
        <v>44777</v>
      </c>
      <c r="C1315" s="65" t="s">
        <v>1842</v>
      </c>
      <c r="D1315" s="289" t="s">
        <v>21</v>
      </c>
      <c r="E1315" s="86">
        <v>10000</v>
      </c>
      <c r="F1315" s="258"/>
    </row>
    <row r="1316" spans="1:6">
      <c r="A1316" s="166">
        <f t="shared" si="22"/>
        <v>1307</v>
      </c>
      <c r="B1316" s="85">
        <v>44777</v>
      </c>
      <c r="C1316" s="65" t="s">
        <v>1842</v>
      </c>
      <c r="D1316" s="289" t="s">
        <v>21</v>
      </c>
      <c r="E1316" s="86">
        <v>10000</v>
      </c>
      <c r="F1316" s="258"/>
    </row>
    <row r="1317" spans="1:6">
      <c r="A1317" s="166">
        <f t="shared" si="22"/>
        <v>1308</v>
      </c>
      <c r="B1317" s="85">
        <v>44777</v>
      </c>
      <c r="C1317" s="65" t="s">
        <v>1842</v>
      </c>
      <c r="D1317" s="289" t="s">
        <v>21</v>
      </c>
      <c r="E1317" s="86">
        <v>10000</v>
      </c>
      <c r="F1317" s="258"/>
    </row>
    <row r="1318" spans="1:6">
      <c r="A1318" s="166">
        <f t="shared" si="22"/>
        <v>1309</v>
      </c>
      <c r="B1318" s="85">
        <v>44777</v>
      </c>
      <c r="C1318" s="65" t="s">
        <v>1842</v>
      </c>
      <c r="D1318" s="289" t="s">
        <v>21</v>
      </c>
      <c r="E1318" s="86">
        <v>10000</v>
      </c>
      <c r="F1318" s="258"/>
    </row>
    <row r="1319" spans="1:6">
      <c r="A1319" s="166">
        <f t="shared" si="22"/>
        <v>1310</v>
      </c>
      <c r="B1319" s="85">
        <v>44777</v>
      </c>
      <c r="C1319" s="65" t="s">
        <v>1842</v>
      </c>
      <c r="D1319" s="289" t="s">
        <v>943</v>
      </c>
      <c r="E1319" s="86">
        <v>100000</v>
      </c>
      <c r="F1319" s="258"/>
    </row>
    <row r="1320" spans="1:6">
      <c r="A1320" s="166">
        <f t="shared" si="22"/>
        <v>1311</v>
      </c>
      <c r="B1320" s="85">
        <v>44777</v>
      </c>
      <c r="C1320" s="65" t="s">
        <v>1842</v>
      </c>
      <c r="D1320" s="289" t="s">
        <v>21</v>
      </c>
      <c r="E1320" s="86">
        <v>30000</v>
      </c>
      <c r="F1320" s="258"/>
    </row>
    <row r="1321" spans="1:6">
      <c r="A1321" s="166">
        <f t="shared" si="22"/>
        <v>1312</v>
      </c>
      <c r="B1321" s="85">
        <v>44777</v>
      </c>
      <c r="C1321" s="65" t="s">
        <v>1842</v>
      </c>
      <c r="D1321" s="289" t="s">
        <v>21</v>
      </c>
      <c r="E1321" s="86">
        <v>10000</v>
      </c>
      <c r="F1321" s="258"/>
    </row>
    <row r="1322" spans="1:6">
      <c r="A1322" s="166">
        <f t="shared" si="22"/>
        <v>1313</v>
      </c>
      <c r="B1322" s="85">
        <v>44777</v>
      </c>
      <c r="C1322" s="65" t="s">
        <v>1842</v>
      </c>
      <c r="D1322" s="289" t="s">
        <v>21</v>
      </c>
      <c r="E1322" s="86">
        <v>10000</v>
      </c>
      <c r="F1322" s="258"/>
    </row>
    <row r="1323" spans="1:6">
      <c r="A1323" s="166">
        <f t="shared" si="22"/>
        <v>1314</v>
      </c>
      <c r="B1323" s="85">
        <v>44777</v>
      </c>
      <c r="C1323" s="65" t="s">
        <v>1842</v>
      </c>
      <c r="D1323" s="289" t="s">
        <v>21</v>
      </c>
      <c r="E1323" s="86">
        <v>10000</v>
      </c>
      <c r="F1323" s="258"/>
    </row>
    <row r="1324" spans="1:6">
      <c r="A1324" s="166">
        <f t="shared" si="22"/>
        <v>1315</v>
      </c>
      <c r="B1324" s="85">
        <v>44777</v>
      </c>
      <c r="C1324" s="65" t="s">
        <v>1842</v>
      </c>
      <c r="D1324" s="289" t="s">
        <v>21</v>
      </c>
      <c r="E1324" s="86">
        <v>10000</v>
      </c>
      <c r="F1324" s="258"/>
    </row>
    <row r="1325" spans="1:6">
      <c r="A1325" s="166">
        <f t="shared" si="22"/>
        <v>1316</v>
      </c>
      <c r="B1325" s="85">
        <v>44777</v>
      </c>
      <c r="C1325" s="65" t="s">
        <v>1842</v>
      </c>
      <c r="D1325" s="289" t="s">
        <v>21</v>
      </c>
      <c r="E1325" s="86">
        <v>10000</v>
      </c>
      <c r="F1325" s="258"/>
    </row>
    <row r="1326" spans="1:6">
      <c r="A1326" s="166">
        <f t="shared" si="22"/>
        <v>1317</v>
      </c>
      <c r="B1326" s="85">
        <v>44777</v>
      </c>
      <c r="C1326" s="65" t="s">
        <v>1842</v>
      </c>
      <c r="D1326" s="289" t="s">
        <v>21</v>
      </c>
      <c r="E1326" s="86">
        <v>10000</v>
      </c>
      <c r="F1326" s="258"/>
    </row>
    <row r="1327" spans="1:6">
      <c r="A1327" s="166">
        <f t="shared" si="22"/>
        <v>1318</v>
      </c>
      <c r="B1327" s="85">
        <v>44777</v>
      </c>
      <c r="C1327" s="65" t="s">
        <v>1842</v>
      </c>
      <c r="D1327" s="289" t="s">
        <v>21</v>
      </c>
      <c r="E1327" s="86">
        <v>10000</v>
      </c>
      <c r="F1327" s="258"/>
    </row>
    <row r="1328" spans="1:6">
      <c r="A1328" s="166">
        <f t="shared" si="22"/>
        <v>1319</v>
      </c>
      <c r="B1328" s="85">
        <v>44778</v>
      </c>
      <c r="C1328" s="65" t="s">
        <v>1843</v>
      </c>
      <c r="D1328" s="289" t="s">
        <v>21</v>
      </c>
      <c r="E1328" s="86">
        <v>75000</v>
      </c>
      <c r="F1328" s="258"/>
    </row>
    <row r="1329" spans="1:7">
      <c r="A1329" s="166">
        <f t="shared" si="22"/>
        <v>1320</v>
      </c>
      <c r="B1329" s="85">
        <v>44778</v>
      </c>
      <c r="C1329" s="65" t="s">
        <v>1843</v>
      </c>
      <c r="D1329" s="289" t="s">
        <v>21</v>
      </c>
      <c r="E1329" s="86">
        <v>10000</v>
      </c>
      <c r="F1329" s="258"/>
    </row>
    <row r="1330" spans="1:7">
      <c r="A1330" s="166">
        <f t="shared" si="22"/>
        <v>1321</v>
      </c>
      <c r="B1330" s="85">
        <v>44778</v>
      </c>
      <c r="C1330" s="65" t="s">
        <v>1843</v>
      </c>
      <c r="D1330" s="289" t="s">
        <v>21</v>
      </c>
      <c r="E1330" s="86">
        <v>10000</v>
      </c>
      <c r="F1330" s="258"/>
    </row>
    <row r="1331" spans="1:7">
      <c r="A1331" s="166">
        <f t="shared" si="22"/>
        <v>1322</v>
      </c>
      <c r="B1331" s="85">
        <v>44778</v>
      </c>
      <c r="C1331" s="65" t="s">
        <v>1843</v>
      </c>
      <c r="D1331" s="289" t="s">
        <v>21</v>
      </c>
      <c r="E1331" s="86">
        <v>10000</v>
      </c>
      <c r="F1331" s="258"/>
    </row>
    <row r="1332" spans="1:7">
      <c r="A1332" s="166">
        <f t="shared" si="22"/>
        <v>1323</v>
      </c>
      <c r="B1332" s="85">
        <v>44778</v>
      </c>
      <c r="C1332" s="65" t="s">
        <v>1843</v>
      </c>
      <c r="D1332" s="289" t="s">
        <v>21</v>
      </c>
      <c r="E1332" s="86">
        <v>10000</v>
      </c>
      <c r="F1332" s="258"/>
    </row>
    <row r="1333" spans="1:7">
      <c r="A1333" s="166">
        <f t="shared" si="22"/>
        <v>1324</v>
      </c>
      <c r="B1333" s="85">
        <v>44778</v>
      </c>
      <c r="C1333" s="65" t="s">
        <v>1843</v>
      </c>
      <c r="D1333" s="289" t="s">
        <v>21</v>
      </c>
      <c r="E1333" s="86">
        <v>10000</v>
      </c>
      <c r="F1333" s="258"/>
    </row>
    <row r="1334" spans="1:7">
      <c r="A1334" s="166">
        <f t="shared" si="22"/>
        <v>1325</v>
      </c>
      <c r="B1334" s="85">
        <v>44778</v>
      </c>
      <c r="C1334" s="65" t="s">
        <v>1843</v>
      </c>
      <c r="D1334" s="289" t="s">
        <v>21</v>
      </c>
      <c r="E1334" s="86">
        <v>30000</v>
      </c>
      <c r="F1334" s="258"/>
    </row>
    <row r="1335" spans="1:7">
      <c r="A1335" s="166">
        <f t="shared" si="22"/>
        <v>1326</v>
      </c>
      <c r="B1335" s="85">
        <v>44778</v>
      </c>
      <c r="C1335" s="65" t="s">
        <v>1843</v>
      </c>
      <c r="D1335" s="289" t="s">
        <v>21</v>
      </c>
      <c r="E1335" s="86">
        <v>10000</v>
      </c>
      <c r="F1335" s="258"/>
    </row>
    <row r="1336" spans="1:7">
      <c r="A1336" s="166">
        <f t="shared" si="22"/>
        <v>1327</v>
      </c>
      <c r="B1336" s="85">
        <v>44778</v>
      </c>
      <c r="C1336" s="65" t="s">
        <v>1843</v>
      </c>
      <c r="D1336" s="289" t="s">
        <v>21</v>
      </c>
      <c r="E1336" s="86">
        <v>10000</v>
      </c>
      <c r="F1336" s="258"/>
    </row>
    <row r="1337" spans="1:7">
      <c r="A1337" s="166">
        <f t="shared" si="22"/>
        <v>1328</v>
      </c>
      <c r="B1337" s="85">
        <v>44778</v>
      </c>
      <c r="C1337" s="65" t="s">
        <v>1843</v>
      </c>
      <c r="D1337" s="289" t="s">
        <v>21</v>
      </c>
      <c r="E1337" s="86">
        <v>10000</v>
      </c>
      <c r="F1337" s="258"/>
    </row>
    <row r="1338" spans="1:7">
      <c r="A1338" s="166">
        <f t="shared" si="22"/>
        <v>1329</v>
      </c>
      <c r="B1338" s="85">
        <v>44778</v>
      </c>
      <c r="C1338" s="65" t="s">
        <v>1843</v>
      </c>
      <c r="D1338" s="289" t="s">
        <v>21</v>
      </c>
      <c r="E1338" s="86">
        <v>30000</v>
      </c>
      <c r="F1338" s="258"/>
    </row>
    <row r="1339" spans="1:7" ht="25.5">
      <c r="A1339" s="166">
        <f t="shared" si="22"/>
        <v>1330</v>
      </c>
      <c r="B1339" s="85">
        <v>44778</v>
      </c>
      <c r="C1339" s="65" t="s">
        <v>1843</v>
      </c>
      <c r="D1339" s="423" t="s">
        <v>2453</v>
      </c>
      <c r="E1339" s="86">
        <v>1000000</v>
      </c>
      <c r="F1339" s="258"/>
      <c r="G1339" s="265">
        <v>6</v>
      </c>
    </row>
    <row r="1340" spans="1:7">
      <c r="A1340" s="166">
        <f t="shared" si="22"/>
        <v>1331</v>
      </c>
      <c r="B1340" s="85">
        <v>44778</v>
      </c>
      <c r="C1340" s="65" t="s">
        <v>1843</v>
      </c>
      <c r="D1340" s="289" t="s">
        <v>21</v>
      </c>
      <c r="E1340" s="86">
        <v>10000</v>
      </c>
      <c r="F1340" s="258"/>
    </row>
    <row r="1341" spans="1:7">
      <c r="A1341" s="166">
        <f t="shared" si="22"/>
        <v>1332</v>
      </c>
      <c r="B1341" s="85">
        <v>44778</v>
      </c>
      <c r="C1341" s="65" t="s">
        <v>1843</v>
      </c>
      <c r="D1341" s="289" t="s">
        <v>21</v>
      </c>
      <c r="E1341" s="86">
        <v>10000</v>
      </c>
      <c r="F1341" s="258"/>
    </row>
    <row r="1342" spans="1:7">
      <c r="A1342" s="166">
        <f t="shared" si="22"/>
        <v>1333</v>
      </c>
      <c r="B1342" s="85">
        <v>44778</v>
      </c>
      <c r="C1342" s="65" t="s">
        <v>1843</v>
      </c>
      <c r="D1342" s="289" t="s">
        <v>2068</v>
      </c>
      <c r="E1342" s="86">
        <v>100000</v>
      </c>
      <c r="F1342" s="258"/>
    </row>
    <row r="1343" spans="1:7">
      <c r="A1343" s="166">
        <f t="shared" si="22"/>
        <v>1334</v>
      </c>
      <c r="B1343" s="85">
        <v>44778</v>
      </c>
      <c r="C1343" s="65" t="s">
        <v>1843</v>
      </c>
      <c r="D1343" s="289" t="s">
        <v>21</v>
      </c>
      <c r="E1343" s="86">
        <v>100000</v>
      </c>
      <c r="F1343" s="258"/>
    </row>
    <row r="1344" spans="1:7">
      <c r="A1344" s="166">
        <f t="shared" si="22"/>
        <v>1335</v>
      </c>
      <c r="B1344" s="85">
        <v>44778</v>
      </c>
      <c r="C1344" s="65" t="s">
        <v>1843</v>
      </c>
      <c r="D1344" s="289" t="s">
        <v>21</v>
      </c>
      <c r="E1344" s="86">
        <v>2000</v>
      </c>
      <c r="F1344" s="258"/>
    </row>
    <row r="1345" spans="1:6">
      <c r="A1345" s="166">
        <f t="shared" si="22"/>
        <v>1336</v>
      </c>
      <c r="B1345" s="85">
        <v>44778</v>
      </c>
      <c r="C1345" s="65" t="s">
        <v>1843</v>
      </c>
      <c r="D1345" s="289" t="s">
        <v>21</v>
      </c>
      <c r="E1345" s="86">
        <v>10000</v>
      </c>
      <c r="F1345" s="258"/>
    </row>
    <row r="1346" spans="1:6">
      <c r="A1346" s="166">
        <f t="shared" si="22"/>
        <v>1337</v>
      </c>
      <c r="B1346" s="85">
        <v>44778</v>
      </c>
      <c r="C1346" s="65" t="s">
        <v>1843</v>
      </c>
      <c r="D1346" s="289" t="s">
        <v>21</v>
      </c>
      <c r="E1346" s="86">
        <v>10000</v>
      </c>
      <c r="F1346" s="258"/>
    </row>
    <row r="1347" spans="1:6">
      <c r="A1347" s="166">
        <f t="shared" si="22"/>
        <v>1338</v>
      </c>
      <c r="B1347" s="85">
        <v>44778</v>
      </c>
      <c r="C1347" s="65" t="s">
        <v>1843</v>
      </c>
      <c r="D1347" s="289" t="s">
        <v>21</v>
      </c>
      <c r="E1347" s="86">
        <v>20000</v>
      </c>
      <c r="F1347" s="258"/>
    </row>
    <row r="1348" spans="1:6">
      <c r="A1348" s="166">
        <f t="shared" si="22"/>
        <v>1339</v>
      </c>
      <c r="B1348" s="85">
        <v>44778</v>
      </c>
      <c r="C1348" s="65" t="s">
        <v>1843</v>
      </c>
      <c r="D1348" s="289" t="s">
        <v>21</v>
      </c>
      <c r="E1348" s="86">
        <v>10000</v>
      </c>
      <c r="F1348" s="258"/>
    </row>
    <row r="1349" spans="1:6">
      <c r="A1349" s="166">
        <f t="shared" si="22"/>
        <v>1340</v>
      </c>
      <c r="B1349" s="85">
        <v>44778</v>
      </c>
      <c r="C1349" s="65" t="s">
        <v>1843</v>
      </c>
      <c r="D1349" s="289" t="s">
        <v>21</v>
      </c>
      <c r="E1349" s="86">
        <v>10000</v>
      </c>
      <c r="F1349" s="258"/>
    </row>
    <row r="1350" spans="1:6">
      <c r="A1350" s="166">
        <f t="shared" si="22"/>
        <v>1341</v>
      </c>
      <c r="B1350" s="85">
        <v>44778</v>
      </c>
      <c r="C1350" s="65" t="s">
        <v>1843</v>
      </c>
      <c r="D1350" s="289" t="s">
        <v>514</v>
      </c>
      <c r="E1350" s="86">
        <v>100000</v>
      </c>
      <c r="F1350" s="258"/>
    </row>
    <row r="1351" spans="1:6">
      <c r="A1351" s="166">
        <f t="shared" si="22"/>
        <v>1342</v>
      </c>
      <c r="B1351" s="85">
        <v>44778</v>
      </c>
      <c r="C1351" s="65" t="s">
        <v>1843</v>
      </c>
      <c r="D1351" s="289" t="s">
        <v>21</v>
      </c>
      <c r="E1351" s="86">
        <v>10000</v>
      </c>
      <c r="F1351" s="258"/>
    </row>
    <row r="1352" spans="1:6">
      <c r="A1352" s="166">
        <f t="shared" si="22"/>
        <v>1343</v>
      </c>
      <c r="B1352" s="85">
        <v>44778</v>
      </c>
      <c r="C1352" s="65" t="s">
        <v>1843</v>
      </c>
      <c r="D1352" s="289" t="s">
        <v>317</v>
      </c>
      <c r="E1352" s="86">
        <v>500000</v>
      </c>
      <c r="F1352" s="258"/>
    </row>
    <row r="1353" spans="1:6">
      <c r="A1353" s="166">
        <f t="shared" si="22"/>
        <v>1344</v>
      </c>
      <c r="B1353" s="85">
        <v>44778</v>
      </c>
      <c r="C1353" s="65" t="s">
        <v>1843</v>
      </c>
      <c r="D1353" s="289" t="s">
        <v>21</v>
      </c>
      <c r="E1353" s="86">
        <v>20000</v>
      </c>
      <c r="F1353" s="258"/>
    </row>
    <row r="1354" spans="1:6">
      <c r="A1354" s="166">
        <f t="shared" si="22"/>
        <v>1345</v>
      </c>
      <c r="B1354" s="85">
        <v>44778</v>
      </c>
      <c r="C1354" s="65" t="s">
        <v>1843</v>
      </c>
      <c r="D1354" s="289" t="s">
        <v>21</v>
      </c>
      <c r="E1354" s="86">
        <v>10000</v>
      </c>
      <c r="F1354" s="258"/>
    </row>
    <row r="1355" spans="1:6">
      <c r="A1355" s="166">
        <f t="shared" si="22"/>
        <v>1346</v>
      </c>
      <c r="B1355" s="85">
        <v>44778</v>
      </c>
      <c r="C1355" s="65" t="s">
        <v>1843</v>
      </c>
      <c r="D1355" s="289" t="s">
        <v>21</v>
      </c>
      <c r="E1355" s="86">
        <v>10000</v>
      </c>
      <c r="F1355" s="258"/>
    </row>
    <row r="1356" spans="1:6">
      <c r="A1356" s="166">
        <f t="shared" si="22"/>
        <v>1347</v>
      </c>
      <c r="B1356" s="85">
        <v>44778</v>
      </c>
      <c r="C1356" s="65" t="s">
        <v>1843</v>
      </c>
      <c r="D1356" s="289" t="s">
        <v>21</v>
      </c>
      <c r="E1356" s="86">
        <v>10000</v>
      </c>
      <c r="F1356" s="258"/>
    </row>
    <row r="1357" spans="1:6">
      <c r="A1357" s="166">
        <f t="shared" si="22"/>
        <v>1348</v>
      </c>
      <c r="B1357" s="85">
        <v>44778</v>
      </c>
      <c r="C1357" s="65" t="s">
        <v>1843</v>
      </c>
      <c r="D1357" s="289" t="s">
        <v>21</v>
      </c>
      <c r="E1357" s="86">
        <v>20000</v>
      </c>
      <c r="F1357" s="258"/>
    </row>
    <row r="1358" spans="1:6">
      <c r="A1358" s="166">
        <f t="shared" si="22"/>
        <v>1349</v>
      </c>
      <c r="B1358" s="85">
        <v>44778</v>
      </c>
      <c r="C1358" s="65" t="s">
        <v>1843</v>
      </c>
      <c r="D1358" s="289" t="s">
        <v>21</v>
      </c>
      <c r="E1358" s="86">
        <v>10000</v>
      </c>
      <c r="F1358" s="258"/>
    </row>
    <row r="1359" spans="1:6">
      <c r="A1359" s="166">
        <f t="shared" si="22"/>
        <v>1350</v>
      </c>
      <c r="B1359" s="85">
        <v>44778</v>
      </c>
      <c r="C1359" s="65" t="s">
        <v>1843</v>
      </c>
      <c r="D1359" s="289" t="s">
        <v>21</v>
      </c>
      <c r="E1359" s="86">
        <v>10000</v>
      </c>
      <c r="F1359" s="258"/>
    </row>
    <row r="1360" spans="1:6">
      <c r="A1360" s="166">
        <f t="shared" si="22"/>
        <v>1351</v>
      </c>
      <c r="B1360" s="85">
        <v>44778</v>
      </c>
      <c r="C1360" s="65" t="s">
        <v>1843</v>
      </c>
      <c r="D1360" s="289" t="s">
        <v>21</v>
      </c>
      <c r="E1360" s="86">
        <v>10000</v>
      </c>
      <c r="F1360" s="258"/>
    </row>
    <row r="1361" spans="1:6">
      <c r="A1361" s="166">
        <f t="shared" si="22"/>
        <v>1352</v>
      </c>
      <c r="B1361" s="85">
        <v>44778</v>
      </c>
      <c r="C1361" s="65" t="s">
        <v>1843</v>
      </c>
      <c r="D1361" s="289" t="s">
        <v>21</v>
      </c>
      <c r="E1361" s="86">
        <v>10000</v>
      </c>
      <c r="F1361" s="258"/>
    </row>
    <row r="1362" spans="1:6">
      <c r="A1362" s="166">
        <f t="shared" si="22"/>
        <v>1353</v>
      </c>
      <c r="B1362" s="85">
        <v>44778</v>
      </c>
      <c r="C1362" s="65" t="s">
        <v>1843</v>
      </c>
      <c r="D1362" s="289" t="s">
        <v>21</v>
      </c>
      <c r="E1362" s="86">
        <v>10000</v>
      </c>
      <c r="F1362" s="258"/>
    </row>
    <row r="1363" spans="1:6">
      <c r="A1363" s="166">
        <f t="shared" si="22"/>
        <v>1354</v>
      </c>
      <c r="B1363" s="85">
        <v>44778</v>
      </c>
      <c r="C1363" s="65" t="s">
        <v>1843</v>
      </c>
      <c r="D1363" s="289" t="s">
        <v>21</v>
      </c>
      <c r="E1363" s="86">
        <v>10000</v>
      </c>
      <c r="F1363" s="258"/>
    </row>
    <row r="1364" spans="1:6">
      <c r="A1364" s="166">
        <f t="shared" si="22"/>
        <v>1355</v>
      </c>
      <c r="B1364" s="85">
        <v>44778</v>
      </c>
      <c r="C1364" s="65" t="s">
        <v>1843</v>
      </c>
      <c r="D1364" s="289" t="s">
        <v>21</v>
      </c>
      <c r="E1364" s="86">
        <v>20000</v>
      </c>
      <c r="F1364" s="258"/>
    </row>
    <row r="1365" spans="1:6">
      <c r="A1365" s="166">
        <f t="shared" si="22"/>
        <v>1356</v>
      </c>
      <c r="B1365" s="85">
        <v>44778</v>
      </c>
      <c r="C1365" s="65" t="s">
        <v>1843</v>
      </c>
      <c r="D1365" s="289" t="s">
        <v>21</v>
      </c>
      <c r="E1365" s="86">
        <v>10000</v>
      </c>
      <c r="F1365" s="258"/>
    </row>
    <row r="1366" spans="1:6">
      <c r="A1366" s="166">
        <f t="shared" si="22"/>
        <v>1357</v>
      </c>
      <c r="B1366" s="85">
        <v>44778</v>
      </c>
      <c r="C1366" s="65" t="s">
        <v>1843</v>
      </c>
      <c r="D1366" s="289" t="s">
        <v>21</v>
      </c>
      <c r="E1366" s="86">
        <v>10000</v>
      </c>
      <c r="F1366" s="258"/>
    </row>
    <row r="1367" spans="1:6">
      <c r="A1367" s="166">
        <f t="shared" si="22"/>
        <v>1358</v>
      </c>
      <c r="B1367" s="85">
        <v>44778</v>
      </c>
      <c r="C1367" s="65" t="s">
        <v>1843</v>
      </c>
      <c r="D1367" s="289" t="s">
        <v>21</v>
      </c>
      <c r="E1367" s="86">
        <v>10000</v>
      </c>
      <c r="F1367" s="258"/>
    </row>
    <row r="1368" spans="1:6">
      <c r="A1368" s="166">
        <f t="shared" si="22"/>
        <v>1359</v>
      </c>
      <c r="B1368" s="85">
        <v>44778</v>
      </c>
      <c r="C1368" s="65" t="s">
        <v>1843</v>
      </c>
      <c r="D1368" s="289" t="s">
        <v>21</v>
      </c>
      <c r="E1368" s="86">
        <v>20000</v>
      </c>
      <c r="F1368" s="258"/>
    </row>
    <row r="1369" spans="1:6">
      <c r="A1369" s="166">
        <f t="shared" si="22"/>
        <v>1360</v>
      </c>
      <c r="B1369" s="85">
        <v>44778</v>
      </c>
      <c r="C1369" s="65" t="s">
        <v>1843</v>
      </c>
      <c r="D1369" s="289" t="s">
        <v>151</v>
      </c>
      <c r="E1369" s="86">
        <v>100000</v>
      </c>
      <c r="F1369" s="258"/>
    </row>
    <row r="1370" spans="1:6">
      <c r="A1370" s="166">
        <f t="shared" si="22"/>
        <v>1361</v>
      </c>
      <c r="B1370" s="85">
        <v>44779</v>
      </c>
      <c r="C1370" s="65" t="s">
        <v>1844</v>
      </c>
      <c r="D1370" s="289" t="s">
        <v>21</v>
      </c>
      <c r="E1370" s="86">
        <v>10000</v>
      </c>
      <c r="F1370" s="258"/>
    </row>
    <row r="1371" spans="1:6">
      <c r="A1371" s="166">
        <f t="shared" si="22"/>
        <v>1362</v>
      </c>
      <c r="B1371" s="85">
        <v>44779</v>
      </c>
      <c r="C1371" s="65" t="s">
        <v>1844</v>
      </c>
      <c r="D1371" s="289" t="s">
        <v>21</v>
      </c>
      <c r="E1371" s="86">
        <v>30000</v>
      </c>
      <c r="F1371" s="258"/>
    </row>
    <row r="1372" spans="1:6">
      <c r="A1372" s="166">
        <f t="shared" si="22"/>
        <v>1363</v>
      </c>
      <c r="B1372" s="85">
        <v>44779</v>
      </c>
      <c r="C1372" s="65" t="s">
        <v>1844</v>
      </c>
      <c r="D1372" s="289" t="s">
        <v>21</v>
      </c>
      <c r="E1372" s="86">
        <v>5000</v>
      </c>
      <c r="F1372" s="258"/>
    </row>
    <row r="1373" spans="1:6">
      <c r="A1373" s="166">
        <f t="shared" si="22"/>
        <v>1364</v>
      </c>
      <c r="B1373" s="85">
        <v>44779</v>
      </c>
      <c r="C1373" s="65" t="s">
        <v>1844</v>
      </c>
      <c r="D1373" s="289" t="s">
        <v>21</v>
      </c>
      <c r="E1373" s="86">
        <v>10000</v>
      </c>
      <c r="F1373" s="258"/>
    </row>
    <row r="1374" spans="1:6">
      <c r="A1374" s="166">
        <f t="shared" si="22"/>
        <v>1365</v>
      </c>
      <c r="B1374" s="85">
        <v>44779</v>
      </c>
      <c r="C1374" s="65" t="s">
        <v>1844</v>
      </c>
      <c r="D1374" s="289" t="s">
        <v>21</v>
      </c>
      <c r="E1374" s="86">
        <v>10000</v>
      </c>
      <c r="F1374" s="258"/>
    </row>
    <row r="1375" spans="1:6">
      <c r="A1375" s="166">
        <f t="shared" si="22"/>
        <v>1366</v>
      </c>
      <c r="B1375" s="85">
        <v>44779</v>
      </c>
      <c r="C1375" s="65" t="s">
        <v>1844</v>
      </c>
      <c r="D1375" s="289" t="s">
        <v>21</v>
      </c>
      <c r="E1375" s="86">
        <v>10000</v>
      </c>
      <c r="F1375" s="258"/>
    </row>
    <row r="1376" spans="1:6">
      <c r="A1376" s="166">
        <f t="shared" ref="A1376:A1439" si="23">A1375+1</f>
        <v>1367</v>
      </c>
      <c r="B1376" s="85">
        <v>44779</v>
      </c>
      <c r="C1376" s="65" t="s">
        <v>1844</v>
      </c>
      <c r="D1376" s="289" t="s">
        <v>21</v>
      </c>
      <c r="E1376" s="86">
        <v>10000</v>
      </c>
      <c r="F1376" s="258"/>
    </row>
    <row r="1377" spans="1:6">
      <c r="A1377" s="166">
        <f t="shared" si="23"/>
        <v>1368</v>
      </c>
      <c r="B1377" s="85">
        <v>44779</v>
      </c>
      <c r="C1377" s="65" t="s">
        <v>1844</v>
      </c>
      <c r="D1377" s="289" t="s">
        <v>21</v>
      </c>
      <c r="E1377" s="86">
        <v>10000</v>
      </c>
      <c r="F1377" s="258"/>
    </row>
    <row r="1378" spans="1:6">
      <c r="A1378" s="166">
        <f t="shared" si="23"/>
        <v>1369</v>
      </c>
      <c r="B1378" s="85">
        <v>44779</v>
      </c>
      <c r="C1378" s="65" t="s">
        <v>1844</v>
      </c>
      <c r="D1378" s="289" t="s">
        <v>21</v>
      </c>
      <c r="E1378" s="86">
        <v>10000</v>
      </c>
      <c r="F1378" s="258"/>
    </row>
    <row r="1379" spans="1:6">
      <c r="A1379" s="166">
        <f t="shared" si="23"/>
        <v>1370</v>
      </c>
      <c r="B1379" s="85">
        <v>44779</v>
      </c>
      <c r="C1379" s="65" t="s">
        <v>1844</v>
      </c>
      <c r="D1379" s="289" t="s">
        <v>21</v>
      </c>
      <c r="E1379" s="86">
        <v>20000</v>
      </c>
      <c r="F1379" s="258"/>
    </row>
    <row r="1380" spans="1:6">
      <c r="A1380" s="166">
        <f t="shared" si="23"/>
        <v>1371</v>
      </c>
      <c r="B1380" s="85">
        <v>44779</v>
      </c>
      <c r="C1380" s="65" t="s">
        <v>1844</v>
      </c>
      <c r="D1380" s="289" t="s">
        <v>21</v>
      </c>
      <c r="E1380" s="86">
        <v>10000</v>
      </c>
      <c r="F1380" s="258"/>
    </row>
    <row r="1381" spans="1:6">
      <c r="A1381" s="166">
        <f t="shared" si="23"/>
        <v>1372</v>
      </c>
      <c r="B1381" s="85">
        <v>44779</v>
      </c>
      <c r="C1381" s="65" t="s">
        <v>1844</v>
      </c>
      <c r="D1381" s="289" t="s">
        <v>21</v>
      </c>
      <c r="E1381" s="86">
        <v>10000</v>
      </c>
      <c r="F1381" s="258"/>
    </row>
    <row r="1382" spans="1:6">
      <c r="A1382" s="166">
        <f t="shared" si="23"/>
        <v>1373</v>
      </c>
      <c r="B1382" s="85">
        <v>44779</v>
      </c>
      <c r="C1382" s="65" t="s">
        <v>1844</v>
      </c>
      <c r="D1382" s="289" t="s">
        <v>21</v>
      </c>
      <c r="E1382" s="86">
        <v>10000</v>
      </c>
      <c r="F1382" s="258"/>
    </row>
    <row r="1383" spans="1:6">
      <c r="A1383" s="166">
        <f t="shared" si="23"/>
        <v>1374</v>
      </c>
      <c r="B1383" s="85">
        <v>44779</v>
      </c>
      <c r="C1383" s="65" t="s">
        <v>1844</v>
      </c>
      <c r="D1383" s="289" t="s">
        <v>21</v>
      </c>
      <c r="E1383" s="86">
        <v>10000</v>
      </c>
      <c r="F1383" s="258"/>
    </row>
    <row r="1384" spans="1:6">
      <c r="A1384" s="166">
        <f t="shared" si="23"/>
        <v>1375</v>
      </c>
      <c r="B1384" s="85">
        <v>44779</v>
      </c>
      <c r="C1384" s="65" t="s">
        <v>1844</v>
      </c>
      <c r="D1384" s="289" t="s">
        <v>21</v>
      </c>
      <c r="E1384" s="86">
        <v>10000</v>
      </c>
      <c r="F1384" s="258"/>
    </row>
    <row r="1385" spans="1:6">
      <c r="A1385" s="166">
        <f t="shared" si="23"/>
        <v>1376</v>
      </c>
      <c r="B1385" s="85">
        <v>44779</v>
      </c>
      <c r="C1385" s="65" t="s">
        <v>1844</v>
      </c>
      <c r="D1385" s="289" t="s">
        <v>21</v>
      </c>
      <c r="E1385" s="86">
        <v>10000</v>
      </c>
      <c r="F1385" s="258"/>
    </row>
    <row r="1386" spans="1:6">
      <c r="A1386" s="166">
        <f t="shared" si="23"/>
        <v>1377</v>
      </c>
      <c r="B1386" s="85">
        <v>44779</v>
      </c>
      <c r="C1386" s="65" t="s">
        <v>1844</v>
      </c>
      <c r="D1386" s="289" t="s">
        <v>21</v>
      </c>
      <c r="E1386" s="86">
        <v>10000</v>
      </c>
      <c r="F1386" s="258"/>
    </row>
    <row r="1387" spans="1:6">
      <c r="A1387" s="166">
        <f t="shared" si="23"/>
        <v>1378</v>
      </c>
      <c r="B1387" s="85">
        <v>44779</v>
      </c>
      <c r="C1387" s="65" t="s">
        <v>1844</v>
      </c>
      <c r="D1387" s="289" t="s">
        <v>21</v>
      </c>
      <c r="E1387" s="86">
        <v>10000</v>
      </c>
      <c r="F1387" s="258"/>
    </row>
    <row r="1388" spans="1:6">
      <c r="A1388" s="166">
        <f t="shared" si="23"/>
        <v>1379</v>
      </c>
      <c r="B1388" s="85">
        <v>44779</v>
      </c>
      <c r="C1388" s="65" t="s">
        <v>1844</v>
      </c>
      <c r="D1388" s="289" t="s">
        <v>21</v>
      </c>
      <c r="E1388" s="86">
        <v>10000</v>
      </c>
      <c r="F1388" s="258"/>
    </row>
    <row r="1389" spans="1:6">
      <c r="A1389" s="166">
        <f t="shared" si="23"/>
        <v>1380</v>
      </c>
      <c r="B1389" s="85">
        <v>44779</v>
      </c>
      <c r="C1389" s="65" t="s">
        <v>1844</v>
      </c>
      <c r="D1389" s="289" t="s">
        <v>21</v>
      </c>
      <c r="E1389" s="86">
        <v>10000</v>
      </c>
      <c r="F1389" s="258"/>
    </row>
    <row r="1390" spans="1:6">
      <c r="A1390" s="166">
        <f t="shared" si="23"/>
        <v>1381</v>
      </c>
      <c r="B1390" s="85">
        <v>44779</v>
      </c>
      <c r="C1390" s="65" t="s">
        <v>1844</v>
      </c>
      <c r="D1390" s="289" t="s">
        <v>21</v>
      </c>
      <c r="E1390" s="86">
        <v>10000</v>
      </c>
      <c r="F1390" s="258"/>
    </row>
    <row r="1391" spans="1:6">
      <c r="A1391" s="166">
        <f t="shared" si="23"/>
        <v>1382</v>
      </c>
      <c r="B1391" s="85">
        <v>44779</v>
      </c>
      <c r="C1391" s="65" t="s">
        <v>1844</v>
      </c>
      <c r="D1391" s="289" t="s">
        <v>21</v>
      </c>
      <c r="E1391" s="86">
        <v>10000</v>
      </c>
      <c r="F1391" s="258"/>
    </row>
    <row r="1392" spans="1:6">
      <c r="A1392" s="166">
        <f t="shared" si="23"/>
        <v>1383</v>
      </c>
      <c r="B1392" s="85">
        <v>44779</v>
      </c>
      <c r="C1392" s="65" t="s">
        <v>1844</v>
      </c>
      <c r="D1392" s="289" t="s">
        <v>21</v>
      </c>
      <c r="E1392" s="86">
        <v>10000</v>
      </c>
      <c r="F1392" s="258"/>
    </row>
    <row r="1393" spans="1:6">
      <c r="A1393" s="166">
        <f t="shared" si="23"/>
        <v>1384</v>
      </c>
      <c r="B1393" s="85">
        <v>44779</v>
      </c>
      <c r="C1393" s="65" t="s">
        <v>1844</v>
      </c>
      <c r="D1393" s="289" t="s">
        <v>21</v>
      </c>
      <c r="E1393" s="86">
        <v>10000</v>
      </c>
      <c r="F1393" s="258"/>
    </row>
    <row r="1394" spans="1:6">
      <c r="A1394" s="166">
        <f t="shared" si="23"/>
        <v>1385</v>
      </c>
      <c r="B1394" s="85">
        <v>44779</v>
      </c>
      <c r="C1394" s="65" t="s">
        <v>1844</v>
      </c>
      <c r="D1394" s="289" t="s">
        <v>21</v>
      </c>
      <c r="E1394" s="86">
        <v>10000</v>
      </c>
      <c r="F1394" s="258"/>
    </row>
    <row r="1395" spans="1:6">
      <c r="A1395" s="166">
        <f t="shared" si="23"/>
        <v>1386</v>
      </c>
      <c r="B1395" s="85">
        <v>44779</v>
      </c>
      <c r="C1395" s="65" t="s">
        <v>1844</v>
      </c>
      <c r="D1395" s="289" t="s">
        <v>21</v>
      </c>
      <c r="E1395" s="86">
        <v>10000</v>
      </c>
      <c r="F1395" s="258"/>
    </row>
    <row r="1396" spans="1:6">
      <c r="A1396" s="166">
        <f t="shared" si="23"/>
        <v>1387</v>
      </c>
      <c r="B1396" s="85">
        <v>44779</v>
      </c>
      <c r="C1396" s="65" t="s">
        <v>1844</v>
      </c>
      <c r="D1396" s="289" t="s">
        <v>21</v>
      </c>
      <c r="E1396" s="86">
        <v>10000</v>
      </c>
      <c r="F1396" s="258"/>
    </row>
    <row r="1397" spans="1:6">
      <c r="A1397" s="166">
        <f t="shared" si="23"/>
        <v>1388</v>
      </c>
      <c r="B1397" s="85">
        <v>44780</v>
      </c>
      <c r="C1397" s="65" t="s">
        <v>1845</v>
      </c>
      <c r="D1397" s="289" t="s">
        <v>21</v>
      </c>
      <c r="E1397" s="86">
        <v>10000</v>
      </c>
      <c r="F1397" s="258"/>
    </row>
    <row r="1398" spans="1:6">
      <c r="A1398" s="166">
        <f t="shared" si="23"/>
        <v>1389</v>
      </c>
      <c r="B1398" s="85">
        <v>44780</v>
      </c>
      <c r="C1398" s="65" t="s">
        <v>1845</v>
      </c>
      <c r="D1398" s="289" t="s">
        <v>21</v>
      </c>
      <c r="E1398" s="86">
        <v>10000</v>
      </c>
      <c r="F1398" s="258"/>
    </row>
    <row r="1399" spans="1:6">
      <c r="A1399" s="166">
        <f t="shared" si="23"/>
        <v>1390</v>
      </c>
      <c r="B1399" s="85">
        <v>44780</v>
      </c>
      <c r="C1399" s="65" t="s">
        <v>1845</v>
      </c>
      <c r="D1399" s="289" t="s">
        <v>21</v>
      </c>
      <c r="E1399" s="86">
        <v>5000</v>
      </c>
      <c r="F1399" s="258"/>
    </row>
    <row r="1400" spans="1:6">
      <c r="A1400" s="166">
        <f t="shared" si="23"/>
        <v>1391</v>
      </c>
      <c r="B1400" s="85">
        <v>44780</v>
      </c>
      <c r="C1400" s="65" t="s">
        <v>1845</v>
      </c>
      <c r="D1400" s="289" t="s">
        <v>21</v>
      </c>
      <c r="E1400" s="86">
        <v>10000</v>
      </c>
      <c r="F1400" s="258"/>
    </row>
    <row r="1401" spans="1:6">
      <c r="A1401" s="166">
        <f t="shared" si="23"/>
        <v>1392</v>
      </c>
      <c r="B1401" s="85">
        <v>44780</v>
      </c>
      <c r="C1401" s="65" t="s">
        <v>1845</v>
      </c>
      <c r="D1401" s="289" t="s">
        <v>21</v>
      </c>
      <c r="E1401" s="86">
        <v>10000</v>
      </c>
      <c r="F1401" s="258"/>
    </row>
    <row r="1402" spans="1:6">
      <c r="A1402" s="166">
        <f t="shared" si="23"/>
        <v>1393</v>
      </c>
      <c r="B1402" s="85">
        <v>44780</v>
      </c>
      <c r="C1402" s="65" t="s">
        <v>1845</v>
      </c>
      <c r="D1402" s="289" t="s">
        <v>21</v>
      </c>
      <c r="E1402" s="86">
        <v>10000</v>
      </c>
      <c r="F1402" s="258"/>
    </row>
    <row r="1403" spans="1:6">
      <c r="A1403" s="166">
        <f t="shared" si="23"/>
        <v>1394</v>
      </c>
      <c r="B1403" s="85">
        <v>44780</v>
      </c>
      <c r="C1403" s="65" t="s">
        <v>1845</v>
      </c>
      <c r="D1403" s="289" t="s">
        <v>21</v>
      </c>
      <c r="E1403" s="86">
        <v>10000</v>
      </c>
      <c r="F1403" s="258"/>
    </row>
    <row r="1404" spans="1:6">
      <c r="A1404" s="166">
        <f t="shared" si="23"/>
        <v>1395</v>
      </c>
      <c r="B1404" s="85">
        <v>44780</v>
      </c>
      <c r="C1404" s="65" t="s">
        <v>1845</v>
      </c>
      <c r="D1404" s="289" t="s">
        <v>21</v>
      </c>
      <c r="E1404" s="86">
        <v>10000</v>
      </c>
      <c r="F1404" s="258"/>
    </row>
    <row r="1405" spans="1:6">
      <c r="A1405" s="166">
        <f t="shared" si="23"/>
        <v>1396</v>
      </c>
      <c r="B1405" s="85">
        <v>44780</v>
      </c>
      <c r="C1405" s="65" t="s">
        <v>1845</v>
      </c>
      <c r="D1405" s="289" t="s">
        <v>21</v>
      </c>
      <c r="E1405" s="86">
        <v>10000</v>
      </c>
      <c r="F1405" s="258"/>
    </row>
    <row r="1406" spans="1:6">
      <c r="A1406" s="166">
        <f t="shared" si="23"/>
        <v>1397</v>
      </c>
      <c r="B1406" s="85">
        <v>44780</v>
      </c>
      <c r="C1406" s="65" t="s">
        <v>1845</v>
      </c>
      <c r="D1406" s="289" t="s">
        <v>982</v>
      </c>
      <c r="E1406" s="86">
        <v>50000</v>
      </c>
      <c r="F1406" s="258"/>
    </row>
    <row r="1407" spans="1:6">
      <c r="A1407" s="166">
        <f t="shared" si="23"/>
        <v>1398</v>
      </c>
      <c r="B1407" s="85">
        <v>44780</v>
      </c>
      <c r="C1407" s="65" t="s">
        <v>1845</v>
      </c>
      <c r="D1407" s="289" t="s">
        <v>21</v>
      </c>
      <c r="E1407" s="86">
        <v>10000</v>
      </c>
      <c r="F1407" s="258"/>
    </row>
    <row r="1408" spans="1:6">
      <c r="A1408" s="166">
        <f t="shared" si="23"/>
        <v>1399</v>
      </c>
      <c r="B1408" s="85">
        <v>44780</v>
      </c>
      <c r="C1408" s="65" t="s">
        <v>1845</v>
      </c>
      <c r="D1408" s="289" t="s">
        <v>21</v>
      </c>
      <c r="E1408" s="86">
        <v>10000</v>
      </c>
      <c r="F1408" s="258"/>
    </row>
    <row r="1409" spans="1:6">
      <c r="A1409" s="166">
        <f t="shared" si="23"/>
        <v>1400</v>
      </c>
      <c r="B1409" s="85">
        <v>44780</v>
      </c>
      <c r="C1409" s="65" t="s">
        <v>1845</v>
      </c>
      <c r="D1409" s="289" t="s">
        <v>21</v>
      </c>
      <c r="E1409" s="86">
        <v>10000</v>
      </c>
      <c r="F1409" s="258"/>
    </row>
    <row r="1410" spans="1:6">
      <c r="A1410" s="166">
        <f t="shared" si="23"/>
        <v>1401</v>
      </c>
      <c r="B1410" s="85">
        <v>44780</v>
      </c>
      <c r="C1410" s="65" t="s">
        <v>1845</v>
      </c>
      <c r="D1410" s="289" t="s">
        <v>21</v>
      </c>
      <c r="E1410" s="86">
        <v>20000</v>
      </c>
      <c r="F1410" s="258"/>
    </row>
    <row r="1411" spans="1:6">
      <c r="A1411" s="166">
        <f t="shared" si="23"/>
        <v>1402</v>
      </c>
      <c r="B1411" s="85">
        <v>44780</v>
      </c>
      <c r="C1411" s="65" t="s">
        <v>1845</v>
      </c>
      <c r="D1411" s="289" t="s">
        <v>21</v>
      </c>
      <c r="E1411" s="86">
        <v>10000</v>
      </c>
      <c r="F1411" s="258"/>
    </row>
    <row r="1412" spans="1:6">
      <c r="A1412" s="166">
        <f t="shared" si="23"/>
        <v>1403</v>
      </c>
      <c r="B1412" s="85">
        <v>44780</v>
      </c>
      <c r="C1412" s="65" t="s">
        <v>1845</v>
      </c>
      <c r="D1412" s="289" t="s">
        <v>21</v>
      </c>
      <c r="E1412" s="86">
        <v>10000</v>
      </c>
      <c r="F1412" s="258"/>
    </row>
    <row r="1413" spans="1:6">
      <c r="A1413" s="166">
        <f t="shared" si="23"/>
        <v>1404</v>
      </c>
      <c r="B1413" s="85">
        <v>44780</v>
      </c>
      <c r="C1413" s="65" t="s">
        <v>1845</v>
      </c>
      <c r="D1413" s="289" t="s">
        <v>21</v>
      </c>
      <c r="E1413" s="86">
        <v>10000</v>
      </c>
      <c r="F1413" s="258"/>
    </row>
    <row r="1414" spans="1:6">
      <c r="A1414" s="166">
        <f t="shared" si="23"/>
        <v>1405</v>
      </c>
      <c r="B1414" s="85">
        <v>44780</v>
      </c>
      <c r="C1414" s="65" t="s">
        <v>1845</v>
      </c>
      <c r="D1414" s="289" t="s">
        <v>21</v>
      </c>
      <c r="E1414" s="86">
        <v>10000</v>
      </c>
      <c r="F1414" s="258"/>
    </row>
    <row r="1415" spans="1:6">
      <c r="A1415" s="166">
        <f t="shared" si="23"/>
        <v>1406</v>
      </c>
      <c r="B1415" s="85">
        <v>44780</v>
      </c>
      <c r="C1415" s="65" t="s">
        <v>1845</v>
      </c>
      <c r="D1415" s="289" t="s">
        <v>21</v>
      </c>
      <c r="E1415" s="86">
        <v>10000</v>
      </c>
      <c r="F1415" s="258"/>
    </row>
    <row r="1416" spans="1:6">
      <c r="A1416" s="166">
        <f t="shared" si="23"/>
        <v>1407</v>
      </c>
      <c r="B1416" s="85">
        <v>44780</v>
      </c>
      <c r="C1416" s="65" t="s">
        <v>1845</v>
      </c>
      <c r="D1416" s="289" t="s">
        <v>21</v>
      </c>
      <c r="E1416" s="86">
        <v>10000</v>
      </c>
      <c r="F1416" s="258"/>
    </row>
    <row r="1417" spans="1:6">
      <c r="A1417" s="166">
        <f t="shared" si="23"/>
        <v>1408</v>
      </c>
      <c r="B1417" s="85">
        <v>44780</v>
      </c>
      <c r="C1417" s="65" t="s">
        <v>1845</v>
      </c>
      <c r="D1417" s="289" t="s">
        <v>21</v>
      </c>
      <c r="E1417" s="86">
        <v>10000</v>
      </c>
      <c r="F1417" s="258"/>
    </row>
    <row r="1418" spans="1:6">
      <c r="A1418" s="166">
        <f t="shared" si="23"/>
        <v>1409</v>
      </c>
      <c r="B1418" s="85">
        <v>44780</v>
      </c>
      <c r="C1418" s="65" t="s">
        <v>1845</v>
      </c>
      <c r="D1418" s="289" t="s">
        <v>2164</v>
      </c>
      <c r="E1418" s="86">
        <v>3000000</v>
      </c>
      <c r="F1418" s="258"/>
    </row>
    <row r="1419" spans="1:6">
      <c r="A1419" s="166">
        <f t="shared" si="23"/>
        <v>1410</v>
      </c>
      <c r="B1419" s="85">
        <v>44780</v>
      </c>
      <c r="C1419" s="65" t="s">
        <v>1845</v>
      </c>
      <c r="D1419" s="289" t="s">
        <v>2165</v>
      </c>
      <c r="E1419" s="86">
        <v>100000</v>
      </c>
      <c r="F1419" s="258"/>
    </row>
    <row r="1420" spans="1:6">
      <c r="A1420" s="166">
        <f t="shared" si="23"/>
        <v>1411</v>
      </c>
      <c r="B1420" s="85">
        <v>44780</v>
      </c>
      <c r="C1420" s="65" t="s">
        <v>1845</v>
      </c>
      <c r="D1420" s="289" t="s">
        <v>21</v>
      </c>
      <c r="E1420" s="86">
        <v>10000</v>
      </c>
      <c r="F1420" s="258"/>
    </row>
    <row r="1421" spans="1:6">
      <c r="A1421" s="166">
        <f t="shared" si="23"/>
        <v>1412</v>
      </c>
      <c r="B1421" s="85">
        <v>44780</v>
      </c>
      <c r="C1421" s="65" t="s">
        <v>1845</v>
      </c>
      <c r="D1421" s="289" t="s">
        <v>21</v>
      </c>
      <c r="E1421" s="86">
        <v>10000</v>
      </c>
      <c r="F1421" s="258"/>
    </row>
    <row r="1422" spans="1:6">
      <c r="A1422" s="166">
        <f t="shared" si="23"/>
        <v>1413</v>
      </c>
      <c r="B1422" s="85">
        <v>44780</v>
      </c>
      <c r="C1422" s="65" t="s">
        <v>1845</v>
      </c>
      <c r="D1422" s="289" t="s">
        <v>21</v>
      </c>
      <c r="E1422" s="86">
        <v>10000</v>
      </c>
      <c r="F1422" s="258"/>
    </row>
    <row r="1423" spans="1:6">
      <c r="A1423" s="166">
        <f t="shared" si="23"/>
        <v>1414</v>
      </c>
      <c r="B1423" s="85">
        <v>44780</v>
      </c>
      <c r="C1423" s="65" t="s">
        <v>1845</v>
      </c>
      <c r="D1423" s="289" t="s">
        <v>21</v>
      </c>
      <c r="E1423" s="86">
        <v>100</v>
      </c>
      <c r="F1423" s="258"/>
    </row>
    <row r="1424" spans="1:6">
      <c r="A1424" s="166">
        <f t="shared" si="23"/>
        <v>1415</v>
      </c>
      <c r="B1424" s="85">
        <v>44780</v>
      </c>
      <c r="C1424" s="65" t="s">
        <v>1845</v>
      </c>
      <c r="D1424" s="289" t="s">
        <v>2069</v>
      </c>
      <c r="E1424" s="86">
        <v>50000</v>
      </c>
      <c r="F1424" s="258"/>
    </row>
    <row r="1425" spans="1:6">
      <c r="A1425" s="166">
        <f t="shared" si="23"/>
        <v>1416</v>
      </c>
      <c r="B1425" s="85">
        <v>44780</v>
      </c>
      <c r="C1425" s="65" t="s">
        <v>1845</v>
      </c>
      <c r="D1425" s="289" t="s">
        <v>21</v>
      </c>
      <c r="E1425" s="86">
        <v>10000</v>
      </c>
      <c r="F1425" s="258"/>
    </row>
    <row r="1426" spans="1:6">
      <c r="A1426" s="166">
        <f t="shared" si="23"/>
        <v>1417</v>
      </c>
      <c r="B1426" s="85">
        <v>44780</v>
      </c>
      <c r="C1426" s="65" t="s">
        <v>1845</v>
      </c>
      <c r="D1426" s="289" t="s">
        <v>21</v>
      </c>
      <c r="E1426" s="86">
        <v>10000</v>
      </c>
      <c r="F1426" s="258"/>
    </row>
    <row r="1427" spans="1:6">
      <c r="A1427" s="166">
        <f t="shared" si="23"/>
        <v>1418</v>
      </c>
      <c r="B1427" s="85">
        <v>44780</v>
      </c>
      <c r="C1427" s="65" t="s">
        <v>1845</v>
      </c>
      <c r="D1427" s="289" t="s">
        <v>117</v>
      </c>
      <c r="E1427" s="86">
        <v>100000</v>
      </c>
      <c r="F1427" s="258"/>
    </row>
    <row r="1428" spans="1:6">
      <c r="A1428" s="166">
        <f t="shared" si="23"/>
        <v>1419</v>
      </c>
      <c r="B1428" s="85">
        <v>44780</v>
      </c>
      <c r="C1428" s="65" t="s">
        <v>1845</v>
      </c>
      <c r="D1428" s="289" t="s">
        <v>211</v>
      </c>
      <c r="E1428" s="86">
        <v>100000</v>
      </c>
      <c r="F1428" s="258"/>
    </row>
    <row r="1429" spans="1:6">
      <c r="A1429" s="166">
        <f t="shared" si="23"/>
        <v>1420</v>
      </c>
      <c r="B1429" s="85">
        <v>44780</v>
      </c>
      <c r="C1429" s="65" t="s">
        <v>1845</v>
      </c>
      <c r="D1429" s="289" t="s">
        <v>21</v>
      </c>
      <c r="E1429" s="86">
        <v>10000</v>
      </c>
      <c r="F1429" s="258"/>
    </row>
    <row r="1430" spans="1:6">
      <c r="A1430" s="166">
        <f t="shared" si="23"/>
        <v>1421</v>
      </c>
      <c r="B1430" s="85">
        <v>44780</v>
      </c>
      <c r="C1430" s="65" t="s">
        <v>1845</v>
      </c>
      <c r="D1430" s="289" t="s">
        <v>21</v>
      </c>
      <c r="E1430" s="86">
        <v>10000</v>
      </c>
      <c r="F1430" s="258"/>
    </row>
    <row r="1431" spans="1:6">
      <c r="A1431" s="166">
        <f t="shared" si="23"/>
        <v>1422</v>
      </c>
      <c r="B1431" s="85">
        <v>44780</v>
      </c>
      <c r="C1431" s="65" t="s">
        <v>1845</v>
      </c>
      <c r="D1431" s="289" t="s">
        <v>21</v>
      </c>
      <c r="E1431" s="86">
        <v>10000</v>
      </c>
      <c r="F1431" s="258"/>
    </row>
    <row r="1432" spans="1:6">
      <c r="A1432" s="166">
        <f t="shared" si="23"/>
        <v>1423</v>
      </c>
      <c r="B1432" s="85">
        <v>44780</v>
      </c>
      <c r="C1432" s="65" t="s">
        <v>1845</v>
      </c>
      <c r="D1432" s="289" t="s">
        <v>21</v>
      </c>
      <c r="E1432" s="86">
        <v>10000</v>
      </c>
      <c r="F1432" s="258"/>
    </row>
    <row r="1433" spans="1:6">
      <c r="A1433" s="166">
        <f t="shared" si="23"/>
        <v>1424</v>
      </c>
      <c r="B1433" s="85">
        <v>44780</v>
      </c>
      <c r="C1433" s="65" t="s">
        <v>1845</v>
      </c>
      <c r="D1433" s="289" t="s">
        <v>21</v>
      </c>
      <c r="E1433" s="86">
        <v>10000</v>
      </c>
      <c r="F1433" s="258"/>
    </row>
    <row r="1434" spans="1:6">
      <c r="A1434" s="166">
        <f t="shared" si="23"/>
        <v>1425</v>
      </c>
      <c r="B1434" s="85">
        <v>44780</v>
      </c>
      <c r="C1434" s="65" t="s">
        <v>1845</v>
      </c>
      <c r="D1434" s="289" t="s">
        <v>21</v>
      </c>
      <c r="E1434" s="86">
        <v>10000</v>
      </c>
      <c r="F1434" s="258"/>
    </row>
    <row r="1435" spans="1:6">
      <c r="A1435" s="166">
        <f t="shared" si="23"/>
        <v>1426</v>
      </c>
      <c r="B1435" s="85">
        <v>44780</v>
      </c>
      <c r="C1435" s="65" t="s">
        <v>1845</v>
      </c>
      <c r="D1435" s="289" t="s">
        <v>21</v>
      </c>
      <c r="E1435" s="86">
        <v>10000</v>
      </c>
      <c r="F1435" s="258"/>
    </row>
    <row r="1436" spans="1:6">
      <c r="A1436" s="166">
        <f t="shared" si="23"/>
        <v>1427</v>
      </c>
      <c r="B1436" s="85">
        <v>44781</v>
      </c>
      <c r="C1436" s="65" t="s">
        <v>1846</v>
      </c>
      <c r="D1436" s="289" t="s">
        <v>21</v>
      </c>
      <c r="E1436" s="86">
        <v>29620</v>
      </c>
      <c r="F1436" s="258"/>
    </row>
    <row r="1437" spans="1:6">
      <c r="A1437" s="166">
        <f t="shared" si="23"/>
        <v>1428</v>
      </c>
      <c r="B1437" s="85">
        <v>44781</v>
      </c>
      <c r="C1437" s="65" t="s">
        <v>1846</v>
      </c>
      <c r="D1437" s="289" t="s">
        <v>21</v>
      </c>
      <c r="E1437" s="86">
        <v>20000</v>
      </c>
      <c r="F1437" s="258"/>
    </row>
    <row r="1438" spans="1:6">
      <c r="A1438" s="166">
        <f t="shared" si="23"/>
        <v>1429</v>
      </c>
      <c r="B1438" s="85">
        <v>44781</v>
      </c>
      <c r="C1438" s="65" t="s">
        <v>1846</v>
      </c>
      <c r="D1438" s="289" t="s">
        <v>21</v>
      </c>
      <c r="E1438" s="86">
        <v>10000</v>
      </c>
      <c r="F1438" s="258"/>
    </row>
    <row r="1439" spans="1:6">
      <c r="A1439" s="166">
        <f t="shared" si="23"/>
        <v>1430</v>
      </c>
      <c r="B1439" s="85">
        <v>44781</v>
      </c>
      <c r="C1439" s="65" t="s">
        <v>1846</v>
      </c>
      <c r="D1439" s="289" t="s">
        <v>979</v>
      </c>
      <c r="E1439" s="86">
        <v>500000</v>
      </c>
      <c r="F1439" s="258"/>
    </row>
    <row r="1440" spans="1:6">
      <c r="A1440" s="166">
        <f t="shared" ref="A1440:A1503" si="24">A1439+1</f>
        <v>1431</v>
      </c>
      <c r="B1440" s="85">
        <v>44781</v>
      </c>
      <c r="C1440" s="65" t="s">
        <v>1846</v>
      </c>
      <c r="D1440" s="289" t="s">
        <v>21</v>
      </c>
      <c r="E1440" s="86">
        <v>10000</v>
      </c>
      <c r="F1440" s="258"/>
    </row>
    <row r="1441" spans="1:6">
      <c r="A1441" s="166">
        <f t="shared" si="24"/>
        <v>1432</v>
      </c>
      <c r="B1441" s="85">
        <v>44781</v>
      </c>
      <c r="C1441" s="65" t="s">
        <v>1846</v>
      </c>
      <c r="D1441" s="289" t="s">
        <v>21</v>
      </c>
      <c r="E1441" s="86">
        <v>10000</v>
      </c>
      <c r="F1441" s="258"/>
    </row>
    <row r="1442" spans="1:6">
      <c r="A1442" s="166">
        <f t="shared" si="24"/>
        <v>1433</v>
      </c>
      <c r="B1442" s="85">
        <v>44781</v>
      </c>
      <c r="C1442" s="65" t="s">
        <v>1846</v>
      </c>
      <c r="D1442" s="289" t="s">
        <v>21</v>
      </c>
      <c r="E1442" s="86">
        <v>10000</v>
      </c>
      <c r="F1442" s="258"/>
    </row>
    <row r="1443" spans="1:6">
      <c r="A1443" s="166">
        <f t="shared" si="24"/>
        <v>1434</v>
      </c>
      <c r="B1443" s="85">
        <v>44781</v>
      </c>
      <c r="C1443" s="65" t="s">
        <v>1846</v>
      </c>
      <c r="D1443" s="289" t="s">
        <v>21</v>
      </c>
      <c r="E1443" s="86">
        <v>10000</v>
      </c>
      <c r="F1443" s="258"/>
    </row>
    <row r="1444" spans="1:6">
      <c r="A1444" s="166">
        <f t="shared" si="24"/>
        <v>1435</v>
      </c>
      <c r="B1444" s="85">
        <v>44781</v>
      </c>
      <c r="C1444" s="65" t="s">
        <v>1846</v>
      </c>
      <c r="D1444" s="289" t="s">
        <v>21</v>
      </c>
      <c r="E1444" s="86">
        <v>20000</v>
      </c>
      <c r="F1444" s="258"/>
    </row>
    <row r="1445" spans="1:6">
      <c r="A1445" s="166">
        <f t="shared" si="24"/>
        <v>1436</v>
      </c>
      <c r="B1445" s="85">
        <v>44781</v>
      </c>
      <c r="C1445" s="65" t="s">
        <v>1846</v>
      </c>
      <c r="D1445" s="289" t="s">
        <v>21</v>
      </c>
      <c r="E1445" s="86">
        <v>10000</v>
      </c>
      <c r="F1445" s="258"/>
    </row>
    <row r="1446" spans="1:6">
      <c r="A1446" s="166">
        <f t="shared" si="24"/>
        <v>1437</v>
      </c>
      <c r="B1446" s="85">
        <v>44781</v>
      </c>
      <c r="C1446" s="65" t="s">
        <v>1846</v>
      </c>
      <c r="D1446" s="289" t="s">
        <v>21</v>
      </c>
      <c r="E1446" s="86">
        <v>10000</v>
      </c>
      <c r="F1446" s="258"/>
    </row>
    <row r="1447" spans="1:6">
      <c r="A1447" s="166">
        <f t="shared" si="24"/>
        <v>1438</v>
      </c>
      <c r="B1447" s="85">
        <v>44781</v>
      </c>
      <c r="C1447" s="65" t="s">
        <v>1846</v>
      </c>
      <c r="D1447" s="289" t="s">
        <v>21</v>
      </c>
      <c r="E1447" s="86">
        <v>8000</v>
      </c>
      <c r="F1447" s="258"/>
    </row>
    <row r="1448" spans="1:6">
      <c r="A1448" s="166">
        <f t="shared" si="24"/>
        <v>1439</v>
      </c>
      <c r="B1448" s="85">
        <v>44781</v>
      </c>
      <c r="C1448" s="65" t="s">
        <v>1846</v>
      </c>
      <c r="D1448" s="289" t="s">
        <v>21</v>
      </c>
      <c r="E1448" s="86">
        <v>10000</v>
      </c>
      <c r="F1448" s="258"/>
    </row>
    <row r="1449" spans="1:6">
      <c r="A1449" s="166">
        <f t="shared" si="24"/>
        <v>1440</v>
      </c>
      <c r="B1449" s="85">
        <v>44781</v>
      </c>
      <c r="C1449" s="65" t="s">
        <v>1846</v>
      </c>
      <c r="D1449" s="289" t="s">
        <v>21</v>
      </c>
      <c r="E1449" s="86">
        <v>10000</v>
      </c>
      <c r="F1449" s="258"/>
    </row>
    <row r="1450" spans="1:6">
      <c r="A1450" s="166">
        <f t="shared" si="24"/>
        <v>1441</v>
      </c>
      <c r="B1450" s="85">
        <v>44781</v>
      </c>
      <c r="C1450" s="65" t="s">
        <v>1846</v>
      </c>
      <c r="D1450" s="289" t="s">
        <v>21</v>
      </c>
      <c r="E1450" s="86">
        <v>10000</v>
      </c>
      <c r="F1450" s="258"/>
    </row>
    <row r="1451" spans="1:6">
      <c r="A1451" s="166">
        <f t="shared" si="24"/>
        <v>1442</v>
      </c>
      <c r="B1451" s="85">
        <v>44781</v>
      </c>
      <c r="C1451" s="65" t="s">
        <v>1846</v>
      </c>
      <c r="D1451" s="289" t="s">
        <v>21</v>
      </c>
      <c r="E1451" s="86">
        <v>10000</v>
      </c>
      <c r="F1451" s="258"/>
    </row>
    <row r="1452" spans="1:6">
      <c r="A1452" s="166">
        <f t="shared" si="24"/>
        <v>1443</v>
      </c>
      <c r="B1452" s="85">
        <v>44781</v>
      </c>
      <c r="C1452" s="65" t="s">
        <v>1846</v>
      </c>
      <c r="D1452" s="289" t="s">
        <v>21</v>
      </c>
      <c r="E1452" s="86">
        <v>10000</v>
      </c>
      <c r="F1452" s="258"/>
    </row>
    <row r="1453" spans="1:6">
      <c r="A1453" s="166">
        <f t="shared" si="24"/>
        <v>1444</v>
      </c>
      <c r="B1453" s="85">
        <v>44781</v>
      </c>
      <c r="C1453" s="65" t="s">
        <v>1846</v>
      </c>
      <c r="D1453" s="289" t="s">
        <v>21</v>
      </c>
      <c r="E1453" s="86">
        <v>10000</v>
      </c>
      <c r="F1453" s="258"/>
    </row>
    <row r="1454" spans="1:6">
      <c r="A1454" s="166">
        <f t="shared" si="24"/>
        <v>1445</v>
      </c>
      <c r="B1454" s="85">
        <v>44781</v>
      </c>
      <c r="C1454" s="65" t="s">
        <v>1846</v>
      </c>
      <c r="D1454" s="289" t="s">
        <v>21</v>
      </c>
      <c r="E1454" s="86">
        <v>10000</v>
      </c>
      <c r="F1454" s="258"/>
    </row>
    <row r="1455" spans="1:6">
      <c r="A1455" s="166">
        <f t="shared" si="24"/>
        <v>1446</v>
      </c>
      <c r="B1455" s="85">
        <v>44781</v>
      </c>
      <c r="C1455" s="65" t="s">
        <v>1846</v>
      </c>
      <c r="D1455" s="289" t="s">
        <v>21</v>
      </c>
      <c r="E1455" s="86">
        <v>10000</v>
      </c>
      <c r="F1455" s="258"/>
    </row>
    <row r="1456" spans="1:6">
      <c r="A1456" s="166">
        <f t="shared" si="24"/>
        <v>1447</v>
      </c>
      <c r="B1456" s="85">
        <v>44781</v>
      </c>
      <c r="C1456" s="65" t="s">
        <v>1846</v>
      </c>
      <c r="D1456" s="289" t="s">
        <v>21</v>
      </c>
      <c r="E1456" s="86">
        <v>10000</v>
      </c>
      <c r="F1456" s="258"/>
    </row>
    <row r="1457" spans="1:6">
      <c r="A1457" s="166">
        <f t="shared" si="24"/>
        <v>1448</v>
      </c>
      <c r="B1457" s="85">
        <v>44781</v>
      </c>
      <c r="C1457" s="65" t="s">
        <v>1846</v>
      </c>
      <c r="D1457" s="289" t="s">
        <v>21</v>
      </c>
      <c r="E1457" s="86">
        <v>10000</v>
      </c>
      <c r="F1457" s="258"/>
    </row>
    <row r="1458" spans="1:6">
      <c r="A1458" s="166">
        <f t="shared" si="24"/>
        <v>1449</v>
      </c>
      <c r="B1458" s="85">
        <v>44781</v>
      </c>
      <c r="C1458" s="65" t="s">
        <v>1846</v>
      </c>
      <c r="D1458" s="289" t="s">
        <v>21</v>
      </c>
      <c r="E1458" s="86">
        <v>10000</v>
      </c>
      <c r="F1458" s="258"/>
    </row>
    <row r="1459" spans="1:6">
      <c r="A1459" s="166">
        <f t="shared" si="24"/>
        <v>1450</v>
      </c>
      <c r="B1459" s="85">
        <v>44781</v>
      </c>
      <c r="C1459" s="65" t="s">
        <v>1846</v>
      </c>
      <c r="D1459" s="289" t="s">
        <v>21</v>
      </c>
      <c r="E1459" s="86">
        <v>20000</v>
      </c>
      <c r="F1459" s="258"/>
    </row>
    <row r="1460" spans="1:6">
      <c r="A1460" s="166">
        <f t="shared" si="24"/>
        <v>1451</v>
      </c>
      <c r="B1460" s="85">
        <v>44781</v>
      </c>
      <c r="C1460" s="65" t="s">
        <v>1846</v>
      </c>
      <c r="D1460" s="289" t="s">
        <v>21</v>
      </c>
      <c r="E1460" s="86">
        <v>10000</v>
      </c>
      <c r="F1460" s="258"/>
    </row>
    <row r="1461" spans="1:6">
      <c r="A1461" s="166">
        <f t="shared" si="24"/>
        <v>1452</v>
      </c>
      <c r="B1461" s="85">
        <v>44781</v>
      </c>
      <c r="C1461" s="65" t="s">
        <v>1846</v>
      </c>
      <c r="D1461" s="289" t="s">
        <v>21</v>
      </c>
      <c r="E1461" s="86">
        <v>10000</v>
      </c>
      <c r="F1461" s="258"/>
    </row>
    <row r="1462" spans="1:6">
      <c r="A1462" s="166">
        <f t="shared" si="24"/>
        <v>1453</v>
      </c>
      <c r="B1462" s="85">
        <v>44781</v>
      </c>
      <c r="C1462" s="65" t="s">
        <v>1846</v>
      </c>
      <c r="D1462" s="289" t="s">
        <v>21</v>
      </c>
      <c r="E1462" s="86">
        <v>10000</v>
      </c>
      <c r="F1462" s="258"/>
    </row>
    <row r="1463" spans="1:6">
      <c r="A1463" s="166">
        <f t="shared" si="24"/>
        <v>1454</v>
      </c>
      <c r="B1463" s="85">
        <v>44781</v>
      </c>
      <c r="C1463" s="65" t="s">
        <v>1846</v>
      </c>
      <c r="D1463" s="289" t="s">
        <v>21</v>
      </c>
      <c r="E1463" s="86">
        <v>10000</v>
      </c>
      <c r="F1463" s="258"/>
    </row>
    <row r="1464" spans="1:6">
      <c r="A1464" s="166">
        <f t="shared" si="24"/>
        <v>1455</v>
      </c>
      <c r="B1464" s="85">
        <v>44781</v>
      </c>
      <c r="C1464" s="65" t="s">
        <v>1846</v>
      </c>
      <c r="D1464" s="289" t="s">
        <v>21</v>
      </c>
      <c r="E1464" s="86">
        <v>10000</v>
      </c>
      <c r="F1464" s="258"/>
    </row>
    <row r="1465" spans="1:6">
      <c r="A1465" s="166">
        <f t="shared" si="24"/>
        <v>1456</v>
      </c>
      <c r="B1465" s="85">
        <v>44781</v>
      </c>
      <c r="C1465" s="65" t="s">
        <v>1846</v>
      </c>
      <c r="D1465" s="289" t="s">
        <v>21</v>
      </c>
      <c r="E1465" s="86">
        <v>300000</v>
      </c>
      <c r="F1465" s="258"/>
    </row>
    <row r="1466" spans="1:6">
      <c r="A1466" s="166">
        <f t="shared" si="24"/>
        <v>1457</v>
      </c>
      <c r="B1466" s="85">
        <v>44781</v>
      </c>
      <c r="C1466" s="65" t="s">
        <v>1846</v>
      </c>
      <c r="D1466" s="289" t="s">
        <v>330</v>
      </c>
      <c r="E1466" s="86">
        <v>100000</v>
      </c>
      <c r="F1466" s="258"/>
    </row>
    <row r="1467" spans="1:6">
      <c r="A1467" s="166">
        <f t="shared" si="24"/>
        <v>1458</v>
      </c>
      <c r="B1467" s="85">
        <v>44781</v>
      </c>
      <c r="C1467" s="65" t="s">
        <v>1846</v>
      </c>
      <c r="D1467" s="289" t="s">
        <v>21</v>
      </c>
      <c r="E1467" s="86">
        <v>10000</v>
      </c>
      <c r="F1467" s="258"/>
    </row>
    <row r="1468" spans="1:6">
      <c r="A1468" s="166">
        <f t="shared" si="24"/>
        <v>1459</v>
      </c>
      <c r="B1468" s="85">
        <v>44781</v>
      </c>
      <c r="C1468" s="65" t="s">
        <v>1846</v>
      </c>
      <c r="D1468" s="289" t="s">
        <v>21</v>
      </c>
      <c r="E1468" s="86">
        <v>10000</v>
      </c>
      <c r="F1468" s="258"/>
    </row>
    <row r="1469" spans="1:6">
      <c r="A1469" s="166">
        <f t="shared" si="24"/>
        <v>1460</v>
      </c>
      <c r="B1469" s="85">
        <v>44781</v>
      </c>
      <c r="C1469" s="65" t="s">
        <v>1846</v>
      </c>
      <c r="D1469" s="289" t="s">
        <v>21</v>
      </c>
      <c r="E1469" s="86">
        <v>10000</v>
      </c>
      <c r="F1469" s="258"/>
    </row>
    <row r="1470" spans="1:6">
      <c r="A1470" s="166">
        <f t="shared" si="24"/>
        <v>1461</v>
      </c>
      <c r="B1470" s="85">
        <v>44781</v>
      </c>
      <c r="C1470" s="65" t="s">
        <v>1846</v>
      </c>
      <c r="D1470" s="289" t="s">
        <v>21</v>
      </c>
      <c r="E1470" s="86">
        <v>10000</v>
      </c>
      <c r="F1470" s="258"/>
    </row>
    <row r="1471" spans="1:6">
      <c r="A1471" s="166">
        <f t="shared" si="24"/>
        <v>1462</v>
      </c>
      <c r="B1471" s="85">
        <v>44781</v>
      </c>
      <c r="C1471" s="65" t="s">
        <v>1846</v>
      </c>
      <c r="D1471" s="289" t="s">
        <v>21</v>
      </c>
      <c r="E1471" s="86">
        <v>10000</v>
      </c>
      <c r="F1471" s="258"/>
    </row>
    <row r="1472" spans="1:6">
      <c r="A1472" s="166">
        <f t="shared" si="24"/>
        <v>1463</v>
      </c>
      <c r="B1472" s="85">
        <v>44781</v>
      </c>
      <c r="C1472" s="65" t="s">
        <v>1846</v>
      </c>
      <c r="D1472" s="289" t="s">
        <v>21</v>
      </c>
      <c r="E1472" s="86">
        <v>10000</v>
      </c>
      <c r="F1472" s="258"/>
    </row>
    <row r="1473" spans="1:6">
      <c r="A1473" s="166">
        <f t="shared" si="24"/>
        <v>1464</v>
      </c>
      <c r="B1473" s="85">
        <v>44781</v>
      </c>
      <c r="C1473" s="65" t="s">
        <v>1846</v>
      </c>
      <c r="D1473" s="289" t="s">
        <v>21</v>
      </c>
      <c r="E1473" s="86">
        <v>10000</v>
      </c>
      <c r="F1473" s="258"/>
    </row>
    <row r="1474" spans="1:6">
      <c r="A1474" s="166">
        <f t="shared" si="24"/>
        <v>1465</v>
      </c>
      <c r="B1474" s="85">
        <v>44781</v>
      </c>
      <c r="C1474" s="65" t="s">
        <v>1846</v>
      </c>
      <c r="D1474" s="289" t="s">
        <v>21</v>
      </c>
      <c r="E1474" s="86">
        <v>10000</v>
      </c>
      <c r="F1474" s="258"/>
    </row>
    <row r="1475" spans="1:6">
      <c r="A1475" s="166">
        <f t="shared" si="24"/>
        <v>1466</v>
      </c>
      <c r="B1475" s="85">
        <v>44782</v>
      </c>
      <c r="C1475" s="65" t="s">
        <v>1847</v>
      </c>
      <c r="D1475" s="289" t="s">
        <v>21</v>
      </c>
      <c r="E1475" s="86">
        <v>10000</v>
      </c>
      <c r="F1475" s="258"/>
    </row>
    <row r="1476" spans="1:6">
      <c r="A1476" s="166">
        <f t="shared" si="24"/>
        <v>1467</v>
      </c>
      <c r="B1476" s="85">
        <v>44782</v>
      </c>
      <c r="C1476" s="65" t="s">
        <v>1847</v>
      </c>
      <c r="D1476" s="289" t="s">
        <v>21</v>
      </c>
      <c r="E1476" s="86">
        <v>10000</v>
      </c>
      <c r="F1476" s="258"/>
    </row>
    <row r="1477" spans="1:6">
      <c r="A1477" s="166">
        <f t="shared" si="24"/>
        <v>1468</v>
      </c>
      <c r="B1477" s="85">
        <v>44782</v>
      </c>
      <c r="C1477" s="65" t="s">
        <v>1847</v>
      </c>
      <c r="D1477" s="289" t="s">
        <v>21</v>
      </c>
      <c r="E1477" s="86">
        <v>10000</v>
      </c>
      <c r="F1477" s="258"/>
    </row>
    <row r="1478" spans="1:6">
      <c r="A1478" s="166">
        <f t="shared" si="24"/>
        <v>1469</v>
      </c>
      <c r="B1478" s="85">
        <v>44782</v>
      </c>
      <c r="C1478" s="65" t="s">
        <v>1847</v>
      </c>
      <c r="D1478" s="289" t="s">
        <v>1939</v>
      </c>
      <c r="E1478" s="86">
        <v>200000</v>
      </c>
      <c r="F1478" s="258"/>
    </row>
    <row r="1479" spans="1:6">
      <c r="A1479" s="166">
        <f t="shared" si="24"/>
        <v>1470</v>
      </c>
      <c r="B1479" s="85">
        <v>44782</v>
      </c>
      <c r="C1479" s="65" t="s">
        <v>1847</v>
      </c>
      <c r="D1479" s="106" t="s">
        <v>983</v>
      </c>
      <c r="E1479" s="86">
        <v>100000</v>
      </c>
      <c r="F1479" s="258"/>
    </row>
    <row r="1480" spans="1:6">
      <c r="A1480" s="166">
        <f t="shared" si="24"/>
        <v>1471</v>
      </c>
      <c r="B1480" s="85">
        <v>44782</v>
      </c>
      <c r="C1480" s="65" t="s">
        <v>1847</v>
      </c>
      <c r="D1480" s="289" t="s">
        <v>21</v>
      </c>
      <c r="E1480" s="86">
        <v>100000</v>
      </c>
      <c r="F1480" s="258"/>
    </row>
    <row r="1481" spans="1:6">
      <c r="A1481" s="166">
        <f t="shared" si="24"/>
        <v>1472</v>
      </c>
      <c r="B1481" s="85">
        <v>44782</v>
      </c>
      <c r="C1481" s="65" t="s">
        <v>1847</v>
      </c>
      <c r="D1481" s="289" t="s">
        <v>21</v>
      </c>
      <c r="E1481" s="86">
        <v>20000</v>
      </c>
      <c r="F1481" s="258"/>
    </row>
    <row r="1482" spans="1:6">
      <c r="A1482" s="166">
        <f t="shared" si="24"/>
        <v>1473</v>
      </c>
      <c r="B1482" s="85">
        <v>44782</v>
      </c>
      <c r="C1482" s="65" t="s">
        <v>1847</v>
      </c>
      <c r="D1482" s="289" t="s">
        <v>21</v>
      </c>
      <c r="E1482" s="86">
        <v>10000</v>
      </c>
      <c r="F1482" s="258"/>
    </row>
    <row r="1483" spans="1:6">
      <c r="A1483" s="166">
        <f t="shared" si="24"/>
        <v>1474</v>
      </c>
      <c r="B1483" s="85">
        <v>44782</v>
      </c>
      <c r="C1483" s="65" t="s">
        <v>1847</v>
      </c>
      <c r="D1483" s="289" t="s">
        <v>21</v>
      </c>
      <c r="E1483" s="86">
        <v>10000</v>
      </c>
      <c r="F1483" s="258"/>
    </row>
    <row r="1484" spans="1:6">
      <c r="A1484" s="166">
        <f t="shared" si="24"/>
        <v>1475</v>
      </c>
      <c r="B1484" s="85">
        <v>44782</v>
      </c>
      <c r="C1484" s="65" t="s">
        <v>1847</v>
      </c>
      <c r="D1484" s="289" t="s">
        <v>21</v>
      </c>
      <c r="E1484" s="86">
        <v>10000</v>
      </c>
      <c r="F1484" s="258"/>
    </row>
    <row r="1485" spans="1:6">
      <c r="A1485" s="166">
        <f t="shared" si="24"/>
        <v>1476</v>
      </c>
      <c r="B1485" s="85">
        <v>44782</v>
      </c>
      <c r="C1485" s="65" t="s">
        <v>1847</v>
      </c>
      <c r="D1485" s="289" t="s">
        <v>21</v>
      </c>
      <c r="E1485" s="86">
        <v>10000</v>
      </c>
      <c r="F1485" s="258"/>
    </row>
    <row r="1486" spans="1:6">
      <c r="A1486" s="166">
        <f t="shared" si="24"/>
        <v>1477</v>
      </c>
      <c r="B1486" s="85">
        <v>44782</v>
      </c>
      <c r="C1486" s="65" t="s">
        <v>1847</v>
      </c>
      <c r="D1486" s="289" t="s">
        <v>21</v>
      </c>
      <c r="E1486" s="86">
        <v>10000</v>
      </c>
      <c r="F1486" s="258"/>
    </row>
    <row r="1487" spans="1:6">
      <c r="A1487" s="166">
        <f t="shared" si="24"/>
        <v>1478</v>
      </c>
      <c r="B1487" s="85">
        <v>44782</v>
      </c>
      <c r="C1487" s="65" t="s">
        <v>1847</v>
      </c>
      <c r="D1487" s="289" t="s">
        <v>21</v>
      </c>
      <c r="E1487" s="86">
        <v>20000</v>
      </c>
      <c r="F1487" s="258"/>
    </row>
    <row r="1488" spans="1:6">
      <c r="A1488" s="166">
        <f t="shared" si="24"/>
        <v>1479</v>
      </c>
      <c r="B1488" s="85">
        <v>44783</v>
      </c>
      <c r="C1488" s="65" t="s">
        <v>1848</v>
      </c>
      <c r="D1488" s="289" t="s">
        <v>21</v>
      </c>
      <c r="E1488" s="86">
        <v>10000</v>
      </c>
      <c r="F1488" s="258"/>
    </row>
    <row r="1489" spans="1:6">
      <c r="A1489" s="166">
        <f t="shared" si="24"/>
        <v>1480</v>
      </c>
      <c r="B1489" s="85">
        <v>44783</v>
      </c>
      <c r="C1489" s="65" t="s">
        <v>1848</v>
      </c>
      <c r="D1489" s="289" t="s">
        <v>21</v>
      </c>
      <c r="E1489" s="86">
        <v>10000</v>
      </c>
      <c r="F1489" s="258"/>
    </row>
    <row r="1490" spans="1:6">
      <c r="A1490" s="166">
        <f t="shared" si="24"/>
        <v>1481</v>
      </c>
      <c r="B1490" s="85">
        <v>44783</v>
      </c>
      <c r="C1490" s="65" t="s">
        <v>1848</v>
      </c>
      <c r="D1490" s="289" t="s">
        <v>21</v>
      </c>
      <c r="E1490" s="86">
        <v>10000</v>
      </c>
      <c r="F1490" s="258"/>
    </row>
    <row r="1491" spans="1:6">
      <c r="A1491" s="166">
        <f t="shared" si="24"/>
        <v>1482</v>
      </c>
      <c r="B1491" s="85">
        <v>44783</v>
      </c>
      <c r="C1491" s="65" t="s">
        <v>1848</v>
      </c>
      <c r="D1491" s="289" t="s">
        <v>21</v>
      </c>
      <c r="E1491" s="86">
        <v>10000</v>
      </c>
      <c r="F1491" s="258"/>
    </row>
    <row r="1492" spans="1:6">
      <c r="A1492" s="166">
        <f t="shared" si="24"/>
        <v>1483</v>
      </c>
      <c r="B1492" s="85">
        <v>44783</v>
      </c>
      <c r="C1492" s="65" t="s">
        <v>1848</v>
      </c>
      <c r="D1492" s="289" t="s">
        <v>21</v>
      </c>
      <c r="E1492" s="86">
        <v>51021</v>
      </c>
      <c r="F1492" s="258"/>
    </row>
    <row r="1493" spans="1:6">
      <c r="A1493" s="166">
        <f t="shared" si="24"/>
        <v>1484</v>
      </c>
      <c r="B1493" s="85">
        <v>44783</v>
      </c>
      <c r="C1493" s="65" t="s">
        <v>1848</v>
      </c>
      <c r="D1493" s="289" t="s">
        <v>21</v>
      </c>
      <c r="E1493" s="86">
        <v>10000</v>
      </c>
      <c r="F1493" s="258"/>
    </row>
    <row r="1494" spans="1:6">
      <c r="A1494" s="166">
        <f t="shared" si="24"/>
        <v>1485</v>
      </c>
      <c r="B1494" s="85">
        <v>44783</v>
      </c>
      <c r="C1494" s="65" t="s">
        <v>1848</v>
      </c>
      <c r="D1494" s="289" t="s">
        <v>21</v>
      </c>
      <c r="E1494" s="86">
        <v>10000</v>
      </c>
      <c r="F1494" s="258"/>
    </row>
    <row r="1495" spans="1:6">
      <c r="A1495" s="166">
        <f t="shared" si="24"/>
        <v>1486</v>
      </c>
      <c r="B1495" s="85">
        <v>44783</v>
      </c>
      <c r="C1495" s="65" t="s">
        <v>1848</v>
      </c>
      <c r="D1495" s="289" t="s">
        <v>21</v>
      </c>
      <c r="E1495" s="86">
        <v>10000</v>
      </c>
      <c r="F1495" s="258"/>
    </row>
    <row r="1496" spans="1:6">
      <c r="A1496" s="166">
        <f t="shared" si="24"/>
        <v>1487</v>
      </c>
      <c r="B1496" s="85">
        <v>44783</v>
      </c>
      <c r="C1496" s="65" t="s">
        <v>1848</v>
      </c>
      <c r="D1496" s="289" t="s">
        <v>21</v>
      </c>
      <c r="E1496" s="86">
        <v>10000</v>
      </c>
      <c r="F1496" s="258"/>
    </row>
    <row r="1497" spans="1:6">
      <c r="A1497" s="166">
        <f t="shared" si="24"/>
        <v>1488</v>
      </c>
      <c r="B1497" s="85">
        <v>44783</v>
      </c>
      <c r="C1497" s="65" t="s">
        <v>1848</v>
      </c>
      <c r="D1497" s="289" t="s">
        <v>21</v>
      </c>
      <c r="E1497" s="86">
        <v>10000</v>
      </c>
      <c r="F1497" s="258"/>
    </row>
    <row r="1498" spans="1:6">
      <c r="A1498" s="166">
        <f t="shared" si="24"/>
        <v>1489</v>
      </c>
      <c r="B1498" s="85">
        <v>44783</v>
      </c>
      <c r="C1498" s="65" t="s">
        <v>1848</v>
      </c>
      <c r="D1498" s="289" t="s">
        <v>21</v>
      </c>
      <c r="E1498" s="86">
        <v>10000</v>
      </c>
      <c r="F1498" s="258"/>
    </row>
    <row r="1499" spans="1:6">
      <c r="A1499" s="166">
        <f t="shared" si="24"/>
        <v>1490</v>
      </c>
      <c r="B1499" s="85">
        <v>44783</v>
      </c>
      <c r="C1499" s="65" t="s">
        <v>1848</v>
      </c>
      <c r="D1499" s="289" t="s">
        <v>21</v>
      </c>
      <c r="E1499" s="86">
        <v>10000</v>
      </c>
      <c r="F1499" s="258"/>
    </row>
    <row r="1500" spans="1:6">
      <c r="A1500" s="166">
        <f t="shared" si="24"/>
        <v>1491</v>
      </c>
      <c r="B1500" s="85">
        <v>44783</v>
      </c>
      <c r="C1500" s="65" t="s">
        <v>1848</v>
      </c>
      <c r="D1500" s="289" t="s">
        <v>21</v>
      </c>
      <c r="E1500" s="86">
        <v>10000</v>
      </c>
      <c r="F1500" s="258"/>
    </row>
    <row r="1501" spans="1:6">
      <c r="A1501" s="166">
        <f t="shared" si="24"/>
        <v>1492</v>
      </c>
      <c r="B1501" s="85">
        <v>44783</v>
      </c>
      <c r="C1501" s="65" t="s">
        <v>1848</v>
      </c>
      <c r="D1501" s="289" t="s">
        <v>21</v>
      </c>
      <c r="E1501" s="86">
        <v>10000</v>
      </c>
      <c r="F1501" s="258"/>
    </row>
    <row r="1502" spans="1:6">
      <c r="A1502" s="166">
        <f t="shared" si="24"/>
        <v>1493</v>
      </c>
      <c r="B1502" s="85">
        <v>44783</v>
      </c>
      <c r="C1502" s="65" t="s">
        <v>1848</v>
      </c>
      <c r="D1502" s="289" t="s">
        <v>21</v>
      </c>
      <c r="E1502" s="86">
        <v>10000</v>
      </c>
      <c r="F1502" s="258"/>
    </row>
    <row r="1503" spans="1:6">
      <c r="A1503" s="166">
        <f t="shared" si="24"/>
        <v>1494</v>
      </c>
      <c r="B1503" s="85">
        <v>44783</v>
      </c>
      <c r="C1503" s="65" t="s">
        <v>1848</v>
      </c>
      <c r="D1503" s="289" t="s">
        <v>21</v>
      </c>
      <c r="E1503" s="86">
        <v>10000</v>
      </c>
      <c r="F1503" s="258"/>
    </row>
    <row r="1504" spans="1:6">
      <c r="A1504" s="166">
        <f t="shared" ref="A1504:A1567" si="25">A1503+1</f>
        <v>1495</v>
      </c>
      <c r="B1504" s="85">
        <v>44783</v>
      </c>
      <c r="C1504" s="65" t="s">
        <v>1848</v>
      </c>
      <c r="D1504" s="289" t="s">
        <v>21</v>
      </c>
      <c r="E1504" s="86">
        <v>10000</v>
      </c>
      <c r="F1504" s="258"/>
    </row>
    <row r="1505" spans="1:6">
      <c r="A1505" s="166">
        <f t="shared" si="25"/>
        <v>1496</v>
      </c>
      <c r="B1505" s="85">
        <v>44783</v>
      </c>
      <c r="C1505" s="65" t="s">
        <v>1848</v>
      </c>
      <c r="D1505" s="289" t="s">
        <v>21</v>
      </c>
      <c r="E1505" s="86">
        <v>10000</v>
      </c>
      <c r="F1505" s="258"/>
    </row>
    <row r="1506" spans="1:6">
      <c r="A1506" s="166">
        <f t="shared" si="25"/>
        <v>1497</v>
      </c>
      <c r="B1506" s="85">
        <v>44783</v>
      </c>
      <c r="C1506" s="65" t="s">
        <v>1848</v>
      </c>
      <c r="D1506" s="289" t="s">
        <v>21</v>
      </c>
      <c r="E1506" s="86">
        <v>10000</v>
      </c>
      <c r="F1506" s="258"/>
    </row>
    <row r="1507" spans="1:6">
      <c r="A1507" s="166">
        <f t="shared" si="25"/>
        <v>1498</v>
      </c>
      <c r="B1507" s="85">
        <v>44783</v>
      </c>
      <c r="C1507" s="65" t="s">
        <v>1848</v>
      </c>
      <c r="D1507" s="289" t="s">
        <v>21</v>
      </c>
      <c r="E1507" s="86">
        <v>10000</v>
      </c>
      <c r="F1507" s="258"/>
    </row>
    <row r="1508" spans="1:6">
      <c r="A1508" s="166">
        <f t="shared" si="25"/>
        <v>1499</v>
      </c>
      <c r="B1508" s="85">
        <v>44783</v>
      </c>
      <c r="C1508" s="65" t="s">
        <v>1848</v>
      </c>
      <c r="D1508" s="289" t="s">
        <v>21</v>
      </c>
      <c r="E1508" s="86">
        <v>10000</v>
      </c>
      <c r="F1508" s="258"/>
    </row>
    <row r="1509" spans="1:6">
      <c r="A1509" s="166">
        <f t="shared" si="25"/>
        <v>1500</v>
      </c>
      <c r="B1509" s="85">
        <v>44783</v>
      </c>
      <c r="C1509" s="65" t="s">
        <v>1848</v>
      </c>
      <c r="D1509" s="289" t="s">
        <v>21</v>
      </c>
      <c r="E1509" s="86">
        <v>10000</v>
      </c>
      <c r="F1509" s="258"/>
    </row>
    <row r="1510" spans="1:6">
      <c r="A1510" s="166">
        <f t="shared" si="25"/>
        <v>1501</v>
      </c>
      <c r="B1510" s="85">
        <v>44783</v>
      </c>
      <c r="C1510" s="65" t="s">
        <v>1848</v>
      </c>
      <c r="D1510" s="289" t="s">
        <v>21</v>
      </c>
      <c r="E1510" s="86">
        <v>10000</v>
      </c>
      <c r="F1510" s="258"/>
    </row>
    <row r="1511" spans="1:6">
      <c r="A1511" s="166">
        <f t="shared" si="25"/>
        <v>1502</v>
      </c>
      <c r="B1511" s="85">
        <v>44783</v>
      </c>
      <c r="C1511" s="65" t="s">
        <v>1848</v>
      </c>
      <c r="D1511" s="289" t="s">
        <v>21</v>
      </c>
      <c r="E1511" s="86">
        <v>10000</v>
      </c>
      <c r="F1511" s="258"/>
    </row>
    <row r="1512" spans="1:6">
      <c r="A1512" s="166">
        <f t="shared" si="25"/>
        <v>1503</v>
      </c>
      <c r="B1512" s="85">
        <v>44783</v>
      </c>
      <c r="C1512" s="65" t="s">
        <v>1848</v>
      </c>
      <c r="D1512" s="289" t="s">
        <v>21</v>
      </c>
      <c r="E1512" s="86">
        <v>10000</v>
      </c>
      <c r="F1512" s="258"/>
    </row>
    <row r="1513" spans="1:6">
      <c r="A1513" s="166">
        <f t="shared" si="25"/>
        <v>1504</v>
      </c>
      <c r="B1513" s="85">
        <v>44783</v>
      </c>
      <c r="C1513" s="65" t="s">
        <v>1848</v>
      </c>
      <c r="D1513" s="289" t="s">
        <v>21</v>
      </c>
      <c r="E1513" s="86">
        <v>10000</v>
      </c>
      <c r="F1513" s="258"/>
    </row>
    <row r="1514" spans="1:6">
      <c r="A1514" s="166">
        <f t="shared" si="25"/>
        <v>1505</v>
      </c>
      <c r="B1514" s="85">
        <v>44784</v>
      </c>
      <c r="C1514" s="65" t="s">
        <v>1849</v>
      </c>
      <c r="D1514" s="289" t="s">
        <v>21</v>
      </c>
      <c r="E1514" s="86">
        <v>10000</v>
      </c>
      <c r="F1514" s="258"/>
    </row>
    <row r="1515" spans="1:6">
      <c r="A1515" s="166">
        <f t="shared" si="25"/>
        <v>1506</v>
      </c>
      <c r="B1515" s="85">
        <v>44784</v>
      </c>
      <c r="C1515" s="65" t="s">
        <v>1849</v>
      </c>
      <c r="D1515" s="289" t="s">
        <v>21</v>
      </c>
      <c r="E1515" s="86">
        <v>20000</v>
      </c>
      <c r="F1515" s="258"/>
    </row>
    <row r="1516" spans="1:6">
      <c r="A1516" s="166">
        <f t="shared" si="25"/>
        <v>1507</v>
      </c>
      <c r="B1516" s="85">
        <v>44784</v>
      </c>
      <c r="C1516" s="65" t="s">
        <v>1849</v>
      </c>
      <c r="D1516" s="289" t="s">
        <v>21</v>
      </c>
      <c r="E1516" s="86">
        <v>10000</v>
      </c>
      <c r="F1516" s="258"/>
    </row>
    <row r="1517" spans="1:6">
      <c r="A1517" s="166">
        <f t="shared" si="25"/>
        <v>1508</v>
      </c>
      <c r="B1517" s="85">
        <v>44784</v>
      </c>
      <c r="C1517" s="65" t="s">
        <v>1849</v>
      </c>
      <c r="D1517" s="289" t="s">
        <v>21</v>
      </c>
      <c r="E1517" s="86">
        <v>10000</v>
      </c>
      <c r="F1517" s="258"/>
    </row>
    <row r="1518" spans="1:6">
      <c r="A1518" s="166">
        <f t="shared" si="25"/>
        <v>1509</v>
      </c>
      <c r="B1518" s="85">
        <v>44784</v>
      </c>
      <c r="C1518" s="65" t="s">
        <v>1849</v>
      </c>
      <c r="D1518" s="289" t="s">
        <v>21</v>
      </c>
      <c r="E1518" s="86">
        <v>20000</v>
      </c>
      <c r="F1518" s="258"/>
    </row>
    <row r="1519" spans="1:6">
      <c r="A1519" s="166">
        <f t="shared" si="25"/>
        <v>1510</v>
      </c>
      <c r="B1519" s="85">
        <v>44784</v>
      </c>
      <c r="C1519" s="65" t="s">
        <v>1849</v>
      </c>
      <c r="D1519" s="289" t="s">
        <v>21</v>
      </c>
      <c r="E1519" s="86">
        <v>10000</v>
      </c>
      <c r="F1519" s="258"/>
    </row>
    <row r="1520" spans="1:6">
      <c r="A1520" s="166">
        <f t="shared" si="25"/>
        <v>1511</v>
      </c>
      <c r="B1520" s="85">
        <v>44784</v>
      </c>
      <c r="C1520" s="65" t="s">
        <v>1849</v>
      </c>
      <c r="D1520" s="289" t="s">
        <v>21</v>
      </c>
      <c r="E1520" s="86">
        <v>10000</v>
      </c>
      <c r="F1520" s="258"/>
    </row>
    <row r="1521" spans="1:6">
      <c r="A1521" s="166">
        <f t="shared" si="25"/>
        <v>1512</v>
      </c>
      <c r="B1521" s="85">
        <v>44784</v>
      </c>
      <c r="C1521" s="65" t="s">
        <v>1849</v>
      </c>
      <c r="D1521" s="289" t="s">
        <v>21</v>
      </c>
      <c r="E1521" s="86">
        <v>20000</v>
      </c>
      <c r="F1521" s="258"/>
    </row>
    <row r="1522" spans="1:6">
      <c r="A1522" s="166">
        <f t="shared" si="25"/>
        <v>1513</v>
      </c>
      <c r="B1522" s="85">
        <v>44784</v>
      </c>
      <c r="C1522" s="65" t="s">
        <v>1849</v>
      </c>
      <c r="D1522" s="289" t="s">
        <v>21</v>
      </c>
      <c r="E1522" s="86">
        <v>10000</v>
      </c>
      <c r="F1522" s="258"/>
    </row>
    <row r="1523" spans="1:6">
      <c r="A1523" s="166">
        <f t="shared" si="25"/>
        <v>1514</v>
      </c>
      <c r="B1523" s="85">
        <v>44784</v>
      </c>
      <c r="C1523" s="65" t="s">
        <v>1849</v>
      </c>
      <c r="D1523" s="289" t="s">
        <v>21</v>
      </c>
      <c r="E1523" s="86">
        <v>20000</v>
      </c>
      <c r="F1523" s="258"/>
    </row>
    <row r="1524" spans="1:6">
      <c r="A1524" s="166">
        <f t="shared" si="25"/>
        <v>1515</v>
      </c>
      <c r="B1524" s="85">
        <v>44784</v>
      </c>
      <c r="C1524" s="65" t="s">
        <v>1849</v>
      </c>
      <c r="D1524" s="289" t="s">
        <v>21</v>
      </c>
      <c r="E1524" s="86">
        <v>10000</v>
      </c>
      <c r="F1524" s="258"/>
    </row>
    <row r="1525" spans="1:6">
      <c r="A1525" s="166">
        <f t="shared" si="25"/>
        <v>1516</v>
      </c>
      <c r="B1525" s="85">
        <v>44784</v>
      </c>
      <c r="C1525" s="65" t="s">
        <v>1849</v>
      </c>
      <c r="D1525" s="289" t="s">
        <v>21</v>
      </c>
      <c r="E1525" s="86">
        <v>10000</v>
      </c>
      <c r="F1525" s="258"/>
    </row>
    <row r="1526" spans="1:6">
      <c r="A1526" s="166">
        <f t="shared" si="25"/>
        <v>1517</v>
      </c>
      <c r="B1526" s="85">
        <v>44784</v>
      </c>
      <c r="C1526" s="65" t="s">
        <v>1849</v>
      </c>
      <c r="D1526" s="289" t="s">
        <v>21</v>
      </c>
      <c r="E1526" s="86">
        <v>10000</v>
      </c>
      <c r="F1526" s="258"/>
    </row>
    <row r="1527" spans="1:6">
      <c r="A1527" s="166">
        <f t="shared" si="25"/>
        <v>1518</v>
      </c>
      <c r="B1527" s="85">
        <v>44784</v>
      </c>
      <c r="C1527" s="65" t="s">
        <v>1849</v>
      </c>
      <c r="D1527" s="289" t="s">
        <v>21</v>
      </c>
      <c r="E1527" s="86">
        <v>10000</v>
      </c>
      <c r="F1527" s="258"/>
    </row>
    <row r="1528" spans="1:6">
      <c r="A1528" s="166">
        <f t="shared" si="25"/>
        <v>1519</v>
      </c>
      <c r="B1528" s="85">
        <v>44784</v>
      </c>
      <c r="C1528" s="65" t="s">
        <v>1849</v>
      </c>
      <c r="D1528" s="289" t="s">
        <v>21</v>
      </c>
      <c r="E1528" s="86">
        <v>10000</v>
      </c>
      <c r="F1528" s="258"/>
    </row>
    <row r="1529" spans="1:6">
      <c r="A1529" s="166">
        <f t="shared" si="25"/>
        <v>1520</v>
      </c>
      <c r="B1529" s="85">
        <v>44784</v>
      </c>
      <c r="C1529" s="65" t="s">
        <v>1849</v>
      </c>
      <c r="D1529" s="289" t="s">
        <v>21</v>
      </c>
      <c r="E1529" s="86">
        <v>10000</v>
      </c>
      <c r="F1529" s="258"/>
    </row>
    <row r="1530" spans="1:6">
      <c r="A1530" s="166">
        <f t="shared" si="25"/>
        <v>1521</v>
      </c>
      <c r="B1530" s="85">
        <v>44784</v>
      </c>
      <c r="C1530" s="65" t="s">
        <v>1849</v>
      </c>
      <c r="D1530" s="289" t="s">
        <v>21</v>
      </c>
      <c r="E1530" s="86">
        <v>10000</v>
      </c>
      <c r="F1530" s="258"/>
    </row>
    <row r="1531" spans="1:6">
      <c r="A1531" s="166">
        <f t="shared" si="25"/>
        <v>1522</v>
      </c>
      <c r="B1531" s="85">
        <v>44784</v>
      </c>
      <c r="C1531" s="65" t="s">
        <v>1849</v>
      </c>
      <c r="D1531" s="289" t="s">
        <v>21</v>
      </c>
      <c r="E1531" s="86">
        <v>10000</v>
      </c>
      <c r="F1531" s="258"/>
    </row>
    <row r="1532" spans="1:6">
      <c r="A1532" s="166">
        <f t="shared" si="25"/>
        <v>1523</v>
      </c>
      <c r="B1532" s="85">
        <v>44784</v>
      </c>
      <c r="C1532" s="65" t="s">
        <v>1849</v>
      </c>
      <c r="D1532" s="289" t="s">
        <v>21</v>
      </c>
      <c r="E1532" s="86">
        <v>10000</v>
      </c>
      <c r="F1532" s="258"/>
    </row>
    <row r="1533" spans="1:6">
      <c r="A1533" s="166">
        <f t="shared" si="25"/>
        <v>1524</v>
      </c>
      <c r="B1533" s="85">
        <v>44784</v>
      </c>
      <c r="C1533" s="65" t="s">
        <v>1849</v>
      </c>
      <c r="D1533" s="289" t="s">
        <v>21</v>
      </c>
      <c r="E1533" s="86">
        <v>10000</v>
      </c>
      <c r="F1533" s="258"/>
    </row>
    <row r="1534" spans="1:6">
      <c r="A1534" s="166">
        <f t="shared" si="25"/>
        <v>1525</v>
      </c>
      <c r="B1534" s="85">
        <v>44784</v>
      </c>
      <c r="C1534" s="65" t="s">
        <v>1849</v>
      </c>
      <c r="D1534" s="289" t="s">
        <v>21</v>
      </c>
      <c r="E1534" s="86">
        <v>10000</v>
      </c>
      <c r="F1534" s="258"/>
    </row>
    <row r="1535" spans="1:6">
      <c r="A1535" s="166">
        <f t="shared" si="25"/>
        <v>1526</v>
      </c>
      <c r="B1535" s="85">
        <v>44784</v>
      </c>
      <c r="C1535" s="65" t="s">
        <v>1849</v>
      </c>
      <c r="D1535" s="289" t="s">
        <v>21</v>
      </c>
      <c r="E1535" s="86">
        <v>10000</v>
      </c>
      <c r="F1535" s="258"/>
    </row>
    <row r="1536" spans="1:6">
      <c r="A1536" s="166">
        <f t="shared" si="25"/>
        <v>1527</v>
      </c>
      <c r="B1536" s="85">
        <v>44784</v>
      </c>
      <c r="C1536" s="65" t="s">
        <v>1849</v>
      </c>
      <c r="D1536" s="289" t="s">
        <v>21</v>
      </c>
      <c r="E1536" s="86">
        <v>10000</v>
      </c>
      <c r="F1536" s="258"/>
    </row>
    <row r="1537" spans="1:6">
      <c r="A1537" s="166">
        <f t="shared" si="25"/>
        <v>1528</v>
      </c>
      <c r="B1537" s="85">
        <v>44784</v>
      </c>
      <c r="C1537" s="65" t="s">
        <v>1849</v>
      </c>
      <c r="D1537" s="289" t="s">
        <v>21</v>
      </c>
      <c r="E1537" s="86">
        <v>10000</v>
      </c>
      <c r="F1537" s="258"/>
    </row>
    <row r="1538" spans="1:6">
      <c r="A1538" s="166">
        <f t="shared" si="25"/>
        <v>1529</v>
      </c>
      <c r="B1538" s="85">
        <v>44784</v>
      </c>
      <c r="C1538" s="65" t="s">
        <v>1849</v>
      </c>
      <c r="D1538" s="289" t="s">
        <v>21</v>
      </c>
      <c r="E1538" s="86">
        <v>10000</v>
      </c>
      <c r="F1538" s="258"/>
    </row>
    <row r="1539" spans="1:6">
      <c r="A1539" s="166">
        <f t="shared" si="25"/>
        <v>1530</v>
      </c>
      <c r="B1539" s="85">
        <v>44784</v>
      </c>
      <c r="C1539" s="65" t="s">
        <v>1849</v>
      </c>
      <c r="D1539" s="289" t="s">
        <v>21</v>
      </c>
      <c r="E1539" s="86">
        <v>10000</v>
      </c>
      <c r="F1539" s="258"/>
    </row>
    <row r="1540" spans="1:6">
      <c r="A1540" s="166">
        <f t="shared" si="25"/>
        <v>1531</v>
      </c>
      <c r="B1540" s="85">
        <v>44784</v>
      </c>
      <c r="C1540" s="65" t="s">
        <v>1849</v>
      </c>
      <c r="D1540" s="289" t="s">
        <v>21</v>
      </c>
      <c r="E1540" s="86">
        <v>10000</v>
      </c>
      <c r="F1540" s="258"/>
    </row>
    <row r="1541" spans="1:6">
      <c r="A1541" s="166">
        <f t="shared" si="25"/>
        <v>1532</v>
      </c>
      <c r="B1541" s="85">
        <v>44784</v>
      </c>
      <c r="C1541" s="65" t="s">
        <v>1849</v>
      </c>
      <c r="D1541" s="289" t="s">
        <v>21</v>
      </c>
      <c r="E1541" s="86">
        <v>10000</v>
      </c>
      <c r="F1541" s="258"/>
    </row>
    <row r="1542" spans="1:6">
      <c r="A1542" s="166">
        <f t="shared" si="25"/>
        <v>1533</v>
      </c>
      <c r="B1542" s="85">
        <v>44784</v>
      </c>
      <c r="C1542" s="65" t="s">
        <v>1849</v>
      </c>
      <c r="D1542" s="289" t="s">
        <v>21</v>
      </c>
      <c r="E1542" s="86">
        <v>20000</v>
      </c>
      <c r="F1542" s="258"/>
    </row>
    <row r="1543" spans="1:6">
      <c r="A1543" s="166">
        <f t="shared" si="25"/>
        <v>1534</v>
      </c>
      <c r="B1543" s="85">
        <v>44784</v>
      </c>
      <c r="C1543" s="65" t="s">
        <v>1849</v>
      </c>
      <c r="D1543" s="289" t="s">
        <v>536</v>
      </c>
      <c r="E1543" s="86">
        <v>100000</v>
      </c>
      <c r="F1543" s="258"/>
    </row>
    <row r="1544" spans="1:6">
      <c r="A1544" s="166">
        <f t="shared" si="25"/>
        <v>1535</v>
      </c>
      <c r="B1544" s="85">
        <v>44785</v>
      </c>
      <c r="C1544" s="65" t="s">
        <v>1850</v>
      </c>
      <c r="D1544" s="289" t="s">
        <v>529</v>
      </c>
      <c r="E1544" s="86">
        <v>50000</v>
      </c>
      <c r="F1544" s="258"/>
    </row>
    <row r="1545" spans="1:6">
      <c r="A1545" s="166">
        <f t="shared" si="25"/>
        <v>1536</v>
      </c>
      <c r="B1545" s="85">
        <v>44785</v>
      </c>
      <c r="C1545" s="65" t="s">
        <v>1850</v>
      </c>
      <c r="D1545" s="289" t="s">
        <v>955</v>
      </c>
      <c r="E1545" s="86">
        <v>100000</v>
      </c>
      <c r="F1545" s="258"/>
    </row>
    <row r="1546" spans="1:6">
      <c r="A1546" s="166">
        <f t="shared" si="25"/>
        <v>1537</v>
      </c>
      <c r="B1546" s="85">
        <v>44785</v>
      </c>
      <c r="C1546" s="65" t="s">
        <v>1850</v>
      </c>
      <c r="D1546" s="289" t="s">
        <v>21</v>
      </c>
      <c r="E1546" s="86">
        <v>10000</v>
      </c>
      <c r="F1546" s="258"/>
    </row>
    <row r="1547" spans="1:6">
      <c r="A1547" s="166">
        <f t="shared" si="25"/>
        <v>1538</v>
      </c>
      <c r="B1547" s="85">
        <v>44785</v>
      </c>
      <c r="C1547" s="65" t="s">
        <v>1850</v>
      </c>
      <c r="D1547" s="289" t="s">
        <v>21</v>
      </c>
      <c r="E1547" s="86">
        <v>10000</v>
      </c>
      <c r="F1547" s="258"/>
    </row>
    <row r="1548" spans="1:6">
      <c r="A1548" s="166">
        <f t="shared" si="25"/>
        <v>1539</v>
      </c>
      <c r="B1548" s="85">
        <v>44785</v>
      </c>
      <c r="C1548" s="65" t="s">
        <v>1850</v>
      </c>
      <c r="D1548" s="289" t="s">
        <v>21</v>
      </c>
      <c r="E1548" s="86">
        <v>10000</v>
      </c>
      <c r="F1548" s="258"/>
    </row>
    <row r="1549" spans="1:6">
      <c r="A1549" s="166">
        <f t="shared" si="25"/>
        <v>1540</v>
      </c>
      <c r="B1549" s="85">
        <v>44785</v>
      </c>
      <c r="C1549" s="65" t="s">
        <v>1850</v>
      </c>
      <c r="D1549" s="289" t="s">
        <v>21</v>
      </c>
      <c r="E1549" s="86">
        <v>10000</v>
      </c>
      <c r="F1549" s="258"/>
    </row>
    <row r="1550" spans="1:6">
      <c r="A1550" s="166">
        <f t="shared" si="25"/>
        <v>1541</v>
      </c>
      <c r="B1550" s="85">
        <v>44785</v>
      </c>
      <c r="C1550" s="65" t="s">
        <v>1850</v>
      </c>
      <c r="D1550" s="289" t="s">
        <v>21</v>
      </c>
      <c r="E1550" s="86">
        <v>10000</v>
      </c>
      <c r="F1550" s="258"/>
    </row>
    <row r="1551" spans="1:6">
      <c r="A1551" s="166">
        <f t="shared" si="25"/>
        <v>1542</v>
      </c>
      <c r="B1551" s="85">
        <v>44785</v>
      </c>
      <c r="C1551" s="65" t="s">
        <v>1850</v>
      </c>
      <c r="D1551" s="289" t="s">
        <v>21</v>
      </c>
      <c r="E1551" s="86">
        <v>10000</v>
      </c>
      <c r="F1551" s="258"/>
    </row>
    <row r="1552" spans="1:6">
      <c r="A1552" s="166">
        <f t="shared" si="25"/>
        <v>1543</v>
      </c>
      <c r="B1552" s="85">
        <v>44785</v>
      </c>
      <c r="C1552" s="65" t="s">
        <v>1850</v>
      </c>
      <c r="D1552" s="289" t="s">
        <v>21</v>
      </c>
      <c r="E1552" s="86">
        <v>10000</v>
      </c>
      <c r="F1552" s="258"/>
    </row>
    <row r="1553" spans="1:6">
      <c r="A1553" s="166">
        <f t="shared" si="25"/>
        <v>1544</v>
      </c>
      <c r="B1553" s="85">
        <v>44785</v>
      </c>
      <c r="C1553" s="65" t="s">
        <v>1850</v>
      </c>
      <c r="D1553" s="289" t="s">
        <v>21</v>
      </c>
      <c r="E1553" s="86">
        <v>10000</v>
      </c>
      <c r="F1553" s="258"/>
    </row>
    <row r="1554" spans="1:6">
      <c r="A1554" s="166">
        <f t="shared" si="25"/>
        <v>1545</v>
      </c>
      <c r="B1554" s="85">
        <v>44785</v>
      </c>
      <c r="C1554" s="65" t="s">
        <v>1850</v>
      </c>
      <c r="D1554" s="289" t="s">
        <v>21</v>
      </c>
      <c r="E1554" s="86">
        <v>10000</v>
      </c>
      <c r="F1554" s="258"/>
    </row>
    <row r="1555" spans="1:6">
      <c r="A1555" s="166">
        <f t="shared" si="25"/>
        <v>1546</v>
      </c>
      <c r="B1555" s="85">
        <v>44785</v>
      </c>
      <c r="C1555" s="65" t="s">
        <v>1850</v>
      </c>
      <c r="D1555" s="289" t="s">
        <v>21</v>
      </c>
      <c r="E1555" s="86">
        <v>10000</v>
      </c>
      <c r="F1555" s="258"/>
    </row>
    <row r="1556" spans="1:6">
      <c r="A1556" s="166">
        <f t="shared" si="25"/>
        <v>1547</v>
      </c>
      <c r="B1556" s="85">
        <v>44785</v>
      </c>
      <c r="C1556" s="65" t="s">
        <v>1850</v>
      </c>
      <c r="D1556" s="289" t="s">
        <v>21</v>
      </c>
      <c r="E1556" s="86">
        <v>10000</v>
      </c>
      <c r="F1556" s="258"/>
    </row>
    <row r="1557" spans="1:6">
      <c r="A1557" s="166">
        <f t="shared" si="25"/>
        <v>1548</v>
      </c>
      <c r="B1557" s="85">
        <v>44785</v>
      </c>
      <c r="C1557" s="65" t="s">
        <v>1850</v>
      </c>
      <c r="D1557" s="289" t="s">
        <v>21</v>
      </c>
      <c r="E1557" s="86">
        <v>10000</v>
      </c>
      <c r="F1557" s="258"/>
    </row>
    <row r="1558" spans="1:6">
      <c r="A1558" s="166">
        <f t="shared" si="25"/>
        <v>1549</v>
      </c>
      <c r="B1558" s="85">
        <v>44785</v>
      </c>
      <c r="C1558" s="65" t="s">
        <v>1850</v>
      </c>
      <c r="D1558" s="289" t="s">
        <v>21</v>
      </c>
      <c r="E1558" s="86">
        <v>10000</v>
      </c>
      <c r="F1558" s="258"/>
    </row>
    <row r="1559" spans="1:6">
      <c r="A1559" s="166">
        <f t="shared" si="25"/>
        <v>1550</v>
      </c>
      <c r="B1559" s="85">
        <v>44785</v>
      </c>
      <c r="C1559" s="65" t="s">
        <v>1850</v>
      </c>
      <c r="D1559" s="289" t="s">
        <v>21</v>
      </c>
      <c r="E1559" s="86">
        <v>10000</v>
      </c>
      <c r="F1559" s="258"/>
    </row>
    <row r="1560" spans="1:6">
      <c r="A1560" s="166">
        <f t="shared" si="25"/>
        <v>1551</v>
      </c>
      <c r="B1560" s="85">
        <v>44785</v>
      </c>
      <c r="C1560" s="65" t="s">
        <v>1850</v>
      </c>
      <c r="D1560" s="289" t="s">
        <v>21</v>
      </c>
      <c r="E1560" s="86">
        <v>10000</v>
      </c>
      <c r="F1560" s="258"/>
    </row>
    <row r="1561" spans="1:6">
      <c r="A1561" s="166">
        <f t="shared" si="25"/>
        <v>1552</v>
      </c>
      <c r="B1561" s="85">
        <v>44785</v>
      </c>
      <c r="C1561" s="65" t="s">
        <v>1850</v>
      </c>
      <c r="D1561" s="289" t="s">
        <v>21</v>
      </c>
      <c r="E1561" s="86">
        <v>20000</v>
      </c>
      <c r="F1561" s="258"/>
    </row>
    <row r="1562" spans="1:6">
      <c r="A1562" s="166">
        <f t="shared" si="25"/>
        <v>1553</v>
      </c>
      <c r="B1562" s="85">
        <v>44785</v>
      </c>
      <c r="C1562" s="65" t="s">
        <v>1850</v>
      </c>
      <c r="D1562" s="289" t="s">
        <v>21</v>
      </c>
      <c r="E1562" s="86">
        <v>10000</v>
      </c>
      <c r="F1562" s="258"/>
    </row>
    <row r="1563" spans="1:6">
      <c r="A1563" s="166">
        <f t="shared" si="25"/>
        <v>1554</v>
      </c>
      <c r="B1563" s="85">
        <v>44785</v>
      </c>
      <c r="C1563" s="65" t="s">
        <v>1850</v>
      </c>
      <c r="D1563" s="289" t="s">
        <v>21</v>
      </c>
      <c r="E1563" s="86">
        <v>10000</v>
      </c>
      <c r="F1563" s="258"/>
    </row>
    <row r="1564" spans="1:6">
      <c r="A1564" s="166">
        <f t="shared" si="25"/>
        <v>1555</v>
      </c>
      <c r="B1564" s="85">
        <v>44785</v>
      </c>
      <c r="C1564" s="65" t="s">
        <v>1850</v>
      </c>
      <c r="D1564" s="289" t="s">
        <v>21</v>
      </c>
      <c r="E1564" s="86">
        <v>10000</v>
      </c>
      <c r="F1564" s="258"/>
    </row>
    <row r="1565" spans="1:6">
      <c r="A1565" s="166">
        <f t="shared" si="25"/>
        <v>1556</v>
      </c>
      <c r="B1565" s="85">
        <v>44785</v>
      </c>
      <c r="C1565" s="65" t="s">
        <v>1850</v>
      </c>
      <c r="D1565" s="289" t="s">
        <v>21</v>
      </c>
      <c r="E1565" s="86">
        <v>10000</v>
      </c>
      <c r="F1565" s="258"/>
    </row>
    <row r="1566" spans="1:6">
      <c r="A1566" s="166">
        <f t="shared" si="25"/>
        <v>1557</v>
      </c>
      <c r="B1566" s="85">
        <v>44785</v>
      </c>
      <c r="C1566" s="65" t="s">
        <v>1850</v>
      </c>
      <c r="D1566" s="289" t="s">
        <v>21</v>
      </c>
      <c r="E1566" s="86">
        <v>10000</v>
      </c>
      <c r="F1566" s="258"/>
    </row>
    <row r="1567" spans="1:6">
      <c r="A1567" s="166">
        <f t="shared" si="25"/>
        <v>1558</v>
      </c>
      <c r="B1567" s="85">
        <v>44785</v>
      </c>
      <c r="C1567" s="65" t="s">
        <v>1850</v>
      </c>
      <c r="D1567" s="289" t="s">
        <v>21</v>
      </c>
      <c r="E1567" s="86">
        <v>10000</v>
      </c>
      <c r="F1567" s="258"/>
    </row>
    <row r="1568" spans="1:6">
      <c r="A1568" s="166">
        <f t="shared" ref="A1568:A1631" si="26">A1567+1</f>
        <v>1559</v>
      </c>
      <c r="B1568" s="85">
        <v>44785</v>
      </c>
      <c r="C1568" s="65" t="s">
        <v>1850</v>
      </c>
      <c r="D1568" s="289" t="s">
        <v>21</v>
      </c>
      <c r="E1568" s="86">
        <v>10000</v>
      </c>
      <c r="F1568" s="258"/>
    </row>
    <row r="1569" spans="1:6">
      <c r="A1569" s="166">
        <f t="shared" si="26"/>
        <v>1560</v>
      </c>
      <c r="B1569" s="85">
        <v>44785</v>
      </c>
      <c r="C1569" s="65" t="s">
        <v>1850</v>
      </c>
      <c r="D1569" s="289" t="s">
        <v>21</v>
      </c>
      <c r="E1569" s="86">
        <v>10000</v>
      </c>
      <c r="F1569" s="258"/>
    </row>
    <row r="1570" spans="1:6">
      <c r="A1570" s="166">
        <f t="shared" si="26"/>
        <v>1561</v>
      </c>
      <c r="B1570" s="85">
        <v>44785</v>
      </c>
      <c r="C1570" s="65" t="s">
        <v>1850</v>
      </c>
      <c r="D1570" s="289" t="s">
        <v>21</v>
      </c>
      <c r="E1570" s="86">
        <v>10000</v>
      </c>
      <c r="F1570" s="258"/>
    </row>
    <row r="1571" spans="1:6">
      <c r="A1571" s="166">
        <f t="shared" si="26"/>
        <v>1562</v>
      </c>
      <c r="B1571" s="85">
        <v>44785</v>
      </c>
      <c r="C1571" s="65" t="s">
        <v>1850</v>
      </c>
      <c r="D1571" s="289" t="s">
        <v>21</v>
      </c>
      <c r="E1571" s="86">
        <v>10000</v>
      </c>
      <c r="F1571" s="258"/>
    </row>
    <row r="1572" spans="1:6">
      <c r="A1572" s="166">
        <f t="shared" si="26"/>
        <v>1563</v>
      </c>
      <c r="B1572" s="85">
        <v>44785</v>
      </c>
      <c r="C1572" s="65" t="s">
        <v>1850</v>
      </c>
      <c r="D1572" s="289" t="s">
        <v>21</v>
      </c>
      <c r="E1572" s="86">
        <v>10000</v>
      </c>
      <c r="F1572" s="258"/>
    </row>
    <row r="1573" spans="1:6">
      <c r="A1573" s="166">
        <f t="shared" si="26"/>
        <v>1564</v>
      </c>
      <c r="B1573" s="85">
        <v>44785</v>
      </c>
      <c r="C1573" s="65" t="s">
        <v>1850</v>
      </c>
      <c r="D1573" s="289" t="s">
        <v>21</v>
      </c>
      <c r="E1573" s="86">
        <v>10000</v>
      </c>
      <c r="F1573" s="258"/>
    </row>
    <row r="1574" spans="1:6">
      <c r="A1574" s="166">
        <f t="shared" si="26"/>
        <v>1565</v>
      </c>
      <c r="B1574" s="85">
        <v>44785</v>
      </c>
      <c r="C1574" s="65" t="s">
        <v>1850</v>
      </c>
      <c r="D1574" s="289" t="s">
        <v>21</v>
      </c>
      <c r="E1574" s="86">
        <v>20000</v>
      </c>
      <c r="F1574" s="258"/>
    </row>
    <row r="1575" spans="1:6">
      <c r="A1575" s="166">
        <f t="shared" si="26"/>
        <v>1566</v>
      </c>
      <c r="B1575" s="85">
        <v>44785</v>
      </c>
      <c r="C1575" s="65" t="s">
        <v>1850</v>
      </c>
      <c r="D1575" s="289" t="s">
        <v>21</v>
      </c>
      <c r="E1575" s="86">
        <v>10000</v>
      </c>
      <c r="F1575" s="258"/>
    </row>
    <row r="1576" spans="1:6">
      <c r="A1576" s="166">
        <f t="shared" si="26"/>
        <v>1567</v>
      </c>
      <c r="B1576" s="85">
        <v>44785</v>
      </c>
      <c r="C1576" s="65" t="s">
        <v>1850</v>
      </c>
      <c r="D1576" s="289" t="s">
        <v>21</v>
      </c>
      <c r="E1576" s="86">
        <v>10000</v>
      </c>
      <c r="F1576" s="258"/>
    </row>
    <row r="1577" spans="1:6">
      <c r="A1577" s="166">
        <f t="shared" si="26"/>
        <v>1568</v>
      </c>
      <c r="B1577" s="85">
        <v>44785</v>
      </c>
      <c r="C1577" s="65" t="s">
        <v>1850</v>
      </c>
      <c r="D1577" s="289" t="s">
        <v>21</v>
      </c>
      <c r="E1577" s="86">
        <v>20000</v>
      </c>
      <c r="F1577" s="258"/>
    </row>
    <row r="1578" spans="1:6">
      <c r="A1578" s="166">
        <f t="shared" si="26"/>
        <v>1569</v>
      </c>
      <c r="B1578" s="85">
        <v>44785</v>
      </c>
      <c r="C1578" s="65" t="s">
        <v>1850</v>
      </c>
      <c r="D1578" s="106" t="s">
        <v>1003</v>
      </c>
      <c r="E1578" s="86">
        <v>100000</v>
      </c>
      <c r="F1578" s="258"/>
    </row>
    <row r="1579" spans="1:6">
      <c r="A1579" s="166">
        <f t="shared" si="26"/>
        <v>1570</v>
      </c>
      <c r="B1579" s="85">
        <v>44786</v>
      </c>
      <c r="C1579" s="65" t="s">
        <v>1851</v>
      </c>
      <c r="D1579" s="289" t="s">
        <v>21</v>
      </c>
      <c r="E1579" s="86">
        <v>10000</v>
      </c>
      <c r="F1579" s="258"/>
    </row>
    <row r="1580" spans="1:6">
      <c r="A1580" s="166">
        <f t="shared" si="26"/>
        <v>1571</v>
      </c>
      <c r="B1580" s="85">
        <v>44786</v>
      </c>
      <c r="C1580" s="65" t="s">
        <v>1851</v>
      </c>
      <c r="D1580" s="289" t="s">
        <v>21</v>
      </c>
      <c r="E1580" s="86">
        <v>10000</v>
      </c>
      <c r="F1580" s="258"/>
    </row>
    <row r="1581" spans="1:6">
      <c r="A1581" s="166">
        <f t="shared" si="26"/>
        <v>1572</v>
      </c>
      <c r="B1581" s="85">
        <v>44786</v>
      </c>
      <c r="C1581" s="65" t="s">
        <v>1851</v>
      </c>
      <c r="D1581" s="289" t="s">
        <v>21</v>
      </c>
      <c r="E1581" s="86">
        <v>10000</v>
      </c>
      <c r="F1581" s="258"/>
    </row>
    <row r="1582" spans="1:6">
      <c r="A1582" s="166">
        <f t="shared" si="26"/>
        <v>1573</v>
      </c>
      <c r="B1582" s="85">
        <v>44786</v>
      </c>
      <c r="C1582" s="65" t="s">
        <v>1851</v>
      </c>
      <c r="D1582" s="289" t="s">
        <v>21</v>
      </c>
      <c r="E1582" s="86">
        <v>10000</v>
      </c>
      <c r="F1582" s="258"/>
    </row>
    <row r="1583" spans="1:6">
      <c r="A1583" s="166">
        <f t="shared" si="26"/>
        <v>1574</v>
      </c>
      <c r="B1583" s="85">
        <v>44786</v>
      </c>
      <c r="C1583" s="65" t="s">
        <v>1851</v>
      </c>
      <c r="D1583" s="289" t="s">
        <v>21</v>
      </c>
      <c r="E1583" s="86">
        <v>10000</v>
      </c>
      <c r="F1583" s="258"/>
    </row>
    <row r="1584" spans="1:6">
      <c r="A1584" s="166">
        <f t="shared" si="26"/>
        <v>1575</v>
      </c>
      <c r="B1584" s="85">
        <v>44786</v>
      </c>
      <c r="C1584" s="65" t="s">
        <v>1851</v>
      </c>
      <c r="D1584" s="289" t="s">
        <v>21</v>
      </c>
      <c r="E1584" s="86">
        <v>10000</v>
      </c>
      <c r="F1584" s="258"/>
    </row>
    <row r="1585" spans="1:6">
      <c r="A1585" s="166">
        <f t="shared" si="26"/>
        <v>1576</v>
      </c>
      <c r="B1585" s="85">
        <v>44786</v>
      </c>
      <c r="C1585" s="65" t="s">
        <v>1851</v>
      </c>
      <c r="D1585" s="289" t="s">
        <v>21</v>
      </c>
      <c r="E1585" s="86">
        <v>10000</v>
      </c>
      <c r="F1585" s="258"/>
    </row>
    <row r="1586" spans="1:6">
      <c r="A1586" s="166">
        <f t="shared" si="26"/>
        <v>1577</v>
      </c>
      <c r="B1586" s="85">
        <v>44786</v>
      </c>
      <c r="C1586" s="65" t="s">
        <v>1851</v>
      </c>
      <c r="D1586" s="289" t="s">
        <v>21</v>
      </c>
      <c r="E1586" s="86">
        <v>10000</v>
      </c>
      <c r="F1586" s="258"/>
    </row>
    <row r="1587" spans="1:6">
      <c r="A1587" s="166">
        <f t="shared" si="26"/>
        <v>1578</v>
      </c>
      <c r="B1587" s="85">
        <v>44786</v>
      </c>
      <c r="C1587" s="65" t="s">
        <v>1851</v>
      </c>
      <c r="D1587" s="289" t="s">
        <v>21</v>
      </c>
      <c r="E1587" s="86">
        <v>10000</v>
      </c>
      <c r="F1587" s="258"/>
    </row>
    <row r="1588" spans="1:6">
      <c r="A1588" s="166">
        <f t="shared" si="26"/>
        <v>1579</v>
      </c>
      <c r="B1588" s="85">
        <v>44786</v>
      </c>
      <c r="C1588" s="65" t="s">
        <v>1851</v>
      </c>
      <c r="D1588" s="289" t="s">
        <v>21</v>
      </c>
      <c r="E1588" s="86">
        <v>10000</v>
      </c>
      <c r="F1588" s="258"/>
    </row>
    <row r="1589" spans="1:6">
      <c r="A1589" s="166">
        <f t="shared" si="26"/>
        <v>1580</v>
      </c>
      <c r="B1589" s="85">
        <v>44786</v>
      </c>
      <c r="C1589" s="65" t="s">
        <v>1851</v>
      </c>
      <c r="D1589" s="289" t="s">
        <v>21</v>
      </c>
      <c r="E1589" s="86">
        <v>10000</v>
      </c>
      <c r="F1589" s="258"/>
    </row>
    <row r="1590" spans="1:6">
      <c r="A1590" s="166">
        <f t="shared" si="26"/>
        <v>1581</v>
      </c>
      <c r="B1590" s="85">
        <v>44786</v>
      </c>
      <c r="C1590" s="65" t="s">
        <v>1851</v>
      </c>
      <c r="D1590" s="289" t="s">
        <v>21</v>
      </c>
      <c r="E1590" s="86">
        <v>10000</v>
      </c>
      <c r="F1590" s="258"/>
    </row>
    <row r="1591" spans="1:6">
      <c r="A1591" s="166">
        <f t="shared" si="26"/>
        <v>1582</v>
      </c>
      <c r="B1591" s="85">
        <v>44786</v>
      </c>
      <c r="C1591" s="65" t="s">
        <v>1851</v>
      </c>
      <c r="D1591" s="289" t="s">
        <v>21</v>
      </c>
      <c r="E1591" s="86">
        <v>10000</v>
      </c>
      <c r="F1591" s="258"/>
    </row>
    <row r="1592" spans="1:6">
      <c r="A1592" s="166">
        <f t="shared" si="26"/>
        <v>1583</v>
      </c>
      <c r="B1592" s="85">
        <v>44786</v>
      </c>
      <c r="C1592" s="65" t="s">
        <v>1851</v>
      </c>
      <c r="D1592" s="289" t="s">
        <v>21</v>
      </c>
      <c r="E1592" s="86">
        <v>10000</v>
      </c>
      <c r="F1592" s="258"/>
    </row>
    <row r="1593" spans="1:6">
      <c r="A1593" s="166">
        <f t="shared" si="26"/>
        <v>1584</v>
      </c>
      <c r="B1593" s="85">
        <v>44786</v>
      </c>
      <c r="C1593" s="65" t="s">
        <v>1851</v>
      </c>
      <c r="D1593" s="289" t="s">
        <v>21</v>
      </c>
      <c r="E1593" s="86">
        <v>10000</v>
      </c>
      <c r="F1593" s="258"/>
    </row>
    <row r="1594" spans="1:6">
      <c r="A1594" s="166">
        <f t="shared" si="26"/>
        <v>1585</v>
      </c>
      <c r="B1594" s="85">
        <v>44786</v>
      </c>
      <c r="C1594" s="65" t="s">
        <v>1851</v>
      </c>
      <c r="D1594" s="289" t="s">
        <v>21</v>
      </c>
      <c r="E1594" s="86">
        <v>10000</v>
      </c>
      <c r="F1594" s="258"/>
    </row>
    <row r="1595" spans="1:6">
      <c r="A1595" s="166">
        <f t="shared" si="26"/>
        <v>1586</v>
      </c>
      <c r="B1595" s="85">
        <v>44786</v>
      </c>
      <c r="C1595" s="65" t="s">
        <v>1851</v>
      </c>
      <c r="D1595" s="289" t="s">
        <v>21</v>
      </c>
      <c r="E1595" s="86">
        <v>10000</v>
      </c>
      <c r="F1595" s="258"/>
    </row>
    <row r="1596" spans="1:6">
      <c r="A1596" s="166">
        <f t="shared" si="26"/>
        <v>1587</v>
      </c>
      <c r="B1596" s="85">
        <v>44786</v>
      </c>
      <c r="C1596" s="65" t="s">
        <v>1851</v>
      </c>
      <c r="D1596" s="289" t="s">
        <v>21</v>
      </c>
      <c r="E1596" s="86">
        <v>10000</v>
      </c>
      <c r="F1596" s="258"/>
    </row>
    <row r="1597" spans="1:6">
      <c r="A1597" s="166">
        <f t="shared" si="26"/>
        <v>1588</v>
      </c>
      <c r="B1597" s="85">
        <v>44786</v>
      </c>
      <c r="C1597" s="65" t="s">
        <v>1851</v>
      </c>
      <c r="D1597" s="289" t="s">
        <v>21</v>
      </c>
      <c r="E1597" s="86">
        <v>10000</v>
      </c>
      <c r="F1597" s="258"/>
    </row>
    <row r="1598" spans="1:6">
      <c r="A1598" s="166">
        <f t="shared" si="26"/>
        <v>1589</v>
      </c>
      <c r="B1598" s="85">
        <v>44786</v>
      </c>
      <c r="C1598" s="65" t="s">
        <v>1851</v>
      </c>
      <c r="D1598" s="289" t="s">
        <v>21</v>
      </c>
      <c r="E1598" s="86">
        <v>10000</v>
      </c>
      <c r="F1598" s="258"/>
    </row>
    <row r="1599" spans="1:6">
      <c r="A1599" s="166">
        <f t="shared" si="26"/>
        <v>1590</v>
      </c>
      <c r="B1599" s="85">
        <v>44786</v>
      </c>
      <c r="C1599" s="65" t="s">
        <v>1851</v>
      </c>
      <c r="D1599" s="289" t="s">
        <v>21</v>
      </c>
      <c r="E1599" s="86">
        <v>10000</v>
      </c>
      <c r="F1599" s="258"/>
    </row>
    <row r="1600" spans="1:6">
      <c r="A1600" s="166">
        <f t="shared" si="26"/>
        <v>1591</v>
      </c>
      <c r="B1600" s="85">
        <v>44786</v>
      </c>
      <c r="C1600" s="65" t="s">
        <v>1851</v>
      </c>
      <c r="D1600" s="289" t="s">
        <v>21</v>
      </c>
      <c r="E1600" s="86">
        <v>10000</v>
      </c>
      <c r="F1600" s="258"/>
    </row>
    <row r="1601" spans="1:6">
      <c r="A1601" s="166">
        <f t="shared" si="26"/>
        <v>1592</v>
      </c>
      <c r="B1601" s="85">
        <v>44786</v>
      </c>
      <c r="C1601" s="65" t="s">
        <v>1851</v>
      </c>
      <c r="D1601" s="289" t="s">
        <v>21</v>
      </c>
      <c r="E1601" s="86">
        <v>10000</v>
      </c>
      <c r="F1601" s="258"/>
    </row>
    <row r="1602" spans="1:6">
      <c r="A1602" s="166">
        <f t="shared" si="26"/>
        <v>1593</v>
      </c>
      <c r="B1602" s="85">
        <v>44786</v>
      </c>
      <c r="C1602" s="65" t="s">
        <v>1851</v>
      </c>
      <c r="D1602" s="289" t="s">
        <v>21</v>
      </c>
      <c r="E1602" s="86">
        <v>10000</v>
      </c>
      <c r="F1602" s="258"/>
    </row>
    <row r="1603" spans="1:6">
      <c r="A1603" s="166">
        <f t="shared" si="26"/>
        <v>1594</v>
      </c>
      <c r="B1603" s="85">
        <v>44786</v>
      </c>
      <c r="C1603" s="65" t="s">
        <v>1851</v>
      </c>
      <c r="D1603" s="289" t="s">
        <v>21</v>
      </c>
      <c r="E1603" s="86">
        <v>10000</v>
      </c>
      <c r="F1603" s="258"/>
    </row>
    <row r="1604" spans="1:6">
      <c r="A1604" s="166">
        <f t="shared" si="26"/>
        <v>1595</v>
      </c>
      <c r="B1604" s="85">
        <v>44786</v>
      </c>
      <c r="C1604" s="65" t="s">
        <v>1851</v>
      </c>
      <c r="D1604" s="289" t="s">
        <v>21</v>
      </c>
      <c r="E1604" s="86">
        <v>10000</v>
      </c>
      <c r="F1604" s="258"/>
    </row>
    <row r="1605" spans="1:6">
      <c r="A1605" s="166">
        <f t="shared" si="26"/>
        <v>1596</v>
      </c>
      <c r="B1605" s="85">
        <v>44786</v>
      </c>
      <c r="C1605" s="65" t="s">
        <v>1851</v>
      </c>
      <c r="D1605" s="289" t="s">
        <v>21</v>
      </c>
      <c r="E1605" s="86">
        <v>10000</v>
      </c>
      <c r="F1605" s="258"/>
    </row>
    <row r="1606" spans="1:6">
      <c r="A1606" s="166">
        <f t="shared" si="26"/>
        <v>1597</v>
      </c>
      <c r="B1606" s="85">
        <v>44786</v>
      </c>
      <c r="C1606" s="65" t="s">
        <v>1851</v>
      </c>
      <c r="D1606" s="289" t="s">
        <v>21</v>
      </c>
      <c r="E1606" s="86">
        <v>10000</v>
      </c>
      <c r="F1606" s="258"/>
    </row>
    <row r="1607" spans="1:6">
      <c r="A1607" s="166">
        <f t="shared" si="26"/>
        <v>1598</v>
      </c>
      <c r="B1607" s="85">
        <v>44786</v>
      </c>
      <c r="C1607" s="65" t="s">
        <v>1851</v>
      </c>
      <c r="D1607" s="289" t="s">
        <v>21</v>
      </c>
      <c r="E1607" s="86">
        <v>10000</v>
      </c>
      <c r="F1607" s="258"/>
    </row>
    <row r="1608" spans="1:6">
      <c r="A1608" s="166">
        <f t="shared" si="26"/>
        <v>1599</v>
      </c>
      <c r="B1608" s="85">
        <v>44786</v>
      </c>
      <c r="C1608" s="65" t="s">
        <v>1851</v>
      </c>
      <c r="D1608" s="289" t="s">
        <v>21</v>
      </c>
      <c r="E1608" s="86">
        <v>10000</v>
      </c>
      <c r="F1608" s="258"/>
    </row>
    <row r="1609" spans="1:6">
      <c r="A1609" s="166">
        <f t="shared" si="26"/>
        <v>1600</v>
      </c>
      <c r="B1609" s="85">
        <v>44786</v>
      </c>
      <c r="C1609" s="65" t="s">
        <v>1851</v>
      </c>
      <c r="D1609" s="289" t="s">
        <v>21</v>
      </c>
      <c r="E1609" s="86">
        <v>10000</v>
      </c>
      <c r="F1609" s="258"/>
    </row>
    <row r="1610" spans="1:6">
      <c r="A1610" s="166">
        <f t="shared" si="26"/>
        <v>1601</v>
      </c>
      <c r="B1610" s="85">
        <v>44786</v>
      </c>
      <c r="C1610" s="65" t="s">
        <v>1851</v>
      </c>
      <c r="D1610" s="289" t="s">
        <v>21</v>
      </c>
      <c r="E1610" s="86">
        <v>10000</v>
      </c>
      <c r="F1610" s="258"/>
    </row>
    <row r="1611" spans="1:6">
      <c r="A1611" s="166">
        <f t="shared" si="26"/>
        <v>1602</v>
      </c>
      <c r="B1611" s="85">
        <v>44786</v>
      </c>
      <c r="C1611" s="65" t="s">
        <v>1851</v>
      </c>
      <c r="D1611" s="289" t="s">
        <v>21</v>
      </c>
      <c r="E1611" s="86">
        <v>20000</v>
      </c>
      <c r="F1611" s="258"/>
    </row>
    <row r="1612" spans="1:6">
      <c r="A1612" s="166">
        <f t="shared" si="26"/>
        <v>1603</v>
      </c>
      <c r="B1612" s="85">
        <v>44787</v>
      </c>
      <c r="C1612" s="65" t="s">
        <v>1852</v>
      </c>
      <c r="D1612" s="289" t="s">
        <v>1943</v>
      </c>
      <c r="E1612" s="86">
        <v>100000</v>
      </c>
      <c r="F1612" s="258"/>
    </row>
    <row r="1613" spans="1:6">
      <c r="A1613" s="166">
        <f t="shared" si="26"/>
        <v>1604</v>
      </c>
      <c r="B1613" s="85">
        <v>44787</v>
      </c>
      <c r="C1613" s="65" t="s">
        <v>1852</v>
      </c>
      <c r="D1613" s="289" t="s">
        <v>21</v>
      </c>
      <c r="E1613" s="86">
        <v>10000</v>
      </c>
      <c r="F1613" s="258"/>
    </row>
    <row r="1614" spans="1:6">
      <c r="A1614" s="166">
        <f t="shared" si="26"/>
        <v>1605</v>
      </c>
      <c r="B1614" s="85">
        <v>44787</v>
      </c>
      <c r="C1614" s="65" t="s">
        <v>1852</v>
      </c>
      <c r="D1614" s="289" t="s">
        <v>21</v>
      </c>
      <c r="E1614" s="86">
        <v>10000</v>
      </c>
      <c r="F1614" s="258"/>
    </row>
    <row r="1615" spans="1:6">
      <c r="A1615" s="166">
        <f t="shared" si="26"/>
        <v>1606</v>
      </c>
      <c r="B1615" s="85">
        <v>44787</v>
      </c>
      <c r="C1615" s="65" t="s">
        <v>1852</v>
      </c>
      <c r="D1615" s="289" t="s">
        <v>21</v>
      </c>
      <c r="E1615" s="86">
        <v>10000</v>
      </c>
      <c r="F1615" s="258"/>
    </row>
    <row r="1616" spans="1:6">
      <c r="A1616" s="166">
        <f t="shared" si="26"/>
        <v>1607</v>
      </c>
      <c r="B1616" s="85">
        <v>44787</v>
      </c>
      <c r="C1616" s="65" t="s">
        <v>1852</v>
      </c>
      <c r="D1616" s="289" t="s">
        <v>21</v>
      </c>
      <c r="E1616" s="86">
        <v>10000</v>
      </c>
      <c r="F1616" s="258"/>
    </row>
    <row r="1617" spans="1:6">
      <c r="A1617" s="166">
        <f t="shared" si="26"/>
        <v>1608</v>
      </c>
      <c r="B1617" s="85">
        <v>44787</v>
      </c>
      <c r="C1617" s="65" t="s">
        <v>1852</v>
      </c>
      <c r="D1617" s="289" t="s">
        <v>21</v>
      </c>
      <c r="E1617" s="86">
        <v>10000</v>
      </c>
      <c r="F1617" s="258"/>
    </row>
    <row r="1618" spans="1:6">
      <c r="A1618" s="166">
        <f t="shared" si="26"/>
        <v>1609</v>
      </c>
      <c r="B1618" s="85">
        <v>44787</v>
      </c>
      <c r="C1618" s="65" t="s">
        <v>1852</v>
      </c>
      <c r="D1618" s="289" t="s">
        <v>21</v>
      </c>
      <c r="E1618" s="86">
        <v>10000</v>
      </c>
      <c r="F1618" s="258"/>
    </row>
    <row r="1619" spans="1:6">
      <c r="A1619" s="166">
        <f t="shared" si="26"/>
        <v>1610</v>
      </c>
      <c r="B1619" s="85">
        <v>44787</v>
      </c>
      <c r="C1619" s="65" t="s">
        <v>1852</v>
      </c>
      <c r="D1619" s="289" t="s">
        <v>21</v>
      </c>
      <c r="E1619" s="86">
        <v>10000</v>
      </c>
      <c r="F1619" s="258"/>
    </row>
    <row r="1620" spans="1:6">
      <c r="A1620" s="166">
        <f t="shared" si="26"/>
        <v>1611</v>
      </c>
      <c r="B1620" s="85">
        <v>44787</v>
      </c>
      <c r="C1620" s="65" t="s">
        <v>1852</v>
      </c>
      <c r="D1620" s="289" t="s">
        <v>21</v>
      </c>
      <c r="E1620" s="86">
        <v>10000</v>
      </c>
      <c r="F1620" s="258"/>
    </row>
    <row r="1621" spans="1:6">
      <c r="A1621" s="166">
        <f t="shared" si="26"/>
        <v>1612</v>
      </c>
      <c r="B1621" s="85">
        <v>44787</v>
      </c>
      <c r="C1621" s="65" t="s">
        <v>1852</v>
      </c>
      <c r="D1621" s="289" t="s">
        <v>21</v>
      </c>
      <c r="E1621" s="86">
        <v>10000</v>
      </c>
      <c r="F1621" s="258"/>
    </row>
    <row r="1622" spans="1:6">
      <c r="A1622" s="166">
        <f t="shared" si="26"/>
        <v>1613</v>
      </c>
      <c r="B1622" s="85">
        <v>44787</v>
      </c>
      <c r="C1622" s="65" t="s">
        <v>1852</v>
      </c>
      <c r="D1622" s="289" t="s">
        <v>21</v>
      </c>
      <c r="E1622" s="86">
        <v>10000</v>
      </c>
      <c r="F1622" s="258"/>
    </row>
    <row r="1623" spans="1:6">
      <c r="A1623" s="166">
        <f t="shared" si="26"/>
        <v>1614</v>
      </c>
      <c r="B1623" s="85">
        <v>44787</v>
      </c>
      <c r="C1623" s="65" t="s">
        <v>1852</v>
      </c>
      <c r="D1623" s="289" t="s">
        <v>21</v>
      </c>
      <c r="E1623" s="86">
        <v>10000</v>
      </c>
      <c r="F1623" s="258"/>
    </row>
    <row r="1624" spans="1:6">
      <c r="A1624" s="166">
        <f t="shared" si="26"/>
        <v>1615</v>
      </c>
      <c r="B1624" s="85">
        <v>44787</v>
      </c>
      <c r="C1624" s="65" t="s">
        <v>1852</v>
      </c>
      <c r="D1624" s="289" t="s">
        <v>21</v>
      </c>
      <c r="E1624" s="86">
        <v>10000</v>
      </c>
      <c r="F1624" s="258"/>
    </row>
    <row r="1625" spans="1:6">
      <c r="A1625" s="166">
        <f t="shared" si="26"/>
        <v>1616</v>
      </c>
      <c r="B1625" s="85">
        <v>44787</v>
      </c>
      <c r="C1625" s="65" t="s">
        <v>1852</v>
      </c>
      <c r="D1625" s="289" t="s">
        <v>21</v>
      </c>
      <c r="E1625" s="86">
        <v>20000</v>
      </c>
      <c r="F1625" s="258"/>
    </row>
    <row r="1626" spans="1:6">
      <c r="A1626" s="166">
        <f t="shared" si="26"/>
        <v>1617</v>
      </c>
      <c r="B1626" s="85">
        <v>44787</v>
      </c>
      <c r="C1626" s="65" t="s">
        <v>1852</v>
      </c>
      <c r="D1626" s="289" t="s">
        <v>21</v>
      </c>
      <c r="E1626" s="86">
        <v>10000</v>
      </c>
      <c r="F1626" s="258"/>
    </row>
    <row r="1627" spans="1:6">
      <c r="A1627" s="166">
        <f t="shared" si="26"/>
        <v>1618</v>
      </c>
      <c r="B1627" s="85">
        <v>44787</v>
      </c>
      <c r="C1627" s="65" t="s">
        <v>1852</v>
      </c>
      <c r="D1627" s="289" t="s">
        <v>21</v>
      </c>
      <c r="E1627" s="86">
        <v>10000</v>
      </c>
      <c r="F1627" s="258"/>
    </row>
    <row r="1628" spans="1:6">
      <c r="A1628" s="166">
        <f t="shared" si="26"/>
        <v>1619</v>
      </c>
      <c r="B1628" s="85">
        <v>44787</v>
      </c>
      <c r="C1628" s="65" t="s">
        <v>1852</v>
      </c>
      <c r="D1628" s="289" t="s">
        <v>21</v>
      </c>
      <c r="E1628" s="86">
        <v>10000</v>
      </c>
      <c r="F1628" s="258"/>
    </row>
    <row r="1629" spans="1:6">
      <c r="A1629" s="166">
        <f t="shared" si="26"/>
        <v>1620</v>
      </c>
      <c r="B1629" s="85">
        <v>44787</v>
      </c>
      <c r="C1629" s="65" t="s">
        <v>1852</v>
      </c>
      <c r="D1629" s="289" t="s">
        <v>21</v>
      </c>
      <c r="E1629" s="86">
        <v>10000</v>
      </c>
      <c r="F1629" s="258"/>
    </row>
    <row r="1630" spans="1:6">
      <c r="A1630" s="166">
        <f t="shared" si="26"/>
        <v>1621</v>
      </c>
      <c r="B1630" s="85">
        <v>44787</v>
      </c>
      <c r="C1630" s="65" t="s">
        <v>1852</v>
      </c>
      <c r="D1630" s="289" t="s">
        <v>21</v>
      </c>
      <c r="E1630" s="86">
        <v>20000</v>
      </c>
      <c r="F1630" s="258"/>
    </row>
    <row r="1631" spans="1:6">
      <c r="A1631" s="166">
        <f t="shared" si="26"/>
        <v>1622</v>
      </c>
      <c r="B1631" s="85">
        <v>44787</v>
      </c>
      <c r="C1631" s="65" t="s">
        <v>1852</v>
      </c>
      <c r="D1631" s="289" t="s">
        <v>21</v>
      </c>
      <c r="E1631" s="86">
        <v>20000</v>
      </c>
      <c r="F1631" s="258"/>
    </row>
    <row r="1632" spans="1:6">
      <c r="A1632" s="166">
        <f t="shared" ref="A1632:A1695" si="27">A1631+1</f>
        <v>1623</v>
      </c>
      <c r="B1632" s="85">
        <v>44787</v>
      </c>
      <c r="C1632" s="65" t="s">
        <v>1852</v>
      </c>
      <c r="D1632" s="289" t="s">
        <v>21</v>
      </c>
      <c r="E1632" s="86">
        <v>10000</v>
      </c>
      <c r="F1632" s="258"/>
    </row>
    <row r="1633" spans="1:6">
      <c r="A1633" s="166">
        <f t="shared" si="27"/>
        <v>1624</v>
      </c>
      <c r="B1633" s="85">
        <v>44787</v>
      </c>
      <c r="C1633" s="65" t="s">
        <v>1852</v>
      </c>
      <c r="D1633" s="289" t="s">
        <v>21</v>
      </c>
      <c r="E1633" s="86">
        <v>10000</v>
      </c>
      <c r="F1633" s="258"/>
    </row>
    <row r="1634" spans="1:6">
      <c r="A1634" s="166">
        <f t="shared" si="27"/>
        <v>1625</v>
      </c>
      <c r="B1634" s="85">
        <v>44787</v>
      </c>
      <c r="C1634" s="65" t="s">
        <v>1852</v>
      </c>
      <c r="D1634" s="289" t="s">
        <v>21</v>
      </c>
      <c r="E1634" s="86">
        <v>10000</v>
      </c>
      <c r="F1634" s="258"/>
    </row>
    <row r="1635" spans="1:6">
      <c r="A1635" s="166">
        <f t="shared" si="27"/>
        <v>1626</v>
      </c>
      <c r="B1635" s="85">
        <v>44787</v>
      </c>
      <c r="C1635" s="65" t="s">
        <v>1852</v>
      </c>
      <c r="D1635" s="289" t="s">
        <v>21</v>
      </c>
      <c r="E1635" s="86">
        <v>20000</v>
      </c>
      <c r="F1635" s="258"/>
    </row>
    <row r="1636" spans="1:6">
      <c r="A1636" s="166">
        <f t="shared" si="27"/>
        <v>1627</v>
      </c>
      <c r="B1636" s="85">
        <v>44787</v>
      </c>
      <c r="C1636" s="65" t="s">
        <v>1852</v>
      </c>
      <c r="D1636" s="289" t="s">
        <v>21</v>
      </c>
      <c r="E1636" s="86">
        <v>10000</v>
      </c>
      <c r="F1636" s="258"/>
    </row>
    <row r="1637" spans="1:6">
      <c r="A1637" s="166">
        <f t="shared" si="27"/>
        <v>1628</v>
      </c>
      <c r="B1637" s="85">
        <v>44787</v>
      </c>
      <c r="C1637" s="65" t="s">
        <v>1852</v>
      </c>
      <c r="D1637" s="289" t="s">
        <v>21</v>
      </c>
      <c r="E1637" s="86">
        <v>10000</v>
      </c>
      <c r="F1637" s="258"/>
    </row>
    <row r="1638" spans="1:6">
      <c r="A1638" s="166">
        <f t="shared" si="27"/>
        <v>1629</v>
      </c>
      <c r="B1638" s="85">
        <v>44787</v>
      </c>
      <c r="C1638" s="65" t="s">
        <v>1852</v>
      </c>
      <c r="D1638" s="289" t="s">
        <v>21</v>
      </c>
      <c r="E1638" s="86">
        <v>10000</v>
      </c>
      <c r="F1638" s="258"/>
    </row>
    <row r="1639" spans="1:6">
      <c r="A1639" s="166">
        <f t="shared" si="27"/>
        <v>1630</v>
      </c>
      <c r="B1639" s="85">
        <v>44787</v>
      </c>
      <c r="C1639" s="65" t="s">
        <v>1852</v>
      </c>
      <c r="D1639" s="289" t="s">
        <v>21</v>
      </c>
      <c r="E1639" s="86">
        <v>10000</v>
      </c>
      <c r="F1639" s="258"/>
    </row>
    <row r="1640" spans="1:6">
      <c r="A1640" s="166">
        <f t="shared" si="27"/>
        <v>1631</v>
      </c>
      <c r="B1640" s="85">
        <v>44787</v>
      </c>
      <c r="C1640" s="65" t="s">
        <v>1852</v>
      </c>
      <c r="D1640" s="289" t="s">
        <v>21</v>
      </c>
      <c r="E1640" s="86">
        <v>10000</v>
      </c>
      <c r="F1640" s="258"/>
    </row>
    <row r="1641" spans="1:6">
      <c r="A1641" s="166">
        <f t="shared" si="27"/>
        <v>1632</v>
      </c>
      <c r="B1641" s="85">
        <v>44787</v>
      </c>
      <c r="C1641" s="65" t="s">
        <v>1852</v>
      </c>
      <c r="D1641" s="289" t="s">
        <v>21</v>
      </c>
      <c r="E1641" s="86">
        <v>10000</v>
      </c>
      <c r="F1641" s="258"/>
    </row>
    <row r="1642" spans="1:6">
      <c r="A1642" s="166">
        <f t="shared" si="27"/>
        <v>1633</v>
      </c>
      <c r="B1642" s="85">
        <v>44787</v>
      </c>
      <c r="C1642" s="65" t="s">
        <v>1852</v>
      </c>
      <c r="D1642" s="289" t="s">
        <v>21</v>
      </c>
      <c r="E1642" s="86">
        <v>10000</v>
      </c>
      <c r="F1642" s="258"/>
    </row>
    <row r="1643" spans="1:6">
      <c r="A1643" s="166">
        <f t="shared" si="27"/>
        <v>1634</v>
      </c>
      <c r="B1643" s="85">
        <v>44787</v>
      </c>
      <c r="C1643" s="65" t="s">
        <v>1852</v>
      </c>
      <c r="D1643" s="289" t="s">
        <v>21</v>
      </c>
      <c r="E1643" s="86">
        <v>20000</v>
      </c>
      <c r="F1643" s="258"/>
    </row>
    <row r="1644" spans="1:6">
      <c r="A1644" s="166">
        <f t="shared" si="27"/>
        <v>1635</v>
      </c>
      <c r="B1644" s="85">
        <v>44787</v>
      </c>
      <c r="C1644" s="65" t="s">
        <v>1852</v>
      </c>
      <c r="D1644" s="289" t="s">
        <v>21</v>
      </c>
      <c r="E1644" s="86">
        <v>10000</v>
      </c>
      <c r="F1644" s="258"/>
    </row>
    <row r="1645" spans="1:6">
      <c r="A1645" s="166">
        <f t="shared" si="27"/>
        <v>1636</v>
      </c>
      <c r="B1645" s="85">
        <v>44787</v>
      </c>
      <c r="C1645" s="65" t="s">
        <v>1852</v>
      </c>
      <c r="D1645" s="289" t="s">
        <v>21</v>
      </c>
      <c r="E1645" s="86">
        <v>2000</v>
      </c>
      <c r="F1645" s="258"/>
    </row>
    <row r="1646" spans="1:6">
      <c r="A1646" s="166">
        <f t="shared" si="27"/>
        <v>1637</v>
      </c>
      <c r="B1646" s="85">
        <v>44787</v>
      </c>
      <c r="C1646" s="65" t="s">
        <v>1852</v>
      </c>
      <c r="D1646" s="289" t="s">
        <v>21</v>
      </c>
      <c r="E1646" s="86">
        <v>10000</v>
      </c>
      <c r="F1646" s="258"/>
    </row>
    <row r="1647" spans="1:6">
      <c r="A1647" s="166">
        <f t="shared" si="27"/>
        <v>1638</v>
      </c>
      <c r="B1647" s="85">
        <v>44787</v>
      </c>
      <c r="C1647" s="65" t="s">
        <v>1852</v>
      </c>
      <c r="D1647" s="289" t="s">
        <v>21</v>
      </c>
      <c r="E1647" s="86">
        <v>10000</v>
      </c>
      <c r="F1647" s="258"/>
    </row>
    <row r="1648" spans="1:6">
      <c r="A1648" s="166">
        <f t="shared" si="27"/>
        <v>1639</v>
      </c>
      <c r="B1648" s="85">
        <v>44787</v>
      </c>
      <c r="C1648" s="65" t="s">
        <v>1852</v>
      </c>
      <c r="D1648" s="289" t="s">
        <v>21</v>
      </c>
      <c r="E1648" s="86">
        <v>10000</v>
      </c>
      <c r="F1648" s="258"/>
    </row>
    <row r="1649" spans="1:6">
      <c r="A1649" s="166">
        <f t="shared" si="27"/>
        <v>1640</v>
      </c>
      <c r="B1649" s="85">
        <v>44787</v>
      </c>
      <c r="C1649" s="65" t="s">
        <v>1852</v>
      </c>
      <c r="D1649" s="289" t="s">
        <v>21</v>
      </c>
      <c r="E1649" s="86">
        <v>5000</v>
      </c>
      <c r="F1649" s="258"/>
    </row>
    <row r="1650" spans="1:6">
      <c r="A1650" s="166">
        <f t="shared" si="27"/>
        <v>1641</v>
      </c>
      <c r="B1650" s="85">
        <v>44787</v>
      </c>
      <c r="C1650" s="65" t="s">
        <v>1852</v>
      </c>
      <c r="D1650" s="289" t="s">
        <v>21</v>
      </c>
      <c r="E1650" s="86">
        <v>10000</v>
      </c>
      <c r="F1650" s="258"/>
    </row>
    <row r="1651" spans="1:6">
      <c r="A1651" s="166">
        <f t="shared" si="27"/>
        <v>1642</v>
      </c>
      <c r="B1651" s="85">
        <v>44787</v>
      </c>
      <c r="C1651" s="65" t="s">
        <v>1852</v>
      </c>
      <c r="D1651" s="289" t="s">
        <v>21</v>
      </c>
      <c r="E1651" s="86">
        <v>10000</v>
      </c>
      <c r="F1651" s="258"/>
    </row>
    <row r="1652" spans="1:6">
      <c r="A1652" s="166">
        <f t="shared" si="27"/>
        <v>1643</v>
      </c>
      <c r="B1652" s="85">
        <v>44787</v>
      </c>
      <c r="C1652" s="65" t="s">
        <v>1852</v>
      </c>
      <c r="D1652" s="289" t="s">
        <v>21</v>
      </c>
      <c r="E1652" s="86">
        <v>20000</v>
      </c>
      <c r="F1652" s="258"/>
    </row>
    <row r="1653" spans="1:6">
      <c r="A1653" s="166">
        <f t="shared" si="27"/>
        <v>1644</v>
      </c>
      <c r="B1653" s="85">
        <v>44787</v>
      </c>
      <c r="C1653" s="65" t="s">
        <v>1852</v>
      </c>
      <c r="D1653" s="289" t="s">
        <v>21</v>
      </c>
      <c r="E1653" s="86">
        <v>10000</v>
      </c>
      <c r="F1653" s="258"/>
    </row>
    <row r="1654" spans="1:6">
      <c r="A1654" s="166">
        <f t="shared" si="27"/>
        <v>1645</v>
      </c>
      <c r="B1654" s="85">
        <v>44787</v>
      </c>
      <c r="C1654" s="65" t="s">
        <v>1852</v>
      </c>
      <c r="D1654" s="289" t="s">
        <v>21</v>
      </c>
      <c r="E1654" s="86">
        <v>10000</v>
      </c>
      <c r="F1654" s="258"/>
    </row>
    <row r="1655" spans="1:6">
      <c r="A1655" s="166">
        <f t="shared" si="27"/>
        <v>1646</v>
      </c>
      <c r="B1655" s="85">
        <v>44787</v>
      </c>
      <c r="C1655" s="65" t="s">
        <v>1852</v>
      </c>
      <c r="D1655" s="289" t="s">
        <v>21</v>
      </c>
      <c r="E1655" s="86">
        <v>10000</v>
      </c>
      <c r="F1655" s="258"/>
    </row>
    <row r="1656" spans="1:6">
      <c r="A1656" s="166">
        <f t="shared" si="27"/>
        <v>1647</v>
      </c>
      <c r="B1656" s="85">
        <v>44787</v>
      </c>
      <c r="C1656" s="65" t="s">
        <v>1852</v>
      </c>
      <c r="D1656" s="289" t="s">
        <v>21</v>
      </c>
      <c r="E1656" s="86">
        <v>10000</v>
      </c>
      <c r="F1656" s="258"/>
    </row>
    <row r="1657" spans="1:6">
      <c r="A1657" s="166">
        <f t="shared" si="27"/>
        <v>1648</v>
      </c>
      <c r="B1657" s="85">
        <v>44787</v>
      </c>
      <c r="C1657" s="65" t="s">
        <v>1852</v>
      </c>
      <c r="D1657" s="289" t="s">
        <v>21</v>
      </c>
      <c r="E1657" s="86">
        <v>10000</v>
      </c>
      <c r="F1657" s="258"/>
    </row>
    <row r="1658" spans="1:6">
      <c r="A1658" s="166">
        <f t="shared" si="27"/>
        <v>1649</v>
      </c>
      <c r="B1658" s="85">
        <v>44787</v>
      </c>
      <c r="C1658" s="65" t="s">
        <v>1852</v>
      </c>
      <c r="D1658" s="289" t="s">
        <v>21</v>
      </c>
      <c r="E1658" s="86">
        <v>20000</v>
      </c>
      <c r="F1658" s="258"/>
    </row>
    <row r="1659" spans="1:6">
      <c r="A1659" s="166">
        <f t="shared" si="27"/>
        <v>1650</v>
      </c>
      <c r="B1659" s="85">
        <v>44787</v>
      </c>
      <c r="C1659" s="65" t="s">
        <v>1852</v>
      </c>
      <c r="D1659" s="289" t="s">
        <v>21</v>
      </c>
      <c r="E1659" s="86">
        <v>10000</v>
      </c>
      <c r="F1659" s="258"/>
    </row>
    <row r="1660" spans="1:6">
      <c r="A1660" s="166">
        <f t="shared" si="27"/>
        <v>1651</v>
      </c>
      <c r="B1660" s="85">
        <v>44787</v>
      </c>
      <c r="C1660" s="65" t="s">
        <v>1852</v>
      </c>
      <c r="D1660" s="289" t="s">
        <v>21</v>
      </c>
      <c r="E1660" s="86">
        <v>20000</v>
      </c>
      <c r="F1660" s="258"/>
    </row>
    <row r="1661" spans="1:6">
      <c r="A1661" s="166">
        <f t="shared" si="27"/>
        <v>1652</v>
      </c>
      <c r="B1661" s="85">
        <v>44787</v>
      </c>
      <c r="C1661" s="65" t="s">
        <v>1852</v>
      </c>
      <c r="D1661" s="289" t="s">
        <v>21</v>
      </c>
      <c r="E1661" s="86">
        <v>10000</v>
      </c>
      <c r="F1661" s="258"/>
    </row>
    <row r="1662" spans="1:6">
      <c r="A1662" s="166">
        <f t="shared" si="27"/>
        <v>1653</v>
      </c>
      <c r="B1662" s="85">
        <v>44787</v>
      </c>
      <c r="C1662" s="65" t="s">
        <v>1852</v>
      </c>
      <c r="D1662" s="289" t="s">
        <v>21</v>
      </c>
      <c r="E1662" s="86">
        <v>10000</v>
      </c>
      <c r="F1662" s="258"/>
    </row>
    <row r="1663" spans="1:6">
      <c r="A1663" s="166">
        <f t="shared" si="27"/>
        <v>1654</v>
      </c>
      <c r="B1663" s="85">
        <v>44787</v>
      </c>
      <c r="C1663" s="65" t="s">
        <v>1852</v>
      </c>
      <c r="D1663" s="289" t="s">
        <v>21</v>
      </c>
      <c r="E1663" s="86">
        <v>10000</v>
      </c>
      <c r="F1663" s="258"/>
    </row>
    <row r="1664" spans="1:6">
      <c r="A1664" s="166">
        <f t="shared" si="27"/>
        <v>1655</v>
      </c>
      <c r="B1664" s="85">
        <v>44787</v>
      </c>
      <c r="C1664" s="65" t="s">
        <v>1852</v>
      </c>
      <c r="D1664" s="289" t="s">
        <v>21</v>
      </c>
      <c r="E1664" s="86">
        <v>10000</v>
      </c>
      <c r="F1664" s="258"/>
    </row>
    <row r="1665" spans="1:6">
      <c r="A1665" s="166">
        <f t="shared" si="27"/>
        <v>1656</v>
      </c>
      <c r="B1665" s="85">
        <v>44787</v>
      </c>
      <c r="C1665" s="65" t="s">
        <v>1852</v>
      </c>
      <c r="D1665" s="289" t="s">
        <v>21</v>
      </c>
      <c r="E1665" s="86">
        <v>10000</v>
      </c>
      <c r="F1665" s="258"/>
    </row>
    <row r="1666" spans="1:6">
      <c r="A1666" s="166">
        <f t="shared" si="27"/>
        <v>1657</v>
      </c>
      <c r="B1666" s="85">
        <v>44787</v>
      </c>
      <c r="C1666" s="65" t="s">
        <v>1852</v>
      </c>
      <c r="D1666" s="289" t="s">
        <v>21</v>
      </c>
      <c r="E1666" s="86">
        <v>10000</v>
      </c>
      <c r="F1666" s="258"/>
    </row>
    <row r="1667" spans="1:6">
      <c r="A1667" s="166">
        <f t="shared" si="27"/>
        <v>1658</v>
      </c>
      <c r="B1667" s="85">
        <v>44787</v>
      </c>
      <c r="C1667" s="65" t="s">
        <v>1852</v>
      </c>
      <c r="D1667" s="289" t="s">
        <v>21</v>
      </c>
      <c r="E1667" s="86">
        <v>10000</v>
      </c>
      <c r="F1667" s="258"/>
    </row>
    <row r="1668" spans="1:6">
      <c r="A1668" s="166">
        <f t="shared" si="27"/>
        <v>1659</v>
      </c>
      <c r="B1668" s="85">
        <v>44787</v>
      </c>
      <c r="C1668" s="65" t="s">
        <v>1852</v>
      </c>
      <c r="D1668" s="289" t="s">
        <v>21</v>
      </c>
      <c r="E1668" s="86">
        <v>5000</v>
      </c>
      <c r="F1668" s="258"/>
    </row>
    <row r="1669" spans="1:6">
      <c r="A1669" s="166">
        <f t="shared" si="27"/>
        <v>1660</v>
      </c>
      <c r="B1669" s="85">
        <v>44787</v>
      </c>
      <c r="C1669" s="65" t="s">
        <v>1852</v>
      </c>
      <c r="D1669" s="289" t="s">
        <v>21</v>
      </c>
      <c r="E1669" s="86">
        <v>10000</v>
      </c>
      <c r="F1669" s="258"/>
    </row>
    <row r="1670" spans="1:6">
      <c r="A1670" s="166">
        <f t="shared" si="27"/>
        <v>1661</v>
      </c>
      <c r="B1670" s="85">
        <v>44787</v>
      </c>
      <c r="C1670" s="65" t="s">
        <v>1852</v>
      </c>
      <c r="D1670" s="289" t="s">
        <v>21</v>
      </c>
      <c r="E1670" s="86">
        <v>10000</v>
      </c>
      <c r="F1670" s="258"/>
    </row>
    <row r="1671" spans="1:6">
      <c r="A1671" s="166">
        <f t="shared" si="27"/>
        <v>1662</v>
      </c>
      <c r="B1671" s="85">
        <v>44787</v>
      </c>
      <c r="C1671" s="65" t="s">
        <v>1852</v>
      </c>
      <c r="D1671" s="289" t="s">
        <v>21</v>
      </c>
      <c r="E1671" s="86">
        <v>20000</v>
      </c>
      <c r="F1671" s="258"/>
    </row>
    <row r="1672" spans="1:6">
      <c r="A1672" s="166">
        <f t="shared" si="27"/>
        <v>1663</v>
      </c>
      <c r="B1672" s="85">
        <v>44787</v>
      </c>
      <c r="C1672" s="65" t="s">
        <v>1852</v>
      </c>
      <c r="D1672" s="289" t="s">
        <v>21</v>
      </c>
      <c r="E1672" s="86">
        <v>10000</v>
      </c>
      <c r="F1672" s="258"/>
    </row>
    <row r="1673" spans="1:6">
      <c r="A1673" s="166">
        <f t="shared" si="27"/>
        <v>1664</v>
      </c>
      <c r="B1673" s="85">
        <v>44787</v>
      </c>
      <c r="C1673" s="65" t="s">
        <v>1852</v>
      </c>
      <c r="D1673" s="289" t="s">
        <v>21</v>
      </c>
      <c r="E1673" s="86">
        <v>2000</v>
      </c>
      <c r="F1673" s="258"/>
    </row>
    <row r="1674" spans="1:6">
      <c r="A1674" s="166">
        <f t="shared" si="27"/>
        <v>1665</v>
      </c>
      <c r="B1674" s="85">
        <v>44787</v>
      </c>
      <c r="C1674" s="65" t="s">
        <v>1852</v>
      </c>
      <c r="D1674" s="289" t="s">
        <v>21</v>
      </c>
      <c r="E1674" s="86">
        <v>10000</v>
      </c>
      <c r="F1674" s="258"/>
    </row>
    <row r="1675" spans="1:6">
      <c r="A1675" s="166">
        <f t="shared" si="27"/>
        <v>1666</v>
      </c>
      <c r="B1675" s="85">
        <v>44787</v>
      </c>
      <c r="C1675" s="65" t="s">
        <v>1852</v>
      </c>
      <c r="D1675" s="289" t="s">
        <v>21</v>
      </c>
      <c r="E1675" s="86">
        <v>10000</v>
      </c>
      <c r="F1675" s="258"/>
    </row>
    <row r="1676" spans="1:6">
      <c r="A1676" s="166">
        <f t="shared" si="27"/>
        <v>1667</v>
      </c>
      <c r="B1676" s="85">
        <v>44788</v>
      </c>
      <c r="C1676" s="65" t="s">
        <v>1853</v>
      </c>
      <c r="D1676" s="289" t="s">
        <v>21</v>
      </c>
      <c r="E1676" s="86">
        <v>10000</v>
      </c>
      <c r="F1676" s="258"/>
    </row>
    <row r="1677" spans="1:6">
      <c r="A1677" s="166">
        <f t="shared" si="27"/>
        <v>1668</v>
      </c>
      <c r="B1677" s="85">
        <v>44788</v>
      </c>
      <c r="C1677" s="65" t="s">
        <v>1853</v>
      </c>
      <c r="D1677" s="289" t="s">
        <v>21</v>
      </c>
      <c r="E1677" s="86">
        <v>10000</v>
      </c>
      <c r="F1677" s="258"/>
    </row>
    <row r="1678" spans="1:6">
      <c r="A1678" s="166">
        <f t="shared" si="27"/>
        <v>1669</v>
      </c>
      <c r="B1678" s="85">
        <v>44788</v>
      </c>
      <c r="C1678" s="65" t="s">
        <v>1853</v>
      </c>
      <c r="D1678" s="289" t="s">
        <v>21</v>
      </c>
      <c r="E1678" s="86">
        <v>7000</v>
      </c>
      <c r="F1678" s="258"/>
    </row>
    <row r="1679" spans="1:6">
      <c r="A1679" s="166">
        <f t="shared" si="27"/>
        <v>1670</v>
      </c>
      <c r="B1679" s="85">
        <v>44788</v>
      </c>
      <c r="C1679" s="65" t="s">
        <v>1853</v>
      </c>
      <c r="D1679" s="289" t="s">
        <v>21</v>
      </c>
      <c r="E1679" s="86">
        <v>10000</v>
      </c>
      <c r="F1679" s="258"/>
    </row>
    <row r="1680" spans="1:6">
      <c r="A1680" s="166">
        <f t="shared" si="27"/>
        <v>1671</v>
      </c>
      <c r="B1680" s="85">
        <v>44788</v>
      </c>
      <c r="C1680" s="65" t="s">
        <v>1853</v>
      </c>
      <c r="D1680" s="289" t="s">
        <v>21</v>
      </c>
      <c r="E1680" s="86">
        <v>10000</v>
      </c>
      <c r="F1680" s="258"/>
    </row>
    <row r="1681" spans="1:6">
      <c r="A1681" s="166">
        <f t="shared" si="27"/>
        <v>1672</v>
      </c>
      <c r="B1681" s="85">
        <v>44788</v>
      </c>
      <c r="C1681" s="65" t="s">
        <v>1853</v>
      </c>
      <c r="D1681" s="289" t="s">
        <v>21</v>
      </c>
      <c r="E1681" s="86">
        <v>10000</v>
      </c>
      <c r="F1681" s="258"/>
    </row>
    <row r="1682" spans="1:6">
      <c r="A1682" s="166">
        <f t="shared" si="27"/>
        <v>1673</v>
      </c>
      <c r="B1682" s="85">
        <v>44788</v>
      </c>
      <c r="C1682" s="65" t="s">
        <v>1853</v>
      </c>
      <c r="D1682" s="289" t="s">
        <v>21</v>
      </c>
      <c r="E1682" s="86">
        <v>10000</v>
      </c>
      <c r="F1682" s="258"/>
    </row>
    <row r="1683" spans="1:6">
      <c r="A1683" s="166">
        <f t="shared" si="27"/>
        <v>1674</v>
      </c>
      <c r="B1683" s="85">
        <v>44788</v>
      </c>
      <c r="C1683" s="65" t="s">
        <v>1853</v>
      </c>
      <c r="D1683" s="289" t="s">
        <v>21</v>
      </c>
      <c r="E1683" s="86">
        <v>10000</v>
      </c>
      <c r="F1683" s="258"/>
    </row>
    <row r="1684" spans="1:6">
      <c r="A1684" s="166">
        <f t="shared" si="27"/>
        <v>1675</v>
      </c>
      <c r="B1684" s="85">
        <v>44788</v>
      </c>
      <c r="C1684" s="65" t="s">
        <v>1853</v>
      </c>
      <c r="D1684" s="289" t="s">
        <v>21</v>
      </c>
      <c r="E1684" s="86">
        <v>10000</v>
      </c>
      <c r="F1684" s="258"/>
    </row>
    <row r="1685" spans="1:6">
      <c r="A1685" s="166">
        <f t="shared" si="27"/>
        <v>1676</v>
      </c>
      <c r="B1685" s="85">
        <v>44788</v>
      </c>
      <c r="C1685" s="65" t="s">
        <v>1853</v>
      </c>
      <c r="D1685" s="289" t="s">
        <v>21</v>
      </c>
      <c r="E1685" s="86">
        <v>10000</v>
      </c>
      <c r="F1685" s="258"/>
    </row>
    <row r="1686" spans="1:6">
      <c r="A1686" s="166">
        <f t="shared" si="27"/>
        <v>1677</v>
      </c>
      <c r="B1686" s="85">
        <v>44788</v>
      </c>
      <c r="C1686" s="65" t="s">
        <v>1853</v>
      </c>
      <c r="D1686" s="289" t="s">
        <v>509</v>
      </c>
      <c r="E1686" s="86">
        <v>50000</v>
      </c>
      <c r="F1686" s="258"/>
    </row>
    <row r="1687" spans="1:6">
      <c r="A1687" s="166">
        <f t="shared" si="27"/>
        <v>1678</v>
      </c>
      <c r="B1687" s="85">
        <v>44788</v>
      </c>
      <c r="C1687" s="65" t="s">
        <v>1853</v>
      </c>
      <c r="D1687" s="289" t="s">
        <v>21</v>
      </c>
      <c r="E1687" s="86">
        <v>10000</v>
      </c>
      <c r="F1687" s="258"/>
    </row>
    <row r="1688" spans="1:6">
      <c r="A1688" s="166">
        <f t="shared" si="27"/>
        <v>1679</v>
      </c>
      <c r="B1688" s="85">
        <v>44788</v>
      </c>
      <c r="C1688" s="65" t="s">
        <v>1853</v>
      </c>
      <c r="D1688" s="289" t="s">
        <v>21</v>
      </c>
      <c r="E1688" s="86">
        <v>10000</v>
      </c>
      <c r="F1688" s="258"/>
    </row>
    <row r="1689" spans="1:6">
      <c r="A1689" s="166">
        <f t="shared" si="27"/>
        <v>1680</v>
      </c>
      <c r="B1689" s="85">
        <v>44788</v>
      </c>
      <c r="C1689" s="65" t="s">
        <v>1853</v>
      </c>
      <c r="D1689" s="289" t="s">
        <v>21</v>
      </c>
      <c r="E1689" s="86">
        <v>10000</v>
      </c>
      <c r="F1689" s="258"/>
    </row>
    <row r="1690" spans="1:6">
      <c r="A1690" s="166">
        <f t="shared" si="27"/>
        <v>1681</v>
      </c>
      <c r="B1690" s="85">
        <v>44788</v>
      </c>
      <c r="C1690" s="65" t="s">
        <v>1853</v>
      </c>
      <c r="D1690" s="289" t="s">
        <v>21</v>
      </c>
      <c r="E1690" s="86">
        <v>10000</v>
      </c>
      <c r="F1690" s="258"/>
    </row>
    <row r="1691" spans="1:6">
      <c r="A1691" s="166">
        <f t="shared" si="27"/>
        <v>1682</v>
      </c>
      <c r="B1691" s="85">
        <v>44788</v>
      </c>
      <c r="C1691" s="65" t="s">
        <v>1853</v>
      </c>
      <c r="D1691" s="289" t="s">
        <v>21</v>
      </c>
      <c r="E1691" s="86">
        <v>5000</v>
      </c>
      <c r="F1691" s="258"/>
    </row>
    <row r="1692" spans="1:6">
      <c r="A1692" s="166">
        <f t="shared" si="27"/>
        <v>1683</v>
      </c>
      <c r="B1692" s="85">
        <v>44788</v>
      </c>
      <c r="C1692" s="65" t="s">
        <v>1853</v>
      </c>
      <c r="D1692" s="289" t="s">
        <v>21</v>
      </c>
      <c r="E1692" s="86">
        <v>1</v>
      </c>
      <c r="F1692" s="258"/>
    </row>
    <row r="1693" spans="1:6">
      <c r="A1693" s="166">
        <f t="shared" si="27"/>
        <v>1684</v>
      </c>
      <c r="B1693" s="85">
        <v>44788</v>
      </c>
      <c r="C1693" s="65" t="s">
        <v>1853</v>
      </c>
      <c r="D1693" s="289" t="s">
        <v>21</v>
      </c>
      <c r="E1693" s="86">
        <v>10000</v>
      </c>
      <c r="F1693" s="258"/>
    </row>
    <row r="1694" spans="1:6">
      <c r="A1694" s="166">
        <f t="shared" si="27"/>
        <v>1685</v>
      </c>
      <c r="B1694" s="85">
        <v>44788</v>
      </c>
      <c r="C1694" s="65" t="s">
        <v>1853</v>
      </c>
      <c r="D1694" s="289" t="s">
        <v>21</v>
      </c>
      <c r="E1694" s="86">
        <v>10000</v>
      </c>
      <c r="F1694" s="258"/>
    </row>
    <row r="1695" spans="1:6">
      <c r="A1695" s="166">
        <f t="shared" si="27"/>
        <v>1686</v>
      </c>
      <c r="B1695" s="85">
        <v>44788</v>
      </c>
      <c r="C1695" s="65" t="s">
        <v>1853</v>
      </c>
      <c r="D1695" s="289" t="s">
        <v>21</v>
      </c>
      <c r="E1695" s="86">
        <v>10000</v>
      </c>
      <c r="F1695" s="258"/>
    </row>
    <row r="1696" spans="1:6">
      <c r="A1696" s="166">
        <f t="shared" ref="A1696:A1759" si="28">A1695+1</f>
        <v>1687</v>
      </c>
      <c r="B1696" s="85">
        <v>44788</v>
      </c>
      <c r="C1696" s="65" t="s">
        <v>1853</v>
      </c>
      <c r="D1696" s="289" t="s">
        <v>21</v>
      </c>
      <c r="E1696" s="86">
        <v>10000</v>
      </c>
      <c r="F1696" s="258"/>
    </row>
    <row r="1697" spans="1:6">
      <c r="A1697" s="166">
        <f t="shared" si="28"/>
        <v>1688</v>
      </c>
      <c r="B1697" s="85">
        <v>44788</v>
      </c>
      <c r="C1697" s="65" t="s">
        <v>1853</v>
      </c>
      <c r="D1697" s="289" t="s">
        <v>21</v>
      </c>
      <c r="E1697" s="86">
        <v>10000</v>
      </c>
      <c r="F1697" s="258"/>
    </row>
    <row r="1698" spans="1:6">
      <c r="A1698" s="166">
        <f t="shared" si="28"/>
        <v>1689</v>
      </c>
      <c r="B1698" s="85">
        <v>44788</v>
      </c>
      <c r="C1698" s="65" t="s">
        <v>1853</v>
      </c>
      <c r="D1698" s="289" t="s">
        <v>21</v>
      </c>
      <c r="E1698" s="86">
        <v>10000</v>
      </c>
      <c r="F1698" s="258"/>
    </row>
    <row r="1699" spans="1:6">
      <c r="A1699" s="166">
        <f t="shared" si="28"/>
        <v>1690</v>
      </c>
      <c r="B1699" s="85">
        <v>44788</v>
      </c>
      <c r="C1699" s="65" t="s">
        <v>1853</v>
      </c>
      <c r="D1699" s="289" t="s">
        <v>21</v>
      </c>
      <c r="E1699" s="86">
        <v>5000</v>
      </c>
      <c r="F1699" s="258"/>
    </row>
    <row r="1700" spans="1:6">
      <c r="A1700" s="166">
        <f t="shared" si="28"/>
        <v>1691</v>
      </c>
      <c r="B1700" s="85">
        <v>44788</v>
      </c>
      <c r="C1700" s="65" t="s">
        <v>1853</v>
      </c>
      <c r="D1700" s="289" t="s">
        <v>21</v>
      </c>
      <c r="E1700" s="86">
        <v>1000</v>
      </c>
      <c r="F1700" s="258"/>
    </row>
    <row r="1701" spans="1:6">
      <c r="A1701" s="166">
        <f t="shared" si="28"/>
        <v>1692</v>
      </c>
      <c r="B1701" s="85">
        <v>44788</v>
      </c>
      <c r="C1701" s="65" t="s">
        <v>1853</v>
      </c>
      <c r="D1701" s="289" t="s">
        <v>21</v>
      </c>
      <c r="E1701" s="86">
        <v>10000</v>
      </c>
      <c r="F1701" s="258"/>
    </row>
    <row r="1702" spans="1:6">
      <c r="A1702" s="166">
        <f t="shared" si="28"/>
        <v>1693</v>
      </c>
      <c r="B1702" s="85">
        <v>44788</v>
      </c>
      <c r="C1702" s="65" t="s">
        <v>1853</v>
      </c>
      <c r="D1702" s="289" t="s">
        <v>21</v>
      </c>
      <c r="E1702" s="86">
        <v>10000</v>
      </c>
      <c r="F1702" s="258"/>
    </row>
    <row r="1703" spans="1:6">
      <c r="A1703" s="166">
        <f t="shared" si="28"/>
        <v>1694</v>
      </c>
      <c r="B1703" s="85">
        <v>44788</v>
      </c>
      <c r="C1703" s="65" t="s">
        <v>1853</v>
      </c>
      <c r="D1703" s="289" t="s">
        <v>21</v>
      </c>
      <c r="E1703" s="86">
        <v>1000</v>
      </c>
      <c r="F1703" s="258"/>
    </row>
    <row r="1704" spans="1:6">
      <c r="A1704" s="166">
        <f t="shared" si="28"/>
        <v>1695</v>
      </c>
      <c r="B1704" s="85">
        <v>44788</v>
      </c>
      <c r="C1704" s="65" t="s">
        <v>1853</v>
      </c>
      <c r="D1704" s="289" t="s">
        <v>21</v>
      </c>
      <c r="E1704" s="86">
        <v>10000</v>
      </c>
      <c r="F1704" s="258"/>
    </row>
    <row r="1705" spans="1:6">
      <c r="A1705" s="166">
        <f t="shared" si="28"/>
        <v>1696</v>
      </c>
      <c r="B1705" s="85">
        <v>44788</v>
      </c>
      <c r="C1705" s="65" t="s">
        <v>1853</v>
      </c>
      <c r="D1705" s="289" t="s">
        <v>21</v>
      </c>
      <c r="E1705" s="86">
        <v>10000</v>
      </c>
      <c r="F1705" s="258"/>
    </row>
    <row r="1706" spans="1:6">
      <c r="A1706" s="166">
        <f t="shared" si="28"/>
        <v>1697</v>
      </c>
      <c r="B1706" s="85">
        <v>44788</v>
      </c>
      <c r="C1706" s="65" t="s">
        <v>1853</v>
      </c>
      <c r="D1706" s="289" t="s">
        <v>21</v>
      </c>
      <c r="E1706" s="86">
        <v>5000</v>
      </c>
      <c r="F1706" s="258"/>
    </row>
    <row r="1707" spans="1:6">
      <c r="A1707" s="166">
        <f t="shared" si="28"/>
        <v>1698</v>
      </c>
      <c r="B1707" s="85">
        <v>44788</v>
      </c>
      <c r="C1707" s="65" t="s">
        <v>1853</v>
      </c>
      <c r="D1707" s="289" t="s">
        <v>21</v>
      </c>
      <c r="E1707" s="86">
        <v>20000</v>
      </c>
      <c r="F1707" s="258"/>
    </row>
    <row r="1708" spans="1:6">
      <c r="A1708" s="166">
        <f t="shared" si="28"/>
        <v>1699</v>
      </c>
      <c r="B1708" s="85">
        <v>44788</v>
      </c>
      <c r="C1708" s="65" t="s">
        <v>1853</v>
      </c>
      <c r="D1708" s="289" t="s">
        <v>21</v>
      </c>
      <c r="E1708" s="86">
        <v>10000</v>
      </c>
      <c r="F1708" s="258"/>
    </row>
    <row r="1709" spans="1:6">
      <c r="A1709" s="166">
        <f t="shared" si="28"/>
        <v>1700</v>
      </c>
      <c r="B1709" s="85">
        <v>44788</v>
      </c>
      <c r="C1709" s="65" t="s">
        <v>1853</v>
      </c>
      <c r="D1709" s="289" t="s">
        <v>21</v>
      </c>
      <c r="E1709" s="86">
        <v>10000</v>
      </c>
      <c r="F1709" s="258"/>
    </row>
    <row r="1710" spans="1:6">
      <c r="A1710" s="166">
        <f t="shared" si="28"/>
        <v>1701</v>
      </c>
      <c r="B1710" s="85">
        <v>44788</v>
      </c>
      <c r="C1710" s="65" t="s">
        <v>1853</v>
      </c>
      <c r="D1710" s="289" t="s">
        <v>2070</v>
      </c>
      <c r="E1710" s="86">
        <v>200000</v>
      </c>
      <c r="F1710" s="258"/>
    </row>
    <row r="1711" spans="1:6">
      <c r="A1711" s="166">
        <f t="shared" si="28"/>
        <v>1702</v>
      </c>
      <c r="B1711" s="85">
        <v>44788</v>
      </c>
      <c r="C1711" s="65" t="s">
        <v>1853</v>
      </c>
      <c r="D1711" s="289" t="s">
        <v>21</v>
      </c>
      <c r="E1711" s="86">
        <v>10000</v>
      </c>
      <c r="F1711" s="258"/>
    </row>
    <row r="1712" spans="1:6">
      <c r="A1712" s="166">
        <f t="shared" si="28"/>
        <v>1703</v>
      </c>
      <c r="B1712" s="85">
        <v>44788</v>
      </c>
      <c r="C1712" s="65" t="s">
        <v>1853</v>
      </c>
      <c r="D1712" s="289" t="s">
        <v>21</v>
      </c>
      <c r="E1712" s="86">
        <v>20000</v>
      </c>
      <c r="F1712" s="258"/>
    </row>
    <row r="1713" spans="1:6">
      <c r="A1713" s="166">
        <f t="shared" si="28"/>
        <v>1704</v>
      </c>
      <c r="B1713" s="85">
        <v>44788</v>
      </c>
      <c r="C1713" s="65" t="s">
        <v>1853</v>
      </c>
      <c r="D1713" s="289" t="s">
        <v>21</v>
      </c>
      <c r="E1713" s="86">
        <v>10000</v>
      </c>
      <c r="F1713" s="258"/>
    </row>
    <row r="1714" spans="1:6">
      <c r="A1714" s="166">
        <f t="shared" si="28"/>
        <v>1705</v>
      </c>
      <c r="B1714" s="85">
        <v>44788</v>
      </c>
      <c r="C1714" s="65" t="s">
        <v>1853</v>
      </c>
      <c r="D1714" s="289" t="s">
        <v>21</v>
      </c>
      <c r="E1714" s="86">
        <v>10000</v>
      </c>
      <c r="F1714" s="258"/>
    </row>
    <row r="1715" spans="1:6">
      <c r="A1715" s="166">
        <f t="shared" si="28"/>
        <v>1706</v>
      </c>
      <c r="B1715" s="85">
        <v>44788</v>
      </c>
      <c r="C1715" s="65" t="s">
        <v>1853</v>
      </c>
      <c r="D1715" s="289" t="s">
        <v>21</v>
      </c>
      <c r="E1715" s="86">
        <v>10000</v>
      </c>
      <c r="F1715" s="258"/>
    </row>
    <row r="1716" spans="1:6">
      <c r="A1716" s="166">
        <f t="shared" si="28"/>
        <v>1707</v>
      </c>
      <c r="B1716" s="85">
        <v>44788</v>
      </c>
      <c r="C1716" s="65" t="s">
        <v>1853</v>
      </c>
      <c r="D1716" s="289" t="s">
        <v>21</v>
      </c>
      <c r="E1716" s="86">
        <v>20000</v>
      </c>
      <c r="F1716" s="258"/>
    </row>
    <row r="1717" spans="1:6">
      <c r="A1717" s="166">
        <f t="shared" si="28"/>
        <v>1708</v>
      </c>
      <c r="B1717" s="85">
        <v>44788</v>
      </c>
      <c r="C1717" s="65" t="s">
        <v>1853</v>
      </c>
      <c r="D1717" s="289" t="s">
        <v>21</v>
      </c>
      <c r="E1717" s="86">
        <v>10000</v>
      </c>
      <c r="F1717" s="258"/>
    </row>
    <row r="1718" spans="1:6">
      <c r="A1718" s="166">
        <f t="shared" si="28"/>
        <v>1709</v>
      </c>
      <c r="B1718" s="85">
        <v>44789</v>
      </c>
      <c r="C1718" s="65" t="s">
        <v>1854</v>
      </c>
      <c r="D1718" s="289" t="s">
        <v>2071</v>
      </c>
      <c r="E1718" s="86">
        <v>136649</v>
      </c>
      <c r="F1718" s="258"/>
    </row>
    <row r="1719" spans="1:6">
      <c r="A1719" s="166">
        <f t="shared" si="28"/>
        <v>1710</v>
      </c>
      <c r="B1719" s="85">
        <v>44789</v>
      </c>
      <c r="C1719" s="65" t="s">
        <v>1854</v>
      </c>
      <c r="D1719" s="289" t="s">
        <v>21</v>
      </c>
      <c r="E1719" s="86">
        <v>10000</v>
      </c>
      <c r="F1719" s="258"/>
    </row>
    <row r="1720" spans="1:6">
      <c r="A1720" s="166">
        <f t="shared" si="28"/>
        <v>1711</v>
      </c>
      <c r="B1720" s="85">
        <v>44789</v>
      </c>
      <c r="C1720" s="65" t="s">
        <v>1854</v>
      </c>
      <c r="D1720" s="289" t="s">
        <v>21</v>
      </c>
      <c r="E1720" s="86">
        <v>10000</v>
      </c>
      <c r="F1720" s="258"/>
    </row>
    <row r="1721" spans="1:6">
      <c r="A1721" s="166">
        <f t="shared" si="28"/>
        <v>1712</v>
      </c>
      <c r="B1721" s="85">
        <v>44789</v>
      </c>
      <c r="C1721" s="65" t="s">
        <v>1854</v>
      </c>
      <c r="D1721" s="289" t="s">
        <v>21</v>
      </c>
      <c r="E1721" s="86">
        <v>10000</v>
      </c>
      <c r="F1721" s="258"/>
    </row>
    <row r="1722" spans="1:6">
      <c r="A1722" s="166">
        <f t="shared" si="28"/>
        <v>1713</v>
      </c>
      <c r="B1722" s="85">
        <v>44789</v>
      </c>
      <c r="C1722" s="65" t="s">
        <v>1854</v>
      </c>
      <c r="D1722" s="289" t="s">
        <v>21</v>
      </c>
      <c r="E1722" s="86">
        <v>80000</v>
      </c>
      <c r="F1722" s="258"/>
    </row>
    <row r="1723" spans="1:6">
      <c r="A1723" s="166">
        <f t="shared" si="28"/>
        <v>1714</v>
      </c>
      <c r="B1723" s="85">
        <v>44789</v>
      </c>
      <c r="C1723" s="65" t="s">
        <v>1854</v>
      </c>
      <c r="D1723" s="289" t="s">
        <v>21</v>
      </c>
      <c r="E1723" s="86">
        <v>20000</v>
      </c>
      <c r="F1723" s="258"/>
    </row>
    <row r="1724" spans="1:6">
      <c r="A1724" s="166">
        <f t="shared" si="28"/>
        <v>1715</v>
      </c>
      <c r="B1724" s="85">
        <v>44789</v>
      </c>
      <c r="C1724" s="65" t="s">
        <v>1854</v>
      </c>
      <c r="D1724" s="289" t="s">
        <v>21</v>
      </c>
      <c r="E1724" s="86">
        <v>10000</v>
      </c>
      <c r="F1724" s="258"/>
    </row>
    <row r="1725" spans="1:6">
      <c r="A1725" s="166">
        <f t="shared" si="28"/>
        <v>1716</v>
      </c>
      <c r="B1725" s="85">
        <v>44789</v>
      </c>
      <c r="C1725" s="65" t="s">
        <v>1854</v>
      </c>
      <c r="D1725" s="289" t="s">
        <v>21</v>
      </c>
      <c r="E1725" s="86">
        <v>10000</v>
      </c>
      <c r="F1725" s="258"/>
    </row>
    <row r="1726" spans="1:6">
      <c r="A1726" s="166">
        <f t="shared" si="28"/>
        <v>1717</v>
      </c>
      <c r="B1726" s="85">
        <v>44789</v>
      </c>
      <c r="C1726" s="65" t="s">
        <v>1854</v>
      </c>
      <c r="D1726" s="289" t="s">
        <v>21</v>
      </c>
      <c r="E1726" s="86">
        <v>10000</v>
      </c>
      <c r="F1726" s="258"/>
    </row>
    <row r="1727" spans="1:6">
      <c r="A1727" s="166">
        <f t="shared" si="28"/>
        <v>1718</v>
      </c>
      <c r="B1727" s="85">
        <v>44789</v>
      </c>
      <c r="C1727" s="65" t="s">
        <v>1854</v>
      </c>
      <c r="D1727" s="289" t="s">
        <v>21</v>
      </c>
      <c r="E1727" s="86">
        <v>10000</v>
      </c>
      <c r="F1727" s="258"/>
    </row>
    <row r="1728" spans="1:6">
      <c r="A1728" s="166">
        <f t="shared" si="28"/>
        <v>1719</v>
      </c>
      <c r="B1728" s="85">
        <v>44789</v>
      </c>
      <c r="C1728" s="65" t="s">
        <v>1854</v>
      </c>
      <c r="D1728" s="289" t="s">
        <v>21</v>
      </c>
      <c r="E1728" s="86">
        <v>20000</v>
      </c>
      <c r="F1728" s="258"/>
    </row>
    <row r="1729" spans="1:6">
      <c r="A1729" s="166">
        <f t="shared" si="28"/>
        <v>1720</v>
      </c>
      <c r="B1729" s="85">
        <v>44789</v>
      </c>
      <c r="C1729" s="65" t="s">
        <v>1854</v>
      </c>
      <c r="D1729" s="289" t="s">
        <v>21</v>
      </c>
      <c r="E1729" s="86">
        <v>20000</v>
      </c>
      <c r="F1729" s="258"/>
    </row>
    <row r="1730" spans="1:6">
      <c r="A1730" s="166">
        <f t="shared" si="28"/>
        <v>1721</v>
      </c>
      <c r="B1730" s="85">
        <v>44789</v>
      </c>
      <c r="C1730" s="65" t="s">
        <v>1854</v>
      </c>
      <c r="D1730" s="289" t="s">
        <v>343</v>
      </c>
      <c r="E1730" s="86">
        <v>100000</v>
      </c>
      <c r="F1730" s="258"/>
    </row>
    <row r="1731" spans="1:6">
      <c r="A1731" s="166">
        <f t="shared" si="28"/>
        <v>1722</v>
      </c>
      <c r="B1731" s="85">
        <v>44789</v>
      </c>
      <c r="C1731" s="65" t="s">
        <v>1854</v>
      </c>
      <c r="D1731" s="289" t="s">
        <v>21</v>
      </c>
      <c r="E1731" s="86">
        <v>10000</v>
      </c>
      <c r="F1731" s="258"/>
    </row>
    <row r="1732" spans="1:6">
      <c r="A1732" s="166">
        <f t="shared" si="28"/>
        <v>1723</v>
      </c>
      <c r="B1732" s="85">
        <v>44789</v>
      </c>
      <c r="C1732" s="65" t="s">
        <v>1854</v>
      </c>
      <c r="D1732" s="289" t="s">
        <v>21</v>
      </c>
      <c r="E1732" s="86">
        <v>20000</v>
      </c>
      <c r="F1732" s="258"/>
    </row>
    <row r="1733" spans="1:6">
      <c r="A1733" s="166">
        <f t="shared" si="28"/>
        <v>1724</v>
      </c>
      <c r="B1733" s="85">
        <v>44789</v>
      </c>
      <c r="C1733" s="65" t="s">
        <v>1854</v>
      </c>
      <c r="D1733" s="289" t="s">
        <v>21</v>
      </c>
      <c r="E1733" s="86">
        <v>20000</v>
      </c>
      <c r="F1733" s="258"/>
    </row>
    <row r="1734" spans="1:6">
      <c r="A1734" s="166">
        <f t="shared" si="28"/>
        <v>1725</v>
      </c>
      <c r="B1734" s="85">
        <v>44789</v>
      </c>
      <c r="C1734" s="65" t="s">
        <v>1854</v>
      </c>
      <c r="D1734" s="289" t="s">
        <v>21</v>
      </c>
      <c r="E1734" s="86">
        <v>10000</v>
      </c>
      <c r="F1734" s="258"/>
    </row>
    <row r="1735" spans="1:6">
      <c r="A1735" s="166">
        <f t="shared" si="28"/>
        <v>1726</v>
      </c>
      <c r="B1735" s="85">
        <v>44789</v>
      </c>
      <c r="C1735" s="65" t="s">
        <v>1854</v>
      </c>
      <c r="D1735" s="289" t="s">
        <v>21</v>
      </c>
      <c r="E1735" s="86">
        <v>10000</v>
      </c>
      <c r="F1735" s="258"/>
    </row>
    <row r="1736" spans="1:6">
      <c r="A1736" s="166">
        <f t="shared" si="28"/>
        <v>1727</v>
      </c>
      <c r="B1736" s="85">
        <v>44789</v>
      </c>
      <c r="C1736" s="65" t="s">
        <v>1854</v>
      </c>
      <c r="D1736" s="289" t="s">
        <v>21</v>
      </c>
      <c r="E1736" s="86">
        <v>10000</v>
      </c>
      <c r="F1736" s="258"/>
    </row>
    <row r="1737" spans="1:6">
      <c r="A1737" s="166">
        <f t="shared" si="28"/>
        <v>1728</v>
      </c>
      <c r="B1737" s="85">
        <v>44789</v>
      </c>
      <c r="C1737" s="65" t="s">
        <v>1854</v>
      </c>
      <c r="D1737" s="289" t="s">
        <v>21</v>
      </c>
      <c r="E1737" s="86">
        <v>10000</v>
      </c>
      <c r="F1737" s="258"/>
    </row>
    <row r="1738" spans="1:6">
      <c r="A1738" s="166">
        <f t="shared" si="28"/>
        <v>1729</v>
      </c>
      <c r="B1738" s="85">
        <v>44789</v>
      </c>
      <c r="C1738" s="65" t="s">
        <v>1854</v>
      </c>
      <c r="D1738" s="289" t="s">
        <v>21</v>
      </c>
      <c r="E1738" s="86">
        <v>10000</v>
      </c>
      <c r="F1738" s="258"/>
    </row>
    <row r="1739" spans="1:6">
      <c r="A1739" s="166">
        <f t="shared" si="28"/>
        <v>1730</v>
      </c>
      <c r="B1739" s="85">
        <v>44789</v>
      </c>
      <c r="C1739" s="65" t="s">
        <v>1854</v>
      </c>
      <c r="D1739" s="289" t="s">
        <v>21</v>
      </c>
      <c r="E1739" s="86">
        <v>20000</v>
      </c>
      <c r="F1739" s="258"/>
    </row>
    <row r="1740" spans="1:6">
      <c r="A1740" s="166">
        <f t="shared" si="28"/>
        <v>1731</v>
      </c>
      <c r="B1740" s="85">
        <v>44789</v>
      </c>
      <c r="C1740" s="65" t="s">
        <v>1854</v>
      </c>
      <c r="D1740" s="289" t="s">
        <v>21</v>
      </c>
      <c r="E1740" s="86">
        <v>10000</v>
      </c>
      <c r="F1740" s="258"/>
    </row>
    <row r="1741" spans="1:6">
      <c r="A1741" s="166">
        <f t="shared" si="28"/>
        <v>1732</v>
      </c>
      <c r="B1741" s="85">
        <v>44789</v>
      </c>
      <c r="C1741" s="65" t="s">
        <v>1854</v>
      </c>
      <c r="D1741" s="289" t="s">
        <v>21</v>
      </c>
      <c r="E1741" s="86">
        <v>10000</v>
      </c>
      <c r="F1741" s="258"/>
    </row>
    <row r="1742" spans="1:6">
      <c r="A1742" s="166">
        <f t="shared" si="28"/>
        <v>1733</v>
      </c>
      <c r="B1742" s="85">
        <v>44789</v>
      </c>
      <c r="C1742" s="65" t="s">
        <v>1854</v>
      </c>
      <c r="D1742" s="289" t="s">
        <v>21</v>
      </c>
      <c r="E1742" s="86">
        <v>5000</v>
      </c>
      <c r="F1742" s="258"/>
    </row>
    <row r="1743" spans="1:6">
      <c r="A1743" s="166">
        <f t="shared" si="28"/>
        <v>1734</v>
      </c>
      <c r="B1743" s="85">
        <v>44789</v>
      </c>
      <c r="C1743" s="65" t="s">
        <v>1854</v>
      </c>
      <c r="D1743" s="289" t="s">
        <v>21</v>
      </c>
      <c r="E1743" s="86">
        <v>10000</v>
      </c>
      <c r="F1743" s="258"/>
    </row>
    <row r="1744" spans="1:6">
      <c r="A1744" s="166">
        <f t="shared" si="28"/>
        <v>1735</v>
      </c>
      <c r="B1744" s="85">
        <v>44789</v>
      </c>
      <c r="C1744" s="65" t="s">
        <v>1854</v>
      </c>
      <c r="D1744" s="289" t="s">
        <v>21</v>
      </c>
      <c r="E1744" s="86">
        <v>10000</v>
      </c>
      <c r="F1744" s="258"/>
    </row>
    <row r="1745" spans="1:6">
      <c r="A1745" s="166">
        <f t="shared" si="28"/>
        <v>1736</v>
      </c>
      <c r="B1745" s="85">
        <v>44789</v>
      </c>
      <c r="C1745" s="65" t="s">
        <v>1854</v>
      </c>
      <c r="D1745" s="289" t="s">
        <v>21</v>
      </c>
      <c r="E1745" s="86">
        <v>10000</v>
      </c>
      <c r="F1745" s="258"/>
    </row>
    <row r="1746" spans="1:6">
      <c r="A1746" s="166">
        <f t="shared" si="28"/>
        <v>1737</v>
      </c>
      <c r="B1746" s="85">
        <v>44789</v>
      </c>
      <c r="C1746" s="65" t="s">
        <v>1854</v>
      </c>
      <c r="D1746" s="289" t="s">
        <v>21</v>
      </c>
      <c r="E1746" s="86">
        <v>10000</v>
      </c>
      <c r="F1746" s="258"/>
    </row>
    <row r="1747" spans="1:6">
      <c r="A1747" s="166">
        <f t="shared" si="28"/>
        <v>1738</v>
      </c>
      <c r="B1747" s="85">
        <v>44789</v>
      </c>
      <c r="C1747" s="65" t="s">
        <v>1854</v>
      </c>
      <c r="D1747" s="289" t="s">
        <v>21</v>
      </c>
      <c r="E1747" s="86">
        <v>20000</v>
      </c>
      <c r="F1747" s="258"/>
    </row>
    <row r="1748" spans="1:6">
      <c r="A1748" s="166">
        <f t="shared" si="28"/>
        <v>1739</v>
      </c>
      <c r="B1748" s="85">
        <v>44789</v>
      </c>
      <c r="C1748" s="65" t="s">
        <v>1854</v>
      </c>
      <c r="D1748" s="289" t="s">
        <v>21</v>
      </c>
      <c r="E1748" s="86">
        <v>10000</v>
      </c>
      <c r="F1748" s="258"/>
    </row>
    <row r="1749" spans="1:6">
      <c r="A1749" s="166">
        <f t="shared" si="28"/>
        <v>1740</v>
      </c>
      <c r="B1749" s="85">
        <v>44789</v>
      </c>
      <c r="C1749" s="65" t="s">
        <v>1854</v>
      </c>
      <c r="D1749" s="289" t="s">
        <v>21</v>
      </c>
      <c r="E1749" s="86">
        <v>10000</v>
      </c>
      <c r="F1749" s="258"/>
    </row>
    <row r="1750" spans="1:6">
      <c r="A1750" s="166">
        <f t="shared" si="28"/>
        <v>1741</v>
      </c>
      <c r="B1750" s="85">
        <v>44789</v>
      </c>
      <c r="C1750" s="65" t="s">
        <v>1854</v>
      </c>
      <c r="D1750" s="289" t="s">
        <v>21</v>
      </c>
      <c r="E1750" s="86">
        <v>10000</v>
      </c>
      <c r="F1750" s="258"/>
    </row>
    <row r="1751" spans="1:6">
      <c r="A1751" s="166">
        <f t="shared" si="28"/>
        <v>1742</v>
      </c>
      <c r="B1751" s="85">
        <v>44790</v>
      </c>
      <c r="C1751" s="65" t="s">
        <v>1855</v>
      </c>
      <c r="D1751" s="289" t="s">
        <v>2072</v>
      </c>
      <c r="E1751" s="86">
        <v>500000</v>
      </c>
      <c r="F1751" s="258"/>
    </row>
    <row r="1752" spans="1:6">
      <c r="A1752" s="166">
        <f t="shared" si="28"/>
        <v>1743</v>
      </c>
      <c r="B1752" s="85">
        <v>44790</v>
      </c>
      <c r="C1752" s="65" t="s">
        <v>1855</v>
      </c>
      <c r="D1752" s="289" t="s">
        <v>21</v>
      </c>
      <c r="E1752" s="86">
        <v>10000</v>
      </c>
      <c r="F1752" s="258"/>
    </row>
    <row r="1753" spans="1:6">
      <c r="A1753" s="166">
        <f t="shared" si="28"/>
        <v>1744</v>
      </c>
      <c r="B1753" s="85">
        <v>44790</v>
      </c>
      <c r="C1753" s="65" t="s">
        <v>1855</v>
      </c>
      <c r="D1753" s="289" t="s">
        <v>21</v>
      </c>
      <c r="E1753" s="86">
        <v>10000</v>
      </c>
      <c r="F1753" s="258"/>
    </row>
    <row r="1754" spans="1:6">
      <c r="A1754" s="166">
        <f t="shared" si="28"/>
        <v>1745</v>
      </c>
      <c r="B1754" s="85">
        <v>44790</v>
      </c>
      <c r="C1754" s="65" t="s">
        <v>1855</v>
      </c>
      <c r="D1754" s="289" t="s">
        <v>340</v>
      </c>
      <c r="E1754" s="86">
        <v>50000</v>
      </c>
      <c r="F1754" s="258"/>
    </row>
    <row r="1755" spans="1:6">
      <c r="A1755" s="166">
        <f t="shared" si="28"/>
        <v>1746</v>
      </c>
      <c r="B1755" s="85">
        <v>44790</v>
      </c>
      <c r="C1755" s="65" t="s">
        <v>1855</v>
      </c>
      <c r="D1755" s="289" t="s">
        <v>21</v>
      </c>
      <c r="E1755" s="86">
        <v>10000</v>
      </c>
      <c r="F1755" s="258"/>
    </row>
    <row r="1756" spans="1:6">
      <c r="A1756" s="166">
        <f t="shared" si="28"/>
        <v>1747</v>
      </c>
      <c r="B1756" s="85">
        <v>44790</v>
      </c>
      <c r="C1756" s="65" t="s">
        <v>1855</v>
      </c>
      <c r="D1756" s="289" t="s">
        <v>21</v>
      </c>
      <c r="E1756" s="86">
        <v>10000</v>
      </c>
      <c r="F1756" s="258"/>
    </row>
    <row r="1757" spans="1:6">
      <c r="A1757" s="166">
        <f t="shared" si="28"/>
        <v>1748</v>
      </c>
      <c r="B1757" s="85">
        <v>44790</v>
      </c>
      <c r="C1757" s="65" t="s">
        <v>1855</v>
      </c>
      <c r="D1757" s="289" t="s">
        <v>21</v>
      </c>
      <c r="E1757" s="86">
        <v>10000</v>
      </c>
      <c r="F1757" s="258"/>
    </row>
    <row r="1758" spans="1:6">
      <c r="A1758" s="166">
        <f t="shared" si="28"/>
        <v>1749</v>
      </c>
      <c r="B1758" s="85">
        <v>44790</v>
      </c>
      <c r="C1758" s="65" t="s">
        <v>1855</v>
      </c>
      <c r="D1758" s="289" t="s">
        <v>21</v>
      </c>
      <c r="E1758" s="86">
        <v>10000</v>
      </c>
      <c r="F1758" s="258"/>
    </row>
    <row r="1759" spans="1:6">
      <c r="A1759" s="166">
        <f t="shared" si="28"/>
        <v>1750</v>
      </c>
      <c r="B1759" s="85">
        <v>44790</v>
      </c>
      <c r="C1759" s="65" t="s">
        <v>1855</v>
      </c>
      <c r="D1759" s="289" t="s">
        <v>21</v>
      </c>
      <c r="E1759" s="86">
        <v>10000</v>
      </c>
      <c r="F1759" s="258"/>
    </row>
    <row r="1760" spans="1:6">
      <c r="A1760" s="166">
        <f t="shared" ref="A1760:A1823" si="29">A1759+1</f>
        <v>1751</v>
      </c>
      <c r="B1760" s="85">
        <v>44790</v>
      </c>
      <c r="C1760" s="65" t="s">
        <v>1855</v>
      </c>
      <c r="D1760" s="289" t="s">
        <v>21</v>
      </c>
      <c r="E1760" s="86">
        <v>20000</v>
      </c>
      <c r="F1760" s="258"/>
    </row>
    <row r="1761" spans="1:6">
      <c r="A1761" s="166">
        <f t="shared" si="29"/>
        <v>1752</v>
      </c>
      <c r="B1761" s="85">
        <v>44790</v>
      </c>
      <c r="C1761" s="65" t="s">
        <v>1855</v>
      </c>
      <c r="D1761" s="289" t="s">
        <v>21</v>
      </c>
      <c r="E1761" s="86">
        <v>10000</v>
      </c>
      <c r="F1761" s="258"/>
    </row>
    <row r="1762" spans="1:6">
      <c r="A1762" s="166">
        <f t="shared" si="29"/>
        <v>1753</v>
      </c>
      <c r="B1762" s="85">
        <v>44790</v>
      </c>
      <c r="C1762" s="65" t="s">
        <v>1855</v>
      </c>
      <c r="D1762" s="289" t="s">
        <v>21</v>
      </c>
      <c r="E1762" s="86">
        <v>10000</v>
      </c>
      <c r="F1762" s="258"/>
    </row>
    <row r="1763" spans="1:6">
      <c r="A1763" s="166">
        <f t="shared" si="29"/>
        <v>1754</v>
      </c>
      <c r="B1763" s="85">
        <v>44790</v>
      </c>
      <c r="C1763" s="65" t="s">
        <v>1855</v>
      </c>
      <c r="D1763" s="289" t="s">
        <v>21</v>
      </c>
      <c r="E1763" s="86">
        <v>1000</v>
      </c>
      <c r="F1763" s="258"/>
    </row>
    <row r="1764" spans="1:6">
      <c r="A1764" s="166">
        <f t="shared" si="29"/>
        <v>1755</v>
      </c>
      <c r="B1764" s="85">
        <v>44791</v>
      </c>
      <c r="C1764" s="65" t="s">
        <v>1856</v>
      </c>
      <c r="D1764" s="289" t="s">
        <v>2073</v>
      </c>
      <c r="E1764" s="86">
        <v>200000</v>
      </c>
      <c r="F1764" s="258"/>
    </row>
    <row r="1765" spans="1:6">
      <c r="A1765" s="166">
        <f t="shared" si="29"/>
        <v>1756</v>
      </c>
      <c r="B1765" s="85">
        <v>44791</v>
      </c>
      <c r="C1765" s="65" t="s">
        <v>1856</v>
      </c>
      <c r="D1765" s="289" t="s">
        <v>21</v>
      </c>
      <c r="E1765" s="86">
        <v>10000</v>
      </c>
      <c r="F1765" s="258"/>
    </row>
    <row r="1766" spans="1:6">
      <c r="A1766" s="166">
        <f t="shared" si="29"/>
        <v>1757</v>
      </c>
      <c r="B1766" s="85">
        <v>44791</v>
      </c>
      <c r="C1766" s="65" t="s">
        <v>1856</v>
      </c>
      <c r="D1766" s="289" t="s">
        <v>2074</v>
      </c>
      <c r="E1766" s="86">
        <v>50000</v>
      </c>
      <c r="F1766" s="258"/>
    </row>
    <row r="1767" spans="1:6">
      <c r="A1767" s="166">
        <f t="shared" si="29"/>
        <v>1758</v>
      </c>
      <c r="B1767" s="85">
        <v>44791</v>
      </c>
      <c r="C1767" s="65" t="s">
        <v>1856</v>
      </c>
      <c r="D1767" s="289" t="s">
        <v>21</v>
      </c>
      <c r="E1767" s="86">
        <v>10000</v>
      </c>
      <c r="F1767" s="258"/>
    </row>
    <row r="1768" spans="1:6">
      <c r="A1768" s="166">
        <f t="shared" si="29"/>
        <v>1759</v>
      </c>
      <c r="B1768" s="85">
        <v>44791</v>
      </c>
      <c r="C1768" s="65" t="s">
        <v>1856</v>
      </c>
      <c r="D1768" s="289" t="s">
        <v>21</v>
      </c>
      <c r="E1768" s="86">
        <v>20000</v>
      </c>
      <c r="F1768" s="258"/>
    </row>
    <row r="1769" spans="1:6">
      <c r="A1769" s="166">
        <f t="shared" si="29"/>
        <v>1760</v>
      </c>
      <c r="B1769" s="85">
        <v>44791</v>
      </c>
      <c r="C1769" s="65" t="s">
        <v>1856</v>
      </c>
      <c r="D1769" s="289" t="s">
        <v>21</v>
      </c>
      <c r="E1769" s="86">
        <v>10001</v>
      </c>
      <c r="F1769" s="258"/>
    </row>
    <row r="1770" spans="1:6">
      <c r="A1770" s="166">
        <f t="shared" si="29"/>
        <v>1761</v>
      </c>
      <c r="B1770" s="85">
        <v>44791</v>
      </c>
      <c r="C1770" s="65" t="s">
        <v>1856</v>
      </c>
      <c r="D1770" s="289" t="s">
        <v>278</v>
      </c>
      <c r="E1770" s="86">
        <v>1000000</v>
      </c>
      <c r="F1770" s="258"/>
    </row>
    <row r="1771" spans="1:6">
      <c r="A1771" s="166">
        <f t="shared" si="29"/>
        <v>1762</v>
      </c>
      <c r="B1771" s="85">
        <v>44791</v>
      </c>
      <c r="C1771" s="65" t="s">
        <v>1856</v>
      </c>
      <c r="D1771" s="289" t="s">
        <v>21</v>
      </c>
      <c r="E1771" s="86">
        <v>10000</v>
      </c>
      <c r="F1771" s="258"/>
    </row>
    <row r="1772" spans="1:6">
      <c r="A1772" s="166">
        <f t="shared" si="29"/>
        <v>1763</v>
      </c>
      <c r="B1772" s="85">
        <v>44791</v>
      </c>
      <c r="C1772" s="65" t="s">
        <v>1856</v>
      </c>
      <c r="D1772" s="289" t="s">
        <v>21</v>
      </c>
      <c r="E1772" s="86">
        <v>10000</v>
      </c>
      <c r="F1772" s="258"/>
    </row>
    <row r="1773" spans="1:6">
      <c r="A1773" s="166">
        <f t="shared" si="29"/>
        <v>1764</v>
      </c>
      <c r="B1773" s="85">
        <v>44791</v>
      </c>
      <c r="C1773" s="65" t="s">
        <v>1856</v>
      </c>
      <c r="D1773" s="289" t="s">
        <v>21</v>
      </c>
      <c r="E1773" s="86">
        <v>10000</v>
      </c>
      <c r="F1773" s="258"/>
    </row>
    <row r="1774" spans="1:6">
      <c r="A1774" s="166">
        <f t="shared" si="29"/>
        <v>1765</v>
      </c>
      <c r="B1774" s="85">
        <v>44791</v>
      </c>
      <c r="C1774" s="65" t="s">
        <v>1856</v>
      </c>
      <c r="D1774" s="289" t="s">
        <v>21</v>
      </c>
      <c r="E1774" s="86">
        <v>10000</v>
      </c>
      <c r="F1774" s="258"/>
    </row>
    <row r="1775" spans="1:6">
      <c r="A1775" s="166">
        <f t="shared" si="29"/>
        <v>1766</v>
      </c>
      <c r="B1775" s="85">
        <v>44791</v>
      </c>
      <c r="C1775" s="65" t="s">
        <v>1856</v>
      </c>
      <c r="D1775" s="289" t="s">
        <v>21</v>
      </c>
      <c r="E1775" s="86">
        <v>12000</v>
      </c>
      <c r="F1775" s="258"/>
    </row>
    <row r="1776" spans="1:6">
      <c r="A1776" s="166">
        <f t="shared" si="29"/>
        <v>1767</v>
      </c>
      <c r="B1776" s="85">
        <v>44791</v>
      </c>
      <c r="C1776" s="65" t="s">
        <v>1856</v>
      </c>
      <c r="D1776" s="289" t="s">
        <v>21</v>
      </c>
      <c r="E1776" s="86">
        <v>10000</v>
      </c>
      <c r="F1776" s="258"/>
    </row>
    <row r="1777" spans="1:6">
      <c r="A1777" s="166">
        <f t="shared" si="29"/>
        <v>1768</v>
      </c>
      <c r="B1777" s="85">
        <v>44791</v>
      </c>
      <c r="C1777" s="65" t="s">
        <v>1856</v>
      </c>
      <c r="D1777" s="289" t="s">
        <v>21</v>
      </c>
      <c r="E1777" s="86">
        <v>10000</v>
      </c>
      <c r="F1777" s="258"/>
    </row>
    <row r="1778" spans="1:6">
      <c r="A1778" s="166">
        <f t="shared" si="29"/>
        <v>1769</v>
      </c>
      <c r="B1778" s="85">
        <v>44791</v>
      </c>
      <c r="C1778" s="65" t="s">
        <v>1856</v>
      </c>
      <c r="D1778" s="289" t="s">
        <v>21</v>
      </c>
      <c r="E1778" s="86">
        <v>10000</v>
      </c>
      <c r="F1778" s="258"/>
    </row>
    <row r="1779" spans="1:6">
      <c r="A1779" s="166">
        <f t="shared" si="29"/>
        <v>1770</v>
      </c>
      <c r="B1779" s="85">
        <v>44791</v>
      </c>
      <c r="C1779" s="65" t="s">
        <v>1856</v>
      </c>
      <c r="D1779" s="289" t="s">
        <v>21</v>
      </c>
      <c r="E1779" s="86">
        <v>10000</v>
      </c>
      <c r="F1779" s="258"/>
    </row>
    <row r="1780" spans="1:6">
      <c r="A1780" s="166">
        <f t="shared" si="29"/>
        <v>1771</v>
      </c>
      <c r="B1780" s="85">
        <v>44792</v>
      </c>
      <c r="C1780" s="65" t="s">
        <v>1857</v>
      </c>
      <c r="D1780" s="106" t="s">
        <v>2448</v>
      </c>
      <c r="E1780" s="86">
        <v>300000</v>
      </c>
      <c r="F1780" s="258"/>
    </row>
    <row r="1781" spans="1:6">
      <c r="A1781" s="166">
        <f t="shared" si="29"/>
        <v>1772</v>
      </c>
      <c r="B1781" s="85">
        <v>44792</v>
      </c>
      <c r="C1781" s="65" t="s">
        <v>1857</v>
      </c>
      <c r="D1781" s="289" t="s">
        <v>158</v>
      </c>
      <c r="E1781" s="86">
        <v>200000</v>
      </c>
      <c r="F1781" s="258"/>
    </row>
    <row r="1782" spans="1:6">
      <c r="A1782" s="166">
        <f t="shared" si="29"/>
        <v>1773</v>
      </c>
      <c r="B1782" s="85">
        <v>44792</v>
      </c>
      <c r="C1782" s="65" t="s">
        <v>1857</v>
      </c>
      <c r="D1782" s="289" t="s">
        <v>2075</v>
      </c>
      <c r="E1782" s="86">
        <v>200000</v>
      </c>
      <c r="F1782" s="258"/>
    </row>
    <row r="1783" spans="1:6">
      <c r="A1783" s="166">
        <f t="shared" si="29"/>
        <v>1774</v>
      </c>
      <c r="B1783" s="85">
        <v>44792</v>
      </c>
      <c r="C1783" s="65" t="s">
        <v>1857</v>
      </c>
      <c r="D1783" s="289" t="s">
        <v>21</v>
      </c>
      <c r="E1783" s="86">
        <v>10000</v>
      </c>
      <c r="F1783" s="258"/>
    </row>
    <row r="1784" spans="1:6">
      <c r="A1784" s="166">
        <f t="shared" si="29"/>
        <v>1775</v>
      </c>
      <c r="B1784" s="85">
        <v>44792</v>
      </c>
      <c r="C1784" s="65" t="s">
        <v>1857</v>
      </c>
      <c r="D1784" s="289" t="s">
        <v>2076</v>
      </c>
      <c r="E1784" s="86">
        <v>250000</v>
      </c>
      <c r="F1784" s="258"/>
    </row>
    <row r="1785" spans="1:6">
      <c r="A1785" s="166">
        <f t="shared" si="29"/>
        <v>1776</v>
      </c>
      <c r="B1785" s="85">
        <v>44792</v>
      </c>
      <c r="C1785" s="65" t="s">
        <v>1857</v>
      </c>
      <c r="D1785" s="289" t="s">
        <v>21</v>
      </c>
      <c r="E1785" s="86">
        <v>10000</v>
      </c>
      <c r="F1785" s="258"/>
    </row>
    <row r="1786" spans="1:6">
      <c r="A1786" s="166">
        <f t="shared" si="29"/>
        <v>1777</v>
      </c>
      <c r="B1786" s="85">
        <v>44792</v>
      </c>
      <c r="C1786" s="65" t="s">
        <v>1857</v>
      </c>
      <c r="D1786" s="289" t="s">
        <v>21</v>
      </c>
      <c r="E1786" s="86">
        <v>1000</v>
      </c>
      <c r="F1786" s="258"/>
    </row>
    <row r="1787" spans="1:6">
      <c r="A1787" s="166">
        <f t="shared" si="29"/>
        <v>1778</v>
      </c>
      <c r="B1787" s="85">
        <v>44792</v>
      </c>
      <c r="C1787" s="65" t="s">
        <v>1857</v>
      </c>
      <c r="D1787" s="289" t="s">
        <v>21</v>
      </c>
      <c r="E1787" s="86">
        <v>10000</v>
      </c>
      <c r="F1787" s="258"/>
    </row>
    <row r="1788" spans="1:6">
      <c r="A1788" s="166">
        <f t="shared" si="29"/>
        <v>1779</v>
      </c>
      <c r="B1788" s="85">
        <v>44792</v>
      </c>
      <c r="C1788" s="65" t="s">
        <v>1857</v>
      </c>
      <c r="D1788" s="289" t="s">
        <v>21</v>
      </c>
      <c r="E1788" s="86">
        <v>20000</v>
      </c>
      <c r="F1788" s="258"/>
    </row>
    <row r="1789" spans="1:6">
      <c r="A1789" s="166">
        <f t="shared" si="29"/>
        <v>1780</v>
      </c>
      <c r="B1789" s="85">
        <v>44792</v>
      </c>
      <c r="C1789" s="65" t="s">
        <v>1857</v>
      </c>
      <c r="D1789" s="289" t="s">
        <v>21</v>
      </c>
      <c r="E1789" s="86">
        <v>10000</v>
      </c>
      <c r="F1789" s="258"/>
    </row>
    <row r="1790" spans="1:6">
      <c r="A1790" s="166">
        <f t="shared" si="29"/>
        <v>1781</v>
      </c>
      <c r="B1790" s="85">
        <v>44792</v>
      </c>
      <c r="C1790" s="65" t="s">
        <v>1857</v>
      </c>
      <c r="D1790" s="289" t="s">
        <v>21</v>
      </c>
      <c r="E1790" s="86">
        <v>10000</v>
      </c>
      <c r="F1790" s="258"/>
    </row>
    <row r="1791" spans="1:6">
      <c r="A1791" s="166">
        <f t="shared" si="29"/>
        <v>1782</v>
      </c>
      <c r="B1791" s="85">
        <v>44792</v>
      </c>
      <c r="C1791" s="65" t="s">
        <v>1857</v>
      </c>
      <c r="D1791" s="289" t="s">
        <v>21</v>
      </c>
      <c r="E1791" s="86">
        <v>10000</v>
      </c>
      <c r="F1791" s="258"/>
    </row>
    <row r="1792" spans="1:6">
      <c r="A1792" s="166">
        <f t="shared" si="29"/>
        <v>1783</v>
      </c>
      <c r="B1792" s="85">
        <v>44792</v>
      </c>
      <c r="C1792" s="65" t="s">
        <v>1857</v>
      </c>
      <c r="D1792" s="289" t="s">
        <v>21</v>
      </c>
      <c r="E1792" s="86">
        <v>10000</v>
      </c>
      <c r="F1792" s="258"/>
    </row>
    <row r="1793" spans="1:6">
      <c r="A1793" s="166">
        <f t="shared" si="29"/>
        <v>1784</v>
      </c>
      <c r="B1793" s="85">
        <v>44792</v>
      </c>
      <c r="C1793" s="65" t="s">
        <v>1857</v>
      </c>
      <c r="D1793" s="289" t="s">
        <v>21</v>
      </c>
      <c r="E1793" s="86">
        <v>10000</v>
      </c>
      <c r="F1793" s="258"/>
    </row>
    <row r="1794" spans="1:6">
      <c r="A1794" s="166">
        <f t="shared" si="29"/>
        <v>1785</v>
      </c>
      <c r="B1794" s="85">
        <v>44792</v>
      </c>
      <c r="C1794" s="65" t="s">
        <v>1857</v>
      </c>
      <c r="D1794" s="289" t="s">
        <v>21</v>
      </c>
      <c r="E1794" s="86">
        <v>10000</v>
      </c>
      <c r="F1794" s="258"/>
    </row>
    <row r="1795" spans="1:6">
      <c r="A1795" s="166">
        <f t="shared" si="29"/>
        <v>1786</v>
      </c>
      <c r="B1795" s="85">
        <v>44792</v>
      </c>
      <c r="C1795" s="65" t="s">
        <v>1857</v>
      </c>
      <c r="D1795" s="289" t="s">
        <v>21</v>
      </c>
      <c r="E1795" s="86">
        <v>10000</v>
      </c>
      <c r="F1795" s="258"/>
    </row>
    <row r="1796" spans="1:6">
      <c r="A1796" s="166">
        <f t="shared" si="29"/>
        <v>1787</v>
      </c>
      <c r="B1796" s="85">
        <v>44792</v>
      </c>
      <c r="C1796" s="65" t="s">
        <v>1857</v>
      </c>
      <c r="D1796" s="289" t="s">
        <v>21</v>
      </c>
      <c r="E1796" s="86">
        <v>10000</v>
      </c>
      <c r="F1796" s="258"/>
    </row>
    <row r="1797" spans="1:6">
      <c r="A1797" s="166">
        <f t="shared" si="29"/>
        <v>1788</v>
      </c>
      <c r="B1797" s="85">
        <v>44792</v>
      </c>
      <c r="C1797" s="65" t="s">
        <v>1857</v>
      </c>
      <c r="D1797" s="289" t="s">
        <v>21</v>
      </c>
      <c r="E1797" s="86">
        <v>10000</v>
      </c>
      <c r="F1797" s="258"/>
    </row>
    <row r="1798" spans="1:6">
      <c r="A1798" s="166">
        <f t="shared" si="29"/>
        <v>1789</v>
      </c>
      <c r="B1798" s="85">
        <v>44792</v>
      </c>
      <c r="C1798" s="65" t="s">
        <v>1857</v>
      </c>
      <c r="D1798" s="289" t="s">
        <v>21</v>
      </c>
      <c r="E1798" s="86">
        <v>10000</v>
      </c>
      <c r="F1798" s="258"/>
    </row>
    <row r="1799" spans="1:6">
      <c r="A1799" s="166">
        <f t="shared" si="29"/>
        <v>1790</v>
      </c>
      <c r="B1799" s="85">
        <v>44792</v>
      </c>
      <c r="C1799" s="65" t="s">
        <v>1857</v>
      </c>
      <c r="D1799" s="289" t="s">
        <v>21</v>
      </c>
      <c r="E1799" s="86">
        <v>10000</v>
      </c>
      <c r="F1799" s="258"/>
    </row>
    <row r="1800" spans="1:6">
      <c r="A1800" s="166">
        <f t="shared" si="29"/>
        <v>1791</v>
      </c>
      <c r="B1800" s="85">
        <v>44792</v>
      </c>
      <c r="C1800" s="65" t="s">
        <v>1857</v>
      </c>
      <c r="D1800" s="289" t="s">
        <v>21</v>
      </c>
      <c r="E1800" s="86">
        <v>1000</v>
      </c>
      <c r="F1800" s="258"/>
    </row>
    <row r="1801" spans="1:6">
      <c r="A1801" s="166">
        <f t="shared" si="29"/>
        <v>1792</v>
      </c>
      <c r="B1801" s="85">
        <v>44792</v>
      </c>
      <c r="C1801" s="65" t="s">
        <v>1857</v>
      </c>
      <c r="D1801" s="289" t="s">
        <v>21</v>
      </c>
      <c r="E1801" s="86">
        <v>10000</v>
      </c>
      <c r="F1801" s="258"/>
    </row>
    <row r="1802" spans="1:6">
      <c r="A1802" s="166">
        <f t="shared" si="29"/>
        <v>1793</v>
      </c>
      <c r="B1802" s="85">
        <v>44792</v>
      </c>
      <c r="C1802" s="65" t="s">
        <v>1857</v>
      </c>
      <c r="D1802" s="289" t="s">
        <v>21</v>
      </c>
      <c r="E1802" s="86">
        <v>10000</v>
      </c>
      <c r="F1802" s="258"/>
    </row>
    <row r="1803" spans="1:6">
      <c r="A1803" s="166">
        <f t="shared" si="29"/>
        <v>1794</v>
      </c>
      <c r="B1803" s="85">
        <v>44792</v>
      </c>
      <c r="C1803" s="65" t="s">
        <v>1857</v>
      </c>
      <c r="D1803" s="289" t="s">
        <v>21</v>
      </c>
      <c r="E1803" s="86">
        <v>10000</v>
      </c>
      <c r="F1803" s="258"/>
    </row>
    <row r="1804" spans="1:6">
      <c r="A1804" s="166">
        <f t="shared" si="29"/>
        <v>1795</v>
      </c>
      <c r="B1804" s="85">
        <v>44792</v>
      </c>
      <c r="C1804" s="65" t="s">
        <v>1857</v>
      </c>
      <c r="D1804" s="289" t="s">
        <v>21</v>
      </c>
      <c r="E1804" s="86">
        <v>10000</v>
      </c>
      <c r="F1804" s="258"/>
    </row>
    <row r="1805" spans="1:6">
      <c r="A1805" s="166">
        <f t="shared" si="29"/>
        <v>1796</v>
      </c>
      <c r="B1805" s="85">
        <v>44792</v>
      </c>
      <c r="C1805" s="65" t="s">
        <v>1857</v>
      </c>
      <c r="D1805" s="289" t="s">
        <v>21</v>
      </c>
      <c r="E1805" s="86">
        <v>10000</v>
      </c>
      <c r="F1805" s="258"/>
    </row>
    <row r="1806" spans="1:6">
      <c r="A1806" s="166">
        <f t="shared" si="29"/>
        <v>1797</v>
      </c>
      <c r="B1806" s="85">
        <v>44792</v>
      </c>
      <c r="C1806" s="65" t="s">
        <v>1857</v>
      </c>
      <c r="D1806" s="289" t="s">
        <v>21</v>
      </c>
      <c r="E1806" s="86">
        <v>10000</v>
      </c>
      <c r="F1806" s="258"/>
    </row>
    <row r="1807" spans="1:6">
      <c r="A1807" s="166">
        <f t="shared" si="29"/>
        <v>1798</v>
      </c>
      <c r="B1807" s="85">
        <v>44792</v>
      </c>
      <c r="C1807" s="65" t="s">
        <v>1857</v>
      </c>
      <c r="D1807" s="289" t="s">
        <v>21</v>
      </c>
      <c r="E1807" s="86">
        <v>5000</v>
      </c>
      <c r="F1807" s="258"/>
    </row>
    <row r="1808" spans="1:6">
      <c r="A1808" s="166">
        <f t="shared" si="29"/>
        <v>1799</v>
      </c>
      <c r="B1808" s="85">
        <v>44792</v>
      </c>
      <c r="C1808" s="65" t="s">
        <v>1857</v>
      </c>
      <c r="D1808" s="289" t="s">
        <v>21</v>
      </c>
      <c r="E1808" s="86">
        <v>10000</v>
      </c>
      <c r="F1808" s="258"/>
    </row>
    <row r="1809" spans="1:6">
      <c r="A1809" s="166">
        <f t="shared" si="29"/>
        <v>1800</v>
      </c>
      <c r="B1809" s="85">
        <v>44792</v>
      </c>
      <c r="C1809" s="65" t="s">
        <v>1857</v>
      </c>
      <c r="D1809" s="289" t="s">
        <v>21</v>
      </c>
      <c r="E1809" s="86">
        <v>5000</v>
      </c>
      <c r="F1809" s="258"/>
    </row>
    <row r="1810" spans="1:6">
      <c r="A1810" s="166">
        <f t="shared" si="29"/>
        <v>1801</v>
      </c>
      <c r="B1810" s="85">
        <v>44792</v>
      </c>
      <c r="C1810" s="65" t="s">
        <v>1857</v>
      </c>
      <c r="D1810" s="289" t="s">
        <v>21</v>
      </c>
      <c r="E1810" s="86">
        <v>5000</v>
      </c>
      <c r="F1810" s="258"/>
    </row>
    <row r="1811" spans="1:6">
      <c r="A1811" s="166">
        <f t="shared" si="29"/>
        <v>1802</v>
      </c>
      <c r="B1811" s="85">
        <v>44792</v>
      </c>
      <c r="C1811" s="65" t="s">
        <v>1857</v>
      </c>
      <c r="D1811" s="289" t="s">
        <v>21</v>
      </c>
      <c r="E1811" s="86">
        <v>4000</v>
      </c>
      <c r="F1811" s="258"/>
    </row>
    <row r="1812" spans="1:6">
      <c r="A1812" s="166">
        <f t="shared" si="29"/>
        <v>1803</v>
      </c>
      <c r="B1812" s="85">
        <v>44792</v>
      </c>
      <c r="C1812" s="65" t="s">
        <v>1857</v>
      </c>
      <c r="D1812" s="289" t="s">
        <v>21</v>
      </c>
      <c r="E1812" s="86">
        <v>10000</v>
      </c>
      <c r="F1812" s="258"/>
    </row>
    <row r="1813" spans="1:6">
      <c r="A1813" s="166">
        <f t="shared" si="29"/>
        <v>1804</v>
      </c>
      <c r="B1813" s="85">
        <v>44792</v>
      </c>
      <c r="C1813" s="65" t="s">
        <v>1857</v>
      </c>
      <c r="D1813" s="289" t="s">
        <v>21</v>
      </c>
      <c r="E1813" s="86">
        <v>5000</v>
      </c>
      <c r="F1813" s="258"/>
    </row>
    <row r="1814" spans="1:6">
      <c r="A1814" s="166">
        <f t="shared" si="29"/>
        <v>1805</v>
      </c>
      <c r="B1814" s="85">
        <v>44792</v>
      </c>
      <c r="C1814" s="65" t="s">
        <v>1857</v>
      </c>
      <c r="D1814" s="289" t="s">
        <v>21</v>
      </c>
      <c r="E1814" s="86">
        <v>2000</v>
      </c>
      <c r="F1814" s="258"/>
    </row>
    <row r="1815" spans="1:6">
      <c r="A1815" s="166">
        <f t="shared" si="29"/>
        <v>1806</v>
      </c>
      <c r="B1815" s="85">
        <v>44792</v>
      </c>
      <c r="C1815" s="65" t="s">
        <v>1857</v>
      </c>
      <c r="D1815" s="289" t="s">
        <v>21</v>
      </c>
      <c r="E1815" s="86">
        <v>10000</v>
      </c>
      <c r="F1815" s="258"/>
    </row>
    <row r="1816" spans="1:6">
      <c r="A1816" s="166">
        <f t="shared" si="29"/>
        <v>1807</v>
      </c>
      <c r="B1816" s="85">
        <v>44792</v>
      </c>
      <c r="C1816" s="65" t="s">
        <v>1857</v>
      </c>
      <c r="D1816" s="289" t="s">
        <v>21</v>
      </c>
      <c r="E1816" s="86">
        <v>10000</v>
      </c>
      <c r="F1816" s="258"/>
    </row>
    <row r="1817" spans="1:6">
      <c r="A1817" s="166">
        <f t="shared" si="29"/>
        <v>1808</v>
      </c>
      <c r="B1817" s="85">
        <v>44792</v>
      </c>
      <c r="C1817" s="65" t="s">
        <v>1857</v>
      </c>
      <c r="D1817" s="289" t="s">
        <v>21</v>
      </c>
      <c r="E1817" s="86">
        <v>10000</v>
      </c>
      <c r="F1817" s="258"/>
    </row>
    <row r="1818" spans="1:6">
      <c r="A1818" s="166">
        <f t="shared" si="29"/>
        <v>1809</v>
      </c>
      <c r="B1818" s="85">
        <v>44792</v>
      </c>
      <c r="C1818" s="65" t="s">
        <v>1857</v>
      </c>
      <c r="D1818" s="289" t="s">
        <v>21</v>
      </c>
      <c r="E1818" s="86">
        <v>10000</v>
      </c>
      <c r="F1818" s="258"/>
    </row>
    <row r="1819" spans="1:6">
      <c r="A1819" s="166">
        <f t="shared" si="29"/>
        <v>1810</v>
      </c>
      <c r="B1819" s="85">
        <v>44792</v>
      </c>
      <c r="C1819" s="65" t="s">
        <v>1857</v>
      </c>
      <c r="D1819" s="289" t="s">
        <v>21</v>
      </c>
      <c r="E1819" s="86">
        <v>10000</v>
      </c>
      <c r="F1819" s="258"/>
    </row>
    <row r="1820" spans="1:6">
      <c r="A1820" s="166">
        <f t="shared" si="29"/>
        <v>1811</v>
      </c>
      <c r="B1820" s="85">
        <v>44792</v>
      </c>
      <c r="C1820" s="65" t="s">
        <v>1857</v>
      </c>
      <c r="D1820" s="289" t="s">
        <v>21</v>
      </c>
      <c r="E1820" s="86">
        <v>10000</v>
      </c>
      <c r="F1820" s="258"/>
    </row>
    <row r="1821" spans="1:6">
      <c r="A1821" s="166">
        <f t="shared" si="29"/>
        <v>1812</v>
      </c>
      <c r="B1821" s="85">
        <v>44792</v>
      </c>
      <c r="C1821" s="65" t="s">
        <v>1857</v>
      </c>
      <c r="D1821" s="289" t="s">
        <v>21</v>
      </c>
      <c r="E1821" s="86">
        <v>10000</v>
      </c>
      <c r="F1821" s="258"/>
    </row>
    <row r="1822" spans="1:6">
      <c r="A1822" s="166">
        <f t="shared" si="29"/>
        <v>1813</v>
      </c>
      <c r="B1822" s="85">
        <v>44792</v>
      </c>
      <c r="C1822" s="65" t="s">
        <v>1857</v>
      </c>
      <c r="D1822" s="289" t="s">
        <v>21</v>
      </c>
      <c r="E1822" s="86">
        <v>10000</v>
      </c>
      <c r="F1822" s="258"/>
    </row>
    <row r="1823" spans="1:6">
      <c r="A1823" s="166">
        <f t="shared" si="29"/>
        <v>1814</v>
      </c>
      <c r="B1823" s="85">
        <v>44792</v>
      </c>
      <c r="C1823" s="65" t="s">
        <v>1857</v>
      </c>
      <c r="D1823" s="289" t="s">
        <v>21</v>
      </c>
      <c r="E1823" s="86">
        <v>10000</v>
      </c>
      <c r="F1823" s="258"/>
    </row>
    <row r="1824" spans="1:6">
      <c r="A1824" s="166">
        <f t="shared" ref="A1824:A1887" si="30">A1823+1</f>
        <v>1815</v>
      </c>
      <c r="B1824" s="85">
        <v>44792</v>
      </c>
      <c r="C1824" s="65" t="s">
        <v>1857</v>
      </c>
      <c r="D1824" s="289" t="s">
        <v>21</v>
      </c>
      <c r="E1824" s="86">
        <v>10000</v>
      </c>
      <c r="F1824" s="258"/>
    </row>
    <row r="1825" spans="1:6">
      <c r="A1825" s="166">
        <f t="shared" si="30"/>
        <v>1816</v>
      </c>
      <c r="B1825" s="85">
        <v>44792</v>
      </c>
      <c r="C1825" s="65" t="s">
        <v>1857</v>
      </c>
      <c r="D1825" s="289" t="s">
        <v>21</v>
      </c>
      <c r="E1825" s="86">
        <v>10000</v>
      </c>
      <c r="F1825" s="258"/>
    </row>
    <row r="1826" spans="1:6">
      <c r="A1826" s="166">
        <f t="shared" si="30"/>
        <v>1817</v>
      </c>
      <c r="B1826" s="85">
        <v>44792</v>
      </c>
      <c r="C1826" s="65" t="s">
        <v>1857</v>
      </c>
      <c r="D1826" s="289" t="s">
        <v>21</v>
      </c>
      <c r="E1826" s="86">
        <v>20000</v>
      </c>
      <c r="F1826" s="258"/>
    </row>
    <row r="1827" spans="1:6">
      <c r="A1827" s="166">
        <f t="shared" si="30"/>
        <v>1818</v>
      </c>
      <c r="B1827" s="85">
        <v>44792</v>
      </c>
      <c r="C1827" s="65" t="s">
        <v>1857</v>
      </c>
      <c r="D1827" s="289" t="s">
        <v>998</v>
      </c>
      <c r="E1827" s="86">
        <v>200000</v>
      </c>
      <c r="F1827" s="258"/>
    </row>
    <row r="1828" spans="1:6">
      <c r="A1828" s="166">
        <f t="shared" si="30"/>
        <v>1819</v>
      </c>
      <c r="B1828" s="85">
        <v>44793</v>
      </c>
      <c r="C1828" s="65" t="s">
        <v>1858</v>
      </c>
      <c r="D1828" s="289" t="s">
        <v>2077</v>
      </c>
      <c r="E1828" s="86">
        <v>100000</v>
      </c>
      <c r="F1828" s="258"/>
    </row>
    <row r="1829" spans="1:6">
      <c r="A1829" s="166">
        <f t="shared" si="30"/>
        <v>1820</v>
      </c>
      <c r="B1829" s="85">
        <v>44793</v>
      </c>
      <c r="C1829" s="65" t="s">
        <v>1858</v>
      </c>
      <c r="D1829" s="289" t="s">
        <v>146</v>
      </c>
      <c r="E1829" s="86">
        <v>200000</v>
      </c>
      <c r="F1829" s="258"/>
    </row>
    <row r="1830" spans="1:6">
      <c r="A1830" s="166">
        <f t="shared" si="30"/>
        <v>1821</v>
      </c>
      <c r="B1830" s="85">
        <v>44793</v>
      </c>
      <c r="C1830" s="65" t="s">
        <v>1858</v>
      </c>
      <c r="D1830" s="289" t="s">
        <v>21</v>
      </c>
      <c r="E1830" s="86">
        <v>10000</v>
      </c>
      <c r="F1830" s="258"/>
    </row>
    <row r="1831" spans="1:6">
      <c r="A1831" s="166">
        <f t="shared" si="30"/>
        <v>1822</v>
      </c>
      <c r="B1831" s="85">
        <v>44793</v>
      </c>
      <c r="C1831" s="65" t="s">
        <v>1858</v>
      </c>
      <c r="D1831" s="289" t="s">
        <v>21</v>
      </c>
      <c r="E1831" s="86">
        <v>1000</v>
      </c>
      <c r="F1831" s="258"/>
    </row>
    <row r="1832" spans="1:6">
      <c r="A1832" s="166">
        <f t="shared" si="30"/>
        <v>1823</v>
      </c>
      <c r="B1832" s="85">
        <v>44793</v>
      </c>
      <c r="C1832" s="65" t="s">
        <v>1858</v>
      </c>
      <c r="D1832" s="289" t="s">
        <v>21</v>
      </c>
      <c r="E1832" s="86">
        <v>5000</v>
      </c>
      <c r="F1832" s="258"/>
    </row>
    <row r="1833" spans="1:6">
      <c r="A1833" s="166">
        <f t="shared" si="30"/>
        <v>1824</v>
      </c>
      <c r="B1833" s="85">
        <v>44793</v>
      </c>
      <c r="C1833" s="65" t="s">
        <v>1858</v>
      </c>
      <c r="D1833" s="289" t="s">
        <v>21</v>
      </c>
      <c r="E1833" s="86">
        <v>10000</v>
      </c>
      <c r="F1833" s="258"/>
    </row>
    <row r="1834" spans="1:6">
      <c r="A1834" s="166">
        <f t="shared" si="30"/>
        <v>1825</v>
      </c>
      <c r="B1834" s="85">
        <v>44793</v>
      </c>
      <c r="C1834" s="65" t="s">
        <v>1858</v>
      </c>
      <c r="D1834" s="289" t="s">
        <v>21</v>
      </c>
      <c r="E1834" s="86">
        <v>10000</v>
      </c>
      <c r="F1834" s="258"/>
    </row>
    <row r="1835" spans="1:6">
      <c r="A1835" s="166">
        <f t="shared" si="30"/>
        <v>1826</v>
      </c>
      <c r="B1835" s="85">
        <v>44793</v>
      </c>
      <c r="C1835" s="65" t="s">
        <v>1858</v>
      </c>
      <c r="D1835" s="289" t="s">
        <v>21</v>
      </c>
      <c r="E1835" s="86">
        <v>10000</v>
      </c>
      <c r="F1835" s="258"/>
    </row>
    <row r="1836" spans="1:6">
      <c r="A1836" s="166">
        <f t="shared" si="30"/>
        <v>1827</v>
      </c>
      <c r="B1836" s="85">
        <v>44793</v>
      </c>
      <c r="C1836" s="65" t="s">
        <v>1858</v>
      </c>
      <c r="D1836" s="289" t="s">
        <v>21</v>
      </c>
      <c r="E1836" s="86">
        <v>10000</v>
      </c>
      <c r="F1836" s="258"/>
    </row>
    <row r="1837" spans="1:6">
      <c r="A1837" s="166">
        <f t="shared" si="30"/>
        <v>1828</v>
      </c>
      <c r="B1837" s="85">
        <v>44793</v>
      </c>
      <c r="C1837" s="65" t="s">
        <v>1858</v>
      </c>
      <c r="D1837" s="289" t="s">
        <v>21</v>
      </c>
      <c r="E1837" s="86">
        <v>10000</v>
      </c>
      <c r="F1837" s="258"/>
    </row>
    <row r="1838" spans="1:6">
      <c r="A1838" s="166">
        <f t="shared" si="30"/>
        <v>1829</v>
      </c>
      <c r="B1838" s="85">
        <v>44793</v>
      </c>
      <c r="C1838" s="65" t="s">
        <v>1858</v>
      </c>
      <c r="D1838" s="289" t="s">
        <v>21</v>
      </c>
      <c r="E1838" s="86">
        <v>10000</v>
      </c>
      <c r="F1838" s="258"/>
    </row>
    <row r="1839" spans="1:6">
      <c r="A1839" s="166">
        <f t="shared" si="30"/>
        <v>1830</v>
      </c>
      <c r="B1839" s="85">
        <v>44793</v>
      </c>
      <c r="C1839" s="65" t="s">
        <v>1858</v>
      </c>
      <c r="D1839" s="289" t="s">
        <v>21</v>
      </c>
      <c r="E1839" s="86">
        <v>10000</v>
      </c>
      <c r="F1839" s="258"/>
    </row>
    <row r="1840" spans="1:6">
      <c r="A1840" s="166">
        <f t="shared" si="30"/>
        <v>1831</v>
      </c>
      <c r="B1840" s="85">
        <v>44793</v>
      </c>
      <c r="C1840" s="65" t="s">
        <v>1858</v>
      </c>
      <c r="D1840" s="289" t="s">
        <v>21</v>
      </c>
      <c r="E1840" s="86">
        <v>10000</v>
      </c>
      <c r="F1840" s="258"/>
    </row>
    <row r="1841" spans="1:6">
      <c r="A1841" s="166">
        <f t="shared" si="30"/>
        <v>1832</v>
      </c>
      <c r="B1841" s="85">
        <v>44793</v>
      </c>
      <c r="C1841" s="65" t="s">
        <v>1858</v>
      </c>
      <c r="D1841" s="289" t="s">
        <v>21</v>
      </c>
      <c r="E1841" s="86">
        <v>10000</v>
      </c>
      <c r="F1841" s="258"/>
    </row>
    <row r="1842" spans="1:6">
      <c r="A1842" s="166">
        <f t="shared" si="30"/>
        <v>1833</v>
      </c>
      <c r="B1842" s="85">
        <v>44793</v>
      </c>
      <c r="C1842" s="65" t="s">
        <v>1858</v>
      </c>
      <c r="D1842" s="289" t="s">
        <v>155</v>
      </c>
      <c r="E1842" s="86">
        <v>250000</v>
      </c>
      <c r="F1842" s="258"/>
    </row>
    <row r="1843" spans="1:6">
      <c r="A1843" s="166">
        <f t="shared" si="30"/>
        <v>1834</v>
      </c>
      <c r="B1843" s="85">
        <v>44793</v>
      </c>
      <c r="C1843" s="65" t="s">
        <v>1858</v>
      </c>
      <c r="D1843" s="289" t="s">
        <v>21</v>
      </c>
      <c r="E1843" s="86">
        <v>10000</v>
      </c>
      <c r="F1843" s="258"/>
    </row>
    <row r="1844" spans="1:6">
      <c r="A1844" s="166">
        <f t="shared" si="30"/>
        <v>1835</v>
      </c>
      <c r="B1844" s="85">
        <v>44793</v>
      </c>
      <c r="C1844" s="65" t="s">
        <v>1858</v>
      </c>
      <c r="D1844" s="289" t="s">
        <v>21</v>
      </c>
      <c r="E1844" s="86">
        <v>10000</v>
      </c>
      <c r="F1844" s="258"/>
    </row>
    <row r="1845" spans="1:6">
      <c r="A1845" s="166">
        <f t="shared" si="30"/>
        <v>1836</v>
      </c>
      <c r="B1845" s="85">
        <v>44793</v>
      </c>
      <c r="C1845" s="65" t="s">
        <v>1858</v>
      </c>
      <c r="D1845" s="289" t="s">
        <v>21</v>
      </c>
      <c r="E1845" s="86">
        <v>10000</v>
      </c>
      <c r="F1845" s="258"/>
    </row>
    <row r="1846" spans="1:6">
      <c r="A1846" s="166">
        <f t="shared" si="30"/>
        <v>1837</v>
      </c>
      <c r="B1846" s="85">
        <v>44793</v>
      </c>
      <c r="C1846" s="65" t="s">
        <v>1858</v>
      </c>
      <c r="D1846" s="289" t="s">
        <v>21</v>
      </c>
      <c r="E1846" s="86">
        <v>20000</v>
      </c>
      <c r="F1846" s="258"/>
    </row>
    <row r="1847" spans="1:6">
      <c r="A1847" s="166">
        <f t="shared" si="30"/>
        <v>1838</v>
      </c>
      <c r="B1847" s="85">
        <v>44793</v>
      </c>
      <c r="C1847" s="65" t="s">
        <v>1858</v>
      </c>
      <c r="D1847" s="289" t="s">
        <v>2462</v>
      </c>
      <c r="E1847" s="86">
        <v>50000</v>
      </c>
      <c r="F1847" s="258"/>
    </row>
    <row r="1848" spans="1:6">
      <c r="A1848" s="166">
        <f t="shared" si="30"/>
        <v>1839</v>
      </c>
      <c r="B1848" s="85">
        <v>44793</v>
      </c>
      <c r="C1848" s="65" t="s">
        <v>1858</v>
      </c>
      <c r="D1848" s="289" t="s">
        <v>21</v>
      </c>
      <c r="E1848" s="86">
        <v>10000</v>
      </c>
      <c r="F1848" s="258"/>
    </row>
    <row r="1849" spans="1:6">
      <c r="A1849" s="166">
        <f t="shared" si="30"/>
        <v>1840</v>
      </c>
      <c r="B1849" s="85">
        <v>44793</v>
      </c>
      <c r="C1849" s="65" t="s">
        <v>1858</v>
      </c>
      <c r="D1849" s="289" t="s">
        <v>21</v>
      </c>
      <c r="E1849" s="86">
        <v>10000</v>
      </c>
      <c r="F1849" s="258"/>
    </row>
    <row r="1850" spans="1:6">
      <c r="A1850" s="166">
        <f t="shared" si="30"/>
        <v>1841</v>
      </c>
      <c r="B1850" s="85">
        <v>44793</v>
      </c>
      <c r="C1850" s="65" t="s">
        <v>1858</v>
      </c>
      <c r="D1850" s="289" t="s">
        <v>21</v>
      </c>
      <c r="E1850" s="86">
        <v>10000</v>
      </c>
      <c r="F1850" s="258"/>
    </row>
    <row r="1851" spans="1:6">
      <c r="A1851" s="166">
        <f t="shared" si="30"/>
        <v>1842</v>
      </c>
      <c r="B1851" s="85">
        <v>44793</v>
      </c>
      <c r="C1851" s="65" t="s">
        <v>1858</v>
      </c>
      <c r="D1851" s="289" t="s">
        <v>21</v>
      </c>
      <c r="E1851" s="86">
        <v>1000</v>
      </c>
      <c r="F1851" s="258"/>
    </row>
    <row r="1852" spans="1:6">
      <c r="A1852" s="166">
        <f t="shared" si="30"/>
        <v>1843</v>
      </c>
      <c r="B1852" s="85">
        <v>44793</v>
      </c>
      <c r="C1852" s="65" t="s">
        <v>1858</v>
      </c>
      <c r="D1852" s="289" t="s">
        <v>21</v>
      </c>
      <c r="E1852" s="86">
        <v>10000</v>
      </c>
      <c r="F1852" s="258"/>
    </row>
    <row r="1853" spans="1:6">
      <c r="A1853" s="166">
        <f t="shared" si="30"/>
        <v>1844</v>
      </c>
      <c r="B1853" s="85">
        <v>44793</v>
      </c>
      <c r="C1853" s="65" t="s">
        <v>1858</v>
      </c>
      <c r="D1853" s="289" t="s">
        <v>21</v>
      </c>
      <c r="E1853" s="86">
        <v>1</v>
      </c>
      <c r="F1853" s="258"/>
    </row>
    <row r="1854" spans="1:6">
      <c r="A1854" s="166">
        <f t="shared" si="30"/>
        <v>1845</v>
      </c>
      <c r="B1854" s="85">
        <v>44793</v>
      </c>
      <c r="C1854" s="65" t="s">
        <v>1858</v>
      </c>
      <c r="D1854" s="289" t="s">
        <v>21</v>
      </c>
      <c r="E1854" s="86">
        <v>10000</v>
      </c>
      <c r="F1854" s="258"/>
    </row>
    <row r="1855" spans="1:6">
      <c r="A1855" s="166">
        <f t="shared" si="30"/>
        <v>1846</v>
      </c>
      <c r="B1855" s="85">
        <v>44793</v>
      </c>
      <c r="C1855" s="65" t="s">
        <v>1858</v>
      </c>
      <c r="D1855" s="289" t="s">
        <v>21</v>
      </c>
      <c r="E1855" s="86">
        <v>10000</v>
      </c>
      <c r="F1855" s="258"/>
    </row>
    <row r="1856" spans="1:6">
      <c r="A1856" s="166">
        <f t="shared" si="30"/>
        <v>1847</v>
      </c>
      <c r="B1856" s="85">
        <v>44793</v>
      </c>
      <c r="C1856" s="65" t="s">
        <v>1858</v>
      </c>
      <c r="D1856" s="289" t="s">
        <v>21</v>
      </c>
      <c r="E1856" s="86">
        <v>10000</v>
      </c>
      <c r="F1856" s="258"/>
    </row>
    <row r="1857" spans="1:6">
      <c r="A1857" s="166">
        <f t="shared" si="30"/>
        <v>1848</v>
      </c>
      <c r="B1857" s="85">
        <v>44793</v>
      </c>
      <c r="C1857" s="65" t="s">
        <v>1858</v>
      </c>
      <c r="D1857" s="289" t="s">
        <v>21</v>
      </c>
      <c r="E1857" s="86">
        <v>10000</v>
      </c>
      <c r="F1857" s="258"/>
    </row>
    <row r="1858" spans="1:6">
      <c r="A1858" s="166">
        <f t="shared" si="30"/>
        <v>1849</v>
      </c>
      <c r="B1858" s="85">
        <v>44793</v>
      </c>
      <c r="C1858" s="65" t="s">
        <v>1858</v>
      </c>
      <c r="D1858" s="289" t="s">
        <v>21</v>
      </c>
      <c r="E1858" s="86">
        <v>10000</v>
      </c>
      <c r="F1858" s="258"/>
    </row>
    <row r="1859" spans="1:6">
      <c r="A1859" s="166">
        <f t="shared" si="30"/>
        <v>1850</v>
      </c>
      <c r="B1859" s="85">
        <v>44793</v>
      </c>
      <c r="C1859" s="65" t="s">
        <v>1858</v>
      </c>
      <c r="D1859" s="289" t="s">
        <v>21</v>
      </c>
      <c r="E1859" s="86">
        <v>10000</v>
      </c>
      <c r="F1859" s="258"/>
    </row>
    <row r="1860" spans="1:6">
      <c r="A1860" s="166">
        <f t="shared" si="30"/>
        <v>1851</v>
      </c>
      <c r="B1860" s="85">
        <v>44793</v>
      </c>
      <c r="C1860" s="65" t="s">
        <v>1858</v>
      </c>
      <c r="D1860" s="289" t="s">
        <v>21</v>
      </c>
      <c r="E1860" s="86">
        <v>10000</v>
      </c>
      <c r="F1860" s="258"/>
    </row>
    <row r="1861" spans="1:6">
      <c r="A1861" s="166">
        <f t="shared" si="30"/>
        <v>1852</v>
      </c>
      <c r="B1861" s="85">
        <v>44793</v>
      </c>
      <c r="C1861" s="65" t="s">
        <v>1858</v>
      </c>
      <c r="D1861" s="289" t="s">
        <v>21</v>
      </c>
      <c r="E1861" s="86">
        <v>10000</v>
      </c>
      <c r="F1861" s="258"/>
    </row>
    <row r="1862" spans="1:6">
      <c r="A1862" s="166">
        <f t="shared" si="30"/>
        <v>1853</v>
      </c>
      <c r="B1862" s="85">
        <v>44793</v>
      </c>
      <c r="C1862" s="65" t="s">
        <v>1858</v>
      </c>
      <c r="D1862" s="289" t="s">
        <v>21</v>
      </c>
      <c r="E1862" s="86">
        <v>10000</v>
      </c>
      <c r="F1862" s="258"/>
    </row>
    <row r="1863" spans="1:6">
      <c r="A1863" s="166">
        <f t="shared" si="30"/>
        <v>1854</v>
      </c>
      <c r="B1863" s="85">
        <v>44793</v>
      </c>
      <c r="C1863" s="65" t="s">
        <v>1858</v>
      </c>
      <c r="D1863" s="289" t="s">
        <v>21</v>
      </c>
      <c r="E1863" s="86">
        <v>1000</v>
      </c>
      <c r="F1863" s="258"/>
    </row>
    <row r="1864" spans="1:6">
      <c r="A1864" s="166">
        <f t="shared" si="30"/>
        <v>1855</v>
      </c>
      <c r="B1864" s="85">
        <v>44793</v>
      </c>
      <c r="C1864" s="65" t="s">
        <v>1858</v>
      </c>
      <c r="D1864" s="289" t="s">
        <v>21</v>
      </c>
      <c r="E1864" s="86">
        <v>10000</v>
      </c>
      <c r="F1864" s="258"/>
    </row>
    <row r="1865" spans="1:6">
      <c r="A1865" s="166">
        <f t="shared" si="30"/>
        <v>1856</v>
      </c>
      <c r="B1865" s="85">
        <v>44793</v>
      </c>
      <c r="C1865" s="65" t="s">
        <v>1858</v>
      </c>
      <c r="D1865" s="289" t="s">
        <v>21</v>
      </c>
      <c r="E1865" s="86">
        <v>10000</v>
      </c>
      <c r="F1865" s="258"/>
    </row>
    <row r="1866" spans="1:6">
      <c r="A1866" s="166">
        <f t="shared" si="30"/>
        <v>1857</v>
      </c>
      <c r="B1866" s="85">
        <v>44793</v>
      </c>
      <c r="C1866" s="65" t="s">
        <v>1858</v>
      </c>
      <c r="D1866" s="289" t="s">
        <v>21</v>
      </c>
      <c r="E1866" s="86">
        <v>10000</v>
      </c>
      <c r="F1866" s="258"/>
    </row>
    <row r="1867" spans="1:6">
      <c r="A1867" s="166">
        <f t="shared" si="30"/>
        <v>1858</v>
      </c>
      <c r="B1867" s="85">
        <v>44793</v>
      </c>
      <c r="C1867" s="65" t="s">
        <v>1858</v>
      </c>
      <c r="D1867" s="289" t="s">
        <v>21</v>
      </c>
      <c r="E1867" s="86">
        <v>10000</v>
      </c>
      <c r="F1867" s="258"/>
    </row>
    <row r="1868" spans="1:6">
      <c r="A1868" s="166">
        <f t="shared" si="30"/>
        <v>1859</v>
      </c>
      <c r="B1868" s="85">
        <v>44793</v>
      </c>
      <c r="C1868" s="65" t="s">
        <v>1858</v>
      </c>
      <c r="D1868" s="289" t="s">
        <v>21</v>
      </c>
      <c r="E1868" s="86">
        <v>10000</v>
      </c>
      <c r="F1868" s="258"/>
    </row>
    <row r="1869" spans="1:6">
      <c r="A1869" s="166">
        <f t="shared" si="30"/>
        <v>1860</v>
      </c>
      <c r="B1869" s="85">
        <v>44793</v>
      </c>
      <c r="C1869" s="65" t="s">
        <v>1858</v>
      </c>
      <c r="D1869" s="289" t="s">
        <v>21</v>
      </c>
      <c r="E1869" s="86">
        <v>10000</v>
      </c>
      <c r="F1869" s="258"/>
    </row>
    <row r="1870" spans="1:6">
      <c r="A1870" s="166">
        <f t="shared" si="30"/>
        <v>1861</v>
      </c>
      <c r="B1870" s="85">
        <v>44793</v>
      </c>
      <c r="C1870" s="65" t="s">
        <v>1858</v>
      </c>
      <c r="D1870" s="289" t="s">
        <v>21</v>
      </c>
      <c r="E1870" s="86">
        <v>10000</v>
      </c>
      <c r="F1870" s="258"/>
    </row>
    <row r="1871" spans="1:6">
      <c r="A1871" s="166">
        <f t="shared" si="30"/>
        <v>1862</v>
      </c>
      <c r="B1871" s="85">
        <v>44793</v>
      </c>
      <c r="C1871" s="65" t="s">
        <v>1858</v>
      </c>
      <c r="D1871" s="289" t="s">
        <v>21</v>
      </c>
      <c r="E1871" s="86">
        <v>10000</v>
      </c>
      <c r="F1871" s="258"/>
    </row>
    <row r="1872" spans="1:6">
      <c r="A1872" s="166">
        <f t="shared" si="30"/>
        <v>1863</v>
      </c>
      <c r="B1872" s="85">
        <v>44793</v>
      </c>
      <c r="C1872" s="65" t="s">
        <v>1858</v>
      </c>
      <c r="D1872" s="289" t="s">
        <v>21</v>
      </c>
      <c r="E1872" s="86">
        <v>10000</v>
      </c>
      <c r="F1872" s="258"/>
    </row>
    <row r="1873" spans="1:6">
      <c r="A1873" s="166">
        <f t="shared" si="30"/>
        <v>1864</v>
      </c>
      <c r="B1873" s="85">
        <v>44793</v>
      </c>
      <c r="C1873" s="65" t="s">
        <v>1858</v>
      </c>
      <c r="D1873" s="289" t="s">
        <v>21</v>
      </c>
      <c r="E1873" s="86">
        <v>10000</v>
      </c>
      <c r="F1873" s="258"/>
    </row>
    <row r="1874" spans="1:6">
      <c r="A1874" s="166">
        <f t="shared" si="30"/>
        <v>1865</v>
      </c>
      <c r="B1874" s="85">
        <v>44794</v>
      </c>
      <c r="C1874" s="65" t="s">
        <v>1859</v>
      </c>
      <c r="D1874" s="289" t="s">
        <v>361</v>
      </c>
      <c r="E1874" s="86">
        <v>500000</v>
      </c>
      <c r="F1874" s="258"/>
    </row>
    <row r="1875" spans="1:6">
      <c r="A1875" s="166">
        <f t="shared" si="30"/>
        <v>1866</v>
      </c>
      <c r="B1875" s="85">
        <v>44794</v>
      </c>
      <c r="C1875" s="65" t="s">
        <v>1859</v>
      </c>
      <c r="D1875" s="289" t="s">
        <v>21</v>
      </c>
      <c r="E1875" s="86">
        <v>10000</v>
      </c>
      <c r="F1875" s="258"/>
    </row>
    <row r="1876" spans="1:6">
      <c r="A1876" s="166">
        <f t="shared" si="30"/>
        <v>1867</v>
      </c>
      <c r="B1876" s="85">
        <v>44794</v>
      </c>
      <c r="C1876" s="65" t="s">
        <v>1859</v>
      </c>
      <c r="D1876" s="289" t="s">
        <v>21</v>
      </c>
      <c r="E1876" s="86">
        <v>9000</v>
      </c>
      <c r="F1876" s="258"/>
    </row>
    <row r="1877" spans="1:6">
      <c r="A1877" s="166">
        <f t="shared" si="30"/>
        <v>1868</v>
      </c>
      <c r="B1877" s="85">
        <v>44794</v>
      </c>
      <c r="C1877" s="65" t="s">
        <v>1859</v>
      </c>
      <c r="D1877" s="289" t="s">
        <v>21</v>
      </c>
      <c r="E1877" s="86">
        <v>1000</v>
      </c>
      <c r="F1877" s="258"/>
    </row>
    <row r="1878" spans="1:6">
      <c r="A1878" s="166">
        <f t="shared" si="30"/>
        <v>1869</v>
      </c>
      <c r="B1878" s="85">
        <v>44794</v>
      </c>
      <c r="C1878" s="65" t="s">
        <v>1859</v>
      </c>
      <c r="D1878" s="289" t="s">
        <v>21</v>
      </c>
      <c r="E1878" s="86">
        <v>10000</v>
      </c>
      <c r="F1878" s="258"/>
    </row>
    <row r="1879" spans="1:6">
      <c r="A1879" s="166">
        <f t="shared" si="30"/>
        <v>1870</v>
      </c>
      <c r="B1879" s="85">
        <v>44794</v>
      </c>
      <c r="C1879" s="65" t="s">
        <v>1859</v>
      </c>
      <c r="D1879" s="289" t="s">
        <v>21</v>
      </c>
      <c r="E1879" s="86">
        <v>10000</v>
      </c>
      <c r="F1879" s="258"/>
    </row>
    <row r="1880" spans="1:6">
      <c r="A1880" s="166">
        <f t="shared" si="30"/>
        <v>1871</v>
      </c>
      <c r="B1880" s="85">
        <v>44794</v>
      </c>
      <c r="C1880" s="65" t="s">
        <v>1859</v>
      </c>
      <c r="D1880" s="289" t="s">
        <v>21</v>
      </c>
      <c r="E1880" s="86">
        <v>10000</v>
      </c>
      <c r="F1880" s="258"/>
    </row>
    <row r="1881" spans="1:6">
      <c r="A1881" s="166">
        <f t="shared" si="30"/>
        <v>1872</v>
      </c>
      <c r="B1881" s="85">
        <v>44794</v>
      </c>
      <c r="C1881" s="65" t="s">
        <v>1859</v>
      </c>
      <c r="D1881" s="289" t="s">
        <v>21</v>
      </c>
      <c r="E1881" s="86">
        <v>10000</v>
      </c>
      <c r="F1881" s="258"/>
    </row>
    <row r="1882" spans="1:6">
      <c r="A1882" s="166">
        <f t="shared" si="30"/>
        <v>1873</v>
      </c>
      <c r="B1882" s="85">
        <v>44794</v>
      </c>
      <c r="C1882" s="65" t="s">
        <v>1859</v>
      </c>
      <c r="D1882" s="289" t="s">
        <v>21</v>
      </c>
      <c r="E1882" s="86">
        <v>21000</v>
      </c>
      <c r="F1882" s="258"/>
    </row>
    <row r="1883" spans="1:6">
      <c r="A1883" s="166">
        <f t="shared" si="30"/>
        <v>1874</v>
      </c>
      <c r="B1883" s="85">
        <v>44794</v>
      </c>
      <c r="C1883" s="65" t="s">
        <v>1859</v>
      </c>
      <c r="D1883" s="289" t="s">
        <v>21</v>
      </c>
      <c r="E1883" s="86">
        <v>10000</v>
      </c>
      <c r="F1883" s="258"/>
    </row>
    <row r="1884" spans="1:6">
      <c r="A1884" s="166">
        <f t="shared" si="30"/>
        <v>1875</v>
      </c>
      <c r="B1884" s="85">
        <v>44794</v>
      </c>
      <c r="C1884" s="65" t="s">
        <v>1859</v>
      </c>
      <c r="D1884" s="289" t="s">
        <v>2078</v>
      </c>
      <c r="E1884" s="86">
        <v>50000</v>
      </c>
      <c r="F1884" s="258"/>
    </row>
    <row r="1885" spans="1:6">
      <c r="A1885" s="166">
        <f t="shared" si="30"/>
        <v>1876</v>
      </c>
      <c r="B1885" s="85">
        <v>44794</v>
      </c>
      <c r="C1885" s="65" t="s">
        <v>1859</v>
      </c>
      <c r="D1885" s="289" t="s">
        <v>21</v>
      </c>
      <c r="E1885" s="86">
        <v>10000</v>
      </c>
      <c r="F1885" s="258"/>
    </row>
    <row r="1886" spans="1:6">
      <c r="A1886" s="166">
        <f t="shared" si="30"/>
        <v>1877</v>
      </c>
      <c r="B1886" s="85">
        <v>44794</v>
      </c>
      <c r="C1886" s="65" t="s">
        <v>1859</v>
      </c>
      <c r="D1886" s="289" t="s">
        <v>21</v>
      </c>
      <c r="E1886" s="86">
        <v>10000</v>
      </c>
      <c r="F1886" s="258"/>
    </row>
    <row r="1887" spans="1:6">
      <c r="A1887" s="166">
        <f t="shared" si="30"/>
        <v>1878</v>
      </c>
      <c r="B1887" s="85">
        <v>44794</v>
      </c>
      <c r="C1887" s="65" t="s">
        <v>1859</v>
      </c>
      <c r="D1887" s="289" t="s">
        <v>21</v>
      </c>
      <c r="E1887" s="86">
        <v>10000</v>
      </c>
      <c r="F1887" s="258"/>
    </row>
    <row r="1888" spans="1:6">
      <c r="A1888" s="166">
        <f t="shared" ref="A1888:A1951" si="31">A1887+1</f>
        <v>1879</v>
      </c>
      <c r="B1888" s="85">
        <v>44794</v>
      </c>
      <c r="C1888" s="65" t="s">
        <v>1859</v>
      </c>
      <c r="D1888" s="289" t="s">
        <v>21</v>
      </c>
      <c r="E1888" s="86">
        <v>10000</v>
      </c>
      <c r="F1888" s="258"/>
    </row>
    <row r="1889" spans="1:6">
      <c r="A1889" s="166">
        <f t="shared" si="31"/>
        <v>1880</v>
      </c>
      <c r="B1889" s="85">
        <v>44794</v>
      </c>
      <c r="C1889" s="65" t="s">
        <v>1859</v>
      </c>
      <c r="D1889" s="289" t="s">
        <v>21</v>
      </c>
      <c r="E1889" s="86">
        <v>10000</v>
      </c>
      <c r="F1889" s="258"/>
    </row>
    <row r="1890" spans="1:6">
      <c r="A1890" s="166">
        <f t="shared" si="31"/>
        <v>1881</v>
      </c>
      <c r="B1890" s="85">
        <v>44794</v>
      </c>
      <c r="C1890" s="65" t="s">
        <v>1859</v>
      </c>
      <c r="D1890" s="289" t="s">
        <v>21</v>
      </c>
      <c r="E1890" s="86">
        <v>10000</v>
      </c>
      <c r="F1890" s="258"/>
    </row>
    <row r="1891" spans="1:6">
      <c r="A1891" s="166">
        <f t="shared" si="31"/>
        <v>1882</v>
      </c>
      <c r="B1891" s="85">
        <v>44794</v>
      </c>
      <c r="C1891" s="65" t="s">
        <v>1859</v>
      </c>
      <c r="D1891" s="289" t="s">
        <v>21</v>
      </c>
      <c r="E1891" s="86">
        <v>10000</v>
      </c>
      <c r="F1891" s="258"/>
    </row>
    <row r="1892" spans="1:6">
      <c r="A1892" s="166">
        <f t="shared" si="31"/>
        <v>1883</v>
      </c>
      <c r="B1892" s="85">
        <v>44794</v>
      </c>
      <c r="C1892" s="65" t="s">
        <v>1859</v>
      </c>
      <c r="D1892" s="289" t="s">
        <v>21</v>
      </c>
      <c r="E1892" s="86">
        <v>1200</v>
      </c>
      <c r="F1892" s="258"/>
    </row>
    <row r="1893" spans="1:6">
      <c r="A1893" s="166">
        <f t="shared" si="31"/>
        <v>1884</v>
      </c>
      <c r="B1893" s="85">
        <v>44794</v>
      </c>
      <c r="C1893" s="65" t="s">
        <v>1859</v>
      </c>
      <c r="D1893" s="289" t="s">
        <v>21</v>
      </c>
      <c r="E1893" s="86">
        <v>1000</v>
      </c>
      <c r="F1893" s="258"/>
    </row>
    <row r="1894" spans="1:6">
      <c r="A1894" s="166">
        <f t="shared" si="31"/>
        <v>1885</v>
      </c>
      <c r="B1894" s="85">
        <v>44794</v>
      </c>
      <c r="C1894" s="65" t="s">
        <v>1859</v>
      </c>
      <c r="D1894" s="289" t="s">
        <v>21</v>
      </c>
      <c r="E1894" s="86">
        <v>5100</v>
      </c>
      <c r="F1894" s="258"/>
    </row>
    <row r="1895" spans="1:6">
      <c r="A1895" s="166">
        <f t="shared" si="31"/>
        <v>1886</v>
      </c>
      <c r="B1895" s="85">
        <v>44794</v>
      </c>
      <c r="C1895" s="65" t="s">
        <v>1859</v>
      </c>
      <c r="D1895" s="289" t="s">
        <v>21</v>
      </c>
      <c r="E1895" s="86">
        <v>1000</v>
      </c>
      <c r="F1895" s="258"/>
    </row>
    <row r="1896" spans="1:6">
      <c r="A1896" s="166">
        <f t="shared" si="31"/>
        <v>1887</v>
      </c>
      <c r="B1896" s="85">
        <v>44794</v>
      </c>
      <c r="C1896" s="65" t="s">
        <v>1859</v>
      </c>
      <c r="D1896" s="289" t="s">
        <v>21</v>
      </c>
      <c r="E1896" s="86">
        <v>10000</v>
      </c>
      <c r="F1896" s="258"/>
    </row>
    <row r="1897" spans="1:6">
      <c r="A1897" s="166">
        <f t="shared" si="31"/>
        <v>1888</v>
      </c>
      <c r="B1897" s="85">
        <v>44794</v>
      </c>
      <c r="C1897" s="65" t="s">
        <v>1859</v>
      </c>
      <c r="D1897" s="289" t="s">
        <v>2079</v>
      </c>
      <c r="E1897" s="86">
        <v>50000</v>
      </c>
      <c r="F1897" s="258"/>
    </row>
    <row r="1898" spans="1:6">
      <c r="A1898" s="166">
        <f t="shared" si="31"/>
        <v>1889</v>
      </c>
      <c r="B1898" s="85">
        <v>44794</v>
      </c>
      <c r="C1898" s="65" t="s">
        <v>1859</v>
      </c>
      <c r="D1898" s="289" t="s">
        <v>21</v>
      </c>
      <c r="E1898" s="86">
        <v>5000</v>
      </c>
      <c r="F1898" s="258"/>
    </row>
    <row r="1899" spans="1:6">
      <c r="A1899" s="166">
        <f t="shared" si="31"/>
        <v>1890</v>
      </c>
      <c r="B1899" s="85">
        <v>44794</v>
      </c>
      <c r="C1899" s="65" t="s">
        <v>1859</v>
      </c>
      <c r="D1899" s="289" t="s">
        <v>21</v>
      </c>
      <c r="E1899" s="86">
        <v>5000</v>
      </c>
      <c r="F1899" s="258"/>
    </row>
    <row r="1900" spans="1:6">
      <c r="A1900" s="166">
        <f t="shared" si="31"/>
        <v>1891</v>
      </c>
      <c r="B1900" s="85">
        <v>44794</v>
      </c>
      <c r="C1900" s="65" t="s">
        <v>1859</v>
      </c>
      <c r="D1900" s="289" t="s">
        <v>21</v>
      </c>
      <c r="E1900" s="86">
        <v>10000</v>
      </c>
      <c r="F1900" s="258"/>
    </row>
    <row r="1901" spans="1:6">
      <c r="A1901" s="166">
        <f t="shared" si="31"/>
        <v>1892</v>
      </c>
      <c r="B1901" s="85">
        <v>44794</v>
      </c>
      <c r="C1901" s="65" t="s">
        <v>1859</v>
      </c>
      <c r="D1901" s="289" t="s">
        <v>21</v>
      </c>
      <c r="E1901" s="86">
        <v>1000</v>
      </c>
      <c r="F1901" s="258"/>
    </row>
    <row r="1902" spans="1:6">
      <c r="A1902" s="166">
        <f t="shared" si="31"/>
        <v>1893</v>
      </c>
      <c r="B1902" s="85">
        <v>44794</v>
      </c>
      <c r="C1902" s="65" t="s">
        <v>1859</v>
      </c>
      <c r="D1902" s="289" t="s">
        <v>21</v>
      </c>
      <c r="E1902" s="86">
        <v>1000</v>
      </c>
      <c r="F1902" s="258"/>
    </row>
    <row r="1903" spans="1:6">
      <c r="A1903" s="166">
        <f t="shared" si="31"/>
        <v>1894</v>
      </c>
      <c r="B1903" s="85">
        <v>44794</v>
      </c>
      <c r="C1903" s="65" t="s">
        <v>1859</v>
      </c>
      <c r="D1903" s="289" t="s">
        <v>21</v>
      </c>
      <c r="E1903" s="86">
        <v>10000</v>
      </c>
      <c r="F1903" s="258"/>
    </row>
    <row r="1904" spans="1:6">
      <c r="A1904" s="166">
        <f t="shared" si="31"/>
        <v>1895</v>
      </c>
      <c r="B1904" s="85">
        <v>44794</v>
      </c>
      <c r="C1904" s="65" t="s">
        <v>1859</v>
      </c>
      <c r="D1904" s="289" t="s">
        <v>21</v>
      </c>
      <c r="E1904" s="86">
        <v>10000</v>
      </c>
      <c r="F1904" s="258"/>
    </row>
    <row r="1905" spans="1:6">
      <c r="A1905" s="166">
        <f t="shared" si="31"/>
        <v>1896</v>
      </c>
      <c r="B1905" s="85">
        <v>44794</v>
      </c>
      <c r="C1905" s="65" t="s">
        <v>1859</v>
      </c>
      <c r="D1905" s="289" t="s">
        <v>21</v>
      </c>
      <c r="E1905" s="86">
        <v>10000</v>
      </c>
      <c r="F1905" s="258"/>
    </row>
    <row r="1906" spans="1:6">
      <c r="A1906" s="166">
        <f t="shared" si="31"/>
        <v>1897</v>
      </c>
      <c r="B1906" s="85">
        <v>44794</v>
      </c>
      <c r="C1906" s="65" t="s">
        <v>1859</v>
      </c>
      <c r="D1906" s="289" t="s">
        <v>21</v>
      </c>
      <c r="E1906" s="86">
        <v>10000</v>
      </c>
      <c r="F1906" s="258"/>
    </row>
    <row r="1907" spans="1:6">
      <c r="A1907" s="166">
        <f t="shared" si="31"/>
        <v>1898</v>
      </c>
      <c r="B1907" s="85">
        <v>44795</v>
      </c>
      <c r="C1907" s="65" t="s">
        <v>1860</v>
      </c>
      <c r="D1907" s="289" t="s">
        <v>21</v>
      </c>
      <c r="E1907" s="86">
        <v>10000</v>
      </c>
      <c r="F1907" s="258"/>
    </row>
    <row r="1908" spans="1:6">
      <c r="A1908" s="166">
        <f t="shared" si="31"/>
        <v>1899</v>
      </c>
      <c r="B1908" s="85">
        <v>44795</v>
      </c>
      <c r="C1908" s="65" t="s">
        <v>1860</v>
      </c>
      <c r="D1908" s="289" t="s">
        <v>21</v>
      </c>
      <c r="E1908" s="86">
        <v>10000</v>
      </c>
      <c r="F1908" s="258"/>
    </row>
    <row r="1909" spans="1:6">
      <c r="A1909" s="166">
        <f t="shared" si="31"/>
        <v>1900</v>
      </c>
      <c r="B1909" s="85">
        <v>44795</v>
      </c>
      <c r="C1909" s="65" t="s">
        <v>1860</v>
      </c>
      <c r="D1909" s="289" t="s">
        <v>21</v>
      </c>
      <c r="E1909" s="86">
        <v>10000</v>
      </c>
      <c r="F1909" s="258"/>
    </row>
    <row r="1910" spans="1:6">
      <c r="A1910" s="166">
        <f t="shared" si="31"/>
        <v>1901</v>
      </c>
      <c r="B1910" s="85">
        <v>44795</v>
      </c>
      <c r="C1910" s="65" t="s">
        <v>1860</v>
      </c>
      <c r="D1910" s="289" t="s">
        <v>21</v>
      </c>
      <c r="E1910" s="86">
        <v>10000</v>
      </c>
      <c r="F1910" s="258"/>
    </row>
    <row r="1911" spans="1:6">
      <c r="A1911" s="166">
        <f t="shared" si="31"/>
        <v>1902</v>
      </c>
      <c r="B1911" s="85">
        <v>44795</v>
      </c>
      <c r="C1911" s="65" t="s">
        <v>1860</v>
      </c>
      <c r="D1911" s="289" t="s">
        <v>21</v>
      </c>
      <c r="E1911" s="86">
        <v>20000</v>
      </c>
      <c r="F1911" s="258"/>
    </row>
    <row r="1912" spans="1:6">
      <c r="A1912" s="166">
        <f t="shared" si="31"/>
        <v>1903</v>
      </c>
      <c r="B1912" s="85">
        <v>44795</v>
      </c>
      <c r="C1912" s="65" t="s">
        <v>1860</v>
      </c>
      <c r="D1912" s="289" t="s">
        <v>21</v>
      </c>
      <c r="E1912" s="86">
        <v>10000</v>
      </c>
      <c r="F1912" s="258"/>
    </row>
    <row r="1913" spans="1:6">
      <c r="A1913" s="166">
        <f t="shared" si="31"/>
        <v>1904</v>
      </c>
      <c r="B1913" s="85">
        <v>44795</v>
      </c>
      <c r="C1913" s="65" t="s">
        <v>1860</v>
      </c>
      <c r="D1913" s="289" t="s">
        <v>21</v>
      </c>
      <c r="E1913" s="86">
        <v>10000</v>
      </c>
      <c r="F1913" s="258"/>
    </row>
    <row r="1914" spans="1:6">
      <c r="A1914" s="166">
        <f t="shared" si="31"/>
        <v>1905</v>
      </c>
      <c r="B1914" s="85">
        <v>44795</v>
      </c>
      <c r="C1914" s="65" t="s">
        <v>1860</v>
      </c>
      <c r="D1914" s="289" t="s">
        <v>21</v>
      </c>
      <c r="E1914" s="86">
        <v>10000</v>
      </c>
      <c r="F1914" s="258"/>
    </row>
    <row r="1915" spans="1:6">
      <c r="A1915" s="166">
        <f t="shared" si="31"/>
        <v>1906</v>
      </c>
      <c r="B1915" s="85">
        <v>44795</v>
      </c>
      <c r="C1915" s="65" t="s">
        <v>1860</v>
      </c>
      <c r="D1915" s="289" t="s">
        <v>21</v>
      </c>
      <c r="E1915" s="86">
        <v>10000</v>
      </c>
      <c r="F1915" s="258"/>
    </row>
    <row r="1916" spans="1:6">
      <c r="A1916" s="166">
        <f t="shared" si="31"/>
        <v>1907</v>
      </c>
      <c r="B1916" s="85">
        <v>44795</v>
      </c>
      <c r="C1916" s="65" t="s">
        <v>1860</v>
      </c>
      <c r="D1916" s="289" t="s">
        <v>21</v>
      </c>
      <c r="E1916" s="86">
        <v>10000</v>
      </c>
      <c r="F1916" s="258"/>
    </row>
    <row r="1917" spans="1:6">
      <c r="A1917" s="166">
        <f t="shared" si="31"/>
        <v>1908</v>
      </c>
      <c r="B1917" s="85">
        <v>44795</v>
      </c>
      <c r="C1917" s="65" t="s">
        <v>1860</v>
      </c>
      <c r="D1917" s="289" t="s">
        <v>21</v>
      </c>
      <c r="E1917" s="86">
        <v>10000</v>
      </c>
      <c r="F1917" s="258"/>
    </row>
    <row r="1918" spans="1:6">
      <c r="A1918" s="166">
        <f t="shared" si="31"/>
        <v>1909</v>
      </c>
      <c r="B1918" s="85">
        <v>44795</v>
      </c>
      <c r="C1918" s="65" t="s">
        <v>1860</v>
      </c>
      <c r="D1918" s="289" t="s">
        <v>21</v>
      </c>
      <c r="E1918" s="86">
        <v>10000</v>
      </c>
      <c r="F1918" s="258"/>
    </row>
    <row r="1919" spans="1:6">
      <c r="A1919" s="166">
        <f t="shared" si="31"/>
        <v>1910</v>
      </c>
      <c r="B1919" s="85">
        <v>44795</v>
      </c>
      <c r="C1919" s="65" t="s">
        <v>1860</v>
      </c>
      <c r="D1919" s="289" t="s">
        <v>21</v>
      </c>
      <c r="E1919" s="86">
        <v>10000</v>
      </c>
      <c r="F1919" s="258"/>
    </row>
    <row r="1920" spans="1:6">
      <c r="A1920" s="166">
        <f t="shared" si="31"/>
        <v>1911</v>
      </c>
      <c r="B1920" s="85">
        <v>44795</v>
      </c>
      <c r="C1920" s="65" t="s">
        <v>1860</v>
      </c>
      <c r="D1920" s="289" t="s">
        <v>21</v>
      </c>
      <c r="E1920" s="86">
        <v>10000</v>
      </c>
      <c r="F1920" s="258"/>
    </row>
    <row r="1921" spans="1:6">
      <c r="A1921" s="166">
        <f t="shared" si="31"/>
        <v>1912</v>
      </c>
      <c r="B1921" s="85">
        <v>44795</v>
      </c>
      <c r="C1921" s="65" t="s">
        <v>1860</v>
      </c>
      <c r="D1921" s="289" t="s">
        <v>21</v>
      </c>
      <c r="E1921" s="86">
        <v>10000</v>
      </c>
      <c r="F1921" s="258"/>
    </row>
    <row r="1922" spans="1:6">
      <c r="A1922" s="166">
        <f t="shared" si="31"/>
        <v>1913</v>
      </c>
      <c r="B1922" s="85">
        <v>44795</v>
      </c>
      <c r="C1922" s="65" t="s">
        <v>1860</v>
      </c>
      <c r="D1922" s="289" t="s">
        <v>21</v>
      </c>
      <c r="E1922" s="86">
        <v>10000</v>
      </c>
      <c r="F1922" s="258"/>
    </row>
    <row r="1923" spans="1:6">
      <c r="A1923" s="166">
        <f t="shared" si="31"/>
        <v>1914</v>
      </c>
      <c r="B1923" s="85">
        <v>44795</v>
      </c>
      <c r="C1923" s="65" t="s">
        <v>1860</v>
      </c>
      <c r="D1923" s="289" t="s">
        <v>21</v>
      </c>
      <c r="E1923" s="86">
        <v>10000</v>
      </c>
      <c r="F1923" s="258"/>
    </row>
    <row r="1924" spans="1:6">
      <c r="A1924" s="166">
        <f t="shared" si="31"/>
        <v>1915</v>
      </c>
      <c r="B1924" s="85">
        <v>44795</v>
      </c>
      <c r="C1924" s="65" t="s">
        <v>1860</v>
      </c>
      <c r="D1924" s="289" t="s">
        <v>21</v>
      </c>
      <c r="E1924" s="86">
        <v>5000</v>
      </c>
      <c r="F1924" s="258"/>
    </row>
    <row r="1925" spans="1:6">
      <c r="A1925" s="166">
        <f t="shared" si="31"/>
        <v>1916</v>
      </c>
      <c r="B1925" s="85">
        <v>44796</v>
      </c>
      <c r="C1925" s="65" t="s">
        <v>1861</v>
      </c>
      <c r="D1925" s="289" t="s">
        <v>21</v>
      </c>
      <c r="E1925" s="86">
        <v>10000</v>
      </c>
      <c r="F1925" s="258"/>
    </row>
    <row r="1926" spans="1:6">
      <c r="A1926" s="166">
        <f t="shared" si="31"/>
        <v>1917</v>
      </c>
      <c r="B1926" s="85">
        <v>44796</v>
      </c>
      <c r="C1926" s="65" t="s">
        <v>1861</v>
      </c>
      <c r="D1926" s="289" t="s">
        <v>21</v>
      </c>
      <c r="E1926" s="86">
        <v>10000</v>
      </c>
      <c r="F1926" s="258"/>
    </row>
    <row r="1927" spans="1:6">
      <c r="A1927" s="166">
        <f t="shared" si="31"/>
        <v>1918</v>
      </c>
      <c r="B1927" s="85">
        <v>44796</v>
      </c>
      <c r="C1927" s="65" t="s">
        <v>1861</v>
      </c>
      <c r="D1927" s="289" t="s">
        <v>21</v>
      </c>
      <c r="E1927" s="86">
        <v>10000</v>
      </c>
      <c r="F1927" s="258"/>
    </row>
    <row r="1928" spans="1:6">
      <c r="A1928" s="166">
        <f t="shared" si="31"/>
        <v>1919</v>
      </c>
      <c r="B1928" s="85">
        <v>44796</v>
      </c>
      <c r="C1928" s="65" t="s">
        <v>1861</v>
      </c>
      <c r="D1928" s="289" t="s">
        <v>21</v>
      </c>
      <c r="E1928" s="86">
        <v>10000</v>
      </c>
      <c r="F1928" s="258"/>
    </row>
    <row r="1929" spans="1:6">
      <c r="A1929" s="166">
        <f t="shared" si="31"/>
        <v>1920</v>
      </c>
      <c r="B1929" s="85">
        <v>44796</v>
      </c>
      <c r="C1929" s="65" t="s">
        <v>1861</v>
      </c>
      <c r="D1929" s="289" t="s">
        <v>21</v>
      </c>
      <c r="E1929" s="86">
        <v>10000</v>
      </c>
      <c r="F1929" s="258"/>
    </row>
    <row r="1930" spans="1:6">
      <c r="A1930" s="166">
        <f t="shared" si="31"/>
        <v>1921</v>
      </c>
      <c r="B1930" s="85">
        <v>44796</v>
      </c>
      <c r="C1930" s="65" t="s">
        <v>1861</v>
      </c>
      <c r="D1930" s="289" t="s">
        <v>21</v>
      </c>
      <c r="E1930" s="86">
        <v>10000</v>
      </c>
      <c r="F1930" s="258"/>
    </row>
    <row r="1931" spans="1:6">
      <c r="A1931" s="166">
        <f t="shared" si="31"/>
        <v>1922</v>
      </c>
      <c r="B1931" s="85">
        <v>44796</v>
      </c>
      <c r="C1931" s="65" t="s">
        <v>1861</v>
      </c>
      <c r="D1931" s="289" t="s">
        <v>21</v>
      </c>
      <c r="E1931" s="86">
        <v>10000</v>
      </c>
      <c r="F1931" s="258"/>
    </row>
    <row r="1932" spans="1:6">
      <c r="A1932" s="166">
        <f t="shared" si="31"/>
        <v>1923</v>
      </c>
      <c r="B1932" s="85">
        <v>44796</v>
      </c>
      <c r="C1932" s="65" t="s">
        <v>1861</v>
      </c>
      <c r="D1932" s="289" t="s">
        <v>21</v>
      </c>
      <c r="E1932" s="86">
        <v>10000</v>
      </c>
      <c r="F1932" s="258"/>
    </row>
    <row r="1933" spans="1:6">
      <c r="A1933" s="166">
        <f t="shared" si="31"/>
        <v>1924</v>
      </c>
      <c r="B1933" s="85">
        <v>44796</v>
      </c>
      <c r="C1933" s="65" t="s">
        <v>1861</v>
      </c>
      <c r="D1933" s="289" t="s">
        <v>21</v>
      </c>
      <c r="E1933" s="86">
        <v>10000</v>
      </c>
      <c r="F1933" s="258"/>
    </row>
    <row r="1934" spans="1:6">
      <c r="A1934" s="166">
        <f t="shared" si="31"/>
        <v>1925</v>
      </c>
      <c r="B1934" s="85">
        <v>44796</v>
      </c>
      <c r="C1934" s="65" t="s">
        <v>1861</v>
      </c>
      <c r="D1934" s="289" t="s">
        <v>21</v>
      </c>
      <c r="E1934" s="86">
        <v>10000</v>
      </c>
      <c r="F1934" s="258"/>
    </row>
    <row r="1935" spans="1:6">
      <c r="A1935" s="166">
        <f t="shared" si="31"/>
        <v>1926</v>
      </c>
      <c r="B1935" s="85">
        <v>44796</v>
      </c>
      <c r="C1935" s="65" t="s">
        <v>1861</v>
      </c>
      <c r="D1935" s="289" t="s">
        <v>21</v>
      </c>
      <c r="E1935" s="86">
        <v>10000</v>
      </c>
      <c r="F1935" s="258"/>
    </row>
    <row r="1936" spans="1:6">
      <c r="A1936" s="166">
        <f t="shared" si="31"/>
        <v>1927</v>
      </c>
      <c r="B1936" s="85">
        <v>44796</v>
      </c>
      <c r="C1936" s="65" t="s">
        <v>1861</v>
      </c>
      <c r="D1936" s="289" t="s">
        <v>21</v>
      </c>
      <c r="E1936" s="86">
        <v>10000</v>
      </c>
      <c r="F1936" s="258"/>
    </row>
    <row r="1937" spans="1:6">
      <c r="A1937" s="166">
        <f t="shared" si="31"/>
        <v>1928</v>
      </c>
      <c r="B1937" s="85">
        <v>44796</v>
      </c>
      <c r="C1937" s="65" t="s">
        <v>1861</v>
      </c>
      <c r="D1937" s="289" t="s">
        <v>21</v>
      </c>
      <c r="E1937" s="86">
        <v>10000</v>
      </c>
      <c r="F1937" s="258"/>
    </row>
    <row r="1938" spans="1:6">
      <c r="A1938" s="166">
        <f t="shared" si="31"/>
        <v>1929</v>
      </c>
      <c r="B1938" s="85">
        <v>44796</v>
      </c>
      <c r="C1938" s="65" t="s">
        <v>1861</v>
      </c>
      <c r="D1938" s="289" t="s">
        <v>21</v>
      </c>
      <c r="E1938" s="86">
        <v>1000</v>
      </c>
      <c r="F1938" s="258"/>
    </row>
    <row r="1939" spans="1:6">
      <c r="A1939" s="166">
        <f t="shared" si="31"/>
        <v>1930</v>
      </c>
      <c r="B1939" s="85">
        <v>44796</v>
      </c>
      <c r="C1939" s="65" t="s">
        <v>1861</v>
      </c>
      <c r="D1939" s="289" t="s">
        <v>21</v>
      </c>
      <c r="E1939" s="86">
        <v>10000</v>
      </c>
      <c r="F1939" s="258"/>
    </row>
    <row r="1940" spans="1:6">
      <c r="A1940" s="166">
        <f t="shared" si="31"/>
        <v>1931</v>
      </c>
      <c r="B1940" s="85">
        <v>44796</v>
      </c>
      <c r="C1940" s="65" t="s">
        <v>1861</v>
      </c>
      <c r="D1940" s="289" t="s">
        <v>21</v>
      </c>
      <c r="E1940" s="86">
        <v>10000</v>
      </c>
      <c r="F1940" s="258"/>
    </row>
    <row r="1941" spans="1:6">
      <c r="A1941" s="166">
        <f t="shared" si="31"/>
        <v>1932</v>
      </c>
      <c r="B1941" s="85">
        <v>44796</v>
      </c>
      <c r="C1941" s="65" t="s">
        <v>1861</v>
      </c>
      <c r="D1941" s="289" t="s">
        <v>21</v>
      </c>
      <c r="E1941" s="86">
        <v>10000</v>
      </c>
      <c r="F1941" s="258"/>
    </row>
    <row r="1942" spans="1:6">
      <c r="A1942" s="166">
        <f t="shared" si="31"/>
        <v>1933</v>
      </c>
      <c r="B1942" s="85">
        <v>44796</v>
      </c>
      <c r="C1942" s="65" t="s">
        <v>1861</v>
      </c>
      <c r="D1942" s="289" t="s">
        <v>21</v>
      </c>
      <c r="E1942" s="86">
        <v>20000</v>
      </c>
      <c r="F1942" s="258"/>
    </row>
    <row r="1943" spans="1:6">
      <c r="A1943" s="166">
        <f t="shared" si="31"/>
        <v>1934</v>
      </c>
      <c r="B1943" s="85">
        <v>44796</v>
      </c>
      <c r="C1943" s="65" t="s">
        <v>1861</v>
      </c>
      <c r="D1943" s="289" t="s">
        <v>21</v>
      </c>
      <c r="E1943" s="86">
        <v>10000</v>
      </c>
      <c r="F1943" s="258"/>
    </row>
    <row r="1944" spans="1:6">
      <c r="A1944" s="166">
        <f t="shared" si="31"/>
        <v>1935</v>
      </c>
      <c r="B1944" s="85">
        <v>44796</v>
      </c>
      <c r="C1944" s="65" t="s">
        <v>1861</v>
      </c>
      <c r="D1944" s="289" t="s">
        <v>21</v>
      </c>
      <c r="E1944" s="86">
        <v>5000</v>
      </c>
      <c r="F1944" s="258"/>
    </row>
    <row r="1945" spans="1:6">
      <c r="A1945" s="166">
        <f t="shared" si="31"/>
        <v>1936</v>
      </c>
      <c r="B1945" s="85">
        <v>44796</v>
      </c>
      <c r="C1945" s="65" t="s">
        <v>1861</v>
      </c>
      <c r="D1945" s="289" t="s">
        <v>21</v>
      </c>
      <c r="E1945" s="86">
        <v>10000</v>
      </c>
      <c r="F1945" s="258"/>
    </row>
    <row r="1946" spans="1:6">
      <c r="A1946" s="166">
        <f t="shared" si="31"/>
        <v>1937</v>
      </c>
      <c r="B1946" s="85">
        <v>44796</v>
      </c>
      <c r="C1946" s="65" t="s">
        <v>1861</v>
      </c>
      <c r="D1946" s="289" t="s">
        <v>21</v>
      </c>
      <c r="E1946" s="86">
        <v>10000</v>
      </c>
      <c r="F1946" s="258"/>
    </row>
    <row r="1947" spans="1:6">
      <c r="A1947" s="166">
        <f t="shared" si="31"/>
        <v>1938</v>
      </c>
      <c r="B1947" s="85">
        <v>44796</v>
      </c>
      <c r="C1947" s="65" t="s">
        <v>1861</v>
      </c>
      <c r="D1947" s="289" t="s">
        <v>21</v>
      </c>
      <c r="E1947" s="86">
        <v>10000</v>
      </c>
      <c r="F1947" s="258"/>
    </row>
    <row r="1948" spans="1:6">
      <c r="A1948" s="166">
        <f t="shared" si="31"/>
        <v>1939</v>
      </c>
      <c r="B1948" s="85">
        <v>44796</v>
      </c>
      <c r="C1948" s="65" t="s">
        <v>1861</v>
      </c>
      <c r="D1948" s="289" t="s">
        <v>21</v>
      </c>
      <c r="E1948" s="86">
        <v>20000</v>
      </c>
      <c r="F1948" s="258"/>
    </row>
    <row r="1949" spans="1:6">
      <c r="A1949" s="166">
        <f t="shared" si="31"/>
        <v>1940</v>
      </c>
      <c r="B1949" s="85">
        <v>44796</v>
      </c>
      <c r="C1949" s="65" t="s">
        <v>1861</v>
      </c>
      <c r="D1949" s="289" t="s">
        <v>21</v>
      </c>
      <c r="E1949" s="86">
        <v>10000</v>
      </c>
      <c r="F1949" s="258"/>
    </row>
    <row r="1950" spans="1:6">
      <c r="A1950" s="166">
        <f t="shared" si="31"/>
        <v>1941</v>
      </c>
      <c r="B1950" s="85">
        <v>44796</v>
      </c>
      <c r="C1950" s="65" t="s">
        <v>1861</v>
      </c>
      <c r="D1950" s="289" t="s">
        <v>21</v>
      </c>
      <c r="E1950" s="86">
        <v>10000</v>
      </c>
      <c r="F1950" s="258"/>
    </row>
    <row r="1951" spans="1:6">
      <c r="A1951" s="166">
        <f t="shared" si="31"/>
        <v>1942</v>
      </c>
      <c r="B1951" s="85">
        <v>44796</v>
      </c>
      <c r="C1951" s="65" t="s">
        <v>1861</v>
      </c>
      <c r="D1951" s="289" t="s">
        <v>21</v>
      </c>
      <c r="E1951" s="86">
        <v>10000</v>
      </c>
      <c r="F1951" s="258"/>
    </row>
    <row r="1952" spans="1:6">
      <c r="A1952" s="166">
        <f t="shared" ref="A1952:A2015" si="32">A1951+1</f>
        <v>1943</v>
      </c>
      <c r="B1952" s="85">
        <v>44796</v>
      </c>
      <c r="C1952" s="65" t="s">
        <v>1861</v>
      </c>
      <c r="D1952" s="289" t="s">
        <v>21</v>
      </c>
      <c r="E1952" s="86">
        <v>10000</v>
      </c>
      <c r="F1952" s="258"/>
    </row>
    <row r="1953" spans="1:6">
      <c r="A1953" s="166">
        <f t="shared" si="32"/>
        <v>1944</v>
      </c>
      <c r="B1953" s="85">
        <v>44796</v>
      </c>
      <c r="C1953" s="65" t="s">
        <v>1861</v>
      </c>
      <c r="D1953" s="289" t="s">
        <v>21</v>
      </c>
      <c r="E1953" s="86">
        <v>10000</v>
      </c>
      <c r="F1953" s="258"/>
    </row>
    <row r="1954" spans="1:6">
      <c r="A1954" s="166">
        <f t="shared" si="32"/>
        <v>1945</v>
      </c>
      <c r="B1954" s="85">
        <v>44796</v>
      </c>
      <c r="C1954" s="65" t="s">
        <v>1861</v>
      </c>
      <c r="D1954" s="289" t="s">
        <v>21</v>
      </c>
      <c r="E1954" s="86">
        <v>10000</v>
      </c>
      <c r="F1954" s="258"/>
    </row>
    <row r="1955" spans="1:6">
      <c r="A1955" s="166">
        <f t="shared" si="32"/>
        <v>1946</v>
      </c>
      <c r="B1955" s="85">
        <v>44796</v>
      </c>
      <c r="C1955" s="65" t="s">
        <v>1861</v>
      </c>
      <c r="D1955" s="289" t="s">
        <v>21</v>
      </c>
      <c r="E1955" s="86">
        <v>10000</v>
      </c>
      <c r="F1955" s="258"/>
    </row>
    <row r="1956" spans="1:6">
      <c r="A1956" s="166">
        <f t="shared" si="32"/>
        <v>1947</v>
      </c>
      <c r="B1956" s="85">
        <v>44796</v>
      </c>
      <c r="C1956" s="65" t="s">
        <v>1861</v>
      </c>
      <c r="D1956" s="289" t="s">
        <v>21</v>
      </c>
      <c r="E1956" s="86">
        <v>10000</v>
      </c>
      <c r="F1956" s="258"/>
    </row>
    <row r="1957" spans="1:6">
      <c r="A1957" s="166">
        <f t="shared" si="32"/>
        <v>1948</v>
      </c>
      <c r="B1957" s="85">
        <v>44796</v>
      </c>
      <c r="C1957" s="65" t="s">
        <v>1861</v>
      </c>
      <c r="D1957" s="289" t="s">
        <v>21</v>
      </c>
      <c r="E1957" s="86">
        <v>10000</v>
      </c>
      <c r="F1957" s="258"/>
    </row>
    <row r="1958" spans="1:6">
      <c r="A1958" s="166">
        <f t="shared" si="32"/>
        <v>1949</v>
      </c>
      <c r="B1958" s="85">
        <v>44796</v>
      </c>
      <c r="C1958" s="65" t="s">
        <v>1861</v>
      </c>
      <c r="D1958" s="289" t="s">
        <v>21</v>
      </c>
      <c r="E1958" s="86">
        <v>10000</v>
      </c>
      <c r="F1958" s="258"/>
    </row>
    <row r="1959" spans="1:6">
      <c r="A1959" s="166">
        <f t="shared" si="32"/>
        <v>1950</v>
      </c>
      <c r="B1959" s="85">
        <v>44796</v>
      </c>
      <c r="C1959" s="65" t="s">
        <v>1861</v>
      </c>
      <c r="D1959" s="289" t="s">
        <v>21</v>
      </c>
      <c r="E1959" s="86">
        <v>5000</v>
      </c>
      <c r="F1959" s="258"/>
    </row>
    <row r="1960" spans="1:6">
      <c r="A1960" s="166">
        <f t="shared" si="32"/>
        <v>1951</v>
      </c>
      <c r="B1960" s="85">
        <v>44796</v>
      </c>
      <c r="C1960" s="65" t="s">
        <v>1861</v>
      </c>
      <c r="D1960" s="289" t="s">
        <v>21</v>
      </c>
      <c r="E1960" s="86">
        <v>10000</v>
      </c>
      <c r="F1960" s="258"/>
    </row>
    <row r="1961" spans="1:6">
      <c r="A1961" s="166">
        <f t="shared" si="32"/>
        <v>1952</v>
      </c>
      <c r="B1961" s="85">
        <v>44796</v>
      </c>
      <c r="C1961" s="65" t="s">
        <v>1861</v>
      </c>
      <c r="D1961" s="289" t="s">
        <v>21</v>
      </c>
      <c r="E1961" s="86">
        <v>10000</v>
      </c>
      <c r="F1961" s="258"/>
    </row>
    <row r="1962" spans="1:6">
      <c r="A1962" s="166">
        <f t="shared" si="32"/>
        <v>1953</v>
      </c>
      <c r="B1962" s="85">
        <v>44796</v>
      </c>
      <c r="C1962" s="65" t="s">
        <v>1861</v>
      </c>
      <c r="D1962" s="289" t="s">
        <v>21</v>
      </c>
      <c r="E1962" s="86">
        <v>10000</v>
      </c>
      <c r="F1962" s="258"/>
    </row>
    <row r="1963" spans="1:6">
      <c r="A1963" s="166">
        <f t="shared" si="32"/>
        <v>1954</v>
      </c>
      <c r="B1963" s="85">
        <v>44796</v>
      </c>
      <c r="C1963" s="65" t="s">
        <v>1861</v>
      </c>
      <c r="D1963" s="289" t="s">
        <v>21</v>
      </c>
      <c r="E1963" s="86">
        <v>10000</v>
      </c>
      <c r="F1963" s="258"/>
    </row>
    <row r="1964" spans="1:6">
      <c r="A1964" s="166">
        <f t="shared" si="32"/>
        <v>1955</v>
      </c>
      <c r="B1964" s="85">
        <v>44796</v>
      </c>
      <c r="C1964" s="65" t="s">
        <v>1861</v>
      </c>
      <c r="D1964" s="289" t="s">
        <v>21</v>
      </c>
      <c r="E1964" s="86">
        <v>10000</v>
      </c>
      <c r="F1964" s="258"/>
    </row>
    <row r="1965" spans="1:6">
      <c r="A1965" s="166">
        <f t="shared" si="32"/>
        <v>1956</v>
      </c>
      <c r="B1965" s="85">
        <v>44796</v>
      </c>
      <c r="C1965" s="65" t="s">
        <v>1861</v>
      </c>
      <c r="D1965" s="289" t="s">
        <v>21</v>
      </c>
      <c r="E1965" s="86">
        <v>10000</v>
      </c>
      <c r="F1965" s="258"/>
    </row>
    <row r="1966" spans="1:6">
      <c r="A1966" s="166">
        <f t="shared" si="32"/>
        <v>1957</v>
      </c>
      <c r="B1966" s="85">
        <v>44796</v>
      </c>
      <c r="C1966" s="65" t="s">
        <v>1861</v>
      </c>
      <c r="D1966" s="289" t="s">
        <v>21</v>
      </c>
      <c r="E1966" s="86">
        <v>10000</v>
      </c>
      <c r="F1966" s="258"/>
    </row>
    <row r="1967" spans="1:6">
      <c r="A1967" s="166">
        <f t="shared" si="32"/>
        <v>1958</v>
      </c>
      <c r="B1967" s="85">
        <v>44796</v>
      </c>
      <c r="C1967" s="65" t="s">
        <v>1861</v>
      </c>
      <c r="D1967" s="289" t="s">
        <v>21</v>
      </c>
      <c r="E1967" s="86">
        <v>1000</v>
      </c>
      <c r="F1967" s="258"/>
    </row>
    <row r="1968" spans="1:6">
      <c r="A1968" s="166">
        <f t="shared" si="32"/>
        <v>1959</v>
      </c>
      <c r="B1968" s="85">
        <v>44796</v>
      </c>
      <c r="C1968" s="65" t="s">
        <v>1861</v>
      </c>
      <c r="D1968" s="289" t="s">
        <v>21</v>
      </c>
      <c r="E1968" s="86">
        <v>10000</v>
      </c>
      <c r="F1968" s="258"/>
    </row>
    <row r="1969" spans="1:6">
      <c r="A1969" s="166">
        <f t="shared" si="32"/>
        <v>1960</v>
      </c>
      <c r="B1969" s="85">
        <v>44796</v>
      </c>
      <c r="C1969" s="65" t="s">
        <v>1861</v>
      </c>
      <c r="D1969" s="289" t="s">
        <v>21</v>
      </c>
      <c r="E1969" s="86">
        <v>10000</v>
      </c>
      <c r="F1969" s="258"/>
    </row>
    <row r="1970" spans="1:6">
      <c r="A1970" s="166">
        <f t="shared" si="32"/>
        <v>1961</v>
      </c>
      <c r="B1970" s="85">
        <v>44796</v>
      </c>
      <c r="C1970" s="65" t="s">
        <v>1861</v>
      </c>
      <c r="D1970" s="289" t="s">
        <v>21</v>
      </c>
      <c r="E1970" s="86">
        <v>10000</v>
      </c>
      <c r="F1970" s="258"/>
    </row>
    <row r="1971" spans="1:6">
      <c r="A1971" s="166">
        <f t="shared" si="32"/>
        <v>1962</v>
      </c>
      <c r="B1971" s="85">
        <v>44796</v>
      </c>
      <c r="C1971" s="65" t="s">
        <v>1861</v>
      </c>
      <c r="D1971" s="289" t="s">
        <v>21</v>
      </c>
      <c r="E1971" s="86">
        <v>10000</v>
      </c>
      <c r="F1971" s="258"/>
    </row>
    <row r="1972" spans="1:6">
      <c r="A1972" s="166">
        <f t="shared" si="32"/>
        <v>1963</v>
      </c>
      <c r="B1972" s="85">
        <v>44796</v>
      </c>
      <c r="C1972" s="65" t="s">
        <v>1861</v>
      </c>
      <c r="D1972" s="289" t="s">
        <v>21</v>
      </c>
      <c r="E1972" s="86">
        <v>10000</v>
      </c>
      <c r="F1972" s="258"/>
    </row>
    <row r="1973" spans="1:6">
      <c r="A1973" s="166">
        <f t="shared" si="32"/>
        <v>1964</v>
      </c>
      <c r="B1973" s="85">
        <v>44796</v>
      </c>
      <c r="C1973" s="65" t="s">
        <v>1861</v>
      </c>
      <c r="D1973" s="289" t="s">
        <v>21</v>
      </c>
      <c r="E1973" s="86">
        <v>5000</v>
      </c>
      <c r="F1973" s="258"/>
    </row>
    <row r="1974" spans="1:6">
      <c r="A1974" s="166">
        <f t="shared" si="32"/>
        <v>1965</v>
      </c>
      <c r="B1974" s="85">
        <v>44796</v>
      </c>
      <c r="C1974" s="65" t="s">
        <v>1861</v>
      </c>
      <c r="D1974" s="289" t="s">
        <v>982</v>
      </c>
      <c r="E1974" s="86">
        <v>50000</v>
      </c>
      <c r="F1974" s="258"/>
    </row>
    <row r="1975" spans="1:6">
      <c r="A1975" s="166">
        <f t="shared" si="32"/>
        <v>1966</v>
      </c>
      <c r="B1975" s="85">
        <v>44797</v>
      </c>
      <c r="C1975" s="65" t="s">
        <v>1862</v>
      </c>
      <c r="D1975" s="289" t="s">
        <v>21</v>
      </c>
      <c r="E1975" s="86">
        <v>10000</v>
      </c>
      <c r="F1975" s="258"/>
    </row>
    <row r="1976" spans="1:6">
      <c r="A1976" s="166">
        <f t="shared" si="32"/>
        <v>1967</v>
      </c>
      <c r="B1976" s="85">
        <v>44797</v>
      </c>
      <c r="C1976" s="65" t="s">
        <v>1862</v>
      </c>
      <c r="D1976" s="289" t="s">
        <v>21</v>
      </c>
      <c r="E1976" s="86">
        <v>5000</v>
      </c>
      <c r="F1976" s="258"/>
    </row>
    <row r="1977" spans="1:6">
      <c r="A1977" s="166">
        <f t="shared" si="32"/>
        <v>1968</v>
      </c>
      <c r="B1977" s="85">
        <v>44797</v>
      </c>
      <c r="C1977" s="65" t="s">
        <v>1862</v>
      </c>
      <c r="D1977" s="289" t="s">
        <v>21</v>
      </c>
      <c r="E1977" s="86">
        <v>10000</v>
      </c>
      <c r="F1977" s="258"/>
    </row>
    <row r="1978" spans="1:6">
      <c r="A1978" s="166">
        <f t="shared" si="32"/>
        <v>1969</v>
      </c>
      <c r="B1978" s="85">
        <v>44797</v>
      </c>
      <c r="C1978" s="65" t="s">
        <v>1862</v>
      </c>
      <c r="D1978" s="289" t="s">
        <v>21</v>
      </c>
      <c r="E1978" s="86">
        <v>10000</v>
      </c>
      <c r="F1978" s="258"/>
    </row>
    <row r="1979" spans="1:6">
      <c r="A1979" s="166">
        <f t="shared" si="32"/>
        <v>1970</v>
      </c>
      <c r="B1979" s="85">
        <v>44797</v>
      </c>
      <c r="C1979" s="65" t="s">
        <v>1862</v>
      </c>
      <c r="D1979" s="289" t="s">
        <v>21</v>
      </c>
      <c r="E1979" s="86">
        <v>10000</v>
      </c>
      <c r="F1979" s="258"/>
    </row>
    <row r="1980" spans="1:6">
      <c r="A1980" s="166">
        <f t="shared" si="32"/>
        <v>1971</v>
      </c>
      <c r="B1980" s="85">
        <v>44797</v>
      </c>
      <c r="C1980" s="65" t="s">
        <v>1862</v>
      </c>
      <c r="D1980" s="289" t="s">
        <v>21</v>
      </c>
      <c r="E1980" s="86">
        <v>10000</v>
      </c>
      <c r="F1980" s="258"/>
    </row>
    <row r="1981" spans="1:6">
      <c r="A1981" s="166">
        <f t="shared" si="32"/>
        <v>1972</v>
      </c>
      <c r="B1981" s="85">
        <v>44797</v>
      </c>
      <c r="C1981" s="65" t="s">
        <v>1862</v>
      </c>
      <c r="D1981" s="289" t="s">
        <v>21</v>
      </c>
      <c r="E1981" s="86">
        <v>1000</v>
      </c>
      <c r="F1981" s="258"/>
    </row>
    <row r="1982" spans="1:6">
      <c r="A1982" s="166">
        <f t="shared" si="32"/>
        <v>1973</v>
      </c>
      <c r="B1982" s="85">
        <v>44797</v>
      </c>
      <c r="C1982" s="65" t="s">
        <v>1862</v>
      </c>
      <c r="D1982" s="289" t="s">
        <v>21</v>
      </c>
      <c r="E1982" s="86">
        <v>1000</v>
      </c>
      <c r="F1982" s="258"/>
    </row>
    <row r="1983" spans="1:6">
      <c r="A1983" s="166">
        <f t="shared" si="32"/>
        <v>1974</v>
      </c>
      <c r="B1983" s="85">
        <v>44797</v>
      </c>
      <c r="C1983" s="65" t="s">
        <v>1862</v>
      </c>
      <c r="D1983" s="289" t="s">
        <v>21</v>
      </c>
      <c r="E1983" s="86">
        <v>10000</v>
      </c>
      <c r="F1983" s="258"/>
    </row>
    <row r="1984" spans="1:6">
      <c r="A1984" s="166">
        <f t="shared" si="32"/>
        <v>1975</v>
      </c>
      <c r="B1984" s="85">
        <v>44797</v>
      </c>
      <c r="C1984" s="65" t="s">
        <v>1862</v>
      </c>
      <c r="D1984" s="289" t="s">
        <v>21</v>
      </c>
      <c r="E1984" s="86">
        <v>10000</v>
      </c>
      <c r="F1984" s="258"/>
    </row>
    <row r="1985" spans="1:6">
      <c r="A1985" s="166">
        <f t="shared" si="32"/>
        <v>1976</v>
      </c>
      <c r="B1985" s="85">
        <v>44797</v>
      </c>
      <c r="C1985" s="65" t="s">
        <v>1862</v>
      </c>
      <c r="D1985" s="289" t="s">
        <v>21</v>
      </c>
      <c r="E1985" s="86">
        <v>10000</v>
      </c>
      <c r="F1985" s="258"/>
    </row>
    <row r="1986" spans="1:6">
      <c r="A1986" s="166">
        <f t="shared" si="32"/>
        <v>1977</v>
      </c>
      <c r="B1986" s="85">
        <v>44797</v>
      </c>
      <c r="C1986" s="65" t="s">
        <v>1862</v>
      </c>
      <c r="D1986" s="289" t="s">
        <v>2080</v>
      </c>
      <c r="E1986" s="86">
        <v>50000</v>
      </c>
      <c r="F1986" s="258"/>
    </row>
    <row r="1987" spans="1:6">
      <c r="A1987" s="166">
        <f t="shared" si="32"/>
        <v>1978</v>
      </c>
      <c r="B1987" s="85">
        <v>44797</v>
      </c>
      <c r="C1987" s="65" t="s">
        <v>1862</v>
      </c>
      <c r="D1987" s="289" t="s">
        <v>21</v>
      </c>
      <c r="E1987" s="86">
        <v>10000</v>
      </c>
      <c r="F1987" s="258"/>
    </row>
    <row r="1988" spans="1:6">
      <c r="A1988" s="166">
        <f t="shared" si="32"/>
        <v>1979</v>
      </c>
      <c r="B1988" s="85">
        <v>44797</v>
      </c>
      <c r="C1988" s="65" t="s">
        <v>1862</v>
      </c>
      <c r="D1988" s="289" t="s">
        <v>21</v>
      </c>
      <c r="E1988" s="86">
        <v>1000</v>
      </c>
      <c r="F1988" s="258"/>
    </row>
    <row r="1989" spans="1:6">
      <c r="A1989" s="166">
        <f t="shared" si="32"/>
        <v>1980</v>
      </c>
      <c r="B1989" s="85">
        <v>44797</v>
      </c>
      <c r="C1989" s="65" t="s">
        <v>1862</v>
      </c>
      <c r="D1989" s="289" t="s">
        <v>21</v>
      </c>
      <c r="E1989" s="86">
        <v>10000</v>
      </c>
      <c r="F1989" s="258"/>
    </row>
    <row r="1990" spans="1:6">
      <c r="A1990" s="166">
        <f t="shared" si="32"/>
        <v>1981</v>
      </c>
      <c r="B1990" s="85">
        <v>44797</v>
      </c>
      <c r="C1990" s="65" t="s">
        <v>1862</v>
      </c>
      <c r="D1990" s="289" t="s">
        <v>21</v>
      </c>
      <c r="E1990" s="86">
        <v>10000</v>
      </c>
      <c r="F1990" s="258"/>
    </row>
    <row r="1991" spans="1:6">
      <c r="A1991" s="166">
        <f t="shared" si="32"/>
        <v>1982</v>
      </c>
      <c r="B1991" s="85">
        <v>44797</v>
      </c>
      <c r="C1991" s="65" t="s">
        <v>1862</v>
      </c>
      <c r="D1991" s="289" t="s">
        <v>21</v>
      </c>
      <c r="E1991" s="86">
        <v>10000</v>
      </c>
      <c r="F1991" s="258"/>
    </row>
    <row r="1992" spans="1:6">
      <c r="A1992" s="166">
        <f t="shared" si="32"/>
        <v>1983</v>
      </c>
      <c r="B1992" s="85">
        <v>44797</v>
      </c>
      <c r="C1992" s="65" t="s">
        <v>1862</v>
      </c>
      <c r="D1992" s="289" t="s">
        <v>21</v>
      </c>
      <c r="E1992" s="86">
        <v>10000</v>
      </c>
      <c r="F1992" s="258"/>
    </row>
    <row r="1993" spans="1:6">
      <c r="A1993" s="166">
        <f t="shared" si="32"/>
        <v>1984</v>
      </c>
      <c r="B1993" s="85">
        <v>44797</v>
      </c>
      <c r="C1993" s="65" t="s">
        <v>1862</v>
      </c>
      <c r="D1993" s="289" t="s">
        <v>21</v>
      </c>
      <c r="E1993" s="86">
        <v>10000</v>
      </c>
      <c r="F1993" s="258"/>
    </row>
    <row r="1994" spans="1:6">
      <c r="A1994" s="166">
        <f t="shared" si="32"/>
        <v>1985</v>
      </c>
      <c r="B1994" s="85">
        <v>44797</v>
      </c>
      <c r="C1994" s="65" t="s">
        <v>1862</v>
      </c>
      <c r="D1994" s="289" t="s">
        <v>21</v>
      </c>
      <c r="E1994" s="86">
        <v>10000</v>
      </c>
      <c r="F1994" s="258"/>
    </row>
    <row r="1995" spans="1:6">
      <c r="A1995" s="166">
        <f t="shared" si="32"/>
        <v>1986</v>
      </c>
      <c r="B1995" s="85">
        <v>44797</v>
      </c>
      <c r="C1995" s="65" t="s">
        <v>1862</v>
      </c>
      <c r="D1995" s="289" t="s">
        <v>21</v>
      </c>
      <c r="E1995" s="86">
        <v>10000</v>
      </c>
      <c r="F1995" s="258"/>
    </row>
    <row r="1996" spans="1:6">
      <c r="A1996" s="166">
        <f t="shared" si="32"/>
        <v>1987</v>
      </c>
      <c r="B1996" s="85">
        <v>44797</v>
      </c>
      <c r="C1996" s="65" t="s">
        <v>1862</v>
      </c>
      <c r="D1996" s="289" t="s">
        <v>21</v>
      </c>
      <c r="E1996" s="86">
        <v>10000</v>
      </c>
      <c r="F1996" s="258"/>
    </row>
    <row r="1997" spans="1:6">
      <c r="A1997" s="166">
        <f t="shared" si="32"/>
        <v>1988</v>
      </c>
      <c r="B1997" s="85">
        <v>44797</v>
      </c>
      <c r="C1997" s="65" t="s">
        <v>1862</v>
      </c>
      <c r="D1997" s="289" t="s">
        <v>21</v>
      </c>
      <c r="E1997" s="86">
        <v>10000</v>
      </c>
      <c r="F1997" s="258"/>
    </row>
    <row r="1998" spans="1:6">
      <c r="A1998" s="166">
        <f t="shared" si="32"/>
        <v>1989</v>
      </c>
      <c r="B1998" s="85">
        <v>44797</v>
      </c>
      <c r="C1998" s="65" t="s">
        <v>1862</v>
      </c>
      <c r="D1998" s="289" t="s">
        <v>21</v>
      </c>
      <c r="E1998" s="86">
        <v>5000</v>
      </c>
      <c r="F1998" s="258"/>
    </row>
    <row r="1999" spans="1:6">
      <c r="A1999" s="166">
        <f t="shared" si="32"/>
        <v>1990</v>
      </c>
      <c r="B1999" s="85">
        <v>44797</v>
      </c>
      <c r="C1999" s="65" t="s">
        <v>1862</v>
      </c>
      <c r="D1999" s="289" t="s">
        <v>21</v>
      </c>
      <c r="E1999" s="86">
        <v>5000</v>
      </c>
      <c r="F1999" s="258"/>
    </row>
    <row r="2000" spans="1:6">
      <c r="A2000" s="166">
        <f t="shared" si="32"/>
        <v>1991</v>
      </c>
      <c r="B2000" s="85">
        <v>44797</v>
      </c>
      <c r="C2000" s="65" t="s">
        <v>1862</v>
      </c>
      <c r="D2000" s="289" t="s">
        <v>21</v>
      </c>
      <c r="E2000" s="86">
        <v>20000</v>
      </c>
      <c r="F2000" s="258"/>
    </row>
    <row r="2001" spans="1:6">
      <c r="A2001" s="166">
        <f t="shared" si="32"/>
        <v>1992</v>
      </c>
      <c r="B2001" s="85">
        <v>44797</v>
      </c>
      <c r="C2001" s="65" t="s">
        <v>1862</v>
      </c>
      <c r="D2001" s="289" t="s">
        <v>21</v>
      </c>
      <c r="E2001" s="86">
        <v>10000</v>
      </c>
      <c r="F2001" s="258"/>
    </row>
    <row r="2002" spans="1:6">
      <c r="A2002" s="166">
        <f t="shared" si="32"/>
        <v>1993</v>
      </c>
      <c r="B2002" s="85">
        <v>44797</v>
      </c>
      <c r="C2002" s="65" t="s">
        <v>1862</v>
      </c>
      <c r="D2002" s="289" t="s">
        <v>21</v>
      </c>
      <c r="E2002" s="86">
        <v>10000</v>
      </c>
      <c r="F2002" s="258"/>
    </row>
    <row r="2003" spans="1:6">
      <c r="A2003" s="166">
        <f t="shared" si="32"/>
        <v>1994</v>
      </c>
      <c r="B2003" s="85">
        <v>44797</v>
      </c>
      <c r="C2003" s="65" t="s">
        <v>1862</v>
      </c>
      <c r="D2003" s="289" t="s">
        <v>21</v>
      </c>
      <c r="E2003" s="86">
        <v>20000</v>
      </c>
      <c r="F2003" s="258"/>
    </row>
    <row r="2004" spans="1:6">
      <c r="A2004" s="166">
        <f t="shared" si="32"/>
        <v>1995</v>
      </c>
      <c r="B2004" s="85">
        <v>44797</v>
      </c>
      <c r="C2004" s="65" t="s">
        <v>1862</v>
      </c>
      <c r="D2004" s="289" t="s">
        <v>21</v>
      </c>
      <c r="E2004" s="86">
        <v>10000</v>
      </c>
      <c r="F2004" s="258"/>
    </row>
    <row r="2005" spans="1:6">
      <c r="A2005" s="166">
        <f t="shared" si="32"/>
        <v>1996</v>
      </c>
      <c r="B2005" s="85">
        <v>44797</v>
      </c>
      <c r="C2005" s="65" t="s">
        <v>1862</v>
      </c>
      <c r="D2005" s="289" t="s">
        <v>21</v>
      </c>
      <c r="E2005" s="86">
        <v>20000</v>
      </c>
      <c r="F2005" s="258"/>
    </row>
    <row r="2006" spans="1:6">
      <c r="A2006" s="166">
        <f t="shared" si="32"/>
        <v>1997</v>
      </c>
      <c r="B2006" s="85">
        <v>44797</v>
      </c>
      <c r="C2006" s="65" t="s">
        <v>1862</v>
      </c>
      <c r="D2006" s="289" t="s">
        <v>21</v>
      </c>
      <c r="E2006" s="86">
        <v>10000</v>
      </c>
      <c r="F2006" s="258"/>
    </row>
    <row r="2007" spans="1:6">
      <c r="A2007" s="166">
        <f t="shared" si="32"/>
        <v>1998</v>
      </c>
      <c r="B2007" s="85">
        <v>44797</v>
      </c>
      <c r="C2007" s="65" t="s">
        <v>1862</v>
      </c>
      <c r="D2007" s="289" t="s">
        <v>2081</v>
      </c>
      <c r="E2007" s="86">
        <v>50000</v>
      </c>
      <c r="F2007" s="258"/>
    </row>
    <row r="2008" spans="1:6">
      <c r="A2008" s="166">
        <f t="shared" si="32"/>
        <v>1999</v>
      </c>
      <c r="B2008" s="85">
        <v>44797</v>
      </c>
      <c r="C2008" s="65" t="s">
        <v>1862</v>
      </c>
      <c r="D2008" s="289" t="s">
        <v>21</v>
      </c>
      <c r="E2008" s="86">
        <v>4500000</v>
      </c>
      <c r="F2008" s="258"/>
    </row>
    <row r="2009" spans="1:6">
      <c r="A2009" s="166">
        <f t="shared" si="32"/>
        <v>2000</v>
      </c>
      <c r="B2009" s="85">
        <v>44798</v>
      </c>
      <c r="C2009" s="65" t="s">
        <v>1863</v>
      </c>
      <c r="D2009" s="289" t="s">
        <v>294</v>
      </c>
      <c r="E2009" s="86">
        <v>200000</v>
      </c>
      <c r="F2009" s="258"/>
    </row>
    <row r="2010" spans="1:6">
      <c r="A2010" s="166">
        <f t="shared" si="32"/>
        <v>2001</v>
      </c>
      <c r="B2010" s="85">
        <v>44798</v>
      </c>
      <c r="C2010" s="65" t="s">
        <v>1863</v>
      </c>
      <c r="D2010" s="289" t="s">
        <v>21</v>
      </c>
      <c r="E2010" s="86">
        <v>10000</v>
      </c>
      <c r="F2010" s="258"/>
    </row>
    <row r="2011" spans="1:6">
      <c r="A2011" s="166">
        <f t="shared" si="32"/>
        <v>2002</v>
      </c>
      <c r="B2011" s="85">
        <v>44798</v>
      </c>
      <c r="C2011" s="65" t="s">
        <v>1863</v>
      </c>
      <c r="D2011" s="289" t="s">
        <v>21</v>
      </c>
      <c r="E2011" s="86">
        <v>10000</v>
      </c>
      <c r="F2011" s="258"/>
    </row>
    <row r="2012" spans="1:6">
      <c r="A2012" s="166">
        <f t="shared" si="32"/>
        <v>2003</v>
      </c>
      <c r="B2012" s="85">
        <v>44798</v>
      </c>
      <c r="C2012" s="65" t="s">
        <v>1863</v>
      </c>
      <c r="D2012" s="289" t="s">
        <v>21</v>
      </c>
      <c r="E2012" s="86">
        <v>10000</v>
      </c>
      <c r="F2012" s="258"/>
    </row>
    <row r="2013" spans="1:6">
      <c r="A2013" s="166">
        <f t="shared" si="32"/>
        <v>2004</v>
      </c>
      <c r="B2013" s="85">
        <v>44798</v>
      </c>
      <c r="C2013" s="65" t="s">
        <v>1863</v>
      </c>
      <c r="D2013" s="289" t="s">
        <v>21</v>
      </c>
      <c r="E2013" s="86">
        <v>10000</v>
      </c>
      <c r="F2013" s="258"/>
    </row>
    <row r="2014" spans="1:6">
      <c r="A2014" s="166">
        <f t="shared" si="32"/>
        <v>2005</v>
      </c>
      <c r="B2014" s="85">
        <v>44798</v>
      </c>
      <c r="C2014" s="65" t="s">
        <v>1863</v>
      </c>
      <c r="D2014" s="289" t="s">
        <v>21</v>
      </c>
      <c r="E2014" s="86">
        <v>10000</v>
      </c>
      <c r="F2014" s="258"/>
    </row>
    <row r="2015" spans="1:6">
      <c r="A2015" s="166">
        <f t="shared" si="32"/>
        <v>2006</v>
      </c>
      <c r="B2015" s="85">
        <v>44798</v>
      </c>
      <c r="C2015" s="65" t="s">
        <v>1863</v>
      </c>
      <c r="D2015" s="289" t="s">
        <v>21</v>
      </c>
      <c r="E2015" s="86">
        <v>10000</v>
      </c>
      <c r="F2015" s="258"/>
    </row>
    <row r="2016" spans="1:6">
      <c r="A2016" s="166">
        <f t="shared" ref="A2016:A2079" si="33">A2015+1</f>
        <v>2007</v>
      </c>
      <c r="B2016" s="85">
        <v>44798</v>
      </c>
      <c r="C2016" s="65" t="s">
        <v>1863</v>
      </c>
      <c r="D2016" s="289" t="s">
        <v>21</v>
      </c>
      <c r="E2016" s="86">
        <v>10000</v>
      </c>
      <c r="F2016" s="258"/>
    </row>
    <row r="2017" spans="1:6">
      <c r="A2017" s="166">
        <f t="shared" si="33"/>
        <v>2008</v>
      </c>
      <c r="B2017" s="85">
        <v>44798</v>
      </c>
      <c r="C2017" s="65" t="s">
        <v>1863</v>
      </c>
      <c r="D2017" s="289" t="s">
        <v>21</v>
      </c>
      <c r="E2017" s="86">
        <v>10000</v>
      </c>
      <c r="F2017" s="258"/>
    </row>
    <row r="2018" spans="1:6">
      <c r="A2018" s="166">
        <f t="shared" si="33"/>
        <v>2009</v>
      </c>
      <c r="B2018" s="85">
        <v>44798</v>
      </c>
      <c r="C2018" s="65" t="s">
        <v>1863</v>
      </c>
      <c r="D2018" s="289" t="s">
        <v>21</v>
      </c>
      <c r="E2018" s="86">
        <v>10000</v>
      </c>
      <c r="F2018" s="258"/>
    </row>
    <row r="2019" spans="1:6">
      <c r="A2019" s="166">
        <f t="shared" si="33"/>
        <v>2010</v>
      </c>
      <c r="B2019" s="85">
        <v>44798</v>
      </c>
      <c r="C2019" s="65" t="s">
        <v>1863</v>
      </c>
      <c r="D2019" s="289" t="s">
        <v>21</v>
      </c>
      <c r="E2019" s="86">
        <v>300000</v>
      </c>
      <c r="F2019" s="258"/>
    </row>
    <row r="2020" spans="1:6">
      <c r="A2020" s="166">
        <f t="shared" si="33"/>
        <v>2011</v>
      </c>
      <c r="B2020" s="85">
        <v>44798</v>
      </c>
      <c r="C2020" s="65" t="s">
        <v>1863</v>
      </c>
      <c r="D2020" s="289" t="s">
        <v>21</v>
      </c>
      <c r="E2020" s="86">
        <v>10000</v>
      </c>
      <c r="F2020" s="258"/>
    </row>
    <row r="2021" spans="1:6">
      <c r="A2021" s="166">
        <f t="shared" si="33"/>
        <v>2012</v>
      </c>
      <c r="B2021" s="85">
        <v>44798</v>
      </c>
      <c r="C2021" s="65" t="s">
        <v>1863</v>
      </c>
      <c r="D2021" s="289" t="s">
        <v>21</v>
      </c>
      <c r="E2021" s="86">
        <v>5000</v>
      </c>
      <c r="F2021" s="258"/>
    </row>
    <row r="2022" spans="1:6">
      <c r="A2022" s="166">
        <f t="shared" si="33"/>
        <v>2013</v>
      </c>
      <c r="B2022" s="85">
        <v>44798</v>
      </c>
      <c r="C2022" s="65" t="s">
        <v>1863</v>
      </c>
      <c r="D2022" s="289" t="s">
        <v>21</v>
      </c>
      <c r="E2022" s="86">
        <v>10000</v>
      </c>
      <c r="F2022" s="258"/>
    </row>
    <row r="2023" spans="1:6">
      <c r="A2023" s="166">
        <f t="shared" si="33"/>
        <v>2014</v>
      </c>
      <c r="B2023" s="85">
        <v>44798</v>
      </c>
      <c r="C2023" s="65" t="s">
        <v>1863</v>
      </c>
      <c r="D2023" s="289" t="s">
        <v>21</v>
      </c>
      <c r="E2023" s="86">
        <v>10000</v>
      </c>
      <c r="F2023" s="258"/>
    </row>
    <row r="2024" spans="1:6">
      <c r="A2024" s="166">
        <f t="shared" si="33"/>
        <v>2015</v>
      </c>
      <c r="B2024" s="85">
        <v>44798</v>
      </c>
      <c r="C2024" s="65" t="s">
        <v>1863</v>
      </c>
      <c r="D2024" s="289" t="s">
        <v>21</v>
      </c>
      <c r="E2024" s="86">
        <v>5000</v>
      </c>
      <c r="F2024" s="258"/>
    </row>
    <row r="2025" spans="1:6">
      <c r="A2025" s="166">
        <f t="shared" si="33"/>
        <v>2016</v>
      </c>
      <c r="B2025" s="85">
        <v>44798</v>
      </c>
      <c r="C2025" s="65" t="s">
        <v>1863</v>
      </c>
      <c r="D2025" s="289" t="s">
        <v>21</v>
      </c>
      <c r="E2025" s="86">
        <v>20000</v>
      </c>
      <c r="F2025" s="258"/>
    </row>
    <row r="2026" spans="1:6">
      <c r="A2026" s="166">
        <f t="shared" si="33"/>
        <v>2017</v>
      </c>
      <c r="B2026" s="85">
        <v>44798</v>
      </c>
      <c r="C2026" s="65" t="s">
        <v>1863</v>
      </c>
      <c r="D2026" s="289" t="s">
        <v>21</v>
      </c>
      <c r="E2026" s="86">
        <v>10000</v>
      </c>
      <c r="F2026" s="258"/>
    </row>
    <row r="2027" spans="1:6">
      <c r="A2027" s="166">
        <f t="shared" si="33"/>
        <v>2018</v>
      </c>
      <c r="B2027" s="85">
        <v>44798</v>
      </c>
      <c r="C2027" s="65" t="s">
        <v>1863</v>
      </c>
      <c r="D2027" s="289" t="s">
        <v>21</v>
      </c>
      <c r="E2027" s="86">
        <v>5000</v>
      </c>
      <c r="F2027" s="258"/>
    </row>
    <row r="2028" spans="1:6">
      <c r="A2028" s="166">
        <f t="shared" si="33"/>
        <v>2019</v>
      </c>
      <c r="B2028" s="85">
        <v>44798</v>
      </c>
      <c r="C2028" s="65" t="s">
        <v>1863</v>
      </c>
      <c r="D2028" s="289" t="s">
        <v>21</v>
      </c>
      <c r="E2028" s="86">
        <v>10000</v>
      </c>
      <c r="F2028" s="258"/>
    </row>
    <row r="2029" spans="1:6">
      <c r="A2029" s="166">
        <f t="shared" si="33"/>
        <v>2020</v>
      </c>
      <c r="B2029" s="85">
        <v>44798</v>
      </c>
      <c r="C2029" s="65" t="s">
        <v>1863</v>
      </c>
      <c r="D2029" s="289" t="s">
        <v>21</v>
      </c>
      <c r="E2029" s="86">
        <v>5000</v>
      </c>
      <c r="F2029" s="258"/>
    </row>
    <row r="2030" spans="1:6">
      <c r="A2030" s="166">
        <f t="shared" si="33"/>
        <v>2021</v>
      </c>
      <c r="B2030" s="85">
        <v>44798</v>
      </c>
      <c r="C2030" s="65" t="s">
        <v>1863</v>
      </c>
      <c r="D2030" s="289" t="s">
        <v>21</v>
      </c>
      <c r="E2030" s="86">
        <v>5000</v>
      </c>
      <c r="F2030" s="258"/>
    </row>
    <row r="2031" spans="1:6">
      <c r="A2031" s="166">
        <f t="shared" si="33"/>
        <v>2022</v>
      </c>
      <c r="B2031" s="85">
        <v>44798</v>
      </c>
      <c r="C2031" s="65" t="s">
        <v>1863</v>
      </c>
      <c r="D2031" s="289" t="s">
        <v>2112</v>
      </c>
      <c r="E2031" s="86">
        <v>2000000</v>
      </c>
      <c r="F2031" s="258"/>
    </row>
    <row r="2032" spans="1:6">
      <c r="A2032" s="166">
        <f t="shared" si="33"/>
        <v>2023</v>
      </c>
      <c r="B2032" s="85">
        <v>44798</v>
      </c>
      <c r="C2032" s="65" t="s">
        <v>1863</v>
      </c>
      <c r="D2032" s="289" t="s">
        <v>21</v>
      </c>
      <c r="E2032" s="86">
        <v>20000</v>
      </c>
      <c r="F2032" s="258"/>
    </row>
    <row r="2033" spans="1:6">
      <c r="A2033" s="166">
        <f t="shared" si="33"/>
        <v>2024</v>
      </c>
      <c r="B2033" s="85">
        <v>44798</v>
      </c>
      <c r="C2033" s="65" t="s">
        <v>1863</v>
      </c>
      <c r="D2033" s="289" t="s">
        <v>277</v>
      </c>
      <c r="E2033" s="86">
        <v>150000</v>
      </c>
      <c r="F2033" s="258"/>
    </row>
    <row r="2034" spans="1:6">
      <c r="A2034" s="166">
        <f t="shared" si="33"/>
        <v>2025</v>
      </c>
      <c r="B2034" s="85">
        <v>44798</v>
      </c>
      <c r="C2034" s="65" t="s">
        <v>1863</v>
      </c>
      <c r="D2034" s="289" t="s">
        <v>2082</v>
      </c>
      <c r="E2034" s="86">
        <v>200000</v>
      </c>
      <c r="F2034" s="258"/>
    </row>
    <row r="2035" spans="1:6">
      <c r="A2035" s="166">
        <f t="shared" si="33"/>
        <v>2026</v>
      </c>
      <c r="B2035" s="85">
        <v>44798</v>
      </c>
      <c r="C2035" s="65" t="s">
        <v>1863</v>
      </c>
      <c r="D2035" s="289" t="s">
        <v>2083</v>
      </c>
      <c r="E2035" s="86">
        <v>100000</v>
      </c>
      <c r="F2035" s="258"/>
    </row>
    <row r="2036" spans="1:6">
      <c r="A2036" s="166">
        <f t="shared" si="33"/>
        <v>2027</v>
      </c>
      <c r="B2036" s="85">
        <v>44798</v>
      </c>
      <c r="C2036" s="65" t="s">
        <v>1863</v>
      </c>
      <c r="D2036" s="289" t="s">
        <v>143</v>
      </c>
      <c r="E2036" s="86">
        <v>200000</v>
      </c>
      <c r="F2036" s="258"/>
    </row>
    <row r="2037" spans="1:6">
      <c r="A2037" s="166">
        <f t="shared" si="33"/>
        <v>2028</v>
      </c>
      <c r="B2037" s="85">
        <v>44799</v>
      </c>
      <c r="C2037" s="65" t="s">
        <v>1864</v>
      </c>
      <c r="D2037" s="289" t="s">
        <v>21</v>
      </c>
      <c r="E2037" s="86">
        <v>5000</v>
      </c>
      <c r="F2037" s="258"/>
    </row>
    <row r="2038" spans="1:6">
      <c r="A2038" s="166">
        <f t="shared" si="33"/>
        <v>2029</v>
      </c>
      <c r="B2038" s="85">
        <v>44799</v>
      </c>
      <c r="C2038" s="65" t="s">
        <v>1864</v>
      </c>
      <c r="D2038" s="289" t="s">
        <v>21</v>
      </c>
      <c r="E2038" s="86">
        <v>10000</v>
      </c>
      <c r="F2038" s="258"/>
    </row>
    <row r="2039" spans="1:6">
      <c r="A2039" s="166">
        <f t="shared" si="33"/>
        <v>2030</v>
      </c>
      <c r="B2039" s="85">
        <v>44799</v>
      </c>
      <c r="C2039" s="65" t="s">
        <v>1864</v>
      </c>
      <c r="D2039" s="289" t="s">
        <v>21</v>
      </c>
      <c r="E2039" s="86">
        <v>5000</v>
      </c>
      <c r="F2039" s="258"/>
    </row>
    <row r="2040" spans="1:6">
      <c r="A2040" s="166">
        <f t="shared" si="33"/>
        <v>2031</v>
      </c>
      <c r="B2040" s="85">
        <v>44799</v>
      </c>
      <c r="C2040" s="65" t="s">
        <v>1864</v>
      </c>
      <c r="D2040" s="289" t="s">
        <v>21</v>
      </c>
      <c r="E2040" s="86">
        <v>10000</v>
      </c>
      <c r="F2040" s="258"/>
    </row>
    <row r="2041" spans="1:6">
      <c r="A2041" s="166">
        <f t="shared" si="33"/>
        <v>2032</v>
      </c>
      <c r="B2041" s="85">
        <v>44799</v>
      </c>
      <c r="C2041" s="65" t="s">
        <v>1864</v>
      </c>
      <c r="D2041" s="289" t="s">
        <v>2084</v>
      </c>
      <c r="E2041" s="86">
        <v>200000</v>
      </c>
      <c r="F2041" s="258"/>
    </row>
    <row r="2042" spans="1:6">
      <c r="A2042" s="166">
        <f t="shared" si="33"/>
        <v>2033</v>
      </c>
      <c r="B2042" s="85">
        <v>44799</v>
      </c>
      <c r="C2042" s="65" t="s">
        <v>1864</v>
      </c>
      <c r="D2042" s="289" t="s">
        <v>21</v>
      </c>
      <c r="E2042" s="86">
        <v>10000</v>
      </c>
      <c r="F2042" s="258"/>
    </row>
    <row r="2043" spans="1:6">
      <c r="A2043" s="166">
        <f t="shared" si="33"/>
        <v>2034</v>
      </c>
      <c r="B2043" s="85">
        <v>44799</v>
      </c>
      <c r="C2043" s="65" t="s">
        <v>1864</v>
      </c>
      <c r="D2043" s="289" t="s">
        <v>21</v>
      </c>
      <c r="E2043" s="86">
        <v>10000</v>
      </c>
      <c r="F2043" s="258"/>
    </row>
    <row r="2044" spans="1:6">
      <c r="A2044" s="166">
        <f t="shared" si="33"/>
        <v>2035</v>
      </c>
      <c r="B2044" s="85">
        <v>44799</v>
      </c>
      <c r="C2044" s="65" t="s">
        <v>1864</v>
      </c>
      <c r="D2044" s="289" t="s">
        <v>21</v>
      </c>
      <c r="E2044" s="86">
        <v>20000</v>
      </c>
      <c r="F2044" s="258"/>
    </row>
    <row r="2045" spans="1:6">
      <c r="A2045" s="166">
        <f t="shared" si="33"/>
        <v>2036</v>
      </c>
      <c r="B2045" s="85">
        <v>44799</v>
      </c>
      <c r="C2045" s="65" t="s">
        <v>1864</v>
      </c>
      <c r="D2045" s="289" t="s">
        <v>21</v>
      </c>
      <c r="E2045" s="86">
        <v>10000</v>
      </c>
      <c r="F2045" s="258"/>
    </row>
    <row r="2046" spans="1:6">
      <c r="A2046" s="166">
        <f t="shared" si="33"/>
        <v>2037</v>
      </c>
      <c r="B2046" s="85">
        <v>44799</v>
      </c>
      <c r="C2046" s="65" t="s">
        <v>1864</v>
      </c>
      <c r="D2046" s="289" t="s">
        <v>21</v>
      </c>
      <c r="E2046" s="86">
        <v>10000</v>
      </c>
      <c r="F2046" s="258"/>
    </row>
    <row r="2047" spans="1:6">
      <c r="A2047" s="166">
        <f t="shared" si="33"/>
        <v>2038</v>
      </c>
      <c r="B2047" s="85">
        <v>44799</v>
      </c>
      <c r="C2047" s="65" t="s">
        <v>1864</v>
      </c>
      <c r="D2047" s="289" t="s">
        <v>21</v>
      </c>
      <c r="E2047" s="86">
        <v>10000</v>
      </c>
      <c r="F2047" s="258"/>
    </row>
    <row r="2048" spans="1:6">
      <c r="A2048" s="166">
        <f t="shared" si="33"/>
        <v>2039</v>
      </c>
      <c r="B2048" s="85">
        <v>44799</v>
      </c>
      <c r="C2048" s="65" t="s">
        <v>1864</v>
      </c>
      <c r="D2048" s="289" t="s">
        <v>21</v>
      </c>
      <c r="E2048" s="86">
        <v>5000</v>
      </c>
      <c r="F2048" s="258"/>
    </row>
    <row r="2049" spans="1:6">
      <c r="A2049" s="166">
        <f t="shared" si="33"/>
        <v>2040</v>
      </c>
      <c r="B2049" s="85">
        <v>44799</v>
      </c>
      <c r="C2049" s="65" t="s">
        <v>1864</v>
      </c>
      <c r="D2049" s="289" t="s">
        <v>21</v>
      </c>
      <c r="E2049" s="86">
        <v>10000</v>
      </c>
      <c r="F2049" s="258"/>
    </row>
    <row r="2050" spans="1:6">
      <c r="A2050" s="166">
        <f t="shared" si="33"/>
        <v>2041</v>
      </c>
      <c r="B2050" s="85">
        <v>44799</v>
      </c>
      <c r="C2050" s="65" t="s">
        <v>1864</v>
      </c>
      <c r="D2050" s="289" t="s">
        <v>21</v>
      </c>
      <c r="E2050" s="86">
        <v>2000</v>
      </c>
      <c r="F2050" s="258"/>
    </row>
    <row r="2051" spans="1:6">
      <c r="A2051" s="166">
        <f t="shared" si="33"/>
        <v>2042</v>
      </c>
      <c r="B2051" s="85">
        <v>44799</v>
      </c>
      <c r="C2051" s="65" t="s">
        <v>1864</v>
      </c>
      <c r="D2051" s="289" t="s">
        <v>21</v>
      </c>
      <c r="E2051" s="86">
        <v>10000</v>
      </c>
      <c r="F2051" s="258"/>
    </row>
    <row r="2052" spans="1:6">
      <c r="A2052" s="166">
        <f t="shared" si="33"/>
        <v>2043</v>
      </c>
      <c r="B2052" s="85">
        <v>44799</v>
      </c>
      <c r="C2052" s="65" t="s">
        <v>1864</v>
      </c>
      <c r="D2052" s="289" t="s">
        <v>21</v>
      </c>
      <c r="E2052" s="86">
        <v>10000</v>
      </c>
      <c r="F2052" s="258"/>
    </row>
    <row r="2053" spans="1:6">
      <c r="A2053" s="166">
        <f t="shared" si="33"/>
        <v>2044</v>
      </c>
      <c r="B2053" s="85">
        <v>44799</v>
      </c>
      <c r="C2053" s="65" t="s">
        <v>1864</v>
      </c>
      <c r="D2053" s="289" t="s">
        <v>21</v>
      </c>
      <c r="E2053" s="86">
        <v>10000</v>
      </c>
      <c r="F2053" s="258"/>
    </row>
    <row r="2054" spans="1:6">
      <c r="A2054" s="166">
        <f t="shared" si="33"/>
        <v>2045</v>
      </c>
      <c r="B2054" s="85">
        <v>44799</v>
      </c>
      <c r="C2054" s="65" t="s">
        <v>1864</v>
      </c>
      <c r="D2054" s="289" t="s">
        <v>21</v>
      </c>
      <c r="E2054" s="86">
        <v>10000</v>
      </c>
      <c r="F2054" s="258"/>
    </row>
    <row r="2055" spans="1:6">
      <c r="A2055" s="166">
        <f t="shared" si="33"/>
        <v>2046</v>
      </c>
      <c r="B2055" s="85">
        <v>44799</v>
      </c>
      <c r="C2055" s="65" t="s">
        <v>1864</v>
      </c>
      <c r="D2055" s="289" t="s">
        <v>21</v>
      </c>
      <c r="E2055" s="86">
        <v>5000</v>
      </c>
      <c r="F2055" s="258"/>
    </row>
    <row r="2056" spans="1:6">
      <c r="A2056" s="166">
        <f t="shared" si="33"/>
        <v>2047</v>
      </c>
      <c r="B2056" s="85">
        <v>44799</v>
      </c>
      <c r="C2056" s="65" t="s">
        <v>1864</v>
      </c>
      <c r="D2056" s="289" t="s">
        <v>21</v>
      </c>
      <c r="E2056" s="86">
        <v>10000</v>
      </c>
      <c r="F2056" s="258"/>
    </row>
    <row r="2057" spans="1:6">
      <c r="A2057" s="166">
        <f t="shared" si="33"/>
        <v>2048</v>
      </c>
      <c r="B2057" s="85">
        <v>44799</v>
      </c>
      <c r="C2057" s="65" t="s">
        <v>1864</v>
      </c>
      <c r="D2057" s="289" t="s">
        <v>21</v>
      </c>
      <c r="E2057" s="86">
        <v>10000</v>
      </c>
      <c r="F2057" s="258"/>
    </row>
    <row r="2058" spans="1:6">
      <c r="A2058" s="166">
        <f t="shared" si="33"/>
        <v>2049</v>
      </c>
      <c r="B2058" s="85">
        <v>44799</v>
      </c>
      <c r="C2058" s="65" t="s">
        <v>1864</v>
      </c>
      <c r="D2058" s="289" t="s">
        <v>21</v>
      </c>
      <c r="E2058" s="86">
        <v>10000</v>
      </c>
      <c r="F2058" s="258"/>
    </row>
    <row r="2059" spans="1:6">
      <c r="A2059" s="166">
        <f t="shared" si="33"/>
        <v>2050</v>
      </c>
      <c r="B2059" s="85">
        <v>44799</v>
      </c>
      <c r="C2059" s="65" t="s">
        <v>1864</v>
      </c>
      <c r="D2059" s="289" t="s">
        <v>21</v>
      </c>
      <c r="E2059" s="86">
        <v>10000</v>
      </c>
      <c r="F2059" s="258"/>
    </row>
    <row r="2060" spans="1:6">
      <c r="A2060" s="166">
        <f t="shared" si="33"/>
        <v>2051</v>
      </c>
      <c r="B2060" s="85">
        <v>44799</v>
      </c>
      <c r="C2060" s="65" t="s">
        <v>1864</v>
      </c>
      <c r="D2060" s="289" t="s">
        <v>21</v>
      </c>
      <c r="E2060" s="86">
        <v>10000</v>
      </c>
      <c r="F2060" s="258"/>
    </row>
    <row r="2061" spans="1:6">
      <c r="A2061" s="166">
        <f t="shared" si="33"/>
        <v>2052</v>
      </c>
      <c r="B2061" s="85">
        <v>44800</v>
      </c>
      <c r="C2061" s="65" t="s">
        <v>1865</v>
      </c>
      <c r="D2061" s="289" t="s">
        <v>2085</v>
      </c>
      <c r="E2061" s="86">
        <v>50000</v>
      </c>
      <c r="F2061" s="258"/>
    </row>
    <row r="2062" spans="1:6">
      <c r="A2062" s="166">
        <f t="shared" si="33"/>
        <v>2053</v>
      </c>
      <c r="B2062" s="85">
        <v>44800</v>
      </c>
      <c r="C2062" s="65" t="s">
        <v>1865</v>
      </c>
      <c r="D2062" s="106" t="s">
        <v>1993</v>
      </c>
      <c r="E2062" s="86">
        <v>50000</v>
      </c>
      <c r="F2062" s="258"/>
    </row>
    <row r="2063" spans="1:6">
      <c r="A2063" s="166">
        <f t="shared" si="33"/>
        <v>2054</v>
      </c>
      <c r="B2063" s="85">
        <v>44800</v>
      </c>
      <c r="C2063" s="65" t="s">
        <v>1865</v>
      </c>
      <c r="D2063" s="289" t="s">
        <v>2086</v>
      </c>
      <c r="E2063" s="86">
        <v>50000</v>
      </c>
      <c r="F2063" s="258"/>
    </row>
    <row r="2064" spans="1:6">
      <c r="A2064" s="166">
        <f t="shared" si="33"/>
        <v>2055</v>
      </c>
      <c r="B2064" s="85">
        <v>44800</v>
      </c>
      <c r="C2064" s="65" t="s">
        <v>1865</v>
      </c>
      <c r="D2064" s="289" t="s">
        <v>21</v>
      </c>
      <c r="E2064" s="86">
        <v>5000</v>
      </c>
      <c r="F2064" s="258"/>
    </row>
    <row r="2065" spans="1:6">
      <c r="A2065" s="166">
        <f t="shared" si="33"/>
        <v>2056</v>
      </c>
      <c r="B2065" s="85">
        <v>44800</v>
      </c>
      <c r="C2065" s="65" t="s">
        <v>1865</v>
      </c>
      <c r="D2065" s="289" t="s">
        <v>21</v>
      </c>
      <c r="E2065" s="86">
        <v>10000</v>
      </c>
      <c r="F2065" s="258"/>
    </row>
    <row r="2066" spans="1:6">
      <c r="A2066" s="166">
        <f t="shared" si="33"/>
        <v>2057</v>
      </c>
      <c r="B2066" s="85">
        <v>44800</v>
      </c>
      <c r="C2066" s="65" t="s">
        <v>1865</v>
      </c>
      <c r="D2066" s="289" t="s">
        <v>21</v>
      </c>
      <c r="E2066" s="86">
        <v>20000</v>
      </c>
      <c r="F2066" s="258"/>
    </row>
    <row r="2067" spans="1:6">
      <c r="A2067" s="166">
        <f t="shared" si="33"/>
        <v>2058</v>
      </c>
      <c r="B2067" s="85">
        <v>44800</v>
      </c>
      <c r="C2067" s="65" t="s">
        <v>1865</v>
      </c>
      <c r="D2067" s="289" t="s">
        <v>21</v>
      </c>
      <c r="E2067" s="86">
        <v>1000</v>
      </c>
      <c r="F2067" s="258"/>
    </row>
    <row r="2068" spans="1:6">
      <c r="A2068" s="166">
        <f t="shared" si="33"/>
        <v>2059</v>
      </c>
      <c r="B2068" s="85">
        <v>44800</v>
      </c>
      <c r="C2068" s="65" t="s">
        <v>1865</v>
      </c>
      <c r="D2068" s="289" t="s">
        <v>967</v>
      </c>
      <c r="E2068" s="86">
        <v>170000</v>
      </c>
      <c r="F2068" s="258"/>
    </row>
    <row r="2069" spans="1:6">
      <c r="A2069" s="166">
        <f t="shared" si="33"/>
        <v>2060</v>
      </c>
      <c r="B2069" s="85">
        <v>44801</v>
      </c>
      <c r="C2069" s="65" t="s">
        <v>1866</v>
      </c>
      <c r="D2069" s="289" t="s">
        <v>21</v>
      </c>
      <c r="E2069" s="86">
        <v>10000</v>
      </c>
      <c r="F2069" s="258"/>
    </row>
    <row r="2070" spans="1:6">
      <c r="A2070" s="166">
        <f t="shared" si="33"/>
        <v>2061</v>
      </c>
      <c r="B2070" s="85">
        <v>44801</v>
      </c>
      <c r="C2070" s="65" t="s">
        <v>1866</v>
      </c>
      <c r="D2070" s="289" t="s">
        <v>21</v>
      </c>
      <c r="E2070" s="86">
        <v>18000</v>
      </c>
      <c r="F2070" s="258"/>
    </row>
    <row r="2071" spans="1:6">
      <c r="A2071" s="166">
        <f t="shared" si="33"/>
        <v>2062</v>
      </c>
      <c r="B2071" s="85">
        <v>44801</v>
      </c>
      <c r="C2071" s="65" t="s">
        <v>1866</v>
      </c>
      <c r="D2071" s="289" t="s">
        <v>21</v>
      </c>
      <c r="E2071" s="86">
        <v>10000</v>
      </c>
      <c r="F2071" s="258"/>
    </row>
    <row r="2072" spans="1:6">
      <c r="A2072" s="166">
        <f t="shared" si="33"/>
        <v>2063</v>
      </c>
      <c r="B2072" s="85">
        <v>44801</v>
      </c>
      <c r="C2072" s="65" t="s">
        <v>1866</v>
      </c>
      <c r="D2072" s="289" t="s">
        <v>21</v>
      </c>
      <c r="E2072" s="86">
        <v>10000</v>
      </c>
      <c r="F2072" s="258"/>
    </row>
    <row r="2073" spans="1:6">
      <c r="A2073" s="166">
        <f t="shared" si="33"/>
        <v>2064</v>
      </c>
      <c r="B2073" s="85">
        <v>44801</v>
      </c>
      <c r="C2073" s="65" t="s">
        <v>1866</v>
      </c>
      <c r="D2073" s="289" t="s">
        <v>21</v>
      </c>
      <c r="E2073" s="86">
        <v>10000</v>
      </c>
      <c r="F2073" s="258"/>
    </row>
    <row r="2074" spans="1:6">
      <c r="A2074" s="166">
        <f t="shared" si="33"/>
        <v>2065</v>
      </c>
      <c r="B2074" s="85">
        <v>44801</v>
      </c>
      <c r="C2074" s="65" t="s">
        <v>1866</v>
      </c>
      <c r="D2074" s="289" t="s">
        <v>21</v>
      </c>
      <c r="E2074" s="86">
        <v>10000</v>
      </c>
      <c r="F2074" s="258"/>
    </row>
    <row r="2075" spans="1:6">
      <c r="A2075" s="166">
        <f t="shared" si="33"/>
        <v>2066</v>
      </c>
      <c r="B2075" s="85">
        <v>44801</v>
      </c>
      <c r="C2075" s="65" t="s">
        <v>1866</v>
      </c>
      <c r="D2075" s="289" t="s">
        <v>21</v>
      </c>
      <c r="E2075" s="86">
        <v>10000</v>
      </c>
      <c r="F2075" s="258"/>
    </row>
    <row r="2076" spans="1:6">
      <c r="A2076" s="166">
        <f t="shared" si="33"/>
        <v>2067</v>
      </c>
      <c r="B2076" s="85">
        <v>44801</v>
      </c>
      <c r="C2076" s="65" t="s">
        <v>1866</v>
      </c>
      <c r="D2076" s="289" t="s">
        <v>21</v>
      </c>
      <c r="E2076" s="86">
        <v>10000</v>
      </c>
      <c r="F2076" s="258"/>
    </row>
    <row r="2077" spans="1:6">
      <c r="A2077" s="166">
        <f t="shared" si="33"/>
        <v>2068</v>
      </c>
      <c r="B2077" s="85">
        <v>44801</v>
      </c>
      <c r="C2077" s="65" t="s">
        <v>1866</v>
      </c>
      <c r="D2077" s="289" t="s">
        <v>21</v>
      </c>
      <c r="E2077" s="86">
        <v>10000</v>
      </c>
      <c r="F2077" s="258"/>
    </row>
    <row r="2078" spans="1:6">
      <c r="A2078" s="166">
        <f t="shared" si="33"/>
        <v>2069</v>
      </c>
      <c r="B2078" s="85">
        <v>44801</v>
      </c>
      <c r="C2078" s="65" t="s">
        <v>1866</v>
      </c>
      <c r="D2078" s="289" t="s">
        <v>21</v>
      </c>
      <c r="E2078" s="86">
        <v>10000</v>
      </c>
      <c r="F2078" s="258"/>
    </row>
    <row r="2079" spans="1:6">
      <c r="A2079" s="166">
        <f t="shared" si="33"/>
        <v>2070</v>
      </c>
      <c r="B2079" s="85">
        <v>44801</v>
      </c>
      <c r="C2079" s="65" t="s">
        <v>1866</v>
      </c>
      <c r="D2079" s="289" t="s">
        <v>21</v>
      </c>
      <c r="E2079" s="86">
        <v>10000</v>
      </c>
      <c r="F2079" s="258"/>
    </row>
    <row r="2080" spans="1:6">
      <c r="A2080" s="166">
        <f t="shared" ref="A2080:A2143" si="34">A2079+1</f>
        <v>2071</v>
      </c>
      <c r="B2080" s="85">
        <v>44801</v>
      </c>
      <c r="C2080" s="65" t="s">
        <v>1866</v>
      </c>
      <c r="D2080" s="289" t="s">
        <v>21</v>
      </c>
      <c r="E2080" s="86">
        <v>10000</v>
      </c>
      <c r="F2080" s="258"/>
    </row>
    <row r="2081" spans="1:6">
      <c r="A2081" s="166">
        <f t="shared" si="34"/>
        <v>2072</v>
      </c>
      <c r="B2081" s="85">
        <v>44801</v>
      </c>
      <c r="C2081" s="65" t="s">
        <v>1866</v>
      </c>
      <c r="D2081" s="289" t="s">
        <v>21</v>
      </c>
      <c r="E2081" s="86">
        <v>10000</v>
      </c>
      <c r="F2081" s="258"/>
    </row>
    <row r="2082" spans="1:6">
      <c r="A2082" s="166">
        <f t="shared" si="34"/>
        <v>2073</v>
      </c>
      <c r="B2082" s="85">
        <v>44801</v>
      </c>
      <c r="C2082" s="65" t="s">
        <v>1866</v>
      </c>
      <c r="D2082" s="289" t="s">
        <v>21</v>
      </c>
      <c r="E2082" s="86">
        <v>5000</v>
      </c>
      <c r="F2082" s="258"/>
    </row>
    <row r="2083" spans="1:6">
      <c r="A2083" s="166">
        <f t="shared" si="34"/>
        <v>2074</v>
      </c>
      <c r="B2083" s="85">
        <v>44801</v>
      </c>
      <c r="C2083" s="65" t="s">
        <v>1866</v>
      </c>
      <c r="D2083" s="289" t="s">
        <v>21</v>
      </c>
      <c r="E2083" s="86">
        <v>20000</v>
      </c>
      <c r="F2083" s="258"/>
    </row>
    <row r="2084" spans="1:6">
      <c r="A2084" s="166">
        <f t="shared" si="34"/>
        <v>2075</v>
      </c>
      <c r="B2084" s="85">
        <v>44801</v>
      </c>
      <c r="C2084" s="65" t="s">
        <v>1866</v>
      </c>
      <c r="D2084" s="289" t="s">
        <v>21</v>
      </c>
      <c r="E2084" s="86">
        <v>10000</v>
      </c>
      <c r="F2084" s="258"/>
    </row>
    <row r="2085" spans="1:6">
      <c r="A2085" s="166">
        <f t="shared" si="34"/>
        <v>2076</v>
      </c>
      <c r="B2085" s="85">
        <v>44801</v>
      </c>
      <c r="C2085" s="65" t="s">
        <v>1866</v>
      </c>
      <c r="D2085" s="289" t="s">
        <v>21</v>
      </c>
      <c r="E2085" s="86">
        <v>10000</v>
      </c>
      <c r="F2085" s="258"/>
    </row>
    <row r="2086" spans="1:6">
      <c r="A2086" s="166">
        <f t="shared" si="34"/>
        <v>2077</v>
      </c>
      <c r="B2086" s="85">
        <v>44801</v>
      </c>
      <c r="C2086" s="65" t="s">
        <v>1866</v>
      </c>
      <c r="D2086" s="289" t="s">
        <v>21</v>
      </c>
      <c r="E2086" s="86">
        <v>200000</v>
      </c>
      <c r="F2086" s="258"/>
    </row>
    <row r="2087" spans="1:6">
      <c r="A2087" s="166">
        <f t="shared" si="34"/>
        <v>2078</v>
      </c>
      <c r="B2087" s="85">
        <v>44801</v>
      </c>
      <c r="C2087" s="65" t="s">
        <v>1866</v>
      </c>
      <c r="D2087" s="289" t="s">
        <v>21</v>
      </c>
      <c r="E2087" s="86">
        <v>10000</v>
      </c>
      <c r="F2087" s="258"/>
    </row>
    <row r="2088" spans="1:6">
      <c r="A2088" s="166">
        <f t="shared" si="34"/>
        <v>2079</v>
      </c>
      <c r="B2088" s="85">
        <v>44801</v>
      </c>
      <c r="C2088" s="65" t="s">
        <v>1866</v>
      </c>
      <c r="D2088" s="289" t="s">
        <v>21</v>
      </c>
      <c r="E2088" s="86">
        <v>10000</v>
      </c>
      <c r="F2088" s="258"/>
    </row>
    <row r="2089" spans="1:6">
      <c r="A2089" s="166">
        <f t="shared" si="34"/>
        <v>2080</v>
      </c>
      <c r="B2089" s="85">
        <v>44801</v>
      </c>
      <c r="C2089" s="65" t="s">
        <v>1866</v>
      </c>
      <c r="D2089" s="289" t="s">
        <v>21</v>
      </c>
      <c r="E2089" s="86">
        <v>10000</v>
      </c>
      <c r="F2089" s="258"/>
    </row>
    <row r="2090" spans="1:6">
      <c r="A2090" s="166">
        <f t="shared" si="34"/>
        <v>2081</v>
      </c>
      <c r="B2090" s="85">
        <v>44801</v>
      </c>
      <c r="C2090" s="65" t="s">
        <v>1866</v>
      </c>
      <c r="D2090" s="289" t="s">
        <v>21</v>
      </c>
      <c r="E2090" s="86">
        <v>10000</v>
      </c>
      <c r="F2090" s="258"/>
    </row>
    <row r="2091" spans="1:6">
      <c r="A2091" s="166">
        <f t="shared" si="34"/>
        <v>2082</v>
      </c>
      <c r="B2091" s="85">
        <v>44801</v>
      </c>
      <c r="C2091" s="65" t="s">
        <v>1866</v>
      </c>
      <c r="D2091" s="289" t="s">
        <v>21</v>
      </c>
      <c r="E2091" s="86">
        <v>20000</v>
      </c>
      <c r="F2091" s="258"/>
    </row>
    <row r="2092" spans="1:6">
      <c r="A2092" s="166">
        <f t="shared" si="34"/>
        <v>2083</v>
      </c>
      <c r="B2092" s="85">
        <v>44801</v>
      </c>
      <c r="C2092" s="65" t="s">
        <v>1866</v>
      </c>
      <c r="D2092" s="106" t="s">
        <v>2447</v>
      </c>
      <c r="E2092" s="86">
        <v>100000</v>
      </c>
      <c r="F2092" s="258"/>
    </row>
    <row r="2093" spans="1:6">
      <c r="A2093" s="166">
        <f t="shared" si="34"/>
        <v>2084</v>
      </c>
      <c r="B2093" s="85">
        <v>44801</v>
      </c>
      <c r="C2093" s="65" t="s">
        <v>1866</v>
      </c>
      <c r="D2093" s="106" t="s">
        <v>2463</v>
      </c>
      <c r="E2093" s="86">
        <v>1000000</v>
      </c>
      <c r="F2093" s="258"/>
    </row>
    <row r="2094" spans="1:6">
      <c r="A2094" s="166">
        <f t="shared" si="34"/>
        <v>2085</v>
      </c>
      <c r="B2094" s="85">
        <v>44802</v>
      </c>
      <c r="C2094" s="65" t="s">
        <v>1867</v>
      </c>
      <c r="D2094" s="289" t="s">
        <v>21</v>
      </c>
      <c r="E2094" s="86">
        <v>10000</v>
      </c>
      <c r="F2094" s="258"/>
    </row>
    <row r="2095" spans="1:6">
      <c r="A2095" s="166">
        <f t="shared" si="34"/>
        <v>2086</v>
      </c>
      <c r="B2095" s="85">
        <v>44802</v>
      </c>
      <c r="C2095" s="65" t="s">
        <v>1867</v>
      </c>
      <c r="D2095" s="289" t="s">
        <v>148</v>
      </c>
      <c r="E2095" s="86">
        <v>200000</v>
      </c>
      <c r="F2095" s="258"/>
    </row>
    <row r="2096" spans="1:6">
      <c r="A2096" s="166">
        <f t="shared" si="34"/>
        <v>2087</v>
      </c>
      <c r="B2096" s="85">
        <v>44802</v>
      </c>
      <c r="C2096" s="65" t="s">
        <v>1867</v>
      </c>
      <c r="D2096" s="289" t="s">
        <v>21</v>
      </c>
      <c r="E2096" s="86">
        <v>10000</v>
      </c>
      <c r="F2096" s="258"/>
    </row>
    <row r="2097" spans="1:6">
      <c r="A2097" s="166">
        <f t="shared" si="34"/>
        <v>2088</v>
      </c>
      <c r="B2097" s="85">
        <v>44802</v>
      </c>
      <c r="C2097" s="65" t="s">
        <v>1867</v>
      </c>
      <c r="D2097" s="289" t="s">
        <v>21</v>
      </c>
      <c r="E2097" s="86">
        <v>10000</v>
      </c>
      <c r="F2097" s="258"/>
    </row>
    <row r="2098" spans="1:6">
      <c r="A2098" s="166">
        <f t="shared" si="34"/>
        <v>2089</v>
      </c>
      <c r="B2098" s="85">
        <v>44802</v>
      </c>
      <c r="C2098" s="65" t="s">
        <v>1867</v>
      </c>
      <c r="D2098" s="289" t="s">
        <v>21</v>
      </c>
      <c r="E2098" s="86">
        <v>10000</v>
      </c>
      <c r="F2098" s="258"/>
    </row>
    <row r="2099" spans="1:6">
      <c r="A2099" s="166">
        <f t="shared" si="34"/>
        <v>2090</v>
      </c>
      <c r="B2099" s="85">
        <v>44802</v>
      </c>
      <c r="C2099" s="65" t="s">
        <v>1867</v>
      </c>
      <c r="D2099" s="289" t="s">
        <v>21</v>
      </c>
      <c r="E2099" s="86">
        <v>5000</v>
      </c>
      <c r="F2099" s="258"/>
    </row>
    <row r="2100" spans="1:6">
      <c r="A2100" s="166">
        <f t="shared" si="34"/>
        <v>2091</v>
      </c>
      <c r="B2100" s="85">
        <v>44802</v>
      </c>
      <c r="C2100" s="65" t="s">
        <v>1867</v>
      </c>
      <c r="D2100" s="289" t="s">
        <v>21</v>
      </c>
      <c r="E2100" s="86">
        <v>5000</v>
      </c>
      <c r="F2100" s="258"/>
    </row>
    <row r="2101" spans="1:6">
      <c r="A2101" s="166">
        <f t="shared" si="34"/>
        <v>2092</v>
      </c>
      <c r="B2101" s="85">
        <v>44802</v>
      </c>
      <c r="C2101" s="65" t="s">
        <v>1867</v>
      </c>
      <c r="D2101" s="289" t="s">
        <v>21</v>
      </c>
      <c r="E2101" s="86">
        <v>5000</v>
      </c>
      <c r="F2101" s="258"/>
    </row>
    <row r="2102" spans="1:6">
      <c r="A2102" s="166">
        <f t="shared" si="34"/>
        <v>2093</v>
      </c>
      <c r="B2102" s="85">
        <v>44802</v>
      </c>
      <c r="C2102" s="65" t="s">
        <v>1867</v>
      </c>
      <c r="D2102" s="289" t="s">
        <v>21</v>
      </c>
      <c r="E2102" s="86">
        <v>5000</v>
      </c>
      <c r="F2102" s="258"/>
    </row>
    <row r="2103" spans="1:6">
      <c r="A2103" s="166">
        <f t="shared" si="34"/>
        <v>2094</v>
      </c>
      <c r="B2103" s="85">
        <v>44802</v>
      </c>
      <c r="C2103" s="65" t="s">
        <v>1867</v>
      </c>
      <c r="D2103" s="289" t="s">
        <v>21</v>
      </c>
      <c r="E2103" s="86">
        <v>10000</v>
      </c>
      <c r="F2103" s="258"/>
    </row>
    <row r="2104" spans="1:6">
      <c r="A2104" s="166">
        <f t="shared" si="34"/>
        <v>2095</v>
      </c>
      <c r="B2104" s="85">
        <v>44802</v>
      </c>
      <c r="C2104" s="65" t="s">
        <v>1867</v>
      </c>
      <c r="D2104" s="289" t="s">
        <v>21</v>
      </c>
      <c r="E2104" s="86">
        <v>10000</v>
      </c>
      <c r="F2104" s="258"/>
    </row>
    <row r="2105" spans="1:6">
      <c r="A2105" s="166">
        <f t="shared" si="34"/>
        <v>2096</v>
      </c>
      <c r="B2105" s="85">
        <v>44802</v>
      </c>
      <c r="C2105" s="65" t="s">
        <v>1867</v>
      </c>
      <c r="D2105" s="289" t="s">
        <v>21</v>
      </c>
      <c r="E2105" s="86">
        <v>20000</v>
      </c>
      <c r="F2105" s="258"/>
    </row>
    <row r="2106" spans="1:6">
      <c r="A2106" s="166">
        <f t="shared" si="34"/>
        <v>2097</v>
      </c>
      <c r="B2106" s="85">
        <v>44802</v>
      </c>
      <c r="C2106" s="65" t="s">
        <v>1867</v>
      </c>
      <c r="D2106" s="289" t="s">
        <v>21</v>
      </c>
      <c r="E2106" s="86">
        <v>10000</v>
      </c>
      <c r="F2106" s="258"/>
    </row>
    <row r="2107" spans="1:6">
      <c r="A2107" s="166">
        <f t="shared" si="34"/>
        <v>2098</v>
      </c>
      <c r="B2107" s="85">
        <v>44802</v>
      </c>
      <c r="C2107" s="65" t="s">
        <v>1867</v>
      </c>
      <c r="D2107" s="289" t="s">
        <v>21</v>
      </c>
      <c r="E2107" s="86">
        <v>5000</v>
      </c>
      <c r="F2107" s="258"/>
    </row>
    <row r="2108" spans="1:6">
      <c r="A2108" s="166">
        <f t="shared" si="34"/>
        <v>2099</v>
      </c>
      <c r="B2108" s="85">
        <v>44802</v>
      </c>
      <c r="C2108" s="65" t="s">
        <v>1867</v>
      </c>
      <c r="D2108" s="289" t="s">
        <v>21</v>
      </c>
      <c r="E2108" s="86">
        <v>10000</v>
      </c>
      <c r="F2108" s="258"/>
    </row>
    <row r="2109" spans="1:6">
      <c r="A2109" s="166">
        <f t="shared" si="34"/>
        <v>2100</v>
      </c>
      <c r="B2109" s="85">
        <v>44802</v>
      </c>
      <c r="C2109" s="65" t="s">
        <v>1867</v>
      </c>
      <c r="D2109" s="289" t="s">
        <v>21</v>
      </c>
      <c r="E2109" s="86">
        <v>10000</v>
      </c>
      <c r="F2109" s="258"/>
    </row>
    <row r="2110" spans="1:6">
      <c r="A2110" s="166">
        <f t="shared" si="34"/>
        <v>2101</v>
      </c>
      <c r="B2110" s="85">
        <v>44802</v>
      </c>
      <c r="C2110" s="65" t="s">
        <v>1867</v>
      </c>
      <c r="D2110" s="289" t="s">
        <v>21</v>
      </c>
      <c r="E2110" s="86">
        <v>10000</v>
      </c>
      <c r="F2110" s="258"/>
    </row>
    <row r="2111" spans="1:6">
      <c r="A2111" s="166">
        <f t="shared" si="34"/>
        <v>2102</v>
      </c>
      <c r="B2111" s="85">
        <v>44802</v>
      </c>
      <c r="C2111" s="65" t="s">
        <v>1867</v>
      </c>
      <c r="D2111" s="289" t="s">
        <v>21</v>
      </c>
      <c r="E2111" s="86">
        <v>10000</v>
      </c>
      <c r="F2111" s="258"/>
    </row>
    <row r="2112" spans="1:6">
      <c r="A2112" s="166">
        <f t="shared" si="34"/>
        <v>2103</v>
      </c>
      <c r="B2112" s="85">
        <v>44802</v>
      </c>
      <c r="C2112" s="65" t="s">
        <v>1867</v>
      </c>
      <c r="D2112" s="289" t="s">
        <v>21</v>
      </c>
      <c r="E2112" s="86">
        <v>10000</v>
      </c>
      <c r="F2112" s="258"/>
    </row>
    <row r="2113" spans="1:6">
      <c r="A2113" s="166">
        <f t="shared" si="34"/>
        <v>2104</v>
      </c>
      <c r="B2113" s="85">
        <v>44802</v>
      </c>
      <c r="C2113" s="65" t="s">
        <v>1867</v>
      </c>
      <c r="D2113" s="289" t="s">
        <v>21</v>
      </c>
      <c r="E2113" s="86">
        <v>10000</v>
      </c>
      <c r="F2113" s="258"/>
    </row>
    <row r="2114" spans="1:6">
      <c r="A2114" s="166">
        <f t="shared" si="34"/>
        <v>2105</v>
      </c>
      <c r="B2114" s="85">
        <v>44803</v>
      </c>
      <c r="C2114" s="65" t="s">
        <v>1868</v>
      </c>
      <c r="D2114" s="289" t="s">
        <v>21</v>
      </c>
      <c r="E2114" s="86">
        <v>20000</v>
      </c>
      <c r="F2114" s="258"/>
    </row>
    <row r="2115" spans="1:6">
      <c r="A2115" s="166">
        <f t="shared" si="34"/>
        <v>2106</v>
      </c>
      <c r="B2115" s="85">
        <v>44803</v>
      </c>
      <c r="C2115" s="65" t="s">
        <v>1868</v>
      </c>
      <c r="D2115" s="289" t="s">
        <v>21</v>
      </c>
      <c r="E2115" s="86">
        <v>1000</v>
      </c>
      <c r="F2115" s="258"/>
    </row>
    <row r="2116" spans="1:6">
      <c r="A2116" s="166">
        <f t="shared" si="34"/>
        <v>2107</v>
      </c>
      <c r="B2116" s="85">
        <v>44803</v>
      </c>
      <c r="C2116" s="65" t="s">
        <v>1868</v>
      </c>
      <c r="D2116" s="289" t="s">
        <v>21</v>
      </c>
      <c r="E2116" s="86">
        <v>10000</v>
      </c>
      <c r="F2116" s="258"/>
    </row>
    <row r="2117" spans="1:6">
      <c r="A2117" s="166">
        <f t="shared" si="34"/>
        <v>2108</v>
      </c>
      <c r="B2117" s="85">
        <v>44803</v>
      </c>
      <c r="C2117" s="65" t="s">
        <v>1868</v>
      </c>
      <c r="D2117" s="289" t="s">
        <v>21</v>
      </c>
      <c r="E2117" s="86">
        <v>10000</v>
      </c>
      <c r="F2117" s="258"/>
    </row>
    <row r="2118" spans="1:6">
      <c r="A2118" s="166">
        <f t="shared" si="34"/>
        <v>2109</v>
      </c>
      <c r="B2118" s="85">
        <v>44803</v>
      </c>
      <c r="C2118" s="65" t="s">
        <v>1868</v>
      </c>
      <c r="D2118" s="289" t="s">
        <v>21</v>
      </c>
      <c r="E2118" s="86">
        <v>5000</v>
      </c>
      <c r="F2118" s="258"/>
    </row>
    <row r="2119" spans="1:6">
      <c r="A2119" s="166">
        <f t="shared" si="34"/>
        <v>2110</v>
      </c>
      <c r="B2119" s="85">
        <v>44803</v>
      </c>
      <c r="C2119" s="65" t="s">
        <v>1868</v>
      </c>
      <c r="D2119" s="289" t="s">
        <v>21</v>
      </c>
      <c r="E2119" s="86">
        <v>10000</v>
      </c>
      <c r="F2119" s="258"/>
    </row>
    <row r="2120" spans="1:6">
      <c r="A2120" s="166">
        <f t="shared" si="34"/>
        <v>2111</v>
      </c>
      <c r="B2120" s="85">
        <v>44803</v>
      </c>
      <c r="C2120" s="65" t="s">
        <v>1868</v>
      </c>
      <c r="D2120" s="289" t="s">
        <v>2087</v>
      </c>
      <c r="E2120" s="86">
        <v>50000</v>
      </c>
      <c r="F2120" s="258"/>
    </row>
    <row r="2121" spans="1:6">
      <c r="A2121" s="166">
        <f t="shared" si="34"/>
        <v>2112</v>
      </c>
      <c r="B2121" s="85">
        <v>44803</v>
      </c>
      <c r="C2121" s="65" t="s">
        <v>1868</v>
      </c>
      <c r="D2121" s="289" t="s">
        <v>21</v>
      </c>
      <c r="E2121" s="86">
        <v>10000</v>
      </c>
      <c r="F2121" s="258"/>
    </row>
    <row r="2122" spans="1:6">
      <c r="A2122" s="166">
        <f t="shared" si="34"/>
        <v>2113</v>
      </c>
      <c r="B2122" s="85">
        <v>44803</v>
      </c>
      <c r="C2122" s="65" t="s">
        <v>1868</v>
      </c>
      <c r="D2122" s="289" t="s">
        <v>21</v>
      </c>
      <c r="E2122" s="86">
        <v>20000</v>
      </c>
      <c r="F2122" s="258"/>
    </row>
    <row r="2123" spans="1:6">
      <c r="A2123" s="166">
        <f t="shared" si="34"/>
        <v>2114</v>
      </c>
      <c r="B2123" s="85">
        <v>44803</v>
      </c>
      <c r="C2123" s="65" t="s">
        <v>1868</v>
      </c>
      <c r="D2123" s="289" t="s">
        <v>21</v>
      </c>
      <c r="E2123" s="86">
        <v>5000</v>
      </c>
      <c r="F2123" s="258"/>
    </row>
    <row r="2124" spans="1:6">
      <c r="A2124" s="166">
        <f t="shared" si="34"/>
        <v>2115</v>
      </c>
      <c r="B2124" s="85">
        <v>44803</v>
      </c>
      <c r="C2124" s="65" t="s">
        <v>1868</v>
      </c>
      <c r="D2124" s="289" t="s">
        <v>21</v>
      </c>
      <c r="E2124" s="86">
        <v>10000</v>
      </c>
      <c r="F2124" s="258"/>
    </row>
    <row r="2125" spans="1:6">
      <c r="A2125" s="166">
        <f t="shared" si="34"/>
        <v>2116</v>
      </c>
      <c r="B2125" s="85">
        <v>44803</v>
      </c>
      <c r="C2125" s="65" t="s">
        <v>1868</v>
      </c>
      <c r="D2125" s="289" t="s">
        <v>21</v>
      </c>
      <c r="E2125" s="86">
        <v>10000</v>
      </c>
      <c r="F2125" s="258"/>
    </row>
    <row r="2126" spans="1:6">
      <c r="A2126" s="166">
        <f t="shared" si="34"/>
        <v>2117</v>
      </c>
      <c r="B2126" s="85">
        <v>44803</v>
      </c>
      <c r="C2126" s="65" t="s">
        <v>1868</v>
      </c>
      <c r="D2126" s="289" t="s">
        <v>21</v>
      </c>
      <c r="E2126" s="86">
        <v>10000</v>
      </c>
      <c r="F2126" s="258"/>
    </row>
    <row r="2127" spans="1:6">
      <c r="A2127" s="166">
        <f t="shared" si="34"/>
        <v>2118</v>
      </c>
      <c r="B2127" s="85">
        <v>44803</v>
      </c>
      <c r="C2127" s="65" t="s">
        <v>1868</v>
      </c>
      <c r="D2127" s="289" t="s">
        <v>21</v>
      </c>
      <c r="E2127" s="86">
        <v>10000</v>
      </c>
      <c r="F2127" s="258"/>
    </row>
    <row r="2128" spans="1:6">
      <c r="A2128" s="166">
        <f t="shared" si="34"/>
        <v>2119</v>
      </c>
      <c r="B2128" s="85">
        <v>44803</v>
      </c>
      <c r="C2128" s="65" t="s">
        <v>1868</v>
      </c>
      <c r="D2128" s="289" t="s">
        <v>21</v>
      </c>
      <c r="E2128" s="86">
        <v>10000</v>
      </c>
      <c r="F2128" s="258"/>
    </row>
    <row r="2129" spans="1:7">
      <c r="A2129" s="166">
        <f t="shared" si="34"/>
        <v>2120</v>
      </c>
      <c r="B2129" s="85">
        <v>44803</v>
      </c>
      <c r="C2129" s="65" t="s">
        <v>1868</v>
      </c>
      <c r="D2129" s="289" t="s">
        <v>21</v>
      </c>
      <c r="E2129" s="86">
        <v>10000</v>
      </c>
      <c r="F2129" s="258"/>
    </row>
    <row r="2130" spans="1:7">
      <c r="A2130" s="166">
        <f t="shared" si="34"/>
        <v>2121</v>
      </c>
      <c r="B2130" s="85">
        <v>44803</v>
      </c>
      <c r="C2130" s="65" t="s">
        <v>1868</v>
      </c>
      <c r="D2130" s="289" t="s">
        <v>21</v>
      </c>
      <c r="E2130" s="86">
        <v>5000</v>
      </c>
      <c r="F2130" s="258"/>
    </row>
    <row r="2131" spans="1:7">
      <c r="A2131" s="166">
        <f t="shared" si="34"/>
        <v>2122</v>
      </c>
      <c r="B2131" s="85">
        <v>44804</v>
      </c>
      <c r="C2131" s="65" t="s">
        <v>1869</v>
      </c>
      <c r="D2131" s="289" t="s">
        <v>2430</v>
      </c>
      <c r="E2131" s="86">
        <v>600000</v>
      </c>
      <c r="F2131" s="258"/>
      <c r="G2131" s="265">
        <v>11</v>
      </c>
    </row>
    <row r="2132" spans="1:7">
      <c r="A2132" s="166">
        <f t="shared" si="34"/>
        <v>2123</v>
      </c>
      <c r="B2132" s="85">
        <v>44804</v>
      </c>
      <c r="C2132" s="65" t="s">
        <v>1869</v>
      </c>
      <c r="D2132" s="289" t="s">
        <v>21</v>
      </c>
      <c r="E2132" s="86">
        <v>5000</v>
      </c>
      <c r="F2132" s="258"/>
    </row>
    <row r="2133" spans="1:7">
      <c r="A2133" s="166">
        <f t="shared" si="34"/>
        <v>2124</v>
      </c>
      <c r="B2133" s="85">
        <v>44804</v>
      </c>
      <c r="C2133" s="65" t="s">
        <v>1869</v>
      </c>
      <c r="D2133" s="289" t="s">
        <v>21</v>
      </c>
      <c r="E2133" s="86">
        <v>10000</v>
      </c>
      <c r="F2133" s="258"/>
    </row>
    <row r="2134" spans="1:7">
      <c r="A2134" s="166">
        <f t="shared" si="34"/>
        <v>2125</v>
      </c>
      <c r="B2134" s="85">
        <v>44804</v>
      </c>
      <c r="C2134" s="65" t="s">
        <v>1869</v>
      </c>
      <c r="D2134" s="289" t="s">
        <v>21</v>
      </c>
      <c r="E2134" s="86">
        <v>10000</v>
      </c>
      <c r="F2134" s="258"/>
    </row>
    <row r="2135" spans="1:7">
      <c r="A2135" s="166">
        <f t="shared" si="34"/>
        <v>2126</v>
      </c>
      <c r="B2135" s="85">
        <v>44804</v>
      </c>
      <c r="C2135" s="65" t="s">
        <v>1869</v>
      </c>
      <c r="D2135" s="289" t="s">
        <v>21</v>
      </c>
      <c r="E2135" s="86">
        <v>5000</v>
      </c>
      <c r="F2135" s="258"/>
    </row>
    <row r="2136" spans="1:7">
      <c r="A2136" s="166">
        <f t="shared" si="34"/>
        <v>2127</v>
      </c>
      <c r="B2136" s="85">
        <v>44804</v>
      </c>
      <c r="C2136" s="65" t="s">
        <v>1869</v>
      </c>
      <c r="D2136" s="289" t="s">
        <v>536</v>
      </c>
      <c r="E2136" s="86">
        <v>100000</v>
      </c>
      <c r="F2136" s="258"/>
    </row>
    <row r="2137" spans="1:7">
      <c r="A2137" s="166">
        <f t="shared" si="34"/>
        <v>2128</v>
      </c>
      <c r="B2137" s="85">
        <v>44804</v>
      </c>
      <c r="C2137" s="65" t="s">
        <v>1869</v>
      </c>
      <c r="D2137" s="289" t="s">
        <v>21</v>
      </c>
      <c r="E2137" s="86">
        <v>250000</v>
      </c>
      <c r="F2137" s="258"/>
    </row>
    <row r="2138" spans="1:7">
      <c r="A2138" s="166">
        <f t="shared" si="34"/>
        <v>2129</v>
      </c>
      <c r="B2138" s="85">
        <v>44804</v>
      </c>
      <c r="C2138" s="65" t="s">
        <v>1869</v>
      </c>
      <c r="D2138" s="289" t="s">
        <v>21</v>
      </c>
      <c r="E2138" s="86">
        <v>20000</v>
      </c>
      <c r="F2138" s="258"/>
    </row>
    <row r="2139" spans="1:7">
      <c r="A2139" s="166">
        <f t="shared" si="34"/>
        <v>2130</v>
      </c>
      <c r="B2139" s="85">
        <v>44804</v>
      </c>
      <c r="C2139" s="65" t="s">
        <v>1869</v>
      </c>
      <c r="D2139" s="289" t="s">
        <v>2088</v>
      </c>
      <c r="E2139" s="86">
        <v>50000</v>
      </c>
      <c r="F2139" s="258"/>
    </row>
    <row r="2140" spans="1:7">
      <c r="A2140" s="166">
        <f t="shared" si="34"/>
        <v>2131</v>
      </c>
      <c r="B2140" s="85">
        <v>44804</v>
      </c>
      <c r="C2140" s="65" t="s">
        <v>1869</v>
      </c>
      <c r="D2140" s="289" t="s">
        <v>21</v>
      </c>
      <c r="E2140" s="86">
        <v>1000</v>
      </c>
      <c r="F2140" s="258"/>
    </row>
    <row r="2141" spans="1:7">
      <c r="A2141" s="166">
        <f t="shared" si="34"/>
        <v>2132</v>
      </c>
      <c r="B2141" s="85">
        <v>44804</v>
      </c>
      <c r="C2141" s="65" t="s">
        <v>1869</v>
      </c>
      <c r="D2141" s="289" t="s">
        <v>21</v>
      </c>
      <c r="E2141" s="86">
        <v>10000</v>
      </c>
      <c r="F2141" s="258"/>
    </row>
    <row r="2142" spans="1:7">
      <c r="A2142" s="166">
        <f t="shared" si="34"/>
        <v>2133</v>
      </c>
      <c r="B2142" s="85">
        <v>44804</v>
      </c>
      <c r="C2142" s="65" t="s">
        <v>1869</v>
      </c>
      <c r="D2142" s="289" t="s">
        <v>21</v>
      </c>
      <c r="E2142" s="86">
        <v>20000</v>
      </c>
      <c r="F2142" s="258"/>
    </row>
    <row r="2143" spans="1:7">
      <c r="A2143" s="166">
        <f t="shared" si="34"/>
        <v>2134</v>
      </c>
      <c r="B2143" s="85">
        <v>44804</v>
      </c>
      <c r="C2143" s="65" t="s">
        <v>1869</v>
      </c>
      <c r="D2143" s="106" t="s">
        <v>520</v>
      </c>
      <c r="E2143" s="86">
        <v>1111111</v>
      </c>
      <c r="F2143" s="258"/>
      <c r="G2143" s="265">
        <v>8</v>
      </c>
    </row>
    <row r="2144" spans="1:7">
      <c r="A2144" s="166">
        <f t="shared" ref="A2144:A2207" si="35">A2143+1</f>
        <v>2135</v>
      </c>
      <c r="B2144" s="85">
        <v>44804</v>
      </c>
      <c r="C2144" s="65" t="s">
        <v>1869</v>
      </c>
      <c r="D2144" s="289" t="s">
        <v>21</v>
      </c>
      <c r="E2144" s="86">
        <v>5000</v>
      </c>
      <c r="F2144" s="258"/>
    </row>
    <row r="2145" spans="1:6">
      <c r="A2145" s="166">
        <f t="shared" si="35"/>
        <v>2136</v>
      </c>
      <c r="B2145" s="85">
        <v>44804</v>
      </c>
      <c r="C2145" s="65" t="s">
        <v>1869</v>
      </c>
      <c r="D2145" s="289" t="s">
        <v>21</v>
      </c>
      <c r="E2145" s="86">
        <v>5000</v>
      </c>
      <c r="F2145" s="258"/>
    </row>
    <row r="2146" spans="1:6">
      <c r="A2146" s="166">
        <f t="shared" si="35"/>
        <v>2137</v>
      </c>
      <c r="B2146" s="85">
        <v>44804</v>
      </c>
      <c r="C2146" s="65" t="s">
        <v>1869</v>
      </c>
      <c r="D2146" s="289" t="s">
        <v>21</v>
      </c>
      <c r="E2146" s="86">
        <v>5000</v>
      </c>
      <c r="F2146" s="258"/>
    </row>
    <row r="2147" spans="1:6">
      <c r="A2147" s="166">
        <f t="shared" si="35"/>
        <v>2138</v>
      </c>
      <c r="B2147" s="85">
        <v>44804</v>
      </c>
      <c r="C2147" s="65" t="s">
        <v>1869</v>
      </c>
      <c r="D2147" s="289" t="s">
        <v>21</v>
      </c>
      <c r="E2147" s="86">
        <v>5000</v>
      </c>
      <c r="F2147" s="258"/>
    </row>
    <row r="2148" spans="1:6">
      <c r="A2148" s="166">
        <f t="shared" si="35"/>
        <v>2139</v>
      </c>
      <c r="B2148" s="85">
        <v>44804</v>
      </c>
      <c r="C2148" s="65" t="s">
        <v>1869</v>
      </c>
      <c r="D2148" s="289" t="s">
        <v>21</v>
      </c>
      <c r="E2148" s="86">
        <v>10000</v>
      </c>
      <c r="F2148" s="258"/>
    </row>
    <row r="2149" spans="1:6">
      <c r="A2149" s="166">
        <f t="shared" si="35"/>
        <v>2140</v>
      </c>
      <c r="B2149" s="85">
        <v>44804</v>
      </c>
      <c r="C2149" s="65" t="s">
        <v>1869</v>
      </c>
      <c r="D2149" s="289" t="s">
        <v>21</v>
      </c>
      <c r="E2149" s="86">
        <v>10000</v>
      </c>
      <c r="F2149" s="258"/>
    </row>
    <row r="2150" spans="1:6">
      <c r="A2150" s="166">
        <f t="shared" si="35"/>
        <v>2141</v>
      </c>
      <c r="B2150" s="85">
        <v>44804</v>
      </c>
      <c r="C2150" s="65" t="s">
        <v>1869</v>
      </c>
      <c r="D2150" s="289" t="s">
        <v>21</v>
      </c>
      <c r="E2150" s="86">
        <v>10000</v>
      </c>
      <c r="F2150" s="258"/>
    </row>
    <row r="2151" spans="1:6">
      <c r="A2151" s="166">
        <f t="shared" si="35"/>
        <v>2142</v>
      </c>
      <c r="B2151" s="85">
        <v>44804</v>
      </c>
      <c r="C2151" s="65" t="s">
        <v>1869</v>
      </c>
      <c r="D2151" s="289" t="s">
        <v>21</v>
      </c>
      <c r="E2151" s="86">
        <v>5000</v>
      </c>
      <c r="F2151" s="258"/>
    </row>
    <row r="2152" spans="1:6">
      <c r="A2152" s="166">
        <f t="shared" si="35"/>
        <v>2143</v>
      </c>
      <c r="B2152" s="85">
        <v>44804</v>
      </c>
      <c r="C2152" s="65" t="s">
        <v>1869</v>
      </c>
      <c r="D2152" s="289" t="s">
        <v>21</v>
      </c>
      <c r="E2152" s="86">
        <v>2000</v>
      </c>
      <c r="F2152" s="258"/>
    </row>
    <row r="2153" spans="1:6">
      <c r="A2153" s="166">
        <f t="shared" si="35"/>
        <v>2144</v>
      </c>
      <c r="B2153" s="85">
        <v>44804</v>
      </c>
      <c r="C2153" s="65" t="s">
        <v>1869</v>
      </c>
      <c r="D2153" s="289" t="s">
        <v>21</v>
      </c>
      <c r="E2153" s="86">
        <v>8000</v>
      </c>
      <c r="F2153" s="258"/>
    </row>
    <row r="2154" spans="1:6">
      <c r="A2154" s="166">
        <f t="shared" si="35"/>
        <v>2145</v>
      </c>
      <c r="B2154" s="85">
        <v>44804</v>
      </c>
      <c r="C2154" s="65" t="s">
        <v>1869</v>
      </c>
      <c r="D2154" s="289" t="s">
        <v>21</v>
      </c>
      <c r="E2154" s="86">
        <v>10000</v>
      </c>
      <c r="F2154" s="258"/>
    </row>
    <row r="2155" spans="1:6">
      <c r="A2155" s="166">
        <f t="shared" si="35"/>
        <v>2146</v>
      </c>
      <c r="B2155" s="85">
        <v>44805</v>
      </c>
      <c r="C2155" s="65" t="s">
        <v>1870</v>
      </c>
      <c r="D2155" s="289" t="s">
        <v>21</v>
      </c>
      <c r="E2155" s="86">
        <v>300000</v>
      </c>
      <c r="F2155" s="258"/>
    </row>
    <row r="2156" spans="1:6">
      <c r="A2156" s="166">
        <f t="shared" si="35"/>
        <v>2147</v>
      </c>
      <c r="B2156" s="85">
        <v>44805</v>
      </c>
      <c r="C2156" s="65" t="s">
        <v>1870</v>
      </c>
      <c r="D2156" s="289" t="s">
        <v>1990</v>
      </c>
      <c r="E2156" s="86">
        <v>200000</v>
      </c>
      <c r="F2156" s="258"/>
    </row>
    <row r="2157" spans="1:6">
      <c r="A2157" s="166">
        <f t="shared" si="35"/>
        <v>2148</v>
      </c>
      <c r="B2157" s="85">
        <v>44805</v>
      </c>
      <c r="C2157" s="65" t="s">
        <v>1870</v>
      </c>
      <c r="D2157" s="289" t="s">
        <v>2090</v>
      </c>
      <c r="E2157" s="86">
        <v>100000</v>
      </c>
      <c r="F2157" s="258"/>
    </row>
    <row r="2158" spans="1:6">
      <c r="A2158" s="166">
        <f t="shared" si="35"/>
        <v>2149</v>
      </c>
      <c r="B2158" s="85">
        <v>44805</v>
      </c>
      <c r="C2158" s="65" t="s">
        <v>1870</v>
      </c>
      <c r="D2158" s="289" t="s">
        <v>21</v>
      </c>
      <c r="E2158" s="86">
        <v>10000</v>
      </c>
      <c r="F2158" s="258"/>
    </row>
    <row r="2159" spans="1:6">
      <c r="A2159" s="166">
        <f t="shared" si="35"/>
        <v>2150</v>
      </c>
      <c r="B2159" s="85">
        <v>44805</v>
      </c>
      <c r="C2159" s="65" t="s">
        <v>1870</v>
      </c>
      <c r="D2159" s="289" t="s">
        <v>21</v>
      </c>
      <c r="E2159" s="86">
        <v>10000</v>
      </c>
      <c r="F2159" s="258"/>
    </row>
    <row r="2160" spans="1:6">
      <c r="A2160" s="166">
        <f t="shared" si="35"/>
        <v>2151</v>
      </c>
      <c r="B2160" s="85">
        <v>44805</v>
      </c>
      <c r="C2160" s="65" t="s">
        <v>1870</v>
      </c>
      <c r="D2160" s="289" t="s">
        <v>21</v>
      </c>
      <c r="E2160" s="86">
        <v>10000</v>
      </c>
      <c r="F2160" s="258"/>
    </row>
    <row r="2161" spans="1:7" ht="25.5">
      <c r="A2161" s="166">
        <f t="shared" si="35"/>
        <v>2152</v>
      </c>
      <c r="B2161" s="85">
        <v>44805</v>
      </c>
      <c r="C2161" s="65" t="s">
        <v>1870</v>
      </c>
      <c r="D2161" s="289" t="s">
        <v>25</v>
      </c>
      <c r="E2161" s="86">
        <v>750000</v>
      </c>
      <c r="F2161" s="258"/>
      <c r="G2161" s="265">
        <v>2</v>
      </c>
    </row>
    <row r="2162" spans="1:7">
      <c r="A2162" s="166">
        <f t="shared" si="35"/>
        <v>2153</v>
      </c>
      <c r="B2162" s="85">
        <v>44805</v>
      </c>
      <c r="C2162" s="65" t="s">
        <v>1870</v>
      </c>
      <c r="D2162" s="289" t="s">
        <v>21</v>
      </c>
      <c r="E2162" s="86">
        <v>20000</v>
      </c>
      <c r="F2162" s="258"/>
    </row>
    <row r="2163" spans="1:7">
      <c r="A2163" s="166">
        <f t="shared" si="35"/>
        <v>2154</v>
      </c>
      <c r="B2163" s="85">
        <v>44805</v>
      </c>
      <c r="C2163" s="65" t="s">
        <v>1870</v>
      </c>
      <c r="D2163" s="289" t="s">
        <v>21</v>
      </c>
      <c r="E2163" s="86">
        <v>10000</v>
      </c>
      <c r="F2163" s="258"/>
    </row>
    <row r="2164" spans="1:7">
      <c r="A2164" s="166">
        <f t="shared" si="35"/>
        <v>2155</v>
      </c>
      <c r="B2164" s="85">
        <v>44805</v>
      </c>
      <c r="C2164" s="65" t="s">
        <v>1870</v>
      </c>
      <c r="D2164" s="289" t="s">
        <v>21</v>
      </c>
      <c r="E2164" s="86">
        <v>10000</v>
      </c>
      <c r="F2164" s="258"/>
    </row>
    <row r="2165" spans="1:7">
      <c r="A2165" s="166">
        <f t="shared" si="35"/>
        <v>2156</v>
      </c>
      <c r="B2165" s="85">
        <v>44805</v>
      </c>
      <c r="C2165" s="65" t="s">
        <v>1870</v>
      </c>
      <c r="D2165" s="289" t="s">
        <v>21</v>
      </c>
      <c r="E2165" s="86">
        <v>10000</v>
      </c>
      <c r="F2165" s="258"/>
    </row>
    <row r="2166" spans="1:7">
      <c r="A2166" s="166">
        <f t="shared" si="35"/>
        <v>2157</v>
      </c>
      <c r="B2166" s="85">
        <v>44805</v>
      </c>
      <c r="C2166" s="65" t="s">
        <v>1870</v>
      </c>
      <c r="D2166" s="289" t="s">
        <v>2091</v>
      </c>
      <c r="E2166" s="86">
        <v>100000</v>
      </c>
      <c r="F2166" s="258"/>
    </row>
    <row r="2167" spans="1:7">
      <c r="A2167" s="166">
        <f t="shared" si="35"/>
        <v>2158</v>
      </c>
      <c r="B2167" s="85">
        <v>44805</v>
      </c>
      <c r="C2167" s="65" t="s">
        <v>1870</v>
      </c>
      <c r="D2167" s="289" t="s">
        <v>21</v>
      </c>
      <c r="E2167" s="86">
        <v>10000</v>
      </c>
      <c r="F2167" s="258"/>
    </row>
    <row r="2168" spans="1:7">
      <c r="A2168" s="166">
        <f t="shared" si="35"/>
        <v>2159</v>
      </c>
      <c r="B2168" s="85">
        <v>44805</v>
      </c>
      <c r="C2168" s="65" t="s">
        <v>1870</v>
      </c>
      <c r="D2168" s="289" t="s">
        <v>21</v>
      </c>
      <c r="E2168" s="86">
        <v>5000</v>
      </c>
      <c r="F2168" s="258"/>
    </row>
    <row r="2169" spans="1:7">
      <c r="A2169" s="166">
        <f t="shared" si="35"/>
        <v>2160</v>
      </c>
      <c r="B2169" s="85">
        <v>44805</v>
      </c>
      <c r="C2169" s="65" t="s">
        <v>1870</v>
      </c>
      <c r="D2169" s="289" t="s">
        <v>21</v>
      </c>
      <c r="E2169" s="86">
        <v>10000</v>
      </c>
      <c r="F2169" s="258"/>
    </row>
    <row r="2170" spans="1:7">
      <c r="A2170" s="166">
        <f t="shared" si="35"/>
        <v>2161</v>
      </c>
      <c r="B2170" s="85">
        <v>44805</v>
      </c>
      <c r="C2170" s="65" t="s">
        <v>1870</v>
      </c>
      <c r="D2170" s="289" t="s">
        <v>307</v>
      </c>
      <c r="E2170" s="86">
        <v>207982</v>
      </c>
      <c r="F2170" s="258"/>
    </row>
    <row r="2171" spans="1:7">
      <c r="A2171" s="166">
        <f t="shared" si="35"/>
        <v>2162</v>
      </c>
      <c r="B2171" s="85">
        <v>44805</v>
      </c>
      <c r="C2171" s="65" t="s">
        <v>1870</v>
      </c>
      <c r="D2171" s="289" t="s">
        <v>21</v>
      </c>
      <c r="E2171" s="86">
        <v>5000</v>
      </c>
      <c r="F2171" s="258"/>
    </row>
    <row r="2172" spans="1:7">
      <c r="A2172" s="166">
        <f t="shared" si="35"/>
        <v>2163</v>
      </c>
      <c r="B2172" s="85">
        <v>44805</v>
      </c>
      <c r="C2172" s="65" t="s">
        <v>1870</v>
      </c>
      <c r="D2172" s="289" t="s">
        <v>21</v>
      </c>
      <c r="E2172" s="86">
        <v>10000</v>
      </c>
      <c r="F2172" s="258"/>
    </row>
    <row r="2173" spans="1:7">
      <c r="A2173" s="166">
        <f t="shared" si="35"/>
        <v>2164</v>
      </c>
      <c r="B2173" s="85">
        <v>44805</v>
      </c>
      <c r="C2173" s="65" t="s">
        <v>1870</v>
      </c>
      <c r="D2173" s="289" t="s">
        <v>21</v>
      </c>
      <c r="E2173" s="86">
        <v>10000</v>
      </c>
      <c r="F2173" s="258"/>
    </row>
    <row r="2174" spans="1:7">
      <c r="A2174" s="166">
        <f t="shared" si="35"/>
        <v>2165</v>
      </c>
      <c r="B2174" s="85">
        <v>44805</v>
      </c>
      <c r="C2174" s="65" t="s">
        <v>1870</v>
      </c>
      <c r="D2174" s="289" t="s">
        <v>21</v>
      </c>
      <c r="E2174" s="86">
        <v>10000</v>
      </c>
      <c r="F2174" s="258"/>
    </row>
    <row r="2175" spans="1:7">
      <c r="A2175" s="166">
        <f t="shared" si="35"/>
        <v>2166</v>
      </c>
      <c r="B2175" s="85">
        <v>44805</v>
      </c>
      <c r="C2175" s="65" t="s">
        <v>1870</v>
      </c>
      <c r="D2175" s="289" t="s">
        <v>21</v>
      </c>
      <c r="E2175" s="86">
        <v>10000</v>
      </c>
      <c r="F2175" s="258"/>
    </row>
    <row r="2176" spans="1:7">
      <c r="A2176" s="166">
        <f t="shared" si="35"/>
        <v>2167</v>
      </c>
      <c r="B2176" s="85">
        <v>44805</v>
      </c>
      <c r="C2176" s="65" t="s">
        <v>1870</v>
      </c>
      <c r="D2176" s="289" t="s">
        <v>2092</v>
      </c>
      <c r="E2176" s="86">
        <v>500000</v>
      </c>
      <c r="F2176" s="258"/>
    </row>
    <row r="2177" spans="1:7">
      <c r="A2177" s="166">
        <f t="shared" si="35"/>
        <v>2168</v>
      </c>
      <c r="B2177" s="85">
        <v>44805</v>
      </c>
      <c r="C2177" s="65" t="s">
        <v>1870</v>
      </c>
      <c r="D2177" s="289" t="s">
        <v>149</v>
      </c>
      <c r="E2177" s="86">
        <v>1000000</v>
      </c>
      <c r="F2177" s="258"/>
      <c r="G2177" s="265">
        <v>5</v>
      </c>
    </row>
    <row r="2178" spans="1:7">
      <c r="A2178" s="166">
        <f t="shared" si="35"/>
        <v>2169</v>
      </c>
      <c r="B2178" s="85">
        <v>44805</v>
      </c>
      <c r="C2178" s="65" t="s">
        <v>1870</v>
      </c>
      <c r="D2178" s="289" t="s">
        <v>21</v>
      </c>
      <c r="E2178" s="86">
        <v>10000</v>
      </c>
      <c r="F2178" s="258"/>
    </row>
    <row r="2179" spans="1:7">
      <c r="A2179" s="166">
        <f t="shared" si="35"/>
        <v>2170</v>
      </c>
      <c r="B2179" s="85">
        <v>44805</v>
      </c>
      <c r="C2179" s="65" t="s">
        <v>1870</v>
      </c>
      <c r="D2179" s="289" t="s">
        <v>21</v>
      </c>
      <c r="E2179" s="86">
        <v>10000</v>
      </c>
      <c r="F2179" s="258"/>
    </row>
    <row r="2180" spans="1:7">
      <c r="A2180" s="166">
        <f t="shared" si="35"/>
        <v>2171</v>
      </c>
      <c r="B2180" s="85">
        <v>44805</v>
      </c>
      <c r="C2180" s="65" t="s">
        <v>1870</v>
      </c>
      <c r="D2180" s="289" t="s">
        <v>21</v>
      </c>
      <c r="E2180" s="86">
        <v>10000</v>
      </c>
      <c r="F2180" s="258"/>
    </row>
    <row r="2181" spans="1:7">
      <c r="A2181" s="166">
        <f t="shared" si="35"/>
        <v>2172</v>
      </c>
      <c r="B2181" s="85">
        <v>44805</v>
      </c>
      <c r="C2181" s="65" t="s">
        <v>1870</v>
      </c>
      <c r="D2181" s="289" t="s">
        <v>21</v>
      </c>
      <c r="E2181" s="86">
        <v>10000</v>
      </c>
      <c r="F2181" s="258"/>
    </row>
    <row r="2182" spans="1:7">
      <c r="A2182" s="166">
        <f t="shared" si="35"/>
        <v>2173</v>
      </c>
      <c r="B2182" s="85">
        <v>44805</v>
      </c>
      <c r="C2182" s="65" t="s">
        <v>1870</v>
      </c>
      <c r="D2182" s="289" t="s">
        <v>21</v>
      </c>
      <c r="E2182" s="86">
        <v>10000</v>
      </c>
      <c r="F2182" s="258"/>
    </row>
    <row r="2183" spans="1:7">
      <c r="A2183" s="166">
        <f t="shared" si="35"/>
        <v>2174</v>
      </c>
      <c r="B2183" s="85">
        <v>44805</v>
      </c>
      <c r="C2183" s="65" t="s">
        <v>1870</v>
      </c>
      <c r="D2183" s="289" t="s">
        <v>21</v>
      </c>
      <c r="E2183" s="86">
        <v>10000</v>
      </c>
      <c r="F2183" s="258"/>
    </row>
    <row r="2184" spans="1:7">
      <c r="A2184" s="166">
        <f t="shared" si="35"/>
        <v>2175</v>
      </c>
      <c r="B2184" s="85">
        <v>44805</v>
      </c>
      <c r="C2184" s="65" t="s">
        <v>1870</v>
      </c>
      <c r="D2184" s="289" t="s">
        <v>21</v>
      </c>
      <c r="E2184" s="86">
        <v>10000</v>
      </c>
      <c r="F2184" s="258"/>
    </row>
    <row r="2185" spans="1:7">
      <c r="A2185" s="166">
        <f t="shared" si="35"/>
        <v>2176</v>
      </c>
      <c r="B2185" s="85">
        <v>44806</v>
      </c>
      <c r="C2185" s="65" t="s">
        <v>1871</v>
      </c>
      <c r="D2185" s="289" t="s">
        <v>21</v>
      </c>
      <c r="E2185" s="86">
        <v>10000</v>
      </c>
      <c r="F2185" s="258"/>
    </row>
    <row r="2186" spans="1:7">
      <c r="A2186" s="166">
        <f t="shared" si="35"/>
        <v>2177</v>
      </c>
      <c r="B2186" s="85">
        <v>44806</v>
      </c>
      <c r="C2186" s="65" t="s">
        <v>1871</v>
      </c>
      <c r="D2186" s="289" t="s">
        <v>21</v>
      </c>
      <c r="E2186" s="86">
        <v>5000</v>
      </c>
      <c r="F2186" s="258"/>
    </row>
    <row r="2187" spans="1:7">
      <c r="A2187" s="166">
        <f t="shared" si="35"/>
        <v>2178</v>
      </c>
      <c r="B2187" s="85">
        <v>44806</v>
      </c>
      <c r="C2187" s="65" t="s">
        <v>1871</v>
      </c>
      <c r="D2187" s="289" t="s">
        <v>21</v>
      </c>
      <c r="E2187" s="86">
        <v>20000</v>
      </c>
      <c r="F2187" s="258"/>
    </row>
    <row r="2188" spans="1:7">
      <c r="A2188" s="166">
        <f t="shared" si="35"/>
        <v>2179</v>
      </c>
      <c r="B2188" s="85">
        <v>44806</v>
      </c>
      <c r="C2188" s="65" t="s">
        <v>1871</v>
      </c>
      <c r="D2188" s="289" t="s">
        <v>21</v>
      </c>
      <c r="E2188" s="86">
        <v>20000</v>
      </c>
      <c r="F2188" s="258"/>
    </row>
    <row r="2189" spans="1:7">
      <c r="A2189" s="166">
        <f t="shared" si="35"/>
        <v>2180</v>
      </c>
      <c r="B2189" s="85">
        <v>44806</v>
      </c>
      <c r="C2189" s="65" t="s">
        <v>1871</v>
      </c>
      <c r="D2189" s="289" t="s">
        <v>21</v>
      </c>
      <c r="E2189" s="86">
        <v>100</v>
      </c>
      <c r="F2189" s="258"/>
    </row>
    <row r="2190" spans="1:7">
      <c r="A2190" s="166">
        <f t="shared" si="35"/>
        <v>2181</v>
      </c>
      <c r="B2190" s="85">
        <v>44806</v>
      </c>
      <c r="C2190" s="65" t="s">
        <v>1871</v>
      </c>
      <c r="D2190" s="289" t="s">
        <v>21</v>
      </c>
      <c r="E2190" s="86">
        <v>100</v>
      </c>
      <c r="F2190" s="258"/>
    </row>
    <row r="2191" spans="1:7">
      <c r="A2191" s="166">
        <f t="shared" si="35"/>
        <v>2182</v>
      </c>
      <c r="B2191" s="85">
        <v>44806</v>
      </c>
      <c r="C2191" s="65" t="s">
        <v>1871</v>
      </c>
      <c r="D2191" s="289" t="s">
        <v>21</v>
      </c>
      <c r="E2191" s="86">
        <v>10000</v>
      </c>
      <c r="F2191" s="258"/>
    </row>
    <row r="2192" spans="1:7">
      <c r="A2192" s="166">
        <f t="shared" si="35"/>
        <v>2183</v>
      </c>
      <c r="B2192" s="85">
        <v>44806</v>
      </c>
      <c r="C2192" s="65" t="s">
        <v>1871</v>
      </c>
      <c r="D2192" s="289" t="s">
        <v>21</v>
      </c>
      <c r="E2192" s="86">
        <v>10000</v>
      </c>
      <c r="F2192" s="258"/>
    </row>
    <row r="2193" spans="1:6">
      <c r="A2193" s="166">
        <f t="shared" si="35"/>
        <v>2184</v>
      </c>
      <c r="B2193" s="85">
        <v>44806</v>
      </c>
      <c r="C2193" s="65" t="s">
        <v>1871</v>
      </c>
      <c r="D2193" s="289" t="s">
        <v>21</v>
      </c>
      <c r="E2193" s="86">
        <v>10000</v>
      </c>
      <c r="F2193" s="258"/>
    </row>
    <row r="2194" spans="1:6">
      <c r="A2194" s="166">
        <f t="shared" si="35"/>
        <v>2185</v>
      </c>
      <c r="B2194" s="85">
        <v>44806</v>
      </c>
      <c r="C2194" s="65" t="s">
        <v>1871</v>
      </c>
      <c r="D2194" s="289" t="s">
        <v>21</v>
      </c>
      <c r="E2194" s="86">
        <v>10000</v>
      </c>
      <c r="F2194" s="258"/>
    </row>
    <row r="2195" spans="1:6">
      <c r="A2195" s="166">
        <f t="shared" si="35"/>
        <v>2186</v>
      </c>
      <c r="B2195" s="85">
        <v>44806</v>
      </c>
      <c r="C2195" s="65" t="s">
        <v>1871</v>
      </c>
      <c r="D2195" s="289" t="s">
        <v>21</v>
      </c>
      <c r="E2195" s="86">
        <v>10000</v>
      </c>
      <c r="F2195" s="258"/>
    </row>
    <row r="2196" spans="1:6">
      <c r="A2196" s="166">
        <f t="shared" si="35"/>
        <v>2187</v>
      </c>
      <c r="B2196" s="85">
        <v>44806</v>
      </c>
      <c r="C2196" s="65" t="s">
        <v>1871</v>
      </c>
      <c r="D2196" s="289" t="s">
        <v>21</v>
      </c>
      <c r="E2196" s="86">
        <v>10000</v>
      </c>
      <c r="F2196" s="258"/>
    </row>
    <row r="2197" spans="1:6">
      <c r="A2197" s="166">
        <f t="shared" si="35"/>
        <v>2188</v>
      </c>
      <c r="B2197" s="85">
        <v>44806</v>
      </c>
      <c r="C2197" s="65" t="s">
        <v>1871</v>
      </c>
      <c r="D2197" s="289" t="s">
        <v>21</v>
      </c>
      <c r="E2197" s="86">
        <v>10000</v>
      </c>
      <c r="F2197" s="258"/>
    </row>
    <row r="2198" spans="1:6">
      <c r="A2198" s="166">
        <f t="shared" si="35"/>
        <v>2189</v>
      </c>
      <c r="B2198" s="85">
        <v>44806</v>
      </c>
      <c r="C2198" s="65" t="s">
        <v>1871</v>
      </c>
      <c r="D2198" s="289" t="s">
        <v>21</v>
      </c>
      <c r="E2198" s="86">
        <v>10000</v>
      </c>
      <c r="F2198" s="258"/>
    </row>
    <row r="2199" spans="1:6">
      <c r="A2199" s="166">
        <f t="shared" si="35"/>
        <v>2190</v>
      </c>
      <c r="B2199" s="85">
        <v>44806</v>
      </c>
      <c r="C2199" s="65" t="s">
        <v>1871</v>
      </c>
      <c r="D2199" s="289" t="s">
        <v>21</v>
      </c>
      <c r="E2199" s="86">
        <v>10000</v>
      </c>
      <c r="F2199" s="258"/>
    </row>
    <row r="2200" spans="1:6">
      <c r="A2200" s="166">
        <f t="shared" si="35"/>
        <v>2191</v>
      </c>
      <c r="B2200" s="85">
        <v>44806</v>
      </c>
      <c r="C2200" s="65" t="s">
        <v>1871</v>
      </c>
      <c r="D2200" s="289" t="s">
        <v>152</v>
      </c>
      <c r="E2200" s="86">
        <v>50000</v>
      </c>
      <c r="F2200" s="258"/>
    </row>
    <row r="2201" spans="1:6">
      <c r="A2201" s="166">
        <f t="shared" si="35"/>
        <v>2192</v>
      </c>
      <c r="B2201" s="85">
        <v>44807</v>
      </c>
      <c r="C2201" s="65" t="s">
        <v>1872</v>
      </c>
      <c r="D2201" s="289" t="s">
        <v>21</v>
      </c>
      <c r="E2201" s="86">
        <v>10000</v>
      </c>
      <c r="F2201" s="258"/>
    </row>
    <row r="2202" spans="1:6">
      <c r="A2202" s="166">
        <f t="shared" si="35"/>
        <v>2193</v>
      </c>
      <c r="B2202" s="85">
        <v>44807</v>
      </c>
      <c r="C2202" s="65" t="s">
        <v>1872</v>
      </c>
      <c r="D2202" s="289" t="s">
        <v>21</v>
      </c>
      <c r="E2202" s="86">
        <v>10000</v>
      </c>
      <c r="F2202" s="258"/>
    </row>
    <row r="2203" spans="1:6">
      <c r="A2203" s="166">
        <f t="shared" si="35"/>
        <v>2194</v>
      </c>
      <c r="B2203" s="85">
        <v>44807</v>
      </c>
      <c r="C2203" s="65" t="s">
        <v>1872</v>
      </c>
      <c r="D2203" s="289" t="s">
        <v>21</v>
      </c>
      <c r="E2203" s="86">
        <v>10000</v>
      </c>
      <c r="F2203" s="258"/>
    </row>
    <row r="2204" spans="1:6">
      <c r="A2204" s="166">
        <f t="shared" si="35"/>
        <v>2195</v>
      </c>
      <c r="B2204" s="85">
        <v>44807</v>
      </c>
      <c r="C2204" s="65" t="s">
        <v>1872</v>
      </c>
      <c r="D2204" s="289" t="s">
        <v>21</v>
      </c>
      <c r="E2204" s="86">
        <v>10000</v>
      </c>
      <c r="F2204" s="258"/>
    </row>
    <row r="2205" spans="1:6">
      <c r="A2205" s="166">
        <f t="shared" si="35"/>
        <v>2196</v>
      </c>
      <c r="B2205" s="85">
        <v>44807</v>
      </c>
      <c r="C2205" s="65" t="s">
        <v>1872</v>
      </c>
      <c r="D2205" s="289" t="s">
        <v>21</v>
      </c>
      <c r="E2205" s="86">
        <v>10000</v>
      </c>
      <c r="F2205" s="258"/>
    </row>
    <row r="2206" spans="1:6">
      <c r="A2206" s="166">
        <f t="shared" si="35"/>
        <v>2197</v>
      </c>
      <c r="B2206" s="85">
        <v>44807</v>
      </c>
      <c r="C2206" s="65" t="s">
        <v>1872</v>
      </c>
      <c r="D2206" s="289" t="s">
        <v>21</v>
      </c>
      <c r="E2206" s="86">
        <v>10000</v>
      </c>
      <c r="F2206" s="258"/>
    </row>
    <row r="2207" spans="1:6">
      <c r="A2207" s="166">
        <f t="shared" si="35"/>
        <v>2198</v>
      </c>
      <c r="B2207" s="85">
        <v>44807</v>
      </c>
      <c r="C2207" s="65" t="s">
        <v>1872</v>
      </c>
      <c r="D2207" s="289" t="s">
        <v>21</v>
      </c>
      <c r="E2207" s="86">
        <v>10000</v>
      </c>
      <c r="F2207" s="258"/>
    </row>
    <row r="2208" spans="1:6">
      <c r="A2208" s="166">
        <f t="shared" ref="A2208:A2271" si="36">A2207+1</f>
        <v>2199</v>
      </c>
      <c r="B2208" s="85">
        <v>44807</v>
      </c>
      <c r="C2208" s="65" t="s">
        <v>1872</v>
      </c>
      <c r="D2208" s="289" t="s">
        <v>21</v>
      </c>
      <c r="E2208" s="86">
        <v>10000</v>
      </c>
      <c r="F2208" s="258"/>
    </row>
    <row r="2209" spans="1:6">
      <c r="A2209" s="166">
        <f t="shared" si="36"/>
        <v>2200</v>
      </c>
      <c r="B2209" s="85">
        <v>44807</v>
      </c>
      <c r="C2209" s="65" t="s">
        <v>1872</v>
      </c>
      <c r="D2209" s="289" t="s">
        <v>21</v>
      </c>
      <c r="E2209" s="86">
        <v>5000</v>
      </c>
      <c r="F2209" s="258"/>
    </row>
    <row r="2210" spans="1:6">
      <c r="A2210" s="166">
        <f t="shared" si="36"/>
        <v>2201</v>
      </c>
      <c r="B2210" s="85">
        <v>44807</v>
      </c>
      <c r="C2210" s="65" t="s">
        <v>1872</v>
      </c>
      <c r="D2210" s="289" t="s">
        <v>21</v>
      </c>
      <c r="E2210" s="86">
        <v>10000</v>
      </c>
      <c r="F2210" s="258"/>
    </row>
    <row r="2211" spans="1:6">
      <c r="A2211" s="166">
        <f t="shared" si="36"/>
        <v>2202</v>
      </c>
      <c r="B2211" s="85">
        <v>44807</v>
      </c>
      <c r="C2211" s="65" t="s">
        <v>1872</v>
      </c>
      <c r="D2211" s="289" t="s">
        <v>21</v>
      </c>
      <c r="E2211" s="86">
        <v>10000</v>
      </c>
      <c r="F2211" s="258"/>
    </row>
    <row r="2212" spans="1:6">
      <c r="A2212" s="166">
        <f t="shared" si="36"/>
        <v>2203</v>
      </c>
      <c r="B2212" s="85">
        <v>44807</v>
      </c>
      <c r="C2212" s="65" t="s">
        <v>1872</v>
      </c>
      <c r="D2212" s="289" t="s">
        <v>21</v>
      </c>
      <c r="E2212" s="86">
        <v>10000</v>
      </c>
      <c r="F2212" s="258"/>
    </row>
    <row r="2213" spans="1:6">
      <c r="A2213" s="166">
        <f t="shared" si="36"/>
        <v>2204</v>
      </c>
      <c r="B2213" s="85">
        <v>44807</v>
      </c>
      <c r="C2213" s="65" t="s">
        <v>1872</v>
      </c>
      <c r="D2213" s="289" t="s">
        <v>21</v>
      </c>
      <c r="E2213" s="86">
        <v>10000</v>
      </c>
      <c r="F2213" s="258"/>
    </row>
    <row r="2214" spans="1:6">
      <c r="A2214" s="166">
        <f t="shared" si="36"/>
        <v>2205</v>
      </c>
      <c r="B2214" s="85">
        <v>44807</v>
      </c>
      <c r="C2214" s="65" t="s">
        <v>1872</v>
      </c>
      <c r="D2214" s="289" t="s">
        <v>21</v>
      </c>
      <c r="E2214" s="86">
        <v>10000</v>
      </c>
      <c r="F2214" s="258"/>
    </row>
    <row r="2215" spans="1:6">
      <c r="A2215" s="166">
        <f t="shared" si="36"/>
        <v>2206</v>
      </c>
      <c r="B2215" s="85">
        <v>44807</v>
      </c>
      <c r="C2215" s="65" t="s">
        <v>1872</v>
      </c>
      <c r="D2215" s="289" t="s">
        <v>21</v>
      </c>
      <c r="E2215" s="86">
        <v>10000</v>
      </c>
      <c r="F2215" s="258"/>
    </row>
    <row r="2216" spans="1:6">
      <c r="A2216" s="166">
        <f t="shared" si="36"/>
        <v>2207</v>
      </c>
      <c r="B2216" s="85">
        <v>44807</v>
      </c>
      <c r="C2216" s="65" t="s">
        <v>1872</v>
      </c>
      <c r="D2216" s="289" t="s">
        <v>21</v>
      </c>
      <c r="E2216" s="86">
        <v>63000</v>
      </c>
      <c r="F2216" s="258"/>
    </row>
    <row r="2217" spans="1:6">
      <c r="A2217" s="166">
        <f t="shared" si="36"/>
        <v>2208</v>
      </c>
      <c r="B2217" s="85">
        <v>44807</v>
      </c>
      <c r="C2217" s="65" t="s">
        <v>1872</v>
      </c>
      <c r="D2217" s="289" t="s">
        <v>21</v>
      </c>
      <c r="E2217" s="86">
        <v>10000</v>
      </c>
      <c r="F2217" s="258"/>
    </row>
    <row r="2218" spans="1:6">
      <c r="A2218" s="166">
        <f t="shared" si="36"/>
        <v>2209</v>
      </c>
      <c r="B2218" s="85">
        <v>44807</v>
      </c>
      <c r="C2218" s="65" t="s">
        <v>1872</v>
      </c>
      <c r="D2218" s="289" t="s">
        <v>21</v>
      </c>
      <c r="E2218" s="86">
        <v>10000</v>
      </c>
      <c r="F2218" s="258"/>
    </row>
    <row r="2219" spans="1:6">
      <c r="A2219" s="166">
        <f t="shared" si="36"/>
        <v>2210</v>
      </c>
      <c r="B2219" s="85">
        <v>44807</v>
      </c>
      <c r="C2219" s="65" t="s">
        <v>1872</v>
      </c>
      <c r="D2219" s="289" t="s">
        <v>21</v>
      </c>
      <c r="E2219" s="86">
        <v>10000</v>
      </c>
      <c r="F2219" s="258"/>
    </row>
    <row r="2220" spans="1:6">
      <c r="A2220" s="166">
        <f t="shared" si="36"/>
        <v>2211</v>
      </c>
      <c r="B2220" s="85">
        <v>44807</v>
      </c>
      <c r="C2220" s="65" t="s">
        <v>1872</v>
      </c>
      <c r="D2220" s="289" t="s">
        <v>21</v>
      </c>
      <c r="E2220" s="86">
        <v>25000</v>
      </c>
      <c r="F2220" s="258"/>
    </row>
    <row r="2221" spans="1:6">
      <c r="A2221" s="166">
        <f t="shared" si="36"/>
        <v>2212</v>
      </c>
      <c r="B2221" s="85">
        <v>44807</v>
      </c>
      <c r="C2221" s="65" t="s">
        <v>1872</v>
      </c>
      <c r="D2221" s="289" t="s">
        <v>21</v>
      </c>
      <c r="E2221" s="86">
        <v>10000</v>
      </c>
      <c r="F2221" s="258"/>
    </row>
    <row r="2222" spans="1:6">
      <c r="A2222" s="166">
        <f t="shared" si="36"/>
        <v>2213</v>
      </c>
      <c r="B2222" s="85">
        <v>44807</v>
      </c>
      <c r="C2222" s="65" t="s">
        <v>1872</v>
      </c>
      <c r="D2222" s="289" t="s">
        <v>21</v>
      </c>
      <c r="E2222" s="86">
        <v>10000</v>
      </c>
      <c r="F2222" s="258"/>
    </row>
    <row r="2223" spans="1:6">
      <c r="A2223" s="166">
        <f t="shared" si="36"/>
        <v>2214</v>
      </c>
      <c r="B2223" s="85">
        <v>44807</v>
      </c>
      <c r="C2223" s="65" t="s">
        <v>1872</v>
      </c>
      <c r="D2223" s="289" t="s">
        <v>21</v>
      </c>
      <c r="E2223" s="86">
        <v>10000</v>
      </c>
      <c r="F2223" s="258"/>
    </row>
    <row r="2224" spans="1:6">
      <c r="A2224" s="166">
        <f t="shared" si="36"/>
        <v>2215</v>
      </c>
      <c r="B2224" s="85">
        <v>44807</v>
      </c>
      <c r="C2224" s="65" t="s">
        <v>1872</v>
      </c>
      <c r="D2224" s="289" t="s">
        <v>21</v>
      </c>
      <c r="E2224" s="86">
        <v>10000</v>
      </c>
      <c r="F2224" s="258"/>
    </row>
    <row r="2225" spans="1:6">
      <c r="A2225" s="166">
        <f t="shared" si="36"/>
        <v>2216</v>
      </c>
      <c r="B2225" s="85">
        <v>44807</v>
      </c>
      <c r="C2225" s="65" t="s">
        <v>1872</v>
      </c>
      <c r="D2225" s="289" t="s">
        <v>21</v>
      </c>
      <c r="E2225" s="86">
        <v>10000</v>
      </c>
      <c r="F2225" s="258"/>
    </row>
    <row r="2226" spans="1:6">
      <c r="A2226" s="166">
        <f t="shared" si="36"/>
        <v>2217</v>
      </c>
      <c r="B2226" s="85">
        <v>44807</v>
      </c>
      <c r="C2226" s="65" t="s">
        <v>1872</v>
      </c>
      <c r="D2226" s="289" t="s">
        <v>21</v>
      </c>
      <c r="E2226" s="86">
        <v>5000</v>
      </c>
      <c r="F2226" s="258"/>
    </row>
    <row r="2227" spans="1:6">
      <c r="A2227" s="166">
        <f t="shared" si="36"/>
        <v>2218</v>
      </c>
      <c r="B2227" s="85">
        <v>44807</v>
      </c>
      <c r="C2227" s="65" t="s">
        <v>1872</v>
      </c>
      <c r="D2227" s="289" t="s">
        <v>21</v>
      </c>
      <c r="E2227" s="86">
        <v>10000</v>
      </c>
      <c r="F2227" s="258"/>
    </row>
    <row r="2228" spans="1:6">
      <c r="A2228" s="166">
        <f t="shared" si="36"/>
        <v>2219</v>
      </c>
      <c r="B2228" s="85">
        <v>44807</v>
      </c>
      <c r="C2228" s="65" t="s">
        <v>1872</v>
      </c>
      <c r="D2228" s="289" t="s">
        <v>21</v>
      </c>
      <c r="E2228" s="86">
        <v>20000</v>
      </c>
      <c r="F2228" s="258"/>
    </row>
    <row r="2229" spans="1:6">
      <c r="A2229" s="166">
        <f t="shared" si="36"/>
        <v>2220</v>
      </c>
      <c r="B2229" s="85">
        <v>44807</v>
      </c>
      <c r="C2229" s="65" t="s">
        <v>1872</v>
      </c>
      <c r="D2229" s="289" t="s">
        <v>21</v>
      </c>
      <c r="E2229" s="86">
        <v>5000</v>
      </c>
      <c r="F2229" s="258"/>
    </row>
    <row r="2230" spans="1:6">
      <c r="A2230" s="166">
        <f t="shared" si="36"/>
        <v>2221</v>
      </c>
      <c r="B2230" s="85">
        <v>44807</v>
      </c>
      <c r="C2230" s="65" t="s">
        <v>1872</v>
      </c>
      <c r="D2230" s="289" t="s">
        <v>21</v>
      </c>
      <c r="E2230" s="86">
        <v>10000</v>
      </c>
      <c r="F2230" s="258"/>
    </row>
    <row r="2231" spans="1:6">
      <c r="A2231" s="166">
        <f t="shared" si="36"/>
        <v>2222</v>
      </c>
      <c r="B2231" s="85">
        <v>44807</v>
      </c>
      <c r="C2231" s="65" t="s">
        <v>1872</v>
      </c>
      <c r="D2231" s="289" t="s">
        <v>21</v>
      </c>
      <c r="E2231" s="86">
        <v>10000</v>
      </c>
      <c r="F2231" s="258"/>
    </row>
    <row r="2232" spans="1:6">
      <c r="A2232" s="166">
        <f t="shared" si="36"/>
        <v>2223</v>
      </c>
      <c r="B2232" s="85">
        <v>44807</v>
      </c>
      <c r="C2232" s="65" t="s">
        <v>1872</v>
      </c>
      <c r="D2232" s="289" t="s">
        <v>21</v>
      </c>
      <c r="E2232" s="86">
        <v>10000</v>
      </c>
      <c r="F2232" s="258"/>
    </row>
    <row r="2233" spans="1:6">
      <c r="A2233" s="166">
        <f t="shared" si="36"/>
        <v>2224</v>
      </c>
      <c r="B2233" s="85">
        <v>44807</v>
      </c>
      <c r="C2233" s="65" t="s">
        <v>1872</v>
      </c>
      <c r="D2233" s="289" t="s">
        <v>21</v>
      </c>
      <c r="E2233" s="86">
        <v>10000</v>
      </c>
      <c r="F2233" s="258"/>
    </row>
    <row r="2234" spans="1:6">
      <c r="A2234" s="166">
        <f t="shared" si="36"/>
        <v>2225</v>
      </c>
      <c r="B2234" s="85">
        <v>44807</v>
      </c>
      <c r="C2234" s="65" t="s">
        <v>1872</v>
      </c>
      <c r="D2234" s="289" t="s">
        <v>21</v>
      </c>
      <c r="E2234" s="86">
        <v>10000</v>
      </c>
      <c r="F2234" s="258"/>
    </row>
    <row r="2235" spans="1:6">
      <c r="A2235" s="166">
        <f t="shared" si="36"/>
        <v>2226</v>
      </c>
      <c r="B2235" s="85">
        <v>44808</v>
      </c>
      <c r="C2235" s="65" t="s">
        <v>1873</v>
      </c>
      <c r="D2235" s="289" t="s">
        <v>21</v>
      </c>
      <c r="E2235" s="86">
        <v>10000</v>
      </c>
      <c r="F2235" s="258"/>
    </row>
    <row r="2236" spans="1:6">
      <c r="A2236" s="166">
        <f t="shared" si="36"/>
        <v>2227</v>
      </c>
      <c r="B2236" s="85">
        <v>44808</v>
      </c>
      <c r="C2236" s="65" t="s">
        <v>1873</v>
      </c>
      <c r="D2236" s="289" t="s">
        <v>21</v>
      </c>
      <c r="E2236" s="86">
        <v>10000</v>
      </c>
      <c r="F2236" s="258"/>
    </row>
    <row r="2237" spans="1:6">
      <c r="A2237" s="166">
        <f t="shared" si="36"/>
        <v>2228</v>
      </c>
      <c r="B2237" s="85">
        <v>44808</v>
      </c>
      <c r="C2237" s="65" t="s">
        <v>1873</v>
      </c>
      <c r="D2237" s="289" t="s">
        <v>21</v>
      </c>
      <c r="E2237" s="86">
        <v>10000</v>
      </c>
      <c r="F2237" s="258"/>
    </row>
    <row r="2238" spans="1:6">
      <c r="A2238" s="166">
        <f t="shared" si="36"/>
        <v>2229</v>
      </c>
      <c r="B2238" s="85">
        <v>44808</v>
      </c>
      <c r="C2238" s="65" t="s">
        <v>1873</v>
      </c>
      <c r="D2238" s="289" t="s">
        <v>21</v>
      </c>
      <c r="E2238" s="86">
        <v>5000</v>
      </c>
      <c r="F2238" s="258"/>
    </row>
    <row r="2239" spans="1:6">
      <c r="A2239" s="166">
        <f t="shared" si="36"/>
        <v>2230</v>
      </c>
      <c r="B2239" s="85">
        <v>44808</v>
      </c>
      <c r="C2239" s="65" t="s">
        <v>1873</v>
      </c>
      <c r="D2239" s="289" t="s">
        <v>21</v>
      </c>
      <c r="E2239" s="86">
        <v>10000</v>
      </c>
      <c r="F2239" s="258"/>
    </row>
    <row r="2240" spans="1:6">
      <c r="A2240" s="166">
        <f t="shared" si="36"/>
        <v>2231</v>
      </c>
      <c r="B2240" s="85">
        <v>44808</v>
      </c>
      <c r="C2240" s="65" t="s">
        <v>1873</v>
      </c>
      <c r="D2240" s="289" t="s">
        <v>21</v>
      </c>
      <c r="E2240" s="86">
        <v>10000</v>
      </c>
      <c r="F2240" s="258"/>
    </row>
    <row r="2241" spans="1:7">
      <c r="A2241" s="166">
        <f t="shared" si="36"/>
        <v>2232</v>
      </c>
      <c r="B2241" s="85">
        <v>44808</v>
      </c>
      <c r="C2241" s="65" t="s">
        <v>1873</v>
      </c>
      <c r="D2241" s="289" t="s">
        <v>21</v>
      </c>
      <c r="E2241" s="86">
        <v>10000</v>
      </c>
      <c r="F2241" s="258"/>
    </row>
    <row r="2242" spans="1:7">
      <c r="A2242" s="166">
        <f t="shared" si="36"/>
        <v>2233</v>
      </c>
      <c r="B2242" s="85">
        <v>44808</v>
      </c>
      <c r="C2242" s="65" t="s">
        <v>1873</v>
      </c>
      <c r="D2242" s="289" t="s">
        <v>21</v>
      </c>
      <c r="E2242" s="86">
        <v>10000</v>
      </c>
      <c r="F2242" s="258"/>
    </row>
    <row r="2243" spans="1:7">
      <c r="A2243" s="166">
        <f t="shared" si="36"/>
        <v>2234</v>
      </c>
      <c r="B2243" s="85">
        <v>44808</v>
      </c>
      <c r="C2243" s="65" t="s">
        <v>1873</v>
      </c>
      <c r="D2243" s="289" t="s">
        <v>21</v>
      </c>
      <c r="E2243" s="86">
        <v>5000</v>
      </c>
      <c r="F2243" s="258"/>
    </row>
    <row r="2244" spans="1:7">
      <c r="A2244" s="166">
        <f t="shared" si="36"/>
        <v>2235</v>
      </c>
      <c r="B2244" s="85">
        <v>44808</v>
      </c>
      <c r="C2244" s="65" t="s">
        <v>1873</v>
      </c>
      <c r="D2244" s="289" t="s">
        <v>21</v>
      </c>
      <c r="E2244" s="86">
        <v>10000</v>
      </c>
      <c r="F2244" s="258"/>
    </row>
    <row r="2245" spans="1:7">
      <c r="A2245" s="166">
        <f t="shared" si="36"/>
        <v>2236</v>
      </c>
      <c r="B2245" s="85">
        <v>44808</v>
      </c>
      <c r="C2245" s="65" t="s">
        <v>1873</v>
      </c>
      <c r="D2245" s="289" t="s">
        <v>21</v>
      </c>
      <c r="E2245" s="86">
        <v>10000</v>
      </c>
      <c r="F2245" s="258"/>
    </row>
    <row r="2246" spans="1:7">
      <c r="A2246" s="166">
        <f t="shared" si="36"/>
        <v>2237</v>
      </c>
      <c r="B2246" s="85">
        <v>44808</v>
      </c>
      <c r="C2246" s="65" t="s">
        <v>1873</v>
      </c>
      <c r="D2246" s="289" t="s">
        <v>21</v>
      </c>
      <c r="E2246" s="86">
        <v>5000</v>
      </c>
      <c r="F2246" s="258"/>
    </row>
    <row r="2247" spans="1:7">
      <c r="A2247" s="166">
        <f t="shared" si="36"/>
        <v>2238</v>
      </c>
      <c r="B2247" s="85">
        <v>44808</v>
      </c>
      <c r="C2247" s="65" t="s">
        <v>1873</v>
      </c>
      <c r="D2247" s="289" t="s">
        <v>21</v>
      </c>
      <c r="E2247" s="86">
        <v>5000</v>
      </c>
      <c r="F2247" s="258"/>
    </row>
    <row r="2248" spans="1:7">
      <c r="A2248" s="166">
        <f t="shared" si="36"/>
        <v>2239</v>
      </c>
      <c r="B2248" s="85">
        <v>44808</v>
      </c>
      <c r="C2248" s="65" t="s">
        <v>1873</v>
      </c>
      <c r="D2248" s="289" t="s">
        <v>21</v>
      </c>
      <c r="E2248" s="86">
        <v>10000</v>
      </c>
      <c r="F2248" s="258"/>
    </row>
    <row r="2249" spans="1:7">
      <c r="A2249" s="166">
        <f t="shared" si="36"/>
        <v>2240</v>
      </c>
      <c r="B2249" s="85">
        <v>44808</v>
      </c>
      <c r="C2249" s="65" t="s">
        <v>1873</v>
      </c>
      <c r="D2249" s="289" t="s">
        <v>21</v>
      </c>
      <c r="E2249" s="86">
        <v>20000</v>
      </c>
      <c r="F2249" s="258"/>
    </row>
    <row r="2250" spans="1:7">
      <c r="A2250" s="166">
        <f t="shared" si="36"/>
        <v>2241</v>
      </c>
      <c r="B2250" s="85">
        <v>44808</v>
      </c>
      <c r="C2250" s="65" t="s">
        <v>1873</v>
      </c>
      <c r="D2250" s="289" t="s">
        <v>21</v>
      </c>
      <c r="E2250" s="86">
        <v>10000</v>
      </c>
      <c r="F2250" s="258"/>
    </row>
    <row r="2251" spans="1:7">
      <c r="A2251" s="166">
        <f t="shared" si="36"/>
        <v>2242</v>
      </c>
      <c r="B2251" s="85">
        <v>44808</v>
      </c>
      <c r="C2251" s="65" t="s">
        <v>1873</v>
      </c>
      <c r="D2251" s="289" t="s">
        <v>21</v>
      </c>
      <c r="E2251" s="86">
        <v>10000</v>
      </c>
      <c r="F2251" s="258"/>
    </row>
    <row r="2252" spans="1:7">
      <c r="A2252" s="166">
        <f t="shared" si="36"/>
        <v>2243</v>
      </c>
      <c r="B2252" s="85">
        <v>44808</v>
      </c>
      <c r="C2252" s="65" t="s">
        <v>1873</v>
      </c>
      <c r="D2252" s="289" t="s">
        <v>21</v>
      </c>
      <c r="E2252" s="86">
        <v>10000</v>
      </c>
      <c r="F2252" s="258"/>
    </row>
    <row r="2253" spans="1:7">
      <c r="A2253" s="166">
        <f t="shared" si="36"/>
        <v>2244</v>
      </c>
      <c r="B2253" s="85">
        <v>44808</v>
      </c>
      <c r="C2253" s="65" t="s">
        <v>1873</v>
      </c>
      <c r="D2253" s="289" t="s">
        <v>21</v>
      </c>
      <c r="E2253" s="86">
        <v>10000</v>
      </c>
      <c r="F2253" s="258"/>
    </row>
    <row r="2254" spans="1:7">
      <c r="A2254" s="166">
        <f t="shared" si="36"/>
        <v>2245</v>
      </c>
      <c r="B2254" s="85">
        <v>44808</v>
      </c>
      <c r="C2254" s="65" t="s">
        <v>1873</v>
      </c>
      <c r="D2254" s="289" t="s">
        <v>21</v>
      </c>
      <c r="E2254" s="86">
        <v>10000</v>
      </c>
      <c r="F2254" s="258"/>
    </row>
    <row r="2255" spans="1:7" ht="25.5">
      <c r="A2255" s="166">
        <f t="shared" si="36"/>
        <v>2246</v>
      </c>
      <c r="B2255" s="85">
        <v>44808</v>
      </c>
      <c r="C2255" s="65" t="s">
        <v>1873</v>
      </c>
      <c r="D2255" s="289" t="s">
        <v>2431</v>
      </c>
      <c r="E2255" s="86">
        <v>500000</v>
      </c>
      <c r="F2255" s="258"/>
      <c r="G2255" s="265">
        <v>12</v>
      </c>
    </row>
    <row r="2256" spans="1:7">
      <c r="A2256" s="166">
        <f t="shared" si="36"/>
        <v>2247</v>
      </c>
      <c r="B2256" s="85">
        <v>44808</v>
      </c>
      <c r="C2256" s="65" t="s">
        <v>1873</v>
      </c>
      <c r="D2256" s="289" t="s">
        <v>21</v>
      </c>
      <c r="E2256" s="86">
        <v>10000</v>
      </c>
      <c r="F2256" s="258"/>
    </row>
    <row r="2257" spans="1:6">
      <c r="A2257" s="166">
        <f t="shared" si="36"/>
        <v>2248</v>
      </c>
      <c r="B2257" s="85">
        <v>44808</v>
      </c>
      <c r="C2257" s="65" t="s">
        <v>1873</v>
      </c>
      <c r="D2257" s="289" t="s">
        <v>21</v>
      </c>
      <c r="E2257" s="86">
        <v>10000</v>
      </c>
      <c r="F2257" s="258"/>
    </row>
    <row r="2258" spans="1:6">
      <c r="A2258" s="166">
        <f t="shared" si="36"/>
        <v>2249</v>
      </c>
      <c r="B2258" s="85">
        <v>44808</v>
      </c>
      <c r="C2258" s="65" t="s">
        <v>1873</v>
      </c>
      <c r="D2258" s="289" t="s">
        <v>21</v>
      </c>
      <c r="E2258" s="86">
        <v>10000</v>
      </c>
      <c r="F2258" s="258"/>
    </row>
    <row r="2259" spans="1:6">
      <c r="A2259" s="166">
        <f t="shared" si="36"/>
        <v>2250</v>
      </c>
      <c r="B2259" s="85">
        <v>44808</v>
      </c>
      <c r="C2259" s="65" t="s">
        <v>1873</v>
      </c>
      <c r="D2259" s="289" t="s">
        <v>21</v>
      </c>
      <c r="E2259" s="86">
        <v>10000</v>
      </c>
      <c r="F2259" s="258"/>
    </row>
    <row r="2260" spans="1:6">
      <c r="A2260" s="166">
        <f t="shared" si="36"/>
        <v>2251</v>
      </c>
      <c r="B2260" s="85">
        <v>44808</v>
      </c>
      <c r="C2260" s="65" t="s">
        <v>1873</v>
      </c>
      <c r="D2260" s="289" t="s">
        <v>21</v>
      </c>
      <c r="E2260" s="86">
        <v>10000</v>
      </c>
      <c r="F2260" s="258"/>
    </row>
    <row r="2261" spans="1:6">
      <c r="A2261" s="166">
        <f t="shared" si="36"/>
        <v>2252</v>
      </c>
      <c r="B2261" s="85">
        <v>44808</v>
      </c>
      <c r="C2261" s="65" t="s">
        <v>1873</v>
      </c>
      <c r="D2261" s="289" t="s">
        <v>21</v>
      </c>
      <c r="E2261" s="86">
        <v>10000</v>
      </c>
      <c r="F2261" s="258"/>
    </row>
    <row r="2262" spans="1:6">
      <c r="A2262" s="166">
        <f t="shared" si="36"/>
        <v>2253</v>
      </c>
      <c r="B2262" s="85">
        <v>44808</v>
      </c>
      <c r="C2262" s="65" t="s">
        <v>1873</v>
      </c>
      <c r="D2262" s="289" t="s">
        <v>21</v>
      </c>
      <c r="E2262" s="86">
        <v>10000</v>
      </c>
      <c r="F2262" s="258"/>
    </row>
    <row r="2263" spans="1:6">
      <c r="A2263" s="166">
        <f t="shared" si="36"/>
        <v>2254</v>
      </c>
      <c r="B2263" s="85">
        <v>44808</v>
      </c>
      <c r="C2263" s="65" t="s">
        <v>1873</v>
      </c>
      <c r="D2263" s="289" t="s">
        <v>21</v>
      </c>
      <c r="E2263" s="86">
        <v>10000</v>
      </c>
      <c r="F2263" s="258"/>
    </row>
    <row r="2264" spans="1:6">
      <c r="A2264" s="166">
        <f t="shared" si="36"/>
        <v>2255</v>
      </c>
      <c r="B2264" s="85">
        <v>44808</v>
      </c>
      <c r="C2264" s="65" t="s">
        <v>1873</v>
      </c>
      <c r="D2264" s="289" t="s">
        <v>973</v>
      </c>
      <c r="E2264" s="86">
        <v>200000</v>
      </c>
      <c r="F2264" s="258"/>
    </row>
    <row r="2265" spans="1:6">
      <c r="A2265" s="166">
        <f t="shared" si="36"/>
        <v>2256</v>
      </c>
      <c r="B2265" s="85">
        <v>44808</v>
      </c>
      <c r="C2265" s="65" t="s">
        <v>1873</v>
      </c>
      <c r="D2265" s="289" t="s">
        <v>1995</v>
      </c>
      <c r="E2265" s="86">
        <v>2000000</v>
      </c>
      <c r="F2265" s="258"/>
    </row>
    <row r="2266" spans="1:6">
      <c r="A2266" s="166">
        <f t="shared" si="36"/>
        <v>2257</v>
      </c>
      <c r="B2266" s="85">
        <v>44808</v>
      </c>
      <c r="C2266" s="65" t="s">
        <v>1873</v>
      </c>
      <c r="D2266" s="289" t="s">
        <v>21</v>
      </c>
      <c r="E2266" s="86">
        <v>10000</v>
      </c>
      <c r="F2266" s="258"/>
    </row>
    <row r="2267" spans="1:6">
      <c r="A2267" s="166">
        <f t="shared" si="36"/>
        <v>2258</v>
      </c>
      <c r="B2267" s="85">
        <v>44808</v>
      </c>
      <c r="C2267" s="65" t="s">
        <v>1873</v>
      </c>
      <c r="D2267" s="289" t="s">
        <v>21</v>
      </c>
      <c r="E2267" s="86">
        <v>10000</v>
      </c>
      <c r="F2267" s="258"/>
    </row>
    <row r="2268" spans="1:6">
      <c r="A2268" s="166">
        <f t="shared" si="36"/>
        <v>2259</v>
      </c>
      <c r="B2268" s="85">
        <v>44808</v>
      </c>
      <c r="C2268" s="65" t="s">
        <v>1873</v>
      </c>
      <c r="D2268" s="289" t="s">
        <v>21</v>
      </c>
      <c r="E2268" s="86">
        <v>10000</v>
      </c>
      <c r="F2268" s="258"/>
    </row>
    <row r="2269" spans="1:6">
      <c r="A2269" s="166">
        <f t="shared" si="36"/>
        <v>2260</v>
      </c>
      <c r="B2269" s="85">
        <v>44808</v>
      </c>
      <c r="C2269" s="65" t="s">
        <v>1873</v>
      </c>
      <c r="D2269" s="289" t="s">
        <v>2093</v>
      </c>
      <c r="E2269" s="86">
        <v>50000</v>
      </c>
      <c r="F2269" s="258"/>
    </row>
    <row r="2270" spans="1:6">
      <c r="A2270" s="166">
        <f t="shared" si="36"/>
        <v>2261</v>
      </c>
      <c r="B2270" s="85">
        <v>44808</v>
      </c>
      <c r="C2270" s="65" t="s">
        <v>1873</v>
      </c>
      <c r="D2270" s="289" t="s">
        <v>21</v>
      </c>
      <c r="E2270" s="86">
        <v>10000</v>
      </c>
      <c r="F2270" s="258"/>
    </row>
    <row r="2271" spans="1:6">
      <c r="A2271" s="166">
        <f t="shared" si="36"/>
        <v>2262</v>
      </c>
      <c r="B2271" s="85">
        <v>44808</v>
      </c>
      <c r="C2271" s="65" t="s">
        <v>1873</v>
      </c>
      <c r="D2271" s="289" t="s">
        <v>21</v>
      </c>
      <c r="E2271" s="86">
        <v>10000</v>
      </c>
      <c r="F2271" s="258"/>
    </row>
    <row r="2272" spans="1:6">
      <c r="A2272" s="166">
        <f t="shared" ref="A2272:A2335" si="37">A2271+1</f>
        <v>2263</v>
      </c>
      <c r="B2272" s="85">
        <v>44808</v>
      </c>
      <c r="C2272" s="65" t="s">
        <v>1873</v>
      </c>
      <c r="D2272" s="289" t="s">
        <v>21</v>
      </c>
      <c r="E2272" s="86">
        <v>20000</v>
      </c>
      <c r="F2272" s="258"/>
    </row>
    <row r="2273" spans="1:6">
      <c r="A2273" s="166">
        <f t="shared" si="37"/>
        <v>2264</v>
      </c>
      <c r="B2273" s="85">
        <v>44808</v>
      </c>
      <c r="C2273" s="65" t="s">
        <v>1873</v>
      </c>
      <c r="D2273" s="289" t="s">
        <v>21</v>
      </c>
      <c r="E2273" s="86">
        <v>100</v>
      </c>
      <c r="F2273" s="258"/>
    </row>
    <row r="2274" spans="1:6">
      <c r="A2274" s="166">
        <f t="shared" si="37"/>
        <v>2265</v>
      </c>
      <c r="B2274" s="85">
        <v>44808</v>
      </c>
      <c r="C2274" s="65" t="s">
        <v>1873</v>
      </c>
      <c r="D2274" s="289" t="s">
        <v>21</v>
      </c>
      <c r="E2274" s="86">
        <v>10000</v>
      </c>
      <c r="F2274" s="258"/>
    </row>
    <row r="2275" spans="1:6">
      <c r="A2275" s="166">
        <f t="shared" si="37"/>
        <v>2266</v>
      </c>
      <c r="B2275" s="85">
        <v>44808</v>
      </c>
      <c r="C2275" s="65" t="s">
        <v>1873</v>
      </c>
      <c r="D2275" s="289" t="s">
        <v>21</v>
      </c>
      <c r="E2275" s="86">
        <v>5000</v>
      </c>
      <c r="F2275" s="258"/>
    </row>
    <row r="2276" spans="1:6">
      <c r="A2276" s="166">
        <f t="shared" si="37"/>
        <v>2267</v>
      </c>
      <c r="B2276" s="85">
        <v>44808</v>
      </c>
      <c r="C2276" s="65" t="s">
        <v>1873</v>
      </c>
      <c r="D2276" s="289" t="s">
        <v>21</v>
      </c>
      <c r="E2276" s="86">
        <v>5000</v>
      </c>
      <c r="F2276" s="258"/>
    </row>
    <row r="2277" spans="1:6">
      <c r="A2277" s="166">
        <f t="shared" si="37"/>
        <v>2268</v>
      </c>
      <c r="B2277" s="85">
        <v>44808</v>
      </c>
      <c r="C2277" s="65" t="s">
        <v>1873</v>
      </c>
      <c r="D2277" s="289" t="s">
        <v>21</v>
      </c>
      <c r="E2277" s="86">
        <v>20000</v>
      </c>
      <c r="F2277" s="258"/>
    </row>
    <row r="2278" spans="1:6">
      <c r="A2278" s="166">
        <f t="shared" si="37"/>
        <v>2269</v>
      </c>
      <c r="B2278" s="85">
        <v>44808</v>
      </c>
      <c r="C2278" s="65" t="s">
        <v>1873</v>
      </c>
      <c r="D2278" s="289" t="s">
        <v>21</v>
      </c>
      <c r="E2278" s="86">
        <v>10000</v>
      </c>
      <c r="F2278" s="258"/>
    </row>
    <row r="2279" spans="1:6">
      <c r="A2279" s="166">
        <f t="shared" si="37"/>
        <v>2270</v>
      </c>
      <c r="B2279" s="85">
        <v>44808</v>
      </c>
      <c r="C2279" s="65" t="s">
        <v>1873</v>
      </c>
      <c r="D2279" s="289" t="s">
        <v>21</v>
      </c>
      <c r="E2279" s="86">
        <v>10000</v>
      </c>
      <c r="F2279" s="258"/>
    </row>
    <row r="2280" spans="1:6">
      <c r="A2280" s="166">
        <f t="shared" si="37"/>
        <v>2271</v>
      </c>
      <c r="B2280" s="85">
        <v>44809</v>
      </c>
      <c r="C2280" s="65" t="s">
        <v>1874</v>
      </c>
      <c r="D2280" s="289" t="s">
        <v>2094</v>
      </c>
      <c r="E2280" s="86">
        <v>50000</v>
      </c>
      <c r="F2280" s="258"/>
    </row>
    <row r="2281" spans="1:6">
      <c r="A2281" s="166">
        <f t="shared" si="37"/>
        <v>2272</v>
      </c>
      <c r="B2281" s="85">
        <v>44809</v>
      </c>
      <c r="C2281" s="65" t="s">
        <v>1874</v>
      </c>
      <c r="D2281" s="289" t="s">
        <v>139</v>
      </c>
      <c r="E2281" s="86">
        <v>100000</v>
      </c>
      <c r="F2281" s="258"/>
    </row>
    <row r="2282" spans="1:6">
      <c r="A2282" s="166">
        <f t="shared" si="37"/>
        <v>2273</v>
      </c>
      <c r="B2282" s="85">
        <v>44809</v>
      </c>
      <c r="C2282" s="65" t="s">
        <v>1874</v>
      </c>
      <c r="D2282" s="289" t="s">
        <v>21</v>
      </c>
      <c r="E2282" s="86">
        <v>10000</v>
      </c>
      <c r="F2282" s="258"/>
    </row>
    <row r="2283" spans="1:6">
      <c r="A2283" s="166">
        <f t="shared" si="37"/>
        <v>2274</v>
      </c>
      <c r="B2283" s="85">
        <v>44809</v>
      </c>
      <c r="C2283" s="65" t="s">
        <v>1874</v>
      </c>
      <c r="D2283" s="289" t="s">
        <v>21</v>
      </c>
      <c r="E2283" s="86">
        <v>10000</v>
      </c>
      <c r="F2283" s="258"/>
    </row>
    <row r="2284" spans="1:6">
      <c r="A2284" s="166">
        <f t="shared" si="37"/>
        <v>2275</v>
      </c>
      <c r="B2284" s="85">
        <v>44809</v>
      </c>
      <c r="C2284" s="65" t="s">
        <v>1874</v>
      </c>
      <c r="D2284" s="289" t="s">
        <v>21</v>
      </c>
      <c r="E2284" s="86">
        <v>10000</v>
      </c>
      <c r="F2284" s="258"/>
    </row>
    <row r="2285" spans="1:6">
      <c r="A2285" s="166">
        <f t="shared" si="37"/>
        <v>2276</v>
      </c>
      <c r="B2285" s="85">
        <v>44809</v>
      </c>
      <c r="C2285" s="65" t="s">
        <v>1874</v>
      </c>
      <c r="D2285" s="289" t="s">
        <v>21</v>
      </c>
      <c r="E2285" s="86">
        <v>10000</v>
      </c>
      <c r="F2285" s="258"/>
    </row>
    <row r="2286" spans="1:6">
      <c r="A2286" s="166">
        <f t="shared" si="37"/>
        <v>2277</v>
      </c>
      <c r="B2286" s="85">
        <v>44809</v>
      </c>
      <c r="C2286" s="65" t="s">
        <v>1874</v>
      </c>
      <c r="D2286" s="289" t="s">
        <v>21</v>
      </c>
      <c r="E2286" s="86">
        <v>10000</v>
      </c>
      <c r="F2286" s="258"/>
    </row>
    <row r="2287" spans="1:6">
      <c r="A2287" s="166">
        <f t="shared" si="37"/>
        <v>2278</v>
      </c>
      <c r="B2287" s="85">
        <v>44809</v>
      </c>
      <c r="C2287" s="65" t="s">
        <v>1874</v>
      </c>
      <c r="D2287" s="289" t="s">
        <v>21</v>
      </c>
      <c r="E2287" s="86">
        <v>10000</v>
      </c>
      <c r="F2287" s="258"/>
    </row>
    <row r="2288" spans="1:6">
      <c r="A2288" s="166">
        <f t="shared" si="37"/>
        <v>2279</v>
      </c>
      <c r="B2288" s="85">
        <v>44809</v>
      </c>
      <c r="C2288" s="65" t="s">
        <v>1874</v>
      </c>
      <c r="D2288" s="289" t="s">
        <v>21</v>
      </c>
      <c r="E2288" s="86">
        <v>10000</v>
      </c>
      <c r="F2288" s="258"/>
    </row>
    <row r="2289" spans="1:6">
      <c r="A2289" s="166">
        <f t="shared" si="37"/>
        <v>2280</v>
      </c>
      <c r="B2289" s="85">
        <v>44809</v>
      </c>
      <c r="C2289" s="65" t="s">
        <v>1874</v>
      </c>
      <c r="D2289" s="289" t="s">
        <v>21</v>
      </c>
      <c r="E2289" s="86">
        <v>10000</v>
      </c>
      <c r="F2289" s="258"/>
    </row>
    <row r="2290" spans="1:6">
      <c r="A2290" s="166">
        <f t="shared" si="37"/>
        <v>2281</v>
      </c>
      <c r="B2290" s="85">
        <v>44809</v>
      </c>
      <c r="C2290" s="65" t="s">
        <v>1874</v>
      </c>
      <c r="D2290" s="289" t="s">
        <v>21</v>
      </c>
      <c r="E2290" s="86">
        <v>5000</v>
      </c>
      <c r="F2290" s="258"/>
    </row>
    <row r="2291" spans="1:6">
      <c r="A2291" s="166">
        <f t="shared" si="37"/>
        <v>2282</v>
      </c>
      <c r="B2291" s="85">
        <v>44809</v>
      </c>
      <c r="C2291" s="65" t="s">
        <v>1874</v>
      </c>
      <c r="D2291" s="289" t="s">
        <v>21</v>
      </c>
      <c r="E2291" s="86">
        <v>10000</v>
      </c>
      <c r="F2291" s="258"/>
    </row>
    <row r="2292" spans="1:6">
      <c r="A2292" s="166">
        <f t="shared" si="37"/>
        <v>2283</v>
      </c>
      <c r="B2292" s="85">
        <v>44809</v>
      </c>
      <c r="C2292" s="65" t="s">
        <v>1874</v>
      </c>
      <c r="D2292" s="289" t="s">
        <v>21</v>
      </c>
      <c r="E2292" s="86">
        <v>10000</v>
      </c>
      <c r="F2292" s="258"/>
    </row>
    <row r="2293" spans="1:6">
      <c r="A2293" s="166">
        <f t="shared" si="37"/>
        <v>2284</v>
      </c>
      <c r="B2293" s="85">
        <v>44809</v>
      </c>
      <c r="C2293" s="65" t="s">
        <v>1874</v>
      </c>
      <c r="D2293" s="289" t="s">
        <v>21</v>
      </c>
      <c r="E2293" s="86">
        <v>20000</v>
      </c>
      <c r="F2293" s="258"/>
    </row>
    <row r="2294" spans="1:6">
      <c r="A2294" s="166">
        <f t="shared" si="37"/>
        <v>2285</v>
      </c>
      <c r="B2294" s="85">
        <v>44809</v>
      </c>
      <c r="C2294" s="65" t="s">
        <v>1874</v>
      </c>
      <c r="D2294" s="289" t="s">
        <v>21</v>
      </c>
      <c r="E2294" s="86">
        <v>10000</v>
      </c>
      <c r="F2294" s="258"/>
    </row>
    <row r="2295" spans="1:6">
      <c r="A2295" s="166">
        <f t="shared" si="37"/>
        <v>2286</v>
      </c>
      <c r="B2295" s="85">
        <v>44809</v>
      </c>
      <c r="C2295" s="65" t="s">
        <v>1874</v>
      </c>
      <c r="D2295" s="289" t="s">
        <v>21</v>
      </c>
      <c r="E2295" s="86">
        <v>10000</v>
      </c>
      <c r="F2295" s="258"/>
    </row>
    <row r="2296" spans="1:6">
      <c r="A2296" s="166">
        <f t="shared" si="37"/>
        <v>2287</v>
      </c>
      <c r="B2296" s="85">
        <v>44809</v>
      </c>
      <c r="C2296" s="65" t="s">
        <v>1874</v>
      </c>
      <c r="D2296" s="289" t="s">
        <v>21</v>
      </c>
      <c r="E2296" s="86">
        <v>10000</v>
      </c>
      <c r="F2296" s="258"/>
    </row>
    <row r="2297" spans="1:6">
      <c r="A2297" s="166">
        <f t="shared" si="37"/>
        <v>2288</v>
      </c>
      <c r="B2297" s="85">
        <v>44809</v>
      </c>
      <c r="C2297" s="65" t="s">
        <v>1874</v>
      </c>
      <c r="D2297" s="289" t="s">
        <v>21</v>
      </c>
      <c r="E2297" s="86">
        <v>10000</v>
      </c>
      <c r="F2297" s="258"/>
    </row>
    <row r="2298" spans="1:6">
      <c r="A2298" s="166">
        <f t="shared" si="37"/>
        <v>2289</v>
      </c>
      <c r="B2298" s="85">
        <v>44809</v>
      </c>
      <c r="C2298" s="65" t="s">
        <v>1874</v>
      </c>
      <c r="D2298" s="289" t="s">
        <v>21</v>
      </c>
      <c r="E2298" s="86">
        <v>1000</v>
      </c>
      <c r="F2298" s="258"/>
    </row>
    <row r="2299" spans="1:6">
      <c r="A2299" s="166">
        <f t="shared" si="37"/>
        <v>2290</v>
      </c>
      <c r="B2299" s="85">
        <v>44809</v>
      </c>
      <c r="C2299" s="65" t="s">
        <v>1874</v>
      </c>
      <c r="D2299" s="289" t="s">
        <v>21</v>
      </c>
      <c r="E2299" s="86">
        <v>10000</v>
      </c>
      <c r="F2299" s="258"/>
    </row>
    <row r="2300" spans="1:6">
      <c r="A2300" s="166">
        <f t="shared" si="37"/>
        <v>2291</v>
      </c>
      <c r="B2300" s="85">
        <v>44809</v>
      </c>
      <c r="C2300" s="65" t="s">
        <v>1874</v>
      </c>
      <c r="D2300" s="289" t="s">
        <v>21</v>
      </c>
      <c r="E2300" s="86">
        <v>10000</v>
      </c>
      <c r="F2300" s="258"/>
    </row>
    <row r="2301" spans="1:6">
      <c r="A2301" s="166">
        <f t="shared" si="37"/>
        <v>2292</v>
      </c>
      <c r="B2301" s="85">
        <v>44809</v>
      </c>
      <c r="C2301" s="65" t="s">
        <v>1874</v>
      </c>
      <c r="D2301" s="289" t="s">
        <v>21</v>
      </c>
      <c r="E2301" s="86">
        <v>10000</v>
      </c>
      <c r="F2301" s="258"/>
    </row>
    <row r="2302" spans="1:6">
      <c r="A2302" s="166">
        <f t="shared" si="37"/>
        <v>2293</v>
      </c>
      <c r="B2302" s="85">
        <v>44809</v>
      </c>
      <c r="C2302" s="65" t="s">
        <v>1874</v>
      </c>
      <c r="D2302" s="289" t="s">
        <v>21</v>
      </c>
      <c r="E2302" s="86">
        <v>10000</v>
      </c>
      <c r="F2302" s="258"/>
    </row>
    <row r="2303" spans="1:6">
      <c r="A2303" s="166">
        <f t="shared" si="37"/>
        <v>2294</v>
      </c>
      <c r="B2303" s="85">
        <v>44809</v>
      </c>
      <c r="C2303" s="65" t="s">
        <v>1874</v>
      </c>
      <c r="D2303" s="289" t="s">
        <v>21</v>
      </c>
      <c r="E2303" s="86">
        <v>10000</v>
      </c>
      <c r="F2303" s="258"/>
    </row>
    <row r="2304" spans="1:6">
      <c r="A2304" s="166">
        <f t="shared" si="37"/>
        <v>2295</v>
      </c>
      <c r="B2304" s="85">
        <v>44809</v>
      </c>
      <c r="C2304" s="65" t="s">
        <v>1874</v>
      </c>
      <c r="D2304" s="289" t="s">
        <v>21</v>
      </c>
      <c r="E2304" s="86">
        <v>5000</v>
      </c>
      <c r="F2304" s="258"/>
    </row>
    <row r="2305" spans="1:6">
      <c r="A2305" s="166">
        <f t="shared" si="37"/>
        <v>2296</v>
      </c>
      <c r="B2305" s="85">
        <v>44809</v>
      </c>
      <c r="C2305" s="65" t="s">
        <v>1874</v>
      </c>
      <c r="D2305" s="289" t="s">
        <v>21</v>
      </c>
      <c r="E2305" s="86">
        <v>10000</v>
      </c>
      <c r="F2305" s="258"/>
    </row>
    <row r="2306" spans="1:6">
      <c r="A2306" s="166">
        <f t="shared" si="37"/>
        <v>2297</v>
      </c>
      <c r="B2306" s="85">
        <v>44809</v>
      </c>
      <c r="C2306" s="65" t="s">
        <v>1874</v>
      </c>
      <c r="D2306" s="289" t="s">
        <v>21</v>
      </c>
      <c r="E2306" s="86">
        <v>10000</v>
      </c>
      <c r="F2306" s="258"/>
    </row>
    <row r="2307" spans="1:6">
      <c r="A2307" s="166">
        <f t="shared" si="37"/>
        <v>2298</v>
      </c>
      <c r="B2307" s="85">
        <v>44809</v>
      </c>
      <c r="C2307" s="65" t="s">
        <v>1874</v>
      </c>
      <c r="D2307" s="289" t="s">
        <v>21</v>
      </c>
      <c r="E2307" s="86">
        <v>10000</v>
      </c>
      <c r="F2307" s="258"/>
    </row>
    <row r="2308" spans="1:6">
      <c r="A2308" s="166">
        <f t="shared" si="37"/>
        <v>2299</v>
      </c>
      <c r="B2308" s="85">
        <v>44809</v>
      </c>
      <c r="C2308" s="65" t="s">
        <v>1874</v>
      </c>
      <c r="D2308" s="289" t="s">
        <v>21</v>
      </c>
      <c r="E2308" s="86">
        <v>10000</v>
      </c>
      <c r="F2308" s="258"/>
    </row>
    <row r="2309" spans="1:6">
      <c r="A2309" s="166">
        <f t="shared" si="37"/>
        <v>2300</v>
      </c>
      <c r="B2309" s="85">
        <v>44809</v>
      </c>
      <c r="C2309" s="65" t="s">
        <v>1874</v>
      </c>
      <c r="D2309" s="289" t="s">
        <v>21</v>
      </c>
      <c r="E2309" s="86">
        <v>5000</v>
      </c>
      <c r="F2309" s="258"/>
    </row>
    <row r="2310" spans="1:6">
      <c r="A2310" s="166">
        <f t="shared" si="37"/>
        <v>2301</v>
      </c>
      <c r="B2310" s="85">
        <v>44809</v>
      </c>
      <c r="C2310" s="65" t="s">
        <v>1874</v>
      </c>
      <c r="D2310" s="289" t="s">
        <v>21</v>
      </c>
      <c r="E2310" s="86">
        <v>10000</v>
      </c>
      <c r="F2310" s="258"/>
    </row>
    <row r="2311" spans="1:6">
      <c r="A2311" s="166">
        <f t="shared" si="37"/>
        <v>2302</v>
      </c>
      <c r="B2311" s="85">
        <v>44809</v>
      </c>
      <c r="C2311" s="65" t="s">
        <v>1874</v>
      </c>
      <c r="D2311" s="289" t="s">
        <v>21</v>
      </c>
      <c r="E2311" s="86">
        <v>10000</v>
      </c>
      <c r="F2311" s="258"/>
    </row>
    <row r="2312" spans="1:6">
      <c r="A2312" s="166">
        <f t="shared" si="37"/>
        <v>2303</v>
      </c>
      <c r="B2312" s="85">
        <v>44809</v>
      </c>
      <c r="C2312" s="65" t="s">
        <v>1874</v>
      </c>
      <c r="D2312" s="106" t="s">
        <v>2447</v>
      </c>
      <c r="E2312" s="86">
        <v>100000</v>
      </c>
      <c r="F2312" s="258"/>
    </row>
    <row r="2313" spans="1:6">
      <c r="A2313" s="166">
        <f t="shared" si="37"/>
        <v>2304</v>
      </c>
      <c r="B2313" s="85">
        <v>44809</v>
      </c>
      <c r="C2313" s="65" t="s">
        <v>1874</v>
      </c>
      <c r="D2313" s="289" t="s">
        <v>21</v>
      </c>
      <c r="E2313" s="86">
        <v>10000</v>
      </c>
      <c r="F2313" s="258"/>
    </row>
    <row r="2314" spans="1:6">
      <c r="A2314" s="166">
        <f t="shared" si="37"/>
        <v>2305</v>
      </c>
      <c r="B2314" s="85">
        <v>44809</v>
      </c>
      <c r="C2314" s="65" t="s">
        <v>1874</v>
      </c>
      <c r="D2314" s="289" t="s">
        <v>21</v>
      </c>
      <c r="E2314" s="86">
        <v>10000</v>
      </c>
      <c r="F2314" s="258"/>
    </row>
    <row r="2315" spans="1:6">
      <c r="A2315" s="166">
        <f t="shared" si="37"/>
        <v>2306</v>
      </c>
      <c r="B2315" s="85">
        <v>44809</v>
      </c>
      <c r="C2315" s="65" t="s">
        <v>1874</v>
      </c>
      <c r="D2315" s="289" t="s">
        <v>21</v>
      </c>
      <c r="E2315" s="86">
        <v>10000</v>
      </c>
      <c r="F2315" s="258"/>
    </row>
    <row r="2316" spans="1:6">
      <c r="A2316" s="166">
        <f t="shared" si="37"/>
        <v>2307</v>
      </c>
      <c r="B2316" s="85">
        <v>44809</v>
      </c>
      <c r="C2316" s="65" t="s">
        <v>1874</v>
      </c>
      <c r="D2316" s="289" t="s">
        <v>21</v>
      </c>
      <c r="E2316" s="86">
        <v>20000</v>
      </c>
      <c r="F2316" s="258"/>
    </row>
    <row r="2317" spans="1:6">
      <c r="A2317" s="166">
        <f t="shared" si="37"/>
        <v>2308</v>
      </c>
      <c r="B2317" s="85">
        <v>44809</v>
      </c>
      <c r="C2317" s="65" t="s">
        <v>1874</v>
      </c>
      <c r="D2317" s="289" t="s">
        <v>21</v>
      </c>
      <c r="E2317" s="86">
        <v>10000</v>
      </c>
      <c r="F2317" s="258"/>
    </row>
    <row r="2318" spans="1:6">
      <c r="A2318" s="166">
        <f t="shared" si="37"/>
        <v>2309</v>
      </c>
      <c r="B2318" s="85">
        <v>44809</v>
      </c>
      <c r="C2318" s="65" t="s">
        <v>1874</v>
      </c>
      <c r="D2318" s="289" t="s">
        <v>21</v>
      </c>
      <c r="E2318" s="86">
        <v>10000</v>
      </c>
      <c r="F2318" s="258"/>
    </row>
    <row r="2319" spans="1:6">
      <c r="A2319" s="166">
        <f t="shared" si="37"/>
        <v>2310</v>
      </c>
      <c r="B2319" s="85">
        <v>44809</v>
      </c>
      <c r="C2319" s="65" t="s">
        <v>1874</v>
      </c>
      <c r="D2319" s="289" t="s">
        <v>21</v>
      </c>
      <c r="E2319" s="86">
        <v>10000</v>
      </c>
      <c r="F2319" s="258"/>
    </row>
    <row r="2320" spans="1:6">
      <c r="A2320" s="166">
        <f t="shared" si="37"/>
        <v>2311</v>
      </c>
      <c r="B2320" s="85">
        <v>44810</v>
      </c>
      <c r="C2320" s="65" t="s">
        <v>1875</v>
      </c>
      <c r="D2320" s="289" t="s">
        <v>21</v>
      </c>
      <c r="E2320" s="86">
        <v>10000</v>
      </c>
      <c r="F2320" s="258"/>
    </row>
    <row r="2321" spans="1:6">
      <c r="A2321" s="166">
        <f t="shared" si="37"/>
        <v>2312</v>
      </c>
      <c r="B2321" s="85">
        <v>44810</v>
      </c>
      <c r="C2321" s="65" t="s">
        <v>1875</v>
      </c>
      <c r="D2321" s="289" t="s">
        <v>21</v>
      </c>
      <c r="E2321" s="86">
        <v>10000</v>
      </c>
      <c r="F2321" s="258"/>
    </row>
    <row r="2322" spans="1:6">
      <c r="A2322" s="166">
        <f t="shared" si="37"/>
        <v>2313</v>
      </c>
      <c r="B2322" s="85">
        <v>44810</v>
      </c>
      <c r="C2322" s="65" t="s">
        <v>1875</v>
      </c>
      <c r="D2322" s="289" t="s">
        <v>21</v>
      </c>
      <c r="E2322" s="86">
        <v>10000</v>
      </c>
      <c r="F2322" s="258"/>
    </row>
    <row r="2323" spans="1:6">
      <c r="A2323" s="166">
        <f t="shared" si="37"/>
        <v>2314</v>
      </c>
      <c r="B2323" s="85">
        <v>44810</v>
      </c>
      <c r="C2323" s="65" t="s">
        <v>1875</v>
      </c>
      <c r="D2323" s="289" t="s">
        <v>21</v>
      </c>
      <c r="E2323" s="86">
        <v>10000</v>
      </c>
      <c r="F2323" s="258"/>
    </row>
    <row r="2324" spans="1:6">
      <c r="A2324" s="166">
        <f t="shared" si="37"/>
        <v>2315</v>
      </c>
      <c r="B2324" s="85">
        <v>44810</v>
      </c>
      <c r="C2324" s="65" t="s">
        <v>1875</v>
      </c>
      <c r="D2324" s="289" t="s">
        <v>21</v>
      </c>
      <c r="E2324" s="86">
        <v>10000</v>
      </c>
      <c r="F2324" s="258"/>
    </row>
    <row r="2325" spans="1:6">
      <c r="A2325" s="166">
        <f t="shared" si="37"/>
        <v>2316</v>
      </c>
      <c r="B2325" s="85">
        <v>44810</v>
      </c>
      <c r="C2325" s="65" t="s">
        <v>1875</v>
      </c>
      <c r="D2325" s="289" t="s">
        <v>21</v>
      </c>
      <c r="E2325" s="86">
        <v>10000</v>
      </c>
      <c r="F2325" s="258"/>
    </row>
    <row r="2326" spans="1:6">
      <c r="A2326" s="166">
        <f t="shared" si="37"/>
        <v>2317</v>
      </c>
      <c r="B2326" s="85">
        <v>44810</v>
      </c>
      <c r="C2326" s="65" t="s">
        <v>1875</v>
      </c>
      <c r="D2326" s="289" t="s">
        <v>21</v>
      </c>
      <c r="E2326" s="86">
        <v>10000</v>
      </c>
      <c r="F2326" s="258"/>
    </row>
    <row r="2327" spans="1:6">
      <c r="A2327" s="166">
        <f t="shared" si="37"/>
        <v>2318</v>
      </c>
      <c r="B2327" s="85">
        <v>44810</v>
      </c>
      <c r="C2327" s="65" t="s">
        <v>1875</v>
      </c>
      <c r="D2327" s="289" t="s">
        <v>21</v>
      </c>
      <c r="E2327" s="86">
        <v>10000</v>
      </c>
      <c r="F2327" s="258"/>
    </row>
    <row r="2328" spans="1:6">
      <c r="A2328" s="166">
        <f t="shared" si="37"/>
        <v>2319</v>
      </c>
      <c r="B2328" s="85">
        <v>44810</v>
      </c>
      <c r="C2328" s="65" t="s">
        <v>1875</v>
      </c>
      <c r="D2328" s="289" t="s">
        <v>21</v>
      </c>
      <c r="E2328" s="86">
        <v>10000</v>
      </c>
      <c r="F2328" s="258"/>
    </row>
    <row r="2329" spans="1:6">
      <c r="A2329" s="166">
        <f t="shared" si="37"/>
        <v>2320</v>
      </c>
      <c r="B2329" s="85">
        <v>44810</v>
      </c>
      <c r="C2329" s="65" t="s">
        <v>1875</v>
      </c>
      <c r="D2329" s="289" t="s">
        <v>21</v>
      </c>
      <c r="E2329" s="86">
        <v>10000</v>
      </c>
      <c r="F2329" s="258"/>
    </row>
    <row r="2330" spans="1:6">
      <c r="A2330" s="166">
        <f t="shared" si="37"/>
        <v>2321</v>
      </c>
      <c r="B2330" s="85">
        <v>44810</v>
      </c>
      <c r="C2330" s="65" t="s">
        <v>1875</v>
      </c>
      <c r="D2330" s="289" t="s">
        <v>21</v>
      </c>
      <c r="E2330" s="86">
        <v>10000</v>
      </c>
      <c r="F2330" s="258"/>
    </row>
    <row r="2331" spans="1:6">
      <c r="A2331" s="166">
        <f t="shared" si="37"/>
        <v>2322</v>
      </c>
      <c r="B2331" s="85">
        <v>44810</v>
      </c>
      <c r="C2331" s="65" t="s">
        <v>1875</v>
      </c>
      <c r="D2331" s="289" t="s">
        <v>21</v>
      </c>
      <c r="E2331" s="86">
        <v>10000</v>
      </c>
      <c r="F2331" s="258"/>
    </row>
    <row r="2332" spans="1:6">
      <c r="A2332" s="166">
        <f t="shared" si="37"/>
        <v>2323</v>
      </c>
      <c r="B2332" s="85">
        <v>44810</v>
      </c>
      <c r="C2332" s="65" t="s">
        <v>1875</v>
      </c>
      <c r="D2332" s="289" t="s">
        <v>21</v>
      </c>
      <c r="E2332" s="86">
        <v>20000</v>
      </c>
      <c r="F2332" s="258"/>
    </row>
    <row r="2333" spans="1:6">
      <c r="A2333" s="166">
        <f t="shared" si="37"/>
        <v>2324</v>
      </c>
      <c r="B2333" s="85">
        <v>44810</v>
      </c>
      <c r="C2333" s="65" t="s">
        <v>1875</v>
      </c>
      <c r="D2333" s="289" t="s">
        <v>21</v>
      </c>
      <c r="E2333" s="86">
        <v>10000</v>
      </c>
      <c r="F2333" s="258"/>
    </row>
    <row r="2334" spans="1:6">
      <c r="A2334" s="166">
        <f t="shared" si="37"/>
        <v>2325</v>
      </c>
      <c r="B2334" s="85">
        <v>44810</v>
      </c>
      <c r="C2334" s="65" t="s">
        <v>1875</v>
      </c>
      <c r="D2334" s="289" t="s">
        <v>21</v>
      </c>
      <c r="E2334" s="86">
        <v>10000</v>
      </c>
      <c r="F2334" s="258"/>
    </row>
    <row r="2335" spans="1:6">
      <c r="A2335" s="166">
        <f t="shared" si="37"/>
        <v>2326</v>
      </c>
      <c r="B2335" s="85">
        <v>44810</v>
      </c>
      <c r="C2335" s="65" t="s">
        <v>1875</v>
      </c>
      <c r="D2335" s="289" t="s">
        <v>21</v>
      </c>
      <c r="E2335" s="86">
        <v>10000</v>
      </c>
      <c r="F2335" s="258"/>
    </row>
    <row r="2336" spans="1:6">
      <c r="A2336" s="166">
        <f t="shared" ref="A2336:A2399" si="38">A2335+1</f>
        <v>2327</v>
      </c>
      <c r="B2336" s="85">
        <v>44810</v>
      </c>
      <c r="C2336" s="65" t="s">
        <v>1875</v>
      </c>
      <c r="D2336" s="289" t="s">
        <v>21</v>
      </c>
      <c r="E2336" s="86">
        <v>20000</v>
      </c>
      <c r="F2336" s="258"/>
    </row>
    <row r="2337" spans="1:6">
      <c r="A2337" s="166">
        <f t="shared" si="38"/>
        <v>2328</v>
      </c>
      <c r="B2337" s="85">
        <v>44810</v>
      </c>
      <c r="C2337" s="65" t="s">
        <v>1875</v>
      </c>
      <c r="D2337" s="289" t="s">
        <v>21</v>
      </c>
      <c r="E2337" s="86">
        <v>10000</v>
      </c>
      <c r="F2337" s="258"/>
    </row>
    <row r="2338" spans="1:6">
      <c r="A2338" s="166">
        <f t="shared" si="38"/>
        <v>2329</v>
      </c>
      <c r="B2338" s="85">
        <v>44810</v>
      </c>
      <c r="C2338" s="65" t="s">
        <v>1875</v>
      </c>
      <c r="D2338" s="289" t="s">
        <v>21</v>
      </c>
      <c r="E2338" s="86">
        <v>10000</v>
      </c>
      <c r="F2338" s="258"/>
    </row>
    <row r="2339" spans="1:6">
      <c r="A2339" s="166">
        <f t="shared" si="38"/>
        <v>2330</v>
      </c>
      <c r="B2339" s="85">
        <v>44810</v>
      </c>
      <c r="C2339" s="65" t="s">
        <v>1875</v>
      </c>
      <c r="D2339" s="289" t="s">
        <v>21</v>
      </c>
      <c r="E2339" s="86">
        <v>10000</v>
      </c>
      <c r="F2339" s="258"/>
    </row>
    <row r="2340" spans="1:6">
      <c r="A2340" s="166">
        <f t="shared" si="38"/>
        <v>2331</v>
      </c>
      <c r="B2340" s="85">
        <v>44810</v>
      </c>
      <c r="C2340" s="65" t="s">
        <v>1875</v>
      </c>
      <c r="D2340" s="289" t="s">
        <v>21</v>
      </c>
      <c r="E2340" s="86">
        <v>10000</v>
      </c>
      <c r="F2340" s="258"/>
    </row>
    <row r="2341" spans="1:6">
      <c r="A2341" s="166">
        <f t="shared" si="38"/>
        <v>2332</v>
      </c>
      <c r="B2341" s="85">
        <v>44810</v>
      </c>
      <c r="C2341" s="65" t="s">
        <v>1875</v>
      </c>
      <c r="D2341" s="289" t="s">
        <v>21</v>
      </c>
      <c r="E2341" s="86">
        <v>10000</v>
      </c>
      <c r="F2341" s="258"/>
    </row>
    <row r="2342" spans="1:6">
      <c r="A2342" s="166">
        <f t="shared" si="38"/>
        <v>2333</v>
      </c>
      <c r="B2342" s="85">
        <v>44810</v>
      </c>
      <c r="C2342" s="65" t="s">
        <v>1875</v>
      </c>
      <c r="D2342" s="289" t="s">
        <v>21</v>
      </c>
      <c r="E2342" s="86">
        <v>20000</v>
      </c>
      <c r="F2342" s="258"/>
    </row>
    <row r="2343" spans="1:6">
      <c r="A2343" s="166">
        <f t="shared" si="38"/>
        <v>2334</v>
      </c>
      <c r="B2343" s="85">
        <v>44810</v>
      </c>
      <c r="C2343" s="65" t="s">
        <v>1875</v>
      </c>
      <c r="D2343" s="289" t="s">
        <v>21</v>
      </c>
      <c r="E2343" s="86">
        <v>10000</v>
      </c>
      <c r="F2343" s="258"/>
    </row>
    <row r="2344" spans="1:6">
      <c r="A2344" s="166">
        <f t="shared" si="38"/>
        <v>2335</v>
      </c>
      <c r="B2344" s="85">
        <v>44810</v>
      </c>
      <c r="C2344" s="65" t="s">
        <v>1875</v>
      </c>
      <c r="D2344" s="289" t="s">
        <v>21</v>
      </c>
      <c r="E2344" s="86">
        <v>10000</v>
      </c>
      <c r="F2344" s="258"/>
    </row>
    <row r="2345" spans="1:6">
      <c r="A2345" s="166">
        <f t="shared" si="38"/>
        <v>2336</v>
      </c>
      <c r="B2345" s="85">
        <v>44810</v>
      </c>
      <c r="C2345" s="65" t="s">
        <v>1875</v>
      </c>
      <c r="D2345" s="289" t="s">
        <v>21</v>
      </c>
      <c r="E2345" s="86">
        <v>10000</v>
      </c>
      <c r="F2345" s="258"/>
    </row>
    <row r="2346" spans="1:6">
      <c r="A2346" s="166">
        <f t="shared" si="38"/>
        <v>2337</v>
      </c>
      <c r="B2346" s="85">
        <v>44810</v>
      </c>
      <c r="C2346" s="65" t="s">
        <v>1875</v>
      </c>
      <c r="D2346" s="289" t="s">
        <v>21</v>
      </c>
      <c r="E2346" s="86">
        <v>10000</v>
      </c>
      <c r="F2346" s="258"/>
    </row>
    <row r="2347" spans="1:6">
      <c r="A2347" s="166">
        <f t="shared" si="38"/>
        <v>2338</v>
      </c>
      <c r="B2347" s="85">
        <v>44810</v>
      </c>
      <c r="C2347" s="65" t="s">
        <v>1875</v>
      </c>
      <c r="D2347" s="289" t="s">
        <v>2095</v>
      </c>
      <c r="E2347" s="86">
        <v>1000000</v>
      </c>
      <c r="F2347" s="258"/>
    </row>
    <row r="2348" spans="1:6">
      <c r="A2348" s="166">
        <f t="shared" si="38"/>
        <v>2339</v>
      </c>
      <c r="B2348" s="85">
        <v>44810</v>
      </c>
      <c r="C2348" s="65" t="s">
        <v>1875</v>
      </c>
      <c r="D2348" s="289" t="s">
        <v>21</v>
      </c>
      <c r="E2348" s="86">
        <v>10000</v>
      </c>
      <c r="F2348" s="258"/>
    </row>
    <row r="2349" spans="1:6">
      <c r="A2349" s="166">
        <f t="shared" si="38"/>
        <v>2340</v>
      </c>
      <c r="B2349" s="85">
        <v>44810</v>
      </c>
      <c r="C2349" s="65" t="s">
        <v>1875</v>
      </c>
      <c r="D2349" s="289" t="s">
        <v>21</v>
      </c>
      <c r="E2349" s="86">
        <v>1000</v>
      </c>
      <c r="F2349" s="258"/>
    </row>
    <row r="2350" spans="1:6">
      <c r="A2350" s="166">
        <f t="shared" si="38"/>
        <v>2341</v>
      </c>
      <c r="B2350" s="85">
        <v>44810</v>
      </c>
      <c r="C2350" s="65" t="s">
        <v>1875</v>
      </c>
      <c r="D2350" s="289" t="s">
        <v>21</v>
      </c>
      <c r="E2350" s="86">
        <v>10000</v>
      </c>
      <c r="F2350" s="258"/>
    </row>
    <row r="2351" spans="1:6">
      <c r="A2351" s="166">
        <f t="shared" si="38"/>
        <v>2342</v>
      </c>
      <c r="B2351" s="85">
        <v>44810</v>
      </c>
      <c r="C2351" s="65" t="s">
        <v>1875</v>
      </c>
      <c r="D2351" s="289" t="s">
        <v>21</v>
      </c>
      <c r="E2351" s="86">
        <v>100</v>
      </c>
      <c r="F2351" s="258"/>
    </row>
    <row r="2352" spans="1:6">
      <c r="A2352" s="166">
        <f t="shared" si="38"/>
        <v>2343</v>
      </c>
      <c r="B2352" s="85">
        <v>44810</v>
      </c>
      <c r="C2352" s="65" t="s">
        <v>1875</v>
      </c>
      <c r="D2352" s="289" t="s">
        <v>21</v>
      </c>
      <c r="E2352" s="86">
        <v>10000</v>
      </c>
      <c r="F2352" s="258"/>
    </row>
    <row r="2353" spans="1:6">
      <c r="A2353" s="166">
        <f t="shared" si="38"/>
        <v>2344</v>
      </c>
      <c r="B2353" s="85">
        <v>44810</v>
      </c>
      <c r="C2353" s="65" t="s">
        <v>1875</v>
      </c>
      <c r="D2353" s="289" t="s">
        <v>21</v>
      </c>
      <c r="E2353" s="86">
        <v>10000</v>
      </c>
      <c r="F2353" s="258"/>
    </row>
    <row r="2354" spans="1:6" ht="25.5">
      <c r="A2354" s="166">
        <f t="shared" si="38"/>
        <v>2345</v>
      </c>
      <c r="B2354" s="85">
        <v>44811</v>
      </c>
      <c r="C2354" s="65" t="s">
        <v>1876</v>
      </c>
      <c r="D2354" s="24" t="s">
        <v>2478</v>
      </c>
      <c r="E2354" s="86">
        <v>200000</v>
      </c>
      <c r="F2354" s="258"/>
    </row>
    <row r="2355" spans="1:6">
      <c r="A2355" s="166">
        <f t="shared" si="38"/>
        <v>2346</v>
      </c>
      <c r="B2355" s="85">
        <v>44811</v>
      </c>
      <c r="C2355" s="65" t="s">
        <v>1876</v>
      </c>
      <c r="D2355" s="289" t="s">
        <v>117</v>
      </c>
      <c r="E2355" s="86">
        <v>100000</v>
      </c>
      <c r="F2355" s="258"/>
    </row>
    <row r="2356" spans="1:6">
      <c r="A2356" s="166">
        <f t="shared" si="38"/>
        <v>2347</v>
      </c>
      <c r="B2356" s="85">
        <v>44811</v>
      </c>
      <c r="C2356" s="65" t="s">
        <v>1876</v>
      </c>
      <c r="D2356" s="289" t="s">
        <v>21</v>
      </c>
      <c r="E2356" s="86">
        <v>10000</v>
      </c>
      <c r="F2356" s="258"/>
    </row>
    <row r="2357" spans="1:6">
      <c r="A2357" s="166">
        <f t="shared" si="38"/>
        <v>2348</v>
      </c>
      <c r="B2357" s="85">
        <v>44811</v>
      </c>
      <c r="C2357" s="65" t="s">
        <v>1876</v>
      </c>
      <c r="D2357" s="289" t="s">
        <v>21</v>
      </c>
      <c r="E2357" s="86">
        <v>10000</v>
      </c>
      <c r="F2357" s="258"/>
    </row>
    <row r="2358" spans="1:6">
      <c r="A2358" s="166">
        <f t="shared" si="38"/>
        <v>2349</v>
      </c>
      <c r="B2358" s="85">
        <v>44811</v>
      </c>
      <c r="C2358" s="65" t="s">
        <v>1876</v>
      </c>
      <c r="D2358" s="289" t="s">
        <v>2096</v>
      </c>
      <c r="E2358" s="86">
        <v>50000</v>
      </c>
      <c r="F2358" s="258"/>
    </row>
    <row r="2359" spans="1:6">
      <c r="A2359" s="166">
        <f t="shared" si="38"/>
        <v>2350</v>
      </c>
      <c r="B2359" s="85">
        <v>44811</v>
      </c>
      <c r="C2359" s="65" t="s">
        <v>1876</v>
      </c>
      <c r="D2359" s="289" t="s">
        <v>21</v>
      </c>
      <c r="E2359" s="86">
        <v>10000</v>
      </c>
      <c r="F2359" s="258"/>
    </row>
    <row r="2360" spans="1:6">
      <c r="A2360" s="166">
        <f t="shared" si="38"/>
        <v>2351</v>
      </c>
      <c r="B2360" s="85">
        <v>44811</v>
      </c>
      <c r="C2360" s="65" t="s">
        <v>1876</v>
      </c>
      <c r="D2360" s="289" t="s">
        <v>21</v>
      </c>
      <c r="E2360" s="86">
        <v>1</v>
      </c>
      <c r="F2360" s="258"/>
    </row>
    <row r="2361" spans="1:6">
      <c r="A2361" s="166">
        <f t="shared" si="38"/>
        <v>2352</v>
      </c>
      <c r="B2361" s="85">
        <v>44811</v>
      </c>
      <c r="C2361" s="65" t="s">
        <v>1876</v>
      </c>
      <c r="D2361" s="289" t="s">
        <v>21</v>
      </c>
      <c r="E2361" s="86">
        <v>10000</v>
      </c>
      <c r="F2361" s="258"/>
    </row>
    <row r="2362" spans="1:6">
      <c r="A2362" s="166">
        <f t="shared" si="38"/>
        <v>2353</v>
      </c>
      <c r="B2362" s="85">
        <v>44811</v>
      </c>
      <c r="C2362" s="65" t="s">
        <v>1876</v>
      </c>
      <c r="D2362" s="289" t="s">
        <v>21</v>
      </c>
      <c r="E2362" s="86">
        <v>10000</v>
      </c>
      <c r="F2362" s="258"/>
    </row>
    <row r="2363" spans="1:6">
      <c r="A2363" s="166">
        <f t="shared" si="38"/>
        <v>2354</v>
      </c>
      <c r="B2363" s="85">
        <v>44811</v>
      </c>
      <c r="C2363" s="65" t="s">
        <v>1876</v>
      </c>
      <c r="D2363" s="289" t="s">
        <v>21</v>
      </c>
      <c r="E2363" s="86">
        <v>10000</v>
      </c>
      <c r="F2363" s="258"/>
    </row>
    <row r="2364" spans="1:6">
      <c r="A2364" s="166">
        <f t="shared" si="38"/>
        <v>2355</v>
      </c>
      <c r="B2364" s="85">
        <v>44811</v>
      </c>
      <c r="C2364" s="65" t="s">
        <v>1876</v>
      </c>
      <c r="D2364" s="289" t="s">
        <v>21</v>
      </c>
      <c r="E2364" s="86">
        <v>20000</v>
      </c>
      <c r="F2364" s="258"/>
    </row>
    <row r="2365" spans="1:6">
      <c r="A2365" s="166">
        <f t="shared" si="38"/>
        <v>2356</v>
      </c>
      <c r="B2365" s="85">
        <v>44811</v>
      </c>
      <c r="C2365" s="65" t="s">
        <v>1876</v>
      </c>
      <c r="D2365" s="289" t="s">
        <v>21</v>
      </c>
      <c r="E2365" s="86">
        <v>10000</v>
      </c>
      <c r="F2365" s="258"/>
    </row>
    <row r="2366" spans="1:6">
      <c r="A2366" s="166">
        <f t="shared" si="38"/>
        <v>2357</v>
      </c>
      <c r="B2366" s="85">
        <v>44811</v>
      </c>
      <c r="C2366" s="65" t="s">
        <v>1876</v>
      </c>
      <c r="D2366" s="289" t="s">
        <v>21</v>
      </c>
      <c r="E2366" s="86">
        <v>10000</v>
      </c>
      <c r="F2366" s="258"/>
    </row>
    <row r="2367" spans="1:6">
      <c r="A2367" s="166">
        <f t="shared" si="38"/>
        <v>2358</v>
      </c>
      <c r="B2367" s="85">
        <v>44811</v>
      </c>
      <c r="C2367" s="65" t="s">
        <v>1876</v>
      </c>
      <c r="D2367" s="289" t="s">
        <v>21</v>
      </c>
      <c r="E2367" s="86">
        <v>10000</v>
      </c>
      <c r="F2367" s="258"/>
    </row>
    <row r="2368" spans="1:6">
      <c r="A2368" s="166">
        <f t="shared" si="38"/>
        <v>2359</v>
      </c>
      <c r="B2368" s="85">
        <v>44811</v>
      </c>
      <c r="C2368" s="65" t="s">
        <v>1876</v>
      </c>
      <c r="D2368" s="289" t="s">
        <v>21</v>
      </c>
      <c r="E2368" s="86">
        <v>10000</v>
      </c>
      <c r="F2368" s="258"/>
    </row>
    <row r="2369" spans="1:6">
      <c r="A2369" s="166">
        <f t="shared" si="38"/>
        <v>2360</v>
      </c>
      <c r="B2369" s="85">
        <v>44811</v>
      </c>
      <c r="C2369" s="65" t="s">
        <v>1876</v>
      </c>
      <c r="D2369" s="289" t="s">
        <v>21</v>
      </c>
      <c r="E2369" s="86">
        <v>10000</v>
      </c>
      <c r="F2369" s="258"/>
    </row>
    <row r="2370" spans="1:6">
      <c r="A2370" s="166">
        <f t="shared" si="38"/>
        <v>2361</v>
      </c>
      <c r="B2370" s="85">
        <v>44811</v>
      </c>
      <c r="C2370" s="65" t="s">
        <v>1876</v>
      </c>
      <c r="D2370" s="289" t="s">
        <v>21</v>
      </c>
      <c r="E2370" s="86">
        <v>10000</v>
      </c>
      <c r="F2370" s="258"/>
    </row>
    <row r="2371" spans="1:6">
      <c r="A2371" s="166">
        <f t="shared" si="38"/>
        <v>2362</v>
      </c>
      <c r="B2371" s="85">
        <v>44811</v>
      </c>
      <c r="C2371" s="65" t="s">
        <v>1876</v>
      </c>
      <c r="D2371" s="289" t="s">
        <v>21</v>
      </c>
      <c r="E2371" s="86">
        <v>10000</v>
      </c>
      <c r="F2371" s="258"/>
    </row>
    <row r="2372" spans="1:6">
      <c r="A2372" s="166">
        <f t="shared" si="38"/>
        <v>2363</v>
      </c>
      <c r="B2372" s="85">
        <v>44811</v>
      </c>
      <c r="C2372" s="65" t="s">
        <v>1876</v>
      </c>
      <c r="D2372" s="289" t="s">
        <v>21</v>
      </c>
      <c r="E2372" s="86">
        <v>10000</v>
      </c>
      <c r="F2372" s="258"/>
    </row>
    <row r="2373" spans="1:6">
      <c r="A2373" s="166">
        <f t="shared" si="38"/>
        <v>2364</v>
      </c>
      <c r="B2373" s="85">
        <v>44811</v>
      </c>
      <c r="C2373" s="65" t="s">
        <v>1876</v>
      </c>
      <c r="D2373" s="289" t="s">
        <v>21</v>
      </c>
      <c r="E2373" s="86">
        <v>10000</v>
      </c>
      <c r="F2373" s="258"/>
    </row>
    <row r="2374" spans="1:6">
      <c r="A2374" s="166">
        <f t="shared" si="38"/>
        <v>2365</v>
      </c>
      <c r="B2374" s="85">
        <v>44811</v>
      </c>
      <c r="C2374" s="65" t="s">
        <v>1876</v>
      </c>
      <c r="D2374" s="289" t="s">
        <v>21</v>
      </c>
      <c r="E2374" s="86">
        <v>10000</v>
      </c>
      <c r="F2374" s="258"/>
    </row>
    <row r="2375" spans="1:6">
      <c r="A2375" s="166">
        <f t="shared" si="38"/>
        <v>2366</v>
      </c>
      <c r="B2375" s="85">
        <v>44811</v>
      </c>
      <c r="C2375" s="65" t="s">
        <v>1876</v>
      </c>
      <c r="D2375" s="289" t="s">
        <v>21</v>
      </c>
      <c r="E2375" s="86">
        <v>10000</v>
      </c>
      <c r="F2375" s="258"/>
    </row>
    <row r="2376" spans="1:6">
      <c r="A2376" s="166">
        <f t="shared" si="38"/>
        <v>2367</v>
      </c>
      <c r="B2376" s="85">
        <v>44811</v>
      </c>
      <c r="C2376" s="65" t="s">
        <v>1876</v>
      </c>
      <c r="D2376" s="289" t="s">
        <v>21</v>
      </c>
      <c r="E2376" s="86">
        <v>10000</v>
      </c>
      <c r="F2376" s="258"/>
    </row>
    <row r="2377" spans="1:6">
      <c r="A2377" s="166">
        <f t="shared" si="38"/>
        <v>2368</v>
      </c>
      <c r="B2377" s="85">
        <v>44811</v>
      </c>
      <c r="C2377" s="65" t="s">
        <v>1876</v>
      </c>
      <c r="D2377" s="289" t="s">
        <v>21</v>
      </c>
      <c r="E2377" s="86">
        <v>10000</v>
      </c>
      <c r="F2377" s="258"/>
    </row>
    <row r="2378" spans="1:6">
      <c r="A2378" s="166">
        <f t="shared" si="38"/>
        <v>2369</v>
      </c>
      <c r="B2378" s="85">
        <v>44811</v>
      </c>
      <c r="C2378" s="65" t="s">
        <v>1876</v>
      </c>
      <c r="D2378" s="289" t="s">
        <v>21</v>
      </c>
      <c r="E2378" s="86">
        <v>10000</v>
      </c>
      <c r="F2378" s="258"/>
    </row>
    <row r="2379" spans="1:6">
      <c r="A2379" s="166">
        <f t="shared" si="38"/>
        <v>2370</v>
      </c>
      <c r="B2379" s="85">
        <v>44811</v>
      </c>
      <c r="C2379" s="65" t="s">
        <v>1876</v>
      </c>
      <c r="D2379" s="289" t="s">
        <v>21</v>
      </c>
      <c r="E2379" s="86">
        <v>10000</v>
      </c>
      <c r="F2379" s="258"/>
    </row>
    <row r="2380" spans="1:6">
      <c r="A2380" s="166">
        <f t="shared" si="38"/>
        <v>2371</v>
      </c>
      <c r="B2380" s="85">
        <v>44811</v>
      </c>
      <c r="C2380" s="65" t="s">
        <v>1876</v>
      </c>
      <c r="D2380" s="289" t="s">
        <v>21</v>
      </c>
      <c r="E2380" s="86">
        <v>10000</v>
      </c>
      <c r="F2380" s="258"/>
    </row>
    <row r="2381" spans="1:6">
      <c r="A2381" s="166">
        <f t="shared" si="38"/>
        <v>2372</v>
      </c>
      <c r="B2381" s="85">
        <v>44811</v>
      </c>
      <c r="C2381" s="65" t="s">
        <v>1876</v>
      </c>
      <c r="D2381" s="289" t="s">
        <v>21</v>
      </c>
      <c r="E2381" s="86">
        <v>10000</v>
      </c>
      <c r="F2381" s="258"/>
    </row>
    <row r="2382" spans="1:6">
      <c r="A2382" s="166">
        <f t="shared" si="38"/>
        <v>2373</v>
      </c>
      <c r="B2382" s="85">
        <v>44811</v>
      </c>
      <c r="C2382" s="65" t="s">
        <v>1876</v>
      </c>
      <c r="D2382" s="289" t="s">
        <v>21</v>
      </c>
      <c r="E2382" s="86">
        <v>10000</v>
      </c>
      <c r="F2382" s="258"/>
    </row>
    <row r="2383" spans="1:6">
      <c r="A2383" s="166">
        <f t="shared" si="38"/>
        <v>2374</v>
      </c>
      <c r="B2383" s="85">
        <v>44811</v>
      </c>
      <c r="C2383" s="65" t="s">
        <v>1876</v>
      </c>
      <c r="D2383" s="289" t="s">
        <v>983</v>
      </c>
      <c r="E2383" s="86">
        <v>100000</v>
      </c>
      <c r="F2383" s="258"/>
    </row>
    <row r="2384" spans="1:6">
      <c r="A2384" s="166">
        <f t="shared" si="38"/>
        <v>2375</v>
      </c>
      <c r="B2384" s="85">
        <v>44811</v>
      </c>
      <c r="C2384" s="65" t="s">
        <v>1876</v>
      </c>
      <c r="D2384" s="289" t="s">
        <v>21</v>
      </c>
      <c r="E2384" s="86">
        <v>10000</v>
      </c>
      <c r="F2384" s="258"/>
    </row>
    <row r="2385" spans="1:6">
      <c r="A2385" s="166">
        <f t="shared" si="38"/>
        <v>2376</v>
      </c>
      <c r="B2385" s="85">
        <v>44811</v>
      </c>
      <c r="C2385" s="65" t="s">
        <v>1876</v>
      </c>
      <c r="D2385" s="289" t="s">
        <v>21</v>
      </c>
      <c r="E2385" s="86">
        <v>50000</v>
      </c>
      <c r="F2385" s="258"/>
    </row>
    <row r="2386" spans="1:6">
      <c r="A2386" s="166">
        <f t="shared" si="38"/>
        <v>2377</v>
      </c>
      <c r="B2386" s="85">
        <v>44811</v>
      </c>
      <c r="C2386" s="65" t="s">
        <v>1876</v>
      </c>
      <c r="D2386" s="289" t="s">
        <v>21</v>
      </c>
      <c r="E2386" s="86">
        <v>10000</v>
      </c>
      <c r="F2386" s="258"/>
    </row>
    <row r="2387" spans="1:6">
      <c r="A2387" s="166">
        <f t="shared" si="38"/>
        <v>2378</v>
      </c>
      <c r="B2387" s="85">
        <v>44811</v>
      </c>
      <c r="C2387" s="65" t="s">
        <v>1876</v>
      </c>
      <c r="D2387" s="289" t="s">
        <v>21</v>
      </c>
      <c r="E2387" s="86">
        <v>10000</v>
      </c>
      <c r="F2387" s="258"/>
    </row>
    <row r="2388" spans="1:6">
      <c r="A2388" s="166">
        <f t="shared" si="38"/>
        <v>2379</v>
      </c>
      <c r="B2388" s="85">
        <v>44811</v>
      </c>
      <c r="C2388" s="65" t="s">
        <v>1876</v>
      </c>
      <c r="D2388" s="289" t="s">
        <v>21</v>
      </c>
      <c r="E2388" s="86">
        <v>10000</v>
      </c>
      <c r="F2388" s="258"/>
    </row>
    <row r="2389" spans="1:6">
      <c r="A2389" s="166">
        <f t="shared" si="38"/>
        <v>2380</v>
      </c>
      <c r="B2389" s="85">
        <v>44811</v>
      </c>
      <c r="C2389" s="65" t="s">
        <v>1876</v>
      </c>
      <c r="D2389" s="289" t="s">
        <v>21</v>
      </c>
      <c r="E2389" s="86">
        <v>10000</v>
      </c>
      <c r="F2389" s="258"/>
    </row>
    <row r="2390" spans="1:6">
      <c r="A2390" s="166">
        <f t="shared" si="38"/>
        <v>2381</v>
      </c>
      <c r="B2390" s="85">
        <v>44811</v>
      </c>
      <c r="C2390" s="65" t="s">
        <v>1876</v>
      </c>
      <c r="D2390" s="289" t="s">
        <v>21</v>
      </c>
      <c r="E2390" s="86">
        <v>10000</v>
      </c>
      <c r="F2390" s="258"/>
    </row>
    <row r="2391" spans="1:6">
      <c r="A2391" s="166">
        <f t="shared" si="38"/>
        <v>2382</v>
      </c>
      <c r="B2391" s="85">
        <v>44811</v>
      </c>
      <c r="C2391" s="65" t="s">
        <v>1876</v>
      </c>
      <c r="D2391" s="289" t="s">
        <v>21</v>
      </c>
      <c r="E2391" s="86">
        <v>10000</v>
      </c>
      <c r="F2391" s="258"/>
    </row>
    <row r="2392" spans="1:6">
      <c r="A2392" s="166">
        <f t="shared" si="38"/>
        <v>2383</v>
      </c>
      <c r="B2392" s="85">
        <v>44811</v>
      </c>
      <c r="C2392" s="65" t="s">
        <v>1876</v>
      </c>
      <c r="D2392" s="289" t="s">
        <v>21</v>
      </c>
      <c r="E2392" s="86">
        <v>10000</v>
      </c>
      <c r="F2392" s="258"/>
    </row>
    <row r="2393" spans="1:6">
      <c r="A2393" s="166">
        <f t="shared" si="38"/>
        <v>2384</v>
      </c>
      <c r="B2393" s="85">
        <v>44811</v>
      </c>
      <c r="C2393" s="65" t="s">
        <v>1876</v>
      </c>
      <c r="D2393" s="289" t="s">
        <v>21</v>
      </c>
      <c r="E2393" s="86">
        <v>10000</v>
      </c>
      <c r="F2393" s="258"/>
    </row>
    <row r="2394" spans="1:6">
      <c r="A2394" s="166">
        <f t="shared" si="38"/>
        <v>2385</v>
      </c>
      <c r="B2394" s="85">
        <v>44811</v>
      </c>
      <c r="C2394" s="65" t="s">
        <v>1876</v>
      </c>
      <c r="D2394" s="289" t="s">
        <v>21</v>
      </c>
      <c r="E2394" s="86">
        <v>20000</v>
      </c>
      <c r="F2394" s="258"/>
    </row>
    <row r="2395" spans="1:6">
      <c r="A2395" s="166">
        <f t="shared" si="38"/>
        <v>2386</v>
      </c>
      <c r="B2395" s="85">
        <v>44811</v>
      </c>
      <c r="C2395" s="65" t="s">
        <v>1876</v>
      </c>
      <c r="D2395" s="289" t="s">
        <v>21</v>
      </c>
      <c r="E2395" s="86">
        <v>10000</v>
      </c>
      <c r="F2395" s="258"/>
    </row>
    <row r="2396" spans="1:6">
      <c r="A2396" s="166">
        <f t="shared" si="38"/>
        <v>2387</v>
      </c>
      <c r="B2396" s="85">
        <v>44812</v>
      </c>
      <c r="C2396" s="65" t="s">
        <v>1877</v>
      </c>
      <c r="D2396" s="289" t="s">
        <v>21</v>
      </c>
      <c r="E2396" s="86">
        <v>10000</v>
      </c>
      <c r="F2396" s="258"/>
    </row>
    <row r="2397" spans="1:6">
      <c r="A2397" s="166">
        <f t="shared" si="38"/>
        <v>2388</v>
      </c>
      <c r="B2397" s="85">
        <v>44812</v>
      </c>
      <c r="C2397" s="65" t="s">
        <v>1877</v>
      </c>
      <c r="D2397" s="289" t="s">
        <v>21</v>
      </c>
      <c r="E2397" s="86">
        <v>10000</v>
      </c>
      <c r="F2397" s="258"/>
    </row>
    <row r="2398" spans="1:6">
      <c r="A2398" s="166">
        <f t="shared" si="38"/>
        <v>2389</v>
      </c>
      <c r="B2398" s="85">
        <v>44812</v>
      </c>
      <c r="C2398" s="65" t="s">
        <v>1877</v>
      </c>
      <c r="D2398" s="289" t="s">
        <v>21</v>
      </c>
      <c r="E2398" s="86">
        <v>10000</v>
      </c>
      <c r="F2398" s="258"/>
    </row>
    <row r="2399" spans="1:6">
      <c r="A2399" s="166">
        <f t="shared" si="38"/>
        <v>2390</v>
      </c>
      <c r="B2399" s="85">
        <v>44812</v>
      </c>
      <c r="C2399" s="65" t="s">
        <v>1877</v>
      </c>
      <c r="D2399" s="289" t="s">
        <v>21</v>
      </c>
      <c r="E2399" s="86">
        <v>10000</v>
      </c>
      <c r="F2399" s="258"/>
    </row>
    <row r="2400" spans="1:6">
      <c r="A2400" s="166">
        <f t="shared" ref="A2400:A2463" si="39">A2399+1</f>
        <v>2391</v>
      </c>
      <c r="B2400" s="85">
        <v>44812</v>
      </c>
      <c r="C2400" s="65" t="s">
        <v>1877</v>
      </c>
      <c r="D2400" s="289" t="s">
        <v>21</v>
      </c>
      <c r="E2400" s="86">
        <v>10000</v>
      </c>
      <c r="F2400" s="258"/>
    </row>
    <row r="2401" spans="1:6">
      <c r="A2401" s="166">
        <f t="shared" si="39"/>
        <v>2392</v>
      </c>
      <c r="B2401" s="85">
        <v>44812</v>
      </c>
      <c r="C2401" s="65" t="s">
        <v>1877</v>
      </c>
      <c r="D2401" s="289" t="s">
        <v>21</v>
      </c>
      <c r="E2401" s="86">
        <v>10000</v>
      </c>
      <c r="F2401" s="258"/>
    </row>
    <row r="2402" spans="1:6">
      <c r="A2402" s="166">
        <f t="shared" si="39"/>
        <v>2393</v>
      </c>
      <c r="B2402" s="85">
        <v>44812</v>
      </c>
      <c r="C2402" s="65" t="s">
        <v>1877</v>
      </c>
      <c r="D2402" s="289" t="s">
        <v>21</v>
      </c>
      <c r="E2402" s="86">
        <v>10000</v>
      </c>
      <c r="F2402" s="258"/>
    </row>
    <row r="2403" spans="1:6">
      <c r="A2403" s="166">
        <f t="shared" si="39"/>
        <v>2394</v>
      </c>
      <c r="B2403" s="85">
        <v>44812</v>
      </c>
      <c r="C2403" s="65" t="s">
        <v>1877</v>
      </c>
      <c r="D2403" s="289" t="s">
        <v>21</v>
      </c>
      <c r="E2403" s="86">
        <v>10000</v>
      </c>
      <c r="F2403" s="258"/>
    </row>
    <row r="2404" spans="1:6">
      <c r="A2404" s="166">
        <f t="shared" si="39"/>
        <v>2395</v>
      </c>
      <c r="B2404" s="85">
        <v>44812</v>
      </c>
      <c r="C2404" s="65" t="s">
        <v>1877</v>
      </c>
      <c r="D2404" s="289" t="s">
        <v>21</v>
      </c>
      <c r="E2404" s="86">
        <v>10000</v>
      </c>
      <c r="F2404" s="258"/>
    </row>
    <row r="2405" spans="1:6">
      <c r="A2405" s="166">
        <f t="shared" si="39"/>
        <v>2396</v>
      </c>
      <c r="B2405" s="85">
        <v>44812</v>
      </c>
      <c r="C2405" s="65" t="s">
        <v>1877</v>
      </c>
      <c r="D2405" s="289" t="s">
        <v>21</v>
      </c>
      <c r="E2405" s="86">
        <v>10000</v>
      </c>
      <c r="F2405" s="258"/>
    </row>
    <row r="2406" spans="1:6">
      <c r="A2406" s="166">
        <f t="shared" si="39"/>
        <v>2397</v>
      </c>
      <c r="B2406" s="85">
        <v>44812</v>
      </c>
      <c r="C2406" s="65" t="s">
        <v>1877</v>
      </c>
      <c r="D2406" s="289" t="s">
        <v>21</v>
      </c>
      <c r="E2406" s="86">
        <v>10000</v>
      </c>
      <c r="F2406" s="258"/>
    </row>
    <row r="2407" spans="1:6">
      <c r="A2407" s="166">
        <f t="shared" si="39"/>
        <v>2398</v>
      </c>
      <c r="B2407" s="85">
        <v>44812</v>
      </c>
      <c r="C2407" s="65" t="s">
        <v>1877</v>
      </c>
      <c r="D2407" s="289" t="s">
        <v>21</v>
      </c>
      <c r="E2407" s="86">
        <v>10000</v>
      </c>
      <c r="F2407" s="258"/>
    </row>
    <row r="2408" spans="1:6">
      <c r="A2408" s="166">
        <f t="shared" si="39"/>
        <v>2399</v>
      </c>
      <c r="B2408" s="85">
        <v>44812</v>
      </c>
      <c r="C2408" s="65" t="s">
        <v>1877</v>
      </c>
      <c r="D2408" s="289" t="s">
        <v>21</v>
      </c>
      <c r="E2408" s="86">
        <v>10000</v>
      </c>
      <c r="F2408" s="258"/>
    </row>
    <row r="2409" spans="1:6">
      <c r="A2409" s="166">
        <f t="shared" si="39"/>
        <v>2400</v>
      </c>
      <c r="B2409" s="85">
        <v>44812</v>
      </c>
      <c r="C2409" s="65" t="s">
        <v>1877</v>
      </c>
      <c r="D2409" s="289" t="s">
        <v>21</v>
      </c>
      <c r="E2409" s="86">
        <v>10000</v>
      </c>
      <c r="F2409" s="258"/>
    </row>
    <row r="2410" spans="1:6">
      <c r="A2410" s="166">
        <f t="shared" si="39"/>
        <v>2401</v>
      </c>
      <c r="B2410" s="85">
        <v>44812</v>
      </c>
      <c r="C2410" s="65" t="s">
        <v>1877</v>
      </c>
      <c r="D2410" s="289" t="s">
        <v>21</v>
      </c>
      <c r="E2410" s="86">
        <v>10000</v>
      </c>
      <c r="F2410" s="258"/>
    </row>
    <row r="2411" spans="1:6">
      <c r="A2411" s="166">
        <f t="shared" si="39"/>
        <v>2402</v>
      </c>
      <c r="B2411" s="85">
        <v>44812</v>
      </c>
      <c r="C2411" s="65" t="s">
        <v>1877</v>
      </c>
      <c r="D2411" s="289" t="s">
        <v>21</v>
      </c>
      <c r="E2411" s="86">
        <v>10000</v>
      </c>
      <c r="F2411" s="258"/>
    </row>
    <row r="2412" spans="1:6">
      <c r="A2412" s="166">
        <f t="shared" si="39"/>
        <v>2403</v>
      </c>
      <c r="B2412" s="85">
        <v>44812</v>
      </c>
      <c r="C2412" s="65" t="s">
        <v>1877</v>
      </c>
      <c r="D2412" s="289" t="s">
        <v>21</v>
      </c>
      <c r="E2412" s="86">
        <v>100000</v>
      </c>
      <c r="F2412" s="258"/>
    </row>
    <row r="2413" spans="1:6">
      <c r="A2413" s="166">
        <f t="shared" si="39"/>
        <v>2404</v>
      </c>
      <c r="B2413" s="85">
        <v>44812</v>
      </c>
      <c r="C2413" s="65" t="s">
        <v>1877</v>
      </c>
      <c r="D2413" s="289" t="s">
        <v>21</v>
      </c>
      <c r="E2413" s="86">
        <v>10000</v>
      </c>
      <c r="F2413" s="258"/>
    </row>
    <row r="2414" spans="1:6">
      <c r="A2414" s="166">
        <f t="shared" si="39"/>
        <v>2405</v>
      </c>
      <c r="B2414" s="85">
        <v>44812</v>
      </c>
      <c r="C2414" s="65" t="s">
        <v>1877</v>
      </c>
      <c r="D2414" s="289" t="s">
        <v>21</v>
      </c>
      <c r="E2414" s="86">
        <v>10000</v>
      </c>
      <c r="F2414" s="258"/>
    </row>
    <row r="2415" spans="1:6">
      <c r="A2415" s="166">
        <f t="shared" si="39"/>
        <v>2406</v>
      </c>
      <c r="B2415" s="85">
        <v>44812</v>
      </c>
      <c r="C2415" s="65" t="s">
        <v>1877</v>
      </c>
      <c r="D2415" s="289" t="s">
        <v>21</v>
      </c>
      <c r="E2415" s="86">
        <v>10000</v>
      </c>
      <c r="F2415" s="258"/>
    </row>
    <row r="2416" spans="1:6">
      <c r="A2416" s="166">
        <f t="shared" si="39"/>
        <v>2407</v>
      </c>
      <c r="B2416" s="85">
        <v>44812</v>
      </c>
      <c r="C2416" s="65" t="s">
        <v>1877</v>
      </c>
      <c r="D2416" s="289" t="s">
        <v>21</v>
      </c>
      <c r="E2416" s="86">
        <v>10000</v>
      </c>
      <c r="F2416" s="258"/>
    </row>
    <row r="2417" spans="1:6">
      <c r="A2417" s="166">
        <f t="shared" si="39"/>
        <v>2408</v>
      </c>
      <c r="B2417" s="85">
        <v>44812</v>
      </c>
      <c r="C2417" s="65" t="s">
        <v>1877</v>
      </c>
      <c r="D2417" s="289" t="s">
        <v>21</v>
      </c>
      <c r="E2417" s="86">
        <v>20000</v>
      </c>
      <c r="F2417" s="258"/>
    </row>
    <row r="2418" spans="1:6">
      <c r="A2418" s="166">
        <f t="shared" si="39"/>
        <v>2409</v>
      </c>
      <c r="B2418" s="85">
        <v>44812</v>
      </c>
      <c r="C2418" s="65" t="s">
        <v>1877</v>
      </c>
      <c r="D2418" s="289" t="s">
        <v>21</v>
      </c>
      <c r="E2418" s="86">
        <v>10000</v>
      </c>
      <c r="F2418" s="258"/>
    </row>
    <row r="2419" spans="1:6">
      <c r="A2419" s="166">
        <f t="shared" si="39"/>
        <v>2410</v>
      </c>
      <c r="B2419" s="85">
        <v>44812</v>
      </c>
      <c r="C2419" s="65" t="s">
        <v>1877</v>
      </c>
      <c r="D2419" s="289" t="s">
        <v>21</v>
      </c>
      <c r="E2419" s="86">
        <v>10000</v>
      </c>
      <c r="F2419" s="258"/>
    </row>
    <row r="2420" spans="1:6">
      <c r="A2420" s="166">
        <f t="shared" si="39"/>
        <v>2411</v>
      </c>
      <c r="B2420" s="85">
        <v>44812</v>
      </c>
      <c r="C2420" s="65" t="s">
        <v>1877</v>
      </c>
      <c r="D2420" s="289" t="s">
        <v>21</v>
      </c>
      <c r="E2420" s="86">
        <v>10000</v>
      </c>
      <c r="F2420" s="258"/>
    </row>
    <row r="2421" spans="1:6">
      <c r="A2421" s="166">
        <f t="shared" si="39"/>
        <v>2412</v>
      </c>
      <c r="B2421" s="85">
        <v>44812</v>
      </c>
      <c r="C2421" s="65" t="s">
        <v>1877</v>
      </c>
      <c r="D2421" s="289" t="s">
        <v>21</v>
      </c>
      <c r="E2421" s="86">
        <v>10000</v>
      </c>
      <c r="F2421" s="258"/>
    </row>
    <row r="2422" spans="1:6">
      <c r="A2422" s="166">
        <f t="shared" si="39"/>
        <v>2413</v>
      </c>
      <c r="B2422" s="85">
        <v>44812</v>
      </c>
      <c r="C2422" s="65" t="s">
        <v>1877</v>
      </c>
      <c r="D2422" s="289" t="s">
        <v>21</v>
      </c>
      <c r="E2422" s="86">
        <v>10000</v>
      </c>
      <c r="F2422" s="258"/>
    </row>
    <row r="2423" spans="1:6">
      <c r="A2423" s="166">
        <f t="shared" si="39"/>
        <v>2414</v>
      </c>
      <c r="B2423" s="85">
        <v>44812</v>
      </c>
      <c r="C2423" s="65" t="s">
        <v>1877</v>
      </c>
      <c r="D2423" s="289" t="s">
        <v>21</v>
      </c>
      <c r="E2423" s="86">
        <v>10000</v>
      </c>
      <c r="F2423" s="258"/>
    </row>
    <row r="2424" spans="1:6">
      <c r="A2424" s="166">
        <f t="shared" si="39"/>
        <v>2415</v>
      </c>
      <c r="B2424" s="85">
        <v>44812</v>
      </c>
      <c r="C2424" s="65" t="s">
        <v>1877</v>
      </c>
      <c r="D2424" s="289" t="s">
        <v>21</v>
      </c>
      <c r="E2424" s="86">
        <v>10000</v>
      </c>
      <c r="F2424" s="258"/>
    </row>
    <row r="2425" spans="1:6">
      <c r="A2425" s="166">
        <f t="shared" si="39"/>
        <v>2416</v>
      </c>
      <c r="B2425" s="85">
        <v>44812</v>
      </c>
      <c r="C2425" s="65" t="s">
        <v>1877</v>
      </c>
      <c r="D2425" s="289" t="s">
        <v>21</v>
      </c>
      <c r="E2425" s="86">
        <v>10000</v>
      </c>
      <c r="F2425" s="258"/>
    </row>
    <row r="2426" spans="1:6">
      <c r="A2426" s="166">
        <f t="shared" si="39"/>
        <v>2417</v>
      </c>
      <c r="B2426" s="85">
        <v>44812</v>
      </c>
      <c r="C2426" s="65" t="s">
        <v>1877</v>
      </c>
      <c r="D2426" s="289" t="s">
        <v>21</v>
      </c>
      <c r="E2426" s="86">
        <v>10000</v>
      </c>
      <c r="F2426" s="258"/>
    </row>
    <row r="2427" spans="1:6">
      <c r="A2427" s="166">
        <f t="shared" si="39"/>
        <v>2418</v>
      </c>
      <c r="B2427" s="85">
        <v>44812</v>
      </c>
      <c r="C2427" s="65" t="s">
        <v>1877</v>
      </c>
      <c r="D2427" s="289" t="s">
        <v>21</v>
      </c>
      <c r="E2427" s="86">
        <v>10000</v>
      </c>
      <c r="F2427" s="258"/>
    </row>
    <row r="2428" spans="1:6">
      <c r="A2428" s="166">
        <f t="shared" si="39"/>
        <v>2419</v>
      </c>
      <c r="B2428" s="85">
        <v>44812</v>
      </c>
      <c r="C2428" s="65" t="s">
        <v>1877</v>
      </c>
      <c r="D2428" s="289" t="s">
        <v>21</v>
      </c>
      <c r="E2428" s="86">
        <v>10000</v>
      </c>
      <c r="F2428" s="258"/>
    </row>
    <row r="2429" spans="1:6">
      <c r="A2429" s="166">
        <f t="shared" si="39"/>
        <v>2420</v>
      </c>
      <c r="B2429" s="85">
        <v>44812</v>
      </c>
      <c r="C2429" s="65" t="s">
        <v>1877</v>
      </c>
      <c r="D2429" s="289" t="s">
        <v>21</v>
      </c>
      <c r="E2429" s="86">
        <v>20000</v>
      </c>
      <c r="F2429" s="258"/>
    </row>
    <row r="2430" spans="1:6">
      <c r="A2430" s="166">
        <f t="shared" si="39"/>
        <v>2421</v>
      </c>
      <c r="B2430" s="85">
        <v>44812</v>
      </c>
      <c r="C2430" s="65" t="s">
        <v>1877</v>
      </c>
      <c r="D2430" s="289" t="s">
        <v>21</v>
      </c>
      <c r="E2430" s="86">
        <v>10000</v>
      </c>
      <c r="F2430" s="258"/>
    </row>
    <row r="2431" spans="1:6">
      <c r="A2431" s="166">
        <f t="shared" si="39"/>
        <v>2422</v>
      </c>
      <c r="B2431" s="85">
        <v>44812</v>
      </c>
      <c r="C2431" s="65" t="s">
        <v>1877</v>
      </c>
      <c r="D2431" s="289" t="s">
        <v>21</v>
      </c>
      <c r="E2431" s="86">
        <v>10000</v>
      </c>
      <c r="F2431" s="258"/>
    </row>
    <row r="2432" spans="1:6">
      <c r="A2432" s="166">
        <f t="shared" si="39"/>
        <v>2423</v>
      </c>
      <c r="B2432" s="85">
        <v>44812</v>
      </c>
      <c r="C2432" s="65" t="s">
        <v>1877</v>
      </c>
      <c r="D2432" s="289" t="s">
        <v>21</v>
      </c>
      <c r="E2432" s="86">
        <v>10000</v>
      </c>
      <c r="F2432" s="258"/>
    </row>
    <row r="2433" spans="1:6">
      <c r="A2433" s="166">
        <f t="shared" si="39"/>
        <v>2424</v>
      </c>
      <c r="B2433" s="85">
        <v>44812</v>
      </c>
      <c r="C2433" s="65" t="s">
        <v>1877</v>
      </c>
      <c r="D2433" s="289" t="s">
        <v>21</v>
      </c>
      <c r="E2433" s="86">
        <v>10000</v>
      </c>
      <c r="F2433" s="258"/>
    </row>
    <row r="2434" spans="1:6">
      <c r="A2434" s="166">
        <f t="shared" si="39"/>
        <v>2425</v>
      </c>
      <c r="B2434" s="85">
        <v>44812</v>
      </c>
      <c r="C2434" s="65" t="s">
        <v>1877</v>
      </c>
      <c r="D2434" s="289" t="s">
        <v>21</v>
      </c>
      <c r="E2434" s="86">
        <v>10000</v>
      </c>
      <c r="F2434" s="258"/>
    </row>
    <row r="2435" spans="1:6">
      <c r="A2435" s="166">
        <f t="shared" si="39"/>
        <v>2426</v>
      </c>
      <c r="B2435" s="85">
        <v>44812</v>
      </c>
      <c r="C2435" s="65" t="s">
        <v>1877</v>
      </c>
      <c r="D2435" s="289" t="s">
        <v>21</v>
      </c>
      <c r="E2435" s="86">
        <v>10000</v>
      </c>
      <c r="F2435" s="258"/>
    </row>
    <row r="2436" spans="1:6">
      <c r="A2436" s="166">
        <f t="shared" si="39"/>
        <v>2427</v>
      </c>
      <c r="B2436" s="85">
        <v>44812</v>
      </c>
      <c r="C2436" s="65" t="s">
        <v>1877</v>
      </c>
      <c r="D2436" s="289" t="s">
        <v>21</v>
      </c>
      <c r="E2436" s="86">
        <v>10000</v>
      </c>
      <c r="F2436" s="258"/>
    </row>
    <row r="2437" spans="1:6">
      <c r="A2437" s="166">
        <f t="shared" si="39"/>
        <v>2428</v>
      </c>
      <c r="B2437" s="85">
        <v>44812</v>
      </c>
      <c r="C2437" s="65" t="s">
        <v>1877</v>
      </c>
      <c r="D2437" s="289" t="s">
        <v>21</v>
      </c>
      <c r="E2437" s="86">
        <v>10000</v>
      </c>
      <c r="F2437" s="258"/>
    </row>
    <row r="2438" spans="1:6">
      <c r="A2438" s="166">
        <f t="shared" si="39"/>
        <v>2429</v>
      </c>
      <c r="B2438" s="85">
        <v>44812</v>
      </c>
      <c r="C2438" s="65" t="s">
        <v>1877</v>
      </c>
      <c r="D2438" s="289" t="s">
        <v>21</v>
      </c>
      <c r="E2438" s="86">
        <v>20000</v>
      </c>
      <c r="F2438" s="258"/>
    </row>
    <row r="2439" spans="1:6">
      <c r="A2439" s="166">
        <f t="shared" si="39"/>
        <v>2430</v>
      </c>
      <c r="B2439" s="85">
        <v>44812</v>
      </c>
      <c r="C2439" s="65" t="s">
        <v>1877</v>
      </c>
      <c r="D2439" s="289" t="s">
        <v>21</v>
      </c>
      <c r="E2439" s="86">
        <v>10000</v>
      </c>
      <c r="F2439" s="258"/>
    </row>
    <row r="2440" spans="1:6">
      <c r="A2440" s="166">
        <f t="shared" si="39"/>
        <v>2431</v>
      </c>
      <c r="B2440" s="85">
        <v>44812</v>
      </c>
      <c r="C2440" s="65" t="s">
        <v>1877</v>
      </c>
      <c r="D2440" s="289" t="s">
        <v>21</v>
      </c>
      <c r="E2440" s="86">
        <v>10000</v>
      </c>
      <c r="F2440" s="258"/>
    </row>
    <row r="2441" spans="1:6">
      <c r="A2441" s="166">
        <f t="shared" si="39"/>
        <v>2432</v>
      </c>
      <c r="B2441" s="85">
        <v>44812</v>
      </c>
      <c r="C2441" s="65" t="s">
        <v>1877</v>
      </c>
      <c r="D2441" s="289" t="s">
        <v>21</v>
      </c>
      <c r="E2441" s="86">
        <v>10000</v>
      </c>
      <c r="F2441" s="258"/>
    </row>
    <row r="2442" spans="1:6">
      <c r="A2442" s="166">
        <f t="shared" si="39"/>
        <v>2433</v>
      </c>
      <c r="B2442" s="85">
        <v>44812</v>
      </c>
      <c r="C2442" s="65" t="s">
        <v>1877</v>
      </c>
      <c r="D2442" s="289" t="s">
        <v>21</v>
      </c>
      <c r="E2442" s="86">
        <v>10000</v>
      </c>
      <c r="F2442" s="258"/>
    </row>
    <row r="2443" spans="1:6">
      <c r="A2443" s="166">
        <f t="shared" si="39"/>
        <v>2434</v>
      </c>
      <c r="B2443" s="85">
        <v>44812</v>
      </c>
      <c r="C2443" s="65" t="s">
        <v>1877</v>
      </c>
      <c r="D2443" s="289" t="s">
        <v>21</v>
      </c>
      <c r="E2443" s="86">
        <v>10000</v>
      </c>
      <c r="F2443" s="258"/>
    </row>
    <row r="2444" spans="1:6">
      <c r="A2444" s="166">
        <f t="shared" si="39"/>
        <v>2435</v>
      </c>
      <c r="B2444" s="85">
        <v>44812</v>
      </c>
      <c r="C2444" s="65" t="s">
        <v>1877</v>
      </c>
      <c r="D2444" s="289" t="s">
        <v>21</v>
      </c>
      <c r="E2444" s="86">
        <v>10000</v>
      </c>
      <c r="F2444" s="258"/>
    </row>
    <row r="2445" spans="1:6">
      <c r="A2445" s="166">
        <f t="shared" si="39"/>
        <v>2436</v>
      </c>
      <c r="B2445" s="85">
        <v>44812</v>
      </c>
      <c r="C2445" s="65" t="s">
        <v>1877</v>
      </c>
      <c r="D2445" s="289" t="s">
        <v>21</v>
      </c>
      <c r="E2445" s="86">
        <v>20000</v>
      </c>
      <c r="F2445" s="258"/>
    </row>
    <row r="2446" spans="1:6">
      <c r="A2446" s="166">
        <f t="shared" si="39"/>
        <v>2437</v>
      </c>
      <c r="B2446" s="85">
        <v>44812</v>
      </c>
      <c r="C2446" s="65" t="s">
        <v>1877</v>
      </c>
      <c r="D2446" s="289" t="s">
        <v>21</v>
      </c>
      <c r="E2446" s="86">
        <v>10000</v>
      </c>
      <c r="F2446" s="258"/>
    </row>
    <row r="2447" spans="1:6">
      <c r="A2447" s="166">
        <f t="shared" si="39"/>
        <v>2438</v>
      </c>
      <c r="B2447" s="85">
        <v>44812</v>
      </c>
      <c r="C2447" s="65" t="s">
        <v>1877</v>
      </c>
      <c r="D2447" s="289" t="s">
        <v>21</v>
      </c>
      <c r="E2447" s="86">
        <v>20000</v>
      </c>
      <c r="F2447" s="258"/>
    </row>
    <row r="2448" spans="1:6">
      <c r="A2448" s="166">
        <f t="shared" si="39"/>
        <v>2439</v>
      </c>
      <c r="B2448" s="85">
        <v>44812</v>
      </c>
      <c r="C2448" s="65" t="s">
        <v>1877</v>
      </c>
      <c r="D2448" s="289" t="s">
        <v>21</v>
      </c>
      <c r="E2448" s="86">
        <v>10000</v>
      </c>
      <c r="F2448" s="258"/>
    </row>
    <row r="2449" spans="1:7">
      <c r="A2449" s="166">
        <f t="shared" si="39"/>
        <v>2440</v>
      </c>
      <c r="B2449" s="85">
        <v>44812</v>
      </c>
      <c r="C2449" s="65" t="s">
        <v>1877</v>
      </c>
      <c r="D2449" s="289" t="s">
        <v>21</v>
      </c>
      <c r="E2449" s="86">
        <v>10000</v>
      </c>
      <c r="F2449" s="258"/>
    </row>
    <row r="2450" spans="1:7">
      <c r="A2450" s="166">
        <f t="shared" si="39"/>
        <v>2441</v>
      </c>
      <c r="B2450" s="85">
        <v>44812</v>
      </c>
      <c r="C2450" s="65" t="s">
        <v>1877</v>
      </c>
      <c r="D2450" s="289" t="s">
        <v>21</v>
      </c>
      <c r="E2450" s="86">
        <v>10000</v>
      </c>
      <c r="F2450" s="258"/>
    </row>
    <row r="2451" spans="1:7">
      <c r="A2451" s="166">
        <f t="shared" si="39"/>
        <v>2442</v>
      </c>
      <c r="B2451" s="85">
        <v>44813</v>
      </c>
      <c r="C2451" s="65" t="s">
        <v>1878</v>
      </c>
      <c r="D2451" s="289" t="s">
        <v>21</v>
      </c>
      <c r="E2451" s="86">
        <v>10000</v>
      </c>
      <c r="F2451" s="258"/>
    </row>
    <row r="2452" spans="1:7" ht="25.5">
      <c r="A2452" s="166">
        <f t="shared" si="39"/>
        <v>2443</v>
      </c>
      <c r="B2452" s="85">
        <v>44813</v>
      </c>
      <c r="C2452" s="65" t="s">
        <v>1878</v>
      </c>
      <c r="D2452" s="423" t="s">
        <v>2453</v>
      </c>
      <c r="E2452" s="86">
        <v>1000000</v>
      </c>
      <c r="F2452" s="258"/>
      <c r="G2452" s="265">
        <v>6</v>
      </c>
    </row>
    <row r="2453" spans="1:7">
      <c r="A2453" s="166">
        <f t="shared" si="39"/>
        <v>2444</v>
      </c>
      <c r="B2453" s="85">
        <v>44813</v>
      </c>
      <c r="C2453" s="65" t="s">
        <v>1878</v>
      </c>
      <c r="D2453" s="289" t="s">
        <v>21</v>
      </c>
      <c r="E2453" s="86">
        <v>10000</v>
      </c>
      <c r="F2453" s="258"/>
    </row>
    <row r="2454" spans="1:7">
      <c r="A2454" s="166">
        <f t="shared" si="39"/>
        <v>2445</v>
      </c>
      <c r="B2454" s="85">
        <v>44813</v>
      </c>
      <c r="C2454" s="65" t="s">
        <v>1878</v>
      </c>
      <c r="D2454" s="289" t="s">
        <v>21</v>
      </c>
      <c r="E2454" s="86">
        <v>10000</v>
      </c>
      <c r="F2454" s="258"/>
    </row>
    <row r="2455" spans="1:7">
      <c r="A2455" s="166">
        <f t="shared" si="39"/>
        <v>2446</v>
      </c>
      <c r="B2455" s="85">
        <v>44813</v>
      </c>
      <c r="C2455" s="65" t="s">
        <v>1878</v>
      </c>
      <c r="D2455" s="289" t="s">
        <v>21</v>
      </c>
      <c r="E2455" s="86">
        <v>10000</v>
      </c>
      <c r="F2455" s="258"/>
    </row>
    <row r="2456" spans="1:7">
      <c r="A2456" s="166">
        <f t="shared" si="39"/>
        <v>2447</v>
      </c>
      <c r="B2456" s="85">
        <v>44813</v>
      </c>
      <c r="C2456" s="65" t="s">
        <v>1878</v>
      </c>
      <c r="D2456" s="289" t="s">
        <v>21</v>
      </c>
      <c r="E2456" s="86">
        <v>10000</v>
      </c>
      <c r="F2456" s="258"/>
    </row>
    <row r="2457" spans="1:7">
      <c r="A2457" s="166">
        <f t="shared" si="39"/>
        <v>2448</v>
      </c>
      <c r="B2457" s="85">
        <v>44813</v>
      </c>
      <c r="C2457" s="65" t="s">
        <v>1878</v>
      </c>
      <c r="D2457" s="289" t="s">
        <v>21</v>
      </c>
      <c r="E2457" s="86">
        <v>10000</v>
      </c>
      <c r="F2457" s="258"/>
    </row>
    <row r="2458" spans="1:7">
      <c r="A2458" s="166">
        <f t="shared" si="39"/>
        <v>2449</v>
      </c>
      <c r="B2458" s="85">
        <v>44813</v>
      </c>
      <c r="C2458" s="65" t="s">
        <v>1878</v>
      </c>
      <c r="D2458" s="289" t="s">
        <v>21</v>
      </c>
      <c r="E2458" s="86">
        <v>10000</v>
      </c>
      <c r="F2458" s="258"/>
    </row>
    <row r="2459" spans="1:7">
      <c r="A2459" s="166">
        <f t="shared" si="39"/>
        <v>2450</v>
      </c>
      <c r="B2459" s="85">
        <v>44813</v>
      </c>
      <c r="C2459" s="65" t="s">
        <v>1878</v>
      </c>
      <c r="D2459" s="289" t="s">
        <v>21</v>
      </c>
      <c r="E2459" s="86">
        <v>10000</v>
      </c>
      <c r="F2459" s="258"/>
    </row>
    <row r="2460" spans="1:7">
      <c r="A2460" s="166">
        <f t="shared" si="39"/>
        <v>2451</v>
      </c>
      <c r="B2460" s="85">
        <v>44813</v>
      </c>
      <c r="C2460" s="65" t="s">
        <v>1878</v>
      </c>
      <c r="D2460" s="289" t="s">
        <v>21</v>
      </c>
      <c r="E2460" s="86">
        <v>10000</v>
      </c>
      <c r="F2460" s="258"/>
    </row>
    <row r="2461" spans="1:7">
      <c r="A2461" s="166">
        <f t="shared" si="39"/>
        <v>2452</v>
      </c>
      <c r="B2461" s="85">
        <v>44813</v>
      </c>
      <c r="C2461" s="65" t="s">
        <v>1878</v>
      </c>
      <c r="D2461" s="289" t="s">
        <v>21</v>
      </c>
      <c r="E2461" s="86">
        <v>10000</v>
      </c>
      <c r="F2461" s="258"/>
    </row>
    <row r="2462" spans="1:7">
      <c r="A2462" s="166">
        <f t="shared" si="39"/>
        <v>2453</v>
      </c>
      <c r="B2462" s="85">
        <v>44813</v>
      </c>
      <c r="C2462" s="65" t="s">
        <v>1878</v>
      </c>
      <c r="D2462" s="289" t="s">
        <v>21</v>
      </c>
      <c r="E2462" s="86">
        <v>10000</v>
      </c>
      <c r="F2462" s="258"/>
    </row>
    <row r="2463" spans="1:7">
      <c r="A2463" s="166">
        <f t="shared" si="39"/>
        <v>2454</v>
      </c>
      <c r="B2463" s="85">
        <v>44813</v>
      </c>
      <c r="C2463" s="65" t="s">
        <v>1878</v>
      </c>
      <c r="D2463" s="289" t="s">
        <v>21</v>
      </c>
      <c r="E2463" s="86">
        <v>10000</v>
      </c>
      <c r="F2463" s="258"/>
    </row>
    <row r="2464" spans="1:7">
      <c r="A2464" s="166">
        <f t="shared" ref="A2464:A2527" si="40">A2463+1</f>
        <v>2455</v>
      </c>
      <c r="B2464" s="85">
        <v>44813</v>
      </c>
      <c r="C2464" s="65" t="s">
        <v>1878</v>
      </c>
      <c r="D2464" s="289" t="s">
        <v>21</v>
      </c>
      <c r="E2464" s="86">
        <v>10000</v>
      </c>
      <c r="F2464" s="258"/>
    </row>
    <row r="2465" spans="1:6">
      <c r="A2465" s="166">
        <f t="shared" si="40"/>
        <v>2456</v>
      </c>
      <c r="B2465" s="85">
        <v>44813</v>
      </c>
      <c r="C2465" s="65" t="s">
        <v>1878</v>
      </c>
      <c r="D2465" s="289" t="s">
        <v>21</v>
      </c>
      <c r="E2465" s="86">
        <v>10000</v>
      </c>
      <c r="F2465" s="258"/>
    </row>
    <row r="2466" spans="1:6">
      <c r="A2466" s="166">
        <f t="shared" si="40"/>
        <v>2457</v>
      </c>
      <c r="B2466" s="85">
        <v>44813</v>
      </c>
      <c r="C2466" s="65" t="s">
        <v>1878</v>
      </c>
      <c r="D2466" s="289" t="s">
        <v>21</v>
      </c>
      <c r="E2466" s="86">
        <v>10000</v>
      </c>
      <c r="F2466" s="258"/>
    </row>
    <row r="2467" spans="1:6">
      <c r="A2467" s="166">
        <f t="shared" si="40"/>
        <v>2458</v>
      </c>
      <c r="B2467" s="85">
        <v>44813</v>
      </c>
      <c r="C2467" s="65" t="s">
        <v>1878</v>
      </c>
      <c r="D2467" s="289" t="s">
        <v>21</v>
      </c>
      <c r="E2467" s="86">
        <v>10000</v>
      </c>
      <c r="F2467" s="258"/>
    </row>
    <row r="2468" spans="1:6">
      <c r="A2468" s="166">
        <f t="shared" si="40"/>
        <v>2459</v>
      </c>
      <c r="B2468" s="85">
        <v>44813</v>
      </c>
      <c r="C2468" s="65" t="s">
        <v>1878</v>
      </c>
      <c r="D2468" s="289" t="s">
        <v>21</v>
      </c>
      <c r="E2468" s="86">
        <v>10000</v>
      </c>
      <c r="F2468" s="258"/>
    </row>
    <row r="2469" spans="1:6">
      <c r="A2469" s="166">
        <f t="shared" si="40"/>
        <v>2460</v>
      </c>
      <c r="B2469" s="85">
        <v>44813</v>
      </c>
      <c r="C2469" s="65" t="s">
        <v>1878</v>
      </c>
      <c r="D2469" s="289" t="s">
        <v>21</v>
      </c>
      <c r="E2469" s="86">
        <v>10000</v>
      </c>
      <c r="F2469" s="258"/>
    </row>
    <row r="2470" spans="1:6">
      <c r="A2470" s="166">
        <f t="shared" si="40"/>
        <v>2461</v>
      </c>
      <c r="B2470" s="85">
        <v>44813</v>
      </c>
      <c r="C2470" s="65" t="s">
        <v>1878</v>
      </c>
      <c r="D2470" s="289" t="s">
        <v>21</v>
      </c>
      <c r="E2470" s="86">
        <v>10000</v>
      </c>
      <c r="F2470" s="258"/>
    </row>
    <row r="2471" spans="1:6">
      <c r="A2471" s="166">
        <f t="shared" si="40"/>
        <v>2462</v>
      </c>
      <c r="B2471" s="85">
        <v>44813</v>
      </c>
      <c r="C2471" s="65" t="s">
        <v>1878</v>
      </c>
      <c r="D2471" s="289" t="s">
        <v>21</v>
      </c>
      <c r="E2471" s="86">
        <v>10000</v>
      </c>
      <c r="F2471" s="258"/>
    </row>
    <row r="2472" spans="1:6">
      <c r="A2472" s="166">
        <f t="shared" si="40"/>
        <v>2463</v>
      </c>
      <c r="B2472" s="85">
        <v>44813</v>
      </c>
      <c r="C2472" s="65" t="s">
        <v>1878</v>
      </c>
      <c r="D2472" s="289" t="s">
        <v>21</v>
      </c>
      <c r="E2472" s="86">
        <v>10000</v>
      </c>
      <c r="F2472" s="258"/>
    </row>
    <row r="2473" spans="1:6">
      <c r="A2473" s="166">
        <f t="shared" si="40"/>
        <v>2464</v>
      </c>
      <c r="B2473" s="85">
        <v>44813</v>
      </c>
      <c r="C2473" s="65" t="s">
        <v>1878</v>
      </c>
      <c r="D2473" s="289" t="s">
        <v>21</v>
      </c>
      <c r="E2473" s="86">
        <v>10000</v>
      </c>
      <c r="F2473" s="258"/>
    </row>
    <row r="2474" spans="1:6">
      <c r="A2474" s="166">
        <f t="shared" si="40"/>
        <v>2465</v>
      </c>
      <c r="B2474" s="85">
        <v>44813</v>
      </c>
      <c r="C2474" s="65" t="s">
        <v>1878</v>
      </c>
      <c r="D2474" s="289" t="s">
        <v>21</v>
      </c>
      <c r="E2474" s="86">
        <v>10000</v>
      </c>
      <c r="F2474" s="258"/>
    </row>
    <row r="2475" spans="1:6">
      <c r="A2475" s="166">
        <f t="shared" si="40"/>
        <v>2466</v>
      </c>
      <c r="B2475" s="85">
        <v>44813</v>
      </c>
      <c r="C2475" s="65" t="s">
        <v>1878</v>
      </c>
      <c r="D2475" s="289" t="s">
        <v>2097</v>
      </c>
      <c r="E2475" s="86">
        <v>100000</v>
      </c>
      <c r="F2475" s="258"/>
    </row>
    <row r="2476" spans="1:6">
      <c r="A2476" s="166">
        <f t="shared" si="40"/>
        <v>2467</v>
      </c>
      <c r="B2476" s="85">
        <v>44813</v>
      </c>
      <c r="C2476" s="65" t="s">
        <v>1878</v>
      </c>
      <c r="D2476" s="289" t="s">
        <v>21</v>
      </c>
      <c r="E2476" s="86">
        <v>10000</v>
      </c>
      <c r="F2476" s="258"/>
    </row>
    <row r="2477" spans="1:6">
      <c r="A2477" s="166">
        <f t="shared" si="40"/>
        <v>2468</v>
      </c>
      <c r="B2477" s="85">
        <v>44813</v>
      </c>
      <c r="C2477" s="65" t="s">
        <v>1878</v>
      </c>
      <c r="D2477" s="289" t="s">
        <v>21</v>
      </c>
      <c r="E2477" s="86">
        <v>10000</v>
      </c>
      <c r="F2477" s="258"/>
    </row>
    <row r="2478" spans="1:6">
      <c r="A2478" s="166">
        <f t="shared" si="40"/>
        <v>2469</v>
      </c>
      <c r="B2478" s="85">
        <v>44813</v>
      </c>
      <c r="C2478" s="65" t="s">
        <v>1878</v>
      </c>
      <c r="D2478" s="289" t="s">
        <v>21</v>
      </c>
      <c r="E2478" s="86">
        <v>10000</v>
      </c>
      <c r="F2478" s="258"/>
    </row>
    <row r="2479" spans="1:6">
      <c r="A2479" s="166">
        <f t="shared" si="40"/>
        <v>2470</v>
      </c>
      <c r="B2479" s="85">
        <v>44813</v>
      </c>
      <c r="C2479" s="65" t="s">
        <v>1878</v>
      </c>
      <c r="D2479" s="289" t="s">
        <v>21</v>
      </c>
      <c r="E2479" s="86">
        <v>10000</v>
      </c>
      <c r="F2479" s="258"/>
    </row>
    <row r="2480" spans="1:6">
      <c r="A2480" s="166">
        <f t="shared" si="40"/>
        <v>2471</v>
      </c>
      <c r="B2480" s="85">
        <v>44813</v>
      </c>
      <c r="C2480" s="65" t="s">
        <v>1878</v>
      </c>
      <c r="D2480" s="289" t="s">
        <v>21</v>
      </c>
      <c r="E2480" s="86">
        <v>10000</v>
      </c>
      <c r="F2480" s="258"/>
    </row>
    <row r="2481" spans="1:6">
      <c r="A2481" s="166">
        <f t="shared" si="40"/>
        <v>2472</v>
      </c>
      <c r="B2481" s="85">
        <v>44813</v>
      </c>
      <c r="C2481" s="65" t="s">
        <v>1878</v>
      </c>
      <c r="D2481" s="289" t="s">
        <v>21</v>
      </c>
      <c r="E2481" s="86">
        <v>10000</v>
      </c>
      <c r="F2481" s="258"/>
    </row>
    <row r="2482" spans="1:6">
      <c r="A2482" s="166">
        <f t="shared" si="40"/>
        <v>2473</v>
      </c>
      <c r="B2482" s="85">
        <v>44813</v>
      </c>
      <c r="C2482" s="65" t="s">
        <v>1878</v>
      </c>
      <c r="D2482" s="289" t="s">
        <v>21</v>
      </c>
      <c r="E2482" s="86">
        <v>10000</v>
      </c>
      <c r="F2482" s="258"/>
    </row>
    <row r="2483" spans="1:6">
      <c r="A2483" s="166">
        <f t="shared" si="40"/>
        <v>2474</v>
      </c>
      <c r="B2483" s="85">
        <v>44813</v>
      </c>
      <c r="C2483" s="65" t="s">
        <v>1878</v>
      </c>
      <c r="D2483" s="289" t="s">
        <v>21</v>
      </c>
      <c r="E2483" s="86">
        <v>10000</v>
      </c>
      <c r="F2483" s="258"/>
    </row>
    <row r="2484" spans="1:6">
      <c r="A2484" s="166">
        <f t="shared" si="40"/>
        <v>2475</v>
      </c>
      <c r="B2484" s="85">
        <v>44813</v>
      </c>
      <c r="C2484" s="65" t="s">
        <v>1878</v>
      </c>
      <c r="D2484" s="289" t="s">
        <v>2098</v>
      </c>
      <c r="E2484" s="86">
        <v>100000</v>
      </c>
      <c r="F2484" s="258"/>
    </row>
    <row r="2485" spans="1:6">
      <c r="A2485" s="166">
        <f t="shared" si="40"/>
        <v>2476</v>
      </c>
      <c r="B2485" s="85">
        <v>44813</v>
      </c>
      <c r="C2485" s="65" t="s">
        <v>1878</v>
      </c>
      <c r="D2485" s="289" t="s">
        <v>985</v>
      </c>
      <c r="E2485" s="86">
        <v>200000</v>
      </c>
      <c r="F2485" s="258"/>
    </row>
    <row r="2486" spans="1:6">
      <c r="A2486" s="166">
        <f t="shared" si="40"/>
        <v>2477</v>
      </c>
      <c r="B2486" s="85">
        <v>44813</v>
      </c>
      <c r="C2486" s="65" t="s">
        <v>1878</v>
      </c>
      <c r="D2486" s="289" t="s">
        <v>21</v>
      </c>
      <c r="E2486" s="86">
        <v>10000</v>
      </c>
      <c r="F2486" s="258"/>
    </row>
    <row r="2487" spans="1:6">
      <c r="A2487" s="166">
        <f t="shared" si="40"/>
        <v>2478</v>
      </c>
      <c r="B2487" s="85">
        <v>44813</v>
      </c>
      <c r="C2487" s="65" t="s">
        <v>1878</v>
      </c>
      <c r="D2487" s="289" t="s">
        <v>21</v>
      </c>
      <c r="E2487" s="86">
        <v>10000</v>
      </c>
      <c r="F2487" s="258"/>
    </row>
    <row r="2488" spans="1:6">
      <c r="A2488" s="166">
        <f t="shared" si="40"/>
        <v>2479</v>
      </c>
      <c r="B2488" s="85">
        <v>44813</v>
      </c>
      <c r="C2488" s="65" t="s">
        <v>1878</v>
      </c>
      <c r="D2488" s="289" t="s">
        <v>21</v>
      </c>
      <c r="E2488" s="86">
        <v>10000</v>
      </c>
      <c r="F2488" s="258"/>
    </row>
    <row r="2489" spans="1:6">
      <c r="A2489" s="166">
        <f t="shared" si="40"/>
        <v>2480</v>
      </c>
      <c r="B2489" s="85">
        <v>44813</v>
      </c>
      <c r="C2489" s="65" t="s">
        <v>1878</v>
      </c>
      <c r="D2489" s="289" t="s">
        <v>21</v>
      </c>
      <c r="E2489" s="86">
        <v>10000</v>
      </c>
      <c r="F2489" s="258"/>
    </row>
    <row r="2490" spans="1:6">
      <c r="A2490" s="166">
        <f t="shared" si="40"/>
        <v>2481</v>
      </c>
      <c r="B2490" s="85">
        <v>44814</v>
      </c>
      <c r="C2490" s="65" t="s">
        <v>1879</v>
      </c>
      <c r="D2490" s="106" t="s">
        <v>2464</v>
      </c>
      <c r="E2490" s="86">
        <v>200000</v>
      </c>
      <c r="F2490" s="258"/>
    </row>
    <row r="2491" spans="1:6">
      <c r="A2491" s="166">
        <f t="shared" si="40"/>
        <v>2482</v>
      </c>
      <c r="B2491" s="85">
        <v>44814</v>
      </c>
      <c r="C2491" s="65" t="s">
        <v>1879</v>
      </c>
      <c r="D2491" s="289" t="s">
        <v>21</v>
      </c>
      <c r="E2491" s="86">
        <v>5000</v>
      </c>
      <c r="F2491" s="258"/>
    </row>
    <row r="2492" spans="1:6">
      <c r="A2492" s="166">
        <f t="shared" si="40"/>
        <v>2483</v>
      </c>
      <c r="B2492" s="85">
        <v>44814</v>
      </c>
      <c r="C2492" s="65" t="s">
        <v>1879</v>
      </c>
      <c r="D2492" s="106" t="s">
        <v>2465</v>
      </c>
      <c r="E2492" s="86">
        <v>200000</v>
      </c>
      <c r="F2492" s="258"/>
    </row>
    <row r="2493" spans="1:6">
      <c r="A2493" s="166">
        <f t="shared" si="40"/>
        <v>2484</v>
      </c>
      <c r="B2493" s="85">
        <v>44814</v>
      </c>
      <c r="C2493" s="65" t="s">
        <v>1879</v>
      </c>
      <c r="D2493" s="289" t="s">
        <v>2099</v>
      </c>
      <c r="E2493" s="86">
        <v>100000</v>
      </c>
      <c r="F2493" s="258"/>
    </row>
    <row r="2494" spans="1:6">
      <c r="A2494" s="166">
        <f t="shared" si="40"/>
        <v>2485</v>
      </c>
      <c r="B2494" s="85">
        <v>44814</v>
      </c>
      <c r="C2494" s="65" t="s">
        <v>1879</v>
      </c>
      <c r="D2494" s="289" t="s">
        <v>21</v>
      </c>
      <c r="E2494" s="86">
        <v>10000</v>
      </c>
      <c r="F2494" s="258"/>
    </row>
    <row r="2495" spans="1:6">
      <c r="A2495" s="166">
        <f t="shared" si="40"/>
        <v>2486</v>
      </c>
      <c r="B2495" s="85">
        <v>44814</v>
      </c>
      <c r="C2495" s="65" t="s">
        <v>1879</v>
      </c>
      <c r="D2495" s="289" t="s">
        <v>21</v>
      </c>
      <c r="E2495" s="86">
        <v>10000</v>
      </c>
      <c r="F2495" s="258"/>
    </row>
    <row r="2496" spans="1:6">
      <c r="A2496" s="166">
        <f t="shared" si="40"/>
        <v>2487</v>
      </c>
      <c r="B2496" s="85">
        <v>44814</v>
      </c>
      <c r="C2496" s="65" t="s">
        <v>1879</v>
      </c>
      <c r="D2496" s="289" t="s">
        <v>21</v>
      </c>
      <c r="E2496" s="86">
        <v>10000</v>
      </c>
      <c r="F2496" s="258"/>
    </row>
    <row r="2497" spans="1:6">
      <c r="A2497" s="166">
        <f t="shared" si="40"/>
        <v>2488</v>
      </c>
      <c r="B2497" s="85">
        <v>44814</v>
      </c>
      <c r="C2497" s="65" t="s">
        <v>1879</v>
      </c>
      <c r="D2497" s="289" t="s">
        <v>21</v>
      </c>
      <c r="E2497" s="86">
        <v>10000</v>
      </c>
      <c r="F2497" s="258"/>
    </row>
    <row r="2498" spans="1:6">
      <c r="A2498" s="166">
        <f t="shared" si="40"/>
        <v>2489</v>
      </c>
      <c r="B2498" s="85">
        <v>44814</v>
      </c>
      <c r="C2498" s="65" t="s">
        <v>1879</v>
      </c>
      <c r="D2498" s="289" t="s">
        <v>21</v>
      </c>
      <c r="E2498" s="86">
        <v>10000</v>
      </c>
      <c r="F2498" s="258"/>
    </row>
    <row r="2499" spans="1:6">
      <c r="A2499" s="166">
        <f t="shared" si="40"/>
        <v>2490</v>
      </c>
      <c r="B2499" s="85">
        <v>44814</v>
      </c>
      <c r="C2499" s="65" t="s">
        <v>1879</v>
      </c>
      <c r="D2499" s="289" t="s">
        <v>21</v>
      </c>
      <c r="E2499" s="86">
        <v>10000</v>
      </c>
      <c r="F2499" s="258"/>
    </row>
    <row r="2500" spans="1:6">
      <c r="A2500" s="166">
        <f t="shared" si="40"/>
        <v>2491</v>
      </c>
      <c r="B2500" s="85">
        <v>44814</v>
      </c>
      <c r="C2500" s="65" t="s">
        <v>1879</v>
      </c>
      <c r="D2500" s="289" t="s">
        <v>21</v>
      </c>
      <c r="E2500" s="86">
        <v>10000</v>
      </c>
      <c r="F2500" s="258"/>
    </row>
    <row r="2501" spans="1:6">
      <c r="A2501" s="166">
        <f t="shared" si="40"/>
        <v>2492</v>
      </c>
      <c r="B2501" s="85">
        <v>44814</v>
      </c>
      <c r="C2501" s="65" t="s">
        <v>1879</v>
      </c>
      <c r="D2501" s="289" t="s">
        <v>21</v>
      </c>
      <c r="E2501" s="86">
        <v>10000</v>
      </c>
      <c r="F2501" s="258"/>
    </row>
    <row r="2502" spans="1:6">
      <c r="A2502" s="166">
        <f t="shared" si="40"/>
        <v>2493</v>
      </c>
      <c r="B2502" s="85">
        <v>44814</v>
      </c>
      <c r="C2502" s="65" t="s">
        <v>1879</v>
      </c>
      <c r="D2502" s="289" t="s">
        <v>21</v>
      </c>
      <c r="E2502" s="86">
        <v>10000</v>
      </c>
      <c r="F2502" s="258"/>
    </row>
    <row r="2503" spans="1:6">
      <c r="A2503" s="166">
        <f t="shared" si="40"/>
        <v>2494</v>
      </c>
      <c r="B2503" s="85">
        <v>44814</v>
      </c>
      <c r="C2503" s="65" t="s">
        <v>1879</v>
      </c>
      <c r="D2503" s="289" t="s">
        <v>21</v>
      </c>
      <c r="E2503" s="86">
        <v>10000</v>
      </c>
      <c r="F2503" s="258"/>
    </row>
    <row r="2504" spans="1:6">
      <c r="A2504" s="166">
        <f t="shared" si="40"/>
        <v>2495</v>
      </c>
      <c r="B2504" s="85">
        <v>44814</v>
      </c>
      <c r="C2504" s="65" t="s">
        <v>1879</v>
      </c>
      <c r="D2504" s="289" t="s">
        <v>2100</v>
      </c>
      <c r="E2504" s="86">
        <v>100000</v>
      </c>
      <c r="F2504" s="258"/>
    </row>
    <row r="2505" spans="1:6">
      <c r="A2505" s="166">
        <f t="shared" si="40"/>
        <v>2496</v>
      </c>
      <c r="B2505" s="85">
        <v>44814</v>
      </c>
      <c r="C2505" s="65" t="s">
        <v>1879</v>
      </c>
      <c r="D2505" s="289" t="s">
        <v>21</v>
      </c>
      <c r="E2505" s="86">
        <v>10000</v>
      </c>
      <c r="F2505" s="258"/>
    </row>
    <row r="2506" spans="1:6">
      <c r="A2506" s="166">
        <f t="shared" si="40"/>
        <v>2497</v>
      </c>
      <c r="B2506" s="85">
        <v>44814</v>
      </c>
      <c r="C2506" s="65" t="s">
        <v>1879</v>
      </c>
      <c r="D2506" s="289" t="s">
        <v>21</v>
      </c>
      <c r="E2506" s="86">
        <v>10000</v>
      </c>
      <c r="F2506" s="258"/>
    </row>
    <row r="2507" spans="1:6">
      <c r="A2507" s="166">
        <f t="shared" si="40"/>
        <v>2498</v>
      </c>
      <c r="B2507" s="85">
        <v>44814</v>
      </c>
      <c r="C2507" s="65" t="s">
        <v>1879</v>
      </c>
      <c r="D2507" s="289" t="s">
        <v>232</v>
      </c>
      <c r="E2507" s="86">
        <v>250000</v>
      </c>
      <c r="F2507" s="258"/>
    </row>
    <row r="2508" spans="1:6">
      <c r="A2508" s="166">
        <f t="shared" si="40"/>
        <v>2499</v>
      </c>
      <c r="B2508" s="85">
        <v>44814</v>
      </c>
      <c r="C2508" s="65" t="s">
        <v>1879</v>
      </c>
      <c r="D2508" s="289" t="s">
        <v>21</v>
      </c>
      <c r="E2508" s="86">
        <v>10000</v>
      </c>
      <c r="F2508" s="258"/>
    </row>
    <row r="2509" spans="1:6">
      <c r="A2509" s="166">
        <f t="shared" si="40"/>
        <v>2500</v>
      </c>
      <c r="B2509" s="85">
        <v>44814</v>
      </c>
      <c r="C2509" s="65" t="s">
        <v>1879</v>
      </c>
      <c r="D2509" s="289" t="s">
        <v>21</v>
      </c>
      <c r="E2509" s="86">
        <v>10000</v>
      </c>
      <c r="F2509" s="258"/>
    </row>
    <row r="2510" spans="1:6">
      <c r="A2510" s="166">
        <f t="shared" si="40"/>
        <v>2501</v>
      </c>
      <c r="B2510" s="85">
        <v>44814</v>
      </c>
      <c r="C2510" s="65" t="s">
        <v>1879</v>
      </c>
      <c r="D2510" s="289" t="s">
        <v>21</v>
      </c>
      <c r="E2510" s="86">
        <v>20000</v>
      </c>
      <c r="F2510" s="258"/>
    </row>
    <row r="2511" spans="1:6">
      <c r="A2511" s="166">
        <f t="shared" si="40"/>
        <v>2502</v>
      </c>
      <c r="B2511" s="85">
        <v>44814</v>
      </c>
      <c r="C2511" s="65" t="s">
        <v>1879</v>
      </c>
      <c r="D2511" s="289" t="s">
        <v>21</v>
      </c>
      <c r="E2511" s="86">
        <v>10000</v>
      </c>
      <c r="F2511" s="258"/>
    </row>
    <row r="2512" spans="1:6">
      <c r="A2512" s="166">
        <f t="shared" si="40"/>
        <v>2503</v>
      </c>
      <c r="B2512" s="85">
        <v>44814</v>
      </c>
      <c r="C2512" s="65" t="s">
        <v>1879</v>
      </c>
      <c r="D2512" s="289" t="s">
        <v>509</v>
      </c>
      <c r="E2512" s="86">
        <v>50000</v>
      </c>
      <c r="F2512" s="258"/>
    </row>
    <row r="2513" spans="1:6">
      <c r="A2513" s="166">
        <f t="shared" si="40"/>
        <v>2504</v>
      </c>
      <c r="B2513" s="85">
        <v>44814</v>
      </c>
      <c r="C2513" s="65" t="s">
        <v>1879</v>
      </c>
      <c r="D2513" s="289" t="s">
        <v>21</v>
      </c>
      <c r="E2513" s="86">
        <v>10000</v>
      </c>
      <c r="F2513" s="258"/>
    </row>
    <row r="2514" spans="1:6">
      <c r="A2514" s="166">
        <f t="shared" si="40"/>
        <v>2505</v>
      </c>
      <c r="B2514" s="85">
        <v>44814</v>
      </c>
      <c r="C2514" s="65" t="s">
        <v>1879</v>
      </c>
      <c r="D2514" s="289" t="s">
        <v>21</v>
      </c>
      <c r="E2514" s="86">
        <v>10000</v>
      </c>
      <c r="F2514" s="258"/>
    </row>
    <row r="2515" spans="1:6">
      <c r="A2515" s="166">
        <f t="shared" si="40"/>
        <v>2506</v>
      </c>
      <c r="B2515" s="85">
        <v>44814</v>
      </c>
      <c r="C2515" s="65" t="s">
        <v>1879</v>
      </c>
      <c r="D2515" s="289" t="s">
        <v>21</v>
      </c>
      <c r="E2515" s="86">
        <v>10000</v>
      </c>
      <c r="F2515" s="258"/>
    </row>
    <row r="2516" spans="1:6">
      <c r="A2516" s="166">
        <f t="shared" si="40"/>
        <v>2507</v>
      </c>
      <c r="B2516" s="85">
        <v>44814</v>
      </c>
      <c r="C2516" s="65" t="s">
        <v>1879</v>
      </c>
      <c r="D2516" s="289" t="s">
        <v>21</v>
      </c>
      <c r="E2516" s="86">
        <v>20000</v>
      </c>
      <c r="F2516" s="258"/>
    </row>
    <row r="2517" spans="1:6">
      <c r="A2517" s="166">
        <f t="shared" si="40"/>
        <v>2508</v>
      </c>
      <c r="B2517" s="85">
        <v>44814</v>
      </c>
      <c r="C2517" s="65" t="s">
        <v>1879</v>
      </c>
      <c r="D2517" s="289" t="s">
        <v>21</v>
      </c>
      <c r="E2517" s="86">
        <v>10000</v>
      </c>
      <c r="F2517" s="258"/>
    </row>
    <row r="2518" spans="1:6">
      <c r="A2518" s="166">
        <f t="shared" si="40"/>
        <v>2509</v>
      </c>
      <c r="B2518" s="85">
        <v>44814</v>
      </c>
      <c r="C2518" s="65" t="s">
        <v>1879</v>
      </c>
      <c r="D2518" s="289" t="s">
        <v>21</v>
      </c>
      <c r="E2518" s="86">
        <v>10000</v>
      </c>
      <c r="F2518" s="258"/>
    </row>
    <row r="2519" spans="1:6">
      <c r="A2519" s="166">
        <f t="shared" si="40"/>
        <v>2510</v>
      </c>
      <c r="B2519" s="85">
        <v>44814</v>
      </c>
      <c r="C2519" s="65" t="s">
        <v>1879</v>
      </c>
      <c r="D2519" s="289" t="s">
        <v>21</v>
      </c>
      <c r="E2519" s="86">
        <v>10000</v>
      </c>
      <c r="F2519" s="258"/>
    </row>
    <row r="2520" spans="1:6">
      <c r="A2520" s="166">
        <f t="shared" si="40"/>
        <v>2511</v>
      </c>
      <c r="B2520" s="85">
        <v>44814</v>
      </c>
      <c r="C2520" s="65" t="s">
        <v>1879</v>
      </c>
      <c r="D2520" s="289" t="s">
        <v>21</v>
      </c>
      <c r="E2520" s="86">
        <v>10000</v>
      </c>
      <c r="F2520" s="258"/>
    </row>
    <row r="2521" spans="1:6">
      <c r="A2521" s="166">
        <f t="shared" si="40"/>
        <v>2512</v>
      </c>
      <c r="B2521" s="85">
        <v>44814</v>
      </c>
      <c r="C2521" s="65" t="s">
        <v>1879</v>
      </c>
      <c r="D2521" s="289" t="s">
        <v>21</v>
      </c>
      <c r="E2521" s="86">
        <v>20000</v>
      </c>
      <c r="F2521" s="258"/>
    </row>
    <row r="2522" spans="1:6">
      <c r="A2522" s="166">
        <f t="shared" si="40"/>
        <v>2513</v>
      </c>
      <c r="B2522" s="85">
        <v>44814</v>
      </c>
      <c r="C2522" s="65" t="s">
        <v>1879</v>
      </c>
      <c r="D2522" s="289" t="s">
        <v>2101</v>
      </c>
      <c r="E2522" s="86">
        <v>500000</v>
      </c>
      <c r="F2522" s="258"/>
    </row>
    <row r="2523" spans="1:6">
      <c r="A2523" s="166">
        <f t="shared" si="40"/>
        <v>2514</v>
      </c>
      <c r="B2523" s="85">
        <v>44814</v>
      </c>
      <c r="C2523" s="65" t="s">
        <v>1879</v>
      </c>
      <c r="D2523" s="289" t="s">
        <v>21</v>
      </c>
      <c r="E2523" s="86">
        <v>10000</v>
      </c>
      <c r="F2523" s="258"/>
    </row>
    <row r="2524" spans="1:6">
      <c r="A2524" s="166">
        <f t="shared" si="40"/>
        <v>2515</v>
      </c>
      <c r="B2524" s="85">
        <v>44814</v>
      </c>
      <c r="C2524" s="65" t="s">
        <v>1879</v>
      </c>
      <c r="D2524" s="289" t="s">
        <v>2102</v>
      </c>
      <c r="E2524" s="86">
        <v>100000</v>
      </c>
      <c r="F2524" s="258"/>
    </row>
    <row r="2525" spans="1:6">
      <c r="A2525" s="166">
        <f t="shared" si="40"/>
        <v>2516</v>
      </c>
      <c r="B2525" s="85">
        <v>44814</v>
      </c>
      <c r="C2525" s="65" t="s">
        <v>1879</v>
      </c>
      <c r="D2525" s="289" t="s">
        <v>21</v>
      </c>
      <c r="E2525" s="86">
        <v>10000</v>
      </c>
      <c r="F2525" s="258"/>
    </row>
    <row r="2526" spans="1:6">
      <c r="A2526" s="166">
        <f t="shared" si="40"/>
        <v>2517</v>
      </c>
      <c r="B2526" s="85">
        <v>44814</v>
      </c>
      <c r="C2526" s="65" t="s">
        <v>1879</v>
      </c>
      <c r="D2526" s="289" t="s">
        <v>21</v>
      </c>
      <c r="E2526" s="86">
        <v>10000</v>
      </c>
      <c r="F2526" s="258"/>
    </row>
    <row r="2527" spans="1:6">
      <c r="A2527" s="166">
        <f t="shared" si="40"/>
        <v>2518</v>
      </c>
      <c r="B2527" s="85">
        <v>44814</v>
      </c>
      <c r="C2527" s="65" t="s">
        <v>1879</v>
      </c>
      <c r="D2527" s="289" t="s">
        <v>21</v>
      </c>
      <c r="E2527" s="86">
        <v>10000</v>
      </c>
      <c r="F2527" s="258"/>
    </row>
    <row r="2528" spans="1:6">
      <c r="A2528" s="166">
        <f t="shared" ref="A2528:A2591" si="41">A2527+1</f>
        <v>2519</v>
      </c>
      <c r="B2528" s="85">
        <v>44814</v>
      </c>
      <c r="C2528" s="65" t="s">
        <v>1879</v>
      </c>
      <c r="D2528" s="289" t="s">
        <v>21</v>
      </c>
      <c r="E2528" s="86">
        <v>10000</v>
      </c>
      <c r="F2528" s="258"/>
    </row>
    <row r="2529" spans="1:6">
      <c r="A2529" s="166">
        <f t="shared" si="41"/>
        <v>2520</v>
      </c>
      <c r="B2529" s="85">
        <v>44814</v>
      </c>
      <c r="C2529" s="65" t="s">
        <v>1879</v>
      </c>
      <c r="D2529" s="289" t="s">
        <v>21</v>
      </c>
      <c r="E2529" s="86">
        <v>1000</v>
      </c>
      <c r="F2529" s="258"/>
    </row>
    <row r="2530" spans="1:6">
      <c r="A2530" s="166">
        <f t="shared" si="41"/>
        <v>2521</v>
      </c>
      <c r="B2530" s="85">
        <v>44814</v>
      </c>
      <c r="C2530" s="65" t="s">
        <v>1879</v>
      </c>
      <c r="D2530" s="289" t="s">
        <v>21</v>
      </c>
      <c r="E2530" s="86">
        <v>20000</v>
      </c>
      <c r="F2530" s="258"/>
    </row>
    <row r="2531" spans="1:6">
      <c r="A2531" s="166">
        <f t="shared" si="41"/>
        <v>2522</v>
      </c>
      <c r="B2531" s="85">
        <v>44814</v>
      </c>
      <c r="C2531" s="65" t="s">
        <v>1879</v>
      </c>
      <c r="D2531" s="289" t="s">
        <v>21</v>
      </c>
      <c r="E2531" s="86">
        <v>10000</v>
      </c>
      <c r="F2531" s="258"/>
    </row>
    <row r="2532" spans="1:6">
      <c r="A2532" s="166">
        <f t="shared" si="41"/>
        <v>2523</v>
      </c>
      <c r="B2532" s="85">
        <v>44815</v>
      </c>
      <c r="C2532" s="65" t="s">
        <v>1880</v>
      </c>
      <c r="D2532" s="289" t="s">
        <v>21</v>
      </c>
      <c r="E2532" s="86">
        <v>10000</v>
      </c>
      <c r="F2532" s="258"/>
    </row>
    <row r="2533" spans="1:6">
      <c r="A2533" s="166">
        <f t="shared" si="41"/>
        <v>2524</v>
      </c>
      <c r="B2533" s="85">
        <v>44815</v>
      </c>
      <c r="C2533" s="65" t="s">
        <v>1880</v>
      </c>
      <c r="D2533" s="289" t="s">
        <v>21</v>
      </c>
      <c r="E2533" s="86">
        <v>10000</v>
      </c>
      <c r="F2533" s="258"/>
    </row>
    <row r="2534" spans="1:6">
      <c r="A2534" s="166">
        <f t="shared" si="41"/>
        <v>2525</v>
      </c>
      <c r="B2534" s="85">
        <v>44815</v>
      </c>
      <c r="C2534" s="65" t="s">
        <v>1880</v>
      </c>
      <c r="D2534" s="289" t="s">
        <v>21</v>
      </c>
      <c r="E2534" s="86">
        <v>10000</v>
      </c>
      <c r="F2534" s="258"/>
    </row>
    <row r="2535" spans="1:6">
      <c r="A2535" s="166">
        <f t="shared" si="41"/>
        <v>2526</v>
      </c>
      <c r="B2535" s="85">
        <v>44815</v>
      </c>
      <c r="C2535" s="65" t="s">
        <v>1880</v>
      </c>
      <c r="D2535" s="289" t="s">
        <v>21</v>
      </c>
      <c r="E2535" s="86">
        <v>10000</v>
      </c>
      <c r="F2535" s="258"/>
    </row>
    <row r="2536" spans="1:6">
      <c r="A2536" s="166">
        <f t="shared" si="41"/>
        <v>2527</v>
      </c>
      <c r="B2536" s="85">
        <v>44815</v>
      </c>
      <c r="C2536" s="65" t="s">
        <v>1880</v>
      </c>
      <c r="D2536" s="289" t="s">
        <v>21</v>
      </c>
      <c r="E2536" s="86">
        <v>10000</v>
      </c>
      <c r="F2536" s="258"/>
    </row>
    <row r="2537" spans="1:6">
      <c r="A2537" s="166">
        <f t="shared" si="41"/>
        <v>2528</v>
      </c>
      <c r="B2537" s="85">
        <v>44815</v>
      </c>
      <c r="C2537" s="65" t="s">
        <v>1880</v>
      </c>
      <c r="D2537" s="289" t="s">
        <v>21</v>
      </c>
      <c r="E2537" s="86">
        <v>10000</v>
      </c>
      <c r="F2537" s="258"/>
    </row>
    <row r="2538" spans="1:6">
      <c r="A2538" s="166">
        <f t="shared" si="41"/>
        <v>2529</v>
      </c>
      <c r="B2538" s="85">
        <v>44815</v>
      </c>
      <c r="C2538" s="65" t="s">
        <v>1880</v>
      </c>
      <c r="D2538" s="289" t="s">
        <v>21</v>
      </c>
      <c r="E2538" s="86">
        <v>10000</v>
      </c>
      <c r="F2538" s="258"/>
    </row>
    <row r="2539" spans="1:6">
      <c r="A2539" s="166">
        <f t="shared" si="41"/>
        <v>2530</v>
      </c>
      <c r="B2539" s="85">
        <v>44815</v>
      </c>
      <c r="C2539" s="65" t="s">
        <v>1880</v>
      </c>
      <c r="D2539" s="289" t="s">
        <v>21</v>
      </c>
      <c r="E2539" s="86">
        <v>10000</v>
      </c>
      <c r="F2539" s="258"/>
    </row>
    <row r="2540" spans="1:6">
      <c r="A2540" s="166">
        <f t="shared" si="41"/>
        <v>2531</v>
      </c>
      <c r="B2540" s="85">
        <v>44815</v>
      </c>
      <c r="C2540" s="65" t="s">
        <v>1880</v>
      </c>
      <c r="D2540" s="289" t="s">
        <v>21</v>
      </c>
      <c r="E2540" s="86">
        <v>5000</v>
      </c>
      <c r="F2540" s="258"/>
    </row>
    <row r="2541" spans="1:6">
      <c r="A2541" s="166">
        <f t="shared" si="41"/>
        <v>2532</v>
      </c>
      <c r="B2541" s="85">
        <v>44815</v>
      </c>
      <c r="C2541" s="65" t="s">
        <v>1880</v>
      </c>
      <c r="D2541" s="289" t="s">
        <v>21</v>
      </c>
      <c r="E2541" s="86">
        <v>10000</v>
      </c>
      <c r="F2541" s="258"/>
    </row>
    <row r="2542" spans="1:6">
      <c r="A2542" s="166">
        <f t="shared" si="41"/>
        <v>2533</v>
      </c>
      <c r="B2542" s="85">
        <v>44815</v>
      </c>
      <c r="C2542" s="65" t="s">
        <v>1880</v>
      </c>
      <c r="D2542" s="289" t="s">
        <v>21</v>
      </c>
      <c r="E2542" s="86">
        <v>10000</v>
      </c>
      <c r="F2542" s="258"/>
    </row>
    <row r="2543" spans="1:6">
      <c r="A2543" s="166">
        <f t="shared" si="41"/>
        <v>2534</v>
      </c>
      <c r="B2543" s="85">
        <v>44815</v>
      </c>
      <c r="C2543" s="65" t="s">
        <v>1880</v>
      </c>
      <c r="D2543" s="289" t="s">
        <v>21</v>
      </c>
      <c r="E2543" s="86">
        <v>10000</v>
      </c>
      <c r="F2543" s="258"/>
    </row>
    <row r="2544" spans="1:6">
      <c r="A2544" s="166">
        <f t="shared" si="41"/>
        <v>2535</v>
      </c>
      <c r="B2544" s="85">
        <v>44815</v>
      </c>
      <c r="C2544" s="65" t="s">
        <v>1880</v>
      </c>
      <c r="D2544" s="289" t="s">
        <v>21</v>
      </c>
      <c r="E2544" s="86">
        <v>10000</v>
      </c>
      <c r="F2544" s="258"/>
    </row>
    <row r="2545" spans="1:6">
      <c r="A2545" s="166">
        <f t="shared" si="41"/>
        <v>2536</v>
      </c>
      <c r="B2545" s="85">
        <v>44815</v>
      </c>
      <c r="C2545" s="65" t="s">
        <v>1880</v>
      </c>
      <c r="D2545" s="289" t="s">
        <v>21</v>
      </c>
      <c r="E2545" s="86">
        <v>10000</v>
      </c>
      <c r="F2545" s="258"/>
    </row>
    <row r="2546" spans="1:6">
      <c r="A2546" s="166">
        <f t="shared" si="41"/>
        <v>2537</v>
      </c>
      <c r="B2546" s="85">
        <v>44815</v>
      </c>
      <c r="C2546" s="65" t="s">
        <v>1880</v>
      </c>
      <c r="D2546" s="289" t="s">
        <v>21</v>
      </c>
      <c r="E2546" s="86">
        <v>10000</v>
      </c>
      <c r="F2546" s="258"/>
    </row>
    <row r="2547" spans="1:6">
      <c r="A2547" s="166">
        <f t="shared" si="41"/>
        <v>2538</v>
      </c>
      <c r="B2547" s="85">
        <v>44815</v>
      </c>
      <c r="C2547" s="65" t="s">
        <v>1880</v>
      </c>
      <c r="D2547" s="289" t="s">
        <v>21</v>
      </c>
      <c r="E2547" s="86">
        <v>10000</v>
      </c>
      <c r="F2547" s="258"/>
    </row>
    <row r="2548" spans="1:6">
      <c r="A2548" s="166">
        <f t="shared" si="41"/>
        <v>2539</v>
      </c>
      <c r="B2548" s="85">
        <v>44815</v>
      </c>
      <c r="C2548" s="65" t="s">
        <v>1880</v>
      </c>
      <c r="D2548" s="289" t="s">
        <v>21</v>
      </c>
      <c r="E2548" s="86">
        <v>10000</v>
      </c>
      <c r="F2548" s="258"/>
    </row>
    <row r="2549" spans="1:6">
      <c r="A2549" s="166">
        <f t="shared" si="41"/>
        <v>2540</v>
      </c>
      <c r="B2549" s="85">
        <v>44815</v>
      </c>
      <c r="C2549" s="65" t="s">
        <v>1880</v>
      </c>
      <c r="D2549" s="289" t="s">
        <v>21</v>
      </c>
      <c r="E2549" s="86">
        <v>20000</v>
      </c>
      <c r="F2549" s="258"/>
    </row>
    <row r="2550" spans="1:6">
      <c r="A2550" s="166">
        <f t="shared" si="41"/>
        <v>2541</v>
      </c>
      <c r="B2550" s="85">
        <v>44815</v>
      </c>
      <c r="C2550" s="65" t="s">
        <v>1880</v>
      </c>
      <c r="D2550" s="289" t="s">
        <v>21</v>
      </c>
      <c r="E2550" s="86">
        <v>10000</v>
      </c>
      <c r="F2550" s="258"/>
    </row>
    <row r="2551" spans="1:6">
      <c r="A2551" s="166">
        <f t="shared" si="41"/>
        <v>2542</v>
      </c>
      <c r="B2551" s="85">
        <v>44815</v>
      </c>
      <c r="C2551" s="65" t="s">
        <v>1880</v>
      </c>
      <c r="D2551" s="289" t="s">
        <v>21</v>
      </c>
      <c r="E2551" s="86">
        <v>10000</v>
      </c>
      <c r="F2551" s="258"/>
    </row>
    <row r="2552" spans="1:6">
      <c r="A2552" s="166">
        <f t="shared" si="41"/>
        <v>2543</v>
      </c>
      <c r="B2552" s="85">
        <v>44815</v>
      </c>
      <c r="C2552" s="65" t="s">
        <v>1880</v>
      </c>
      <c r="D2552" s="289" t="s">
        <v>21</v>
      </c>
      <c r="E2552" s="86">
        <v>10000</v>
      </c>
      <c r="F2552" s="258"/>
    </row>
    <row r="2553" spans="1:6">
      <c r="A2553" s="166">
        <f t="shared" si="41"/>
        <v>2544</v>
      </c>
      <c r="B2553" s="85">
        <v>44815</v>
      </c>
      <c r="C2553" s="65" t="s">
        <v>1880</v>
      </c>
      <c r="D2553" s="289" t="s">
        <v>21</v>
      </c>
      <c r="E2553" s="86">
        <v>10000</v>
      </c>
      <c r="F2553" s="258"/>
    </row>
    <row r="2554" spans="1:6">
      <c r="A2554" s="166">
        <f t="shared" si="41"/>
        <v>2545</v>
      </c>
      <c r="B2554" s="85">
        <v>44815</v>
      </c>
      <c r="C2554" s="65" t="s">
        <v>1880</v>
      </c>
      <c r="D2554" s="289" t="s">
        <v>21</v>
      </c>
      <c r="E2554" s="86">
        <v>10000</v>
      </c>
      <c r="F2554" s="258"/>
    </row>
    <row r="2555" spans="1:6">
      <c r="A2555" s="166">
        <f t="shared" si="41"/>
        <v>2546</v>
      </c>
      <c r="B2555" s="85">
        <v>44815</v>
      </c>
      <c r="C2555" s="65" t="s">
        <v>1880</v>
      </c>
      <c r="D2555" s="289" t="s">
        <v>21</v>
      </c>
      <c r="E2555" s="86">
        <v>10000</v>
      </c>
      <c r="F2555" s="258"/>
    </row>
    <row r="2556" spans="1:6">
      <c r="A2556" s="166">
        <f t="shared" si="41"/>
        <v>2547</v>
      </c>
      <c r="B2556" s="85">
        <v>44815</v>
      </c>
      <c r="C2556" s="65" t="s">
        <v>1880</v>
      </c>
      <c r="D2556" s="289" t="s">
        <v>21</v>
      </c>
      <c r="E2556" s="86">
        <v>10000</v>
      </c>
      <c r="F2556" s="258"/>
    </row>
    <row r="2557" spans="1:6">
      <c r="A2557" s="166">
        <f t="shared" si="41"/>
        <v>2548</v>
      </c>
      <c r="B2557" s="85">
        <v>44815</v>
      </c>
      <c r="C2557" s="65" t="s">
        <v>1880</v>
      </c>
      <c r="D2557" s="289" t="s">
        <v>21</v>
      </c>
      <c r="E2557" s="86">
        <v>10000</v>
      </c>
      <c r="F2557" s="258"/>
    </row>
    <row r="2558" spans="1:6">
      <c r="A2558" s="166">
        <f t="shared" si="41"/>
        <v>2549</v>
      </c>
      <c r="B2558" s="85">
        <v>44815</v>
      </c>
      <c r="C2558" s="65" t="s">
        <v>1880</v>
      </c>
      <c r="D2558" s="289" t="s">
        <v>2103</v>
      </c>
      <c r="E2558" s="86">
        <v>300000</v>
      </c>
      <c r="F2558" s="258"/>
    </row>
    <row r="2559" spans="1:6">
      <c r="A2559" s="166">
        <f t="shared" si="41"/>
        <v>2550</v>
      </c>
      <c r="B2559" s="85">
        <v>44815</v>
      </c>
      <c r="C2559" s="65" t="s">
        <v>1880</v>
      </c>
      <c r="D2559" s="289" t="s">
        <v>2104</v>
      </c>
      <c r="E2559" s="86">
        <v>100000</v>
      </c>
      <c r="F2559" s="258"/>
    </row>
    <row r="2560" spans="1:6">
      <c r="A2560" s="166">
        <f t="shared" si="41"/>
        <v>2551</v>
      </c>
      <c r="B2560" s="85">
        <v>44816</v>
      </c>
      <c r="C2560" s="65" t="s">
        <v>1881</v>
      </c>
      <c r="D2560" s="106" t="s">
        <v>2463</v>
      </c>
      <c r="E2560" s="86">
        <v>500000</v>
      </c>
      <c r="F2560" s="258"/>
    </row>
    <row r="2561" spans="1:6">
      <c r="A2561" s="166">
        <f t="shared" si="41"/>
        <v>2552</v>
      </c>
      <c r="B2561" s="85">
        <v>44816</v>
      </c>
      <c r="C2561" s="65" t="s">
        <v>1881</v>
      </c>
      <c r="D2561" s="289" t="s">
        <v>955</v>
      </c>
      <c r="E2561" s="86">
        <v>100000</v>
      </c>
      <c r="F2561" s="258"/>
    </row>
    <row r="2562" spans="1:6">
      <c r="A2562" s="166">
        <f t="shared" si="41"/>
        <v>2553</v>
      </c>
      <c r="B2562" s="85">
        <v>44816</v>
      </c>
      <c r="C2562" s="65" t="s">
        <v>1881</v>
      </c>
      <c r="D2562" s="289" t="s">
        <v>21</v>
      </c>
      <c r="E2562" s="86">
        <v>10000</v>
      </c>
      <c r="F2562" s="258"/>
    </row>
    <row r="2563" spans="1:6">
      <c r="A2563" s="166">
        <f t="shared" si="41"/>
        <v>2554</v>
      </c>
      <c r="B2563" s="85">
        <v>44816</v>
      </c>
      <c r="C2563" s="65" t="s">
        <v>1881</v>
      </c>
      <c r="D2563" s="289" t="s">
        <v>21</v>
      </c>
      <c r="E2563" s="86">
        <v>10000</v>
      </c>
      <c r="F2563" s="258"/>
    </row>
    <row r="2564" spans="1:6">
      <c r="A2564" s="166">
        <f t="shared" si="41"/>
        <v>2555</v>
      </c>
      <c r="B2564" s="85">
        <v>44816</v>
      </c>
      <c r="C2564" s="65" t="s">
        <v>1881</v>
      </c>
      <c r="D2564" s="289" t="s">
        <v>21</v>
      </c>
      <c r="E2564" s="86">
        <v>10000</v>
      </c>
      <c r="F2564" s="258"/>
    </row>
    <row r="2565" spans="1:6">
      <c r="A2565" s="166">
        <f t="shared" si="41"/>
        <v>2556</v>
      </c>
      <c r="B2565" s="85">
        <v>44816</v>
      </c>
      <c r="C2565" s="65" t="s">
        <v>1881</v>
      </c>
      <c r="D2565" s="289" t="s">
        <v>21</v>
      </c>
      <c r="E2565" s="86">
        <v>80000</v>
      </c>
      <c r="F2565" s="258"/>
    </row>
    <row r="2566" spans="1:6">
      <c r="A2566" s="166">
        <f t="shared" si="41"/>
        <v>2557</v>
      </c>
      <c r="B2566" s="85">
        <v>44816</v>
      </c>
      <c r="C2566" s="65" t="s">
        <v>1881</v>
      </c>
      <c r="D2566" s="289" t="s">
        <v>21</v>
      </c>
      <c r="E2566" s="86">
        <v>10000</v>
      </c>
      <c r="F2566" s="258"/>
    </row>
    <row r="2567" spans="1:6">
      <c r="A2567" s="166">
        <f t="shared" si="41"/>
        <v>2558</v>
      </c>
      <c r="B2567" s="85">
        <v>44816</v>
      </c>
      <c r="C2567" s="65" t="s">
        <v>1881</v>
      </c>
      <c r="D2567" s="289" t="s">
        <v>21</v>
      </c>
      <c r="E2567" s="86">
        <v>10000</v>
      </c>
      <c r="F2567" s="258"/>
    </row>
    <row r="2568" spans="1:6">
      <c r="A2568" s="166">
        <f t="shared" si="41"/>
        <v>2559</v>
      </c>
      <c r="B2568" s="85">
        <v>44816</v>
      </c>
      <c r="C2568" s="65" t="s">
        <v>1881</v>
      </c>
      <c r="D2568" s="289" t="s">
        <v>21</v>
      </c>
      <c r="E2568" s="86">
        <v>10000</v>
      </c>
      <c r="F2568" s="258"/>
    </row>
    <row r="2569" spans="1:6">
      <c r="A2569" s="166">
        <f t="shared" si="41"/>
        <v>2560</v>
      </c>
      <c r="B2569" s="85">
        <v>44816</v>
      </c>
      <c r="C2569" s="65" t="s">
        <v>1881</v>
      </c>
      <c r="D2569" s="289" t="s">
        <v>147</v>
      </c>
      <c r="E2569" s="86">
        <v>50000</v>
      </c>
      <c r="F2569" s="258"/>
    </row>
    <row r="2570" spans="1:6">
      <c r="A2570" s="166">
        <f t="shared" si="41"/>
        <v>2561</v>
      </c>
      <c r="B2570" s="85">
        <v>44816</v>
      </c>
      <c r="C2570" s="65" t="s">
        <v>1881</v>
      </c>
      <c r="D2570" s="289" t="s">
        <v>21</v>
      </c>
      <c r="E2570" s="86">
        <v>10000</v>
      </c>
      <c r="F2570" s="258"/>
    </row>
    <row r="2571" spans="1:6">
      <c r="A2571" s="166">
        <f t="shared" si="41"/>
        <v>2562</v>
      </c>
      <c r="B2571" s="85">
        <v>44816</v>
      </c>
      <c r="C2571" s="65" t="s">
        <v>1881</v>
      </c>
      <c r="D2571" s="289" t="s">
        <v>21</v>
      </c>
      <c r="E2571" s="86">
        <v>10000</v>
      </c>
      <c r="F2571" s="258"/>
    </row>
    <row r="2572" spans="1:6">
      <c r="A2572" s="166">
        <f t="shared" si="41"/>
        <v>2563</v>
      </c>
      <c r="B2572" s="85">
        <v>44816</v>
      </c>
      <c r="C2572" s="65" t="s">
        <v>1881</v>
      </c>
      <c r="D2572" s="289" t="s">
        <v>21</v>
      </c>
      <c r="E2572" s="86">
        <v>10000</v>
      </c>
      <c r="F2572" s="258"/>
    </row>
    <row r="2573" spans="1:6">
      <c r="A2573" s="166">
        <f t="shared" si="41"/>
        <v>2564</v>
      </c>
      <c r="B2573" s="85">
        <v>44816</v>
      </c>
      <c r="C2573" s="65" t="s">
        <v>1881</v>
      </c>
      <c r="D2573" s="289" t="s">
        <v>21</v>
      </c>
      <c r="E2573" s="86">
        <v>10000</v>
      </c>
      <c r="F2573" s="258"/>
    </row>
    <row r="2574" spans="1:6">
      <c r="A2574" s="166">
        <f t="shared" si="41"/>
        <v>2565</v>
      </c>
      <c r="B2574" s="85">
        <v>44816</v>
      </c>
      <c r="C2574" s="65" t="s">
        <v>1881</v>
      </c>
      <c r="D2574" s="289" t="s">
        <v>21</v>
      </c>
      <c r="E2574" s="86">
        <v>10000</v>
      </c>
      <c r="F2574" s="258"/>
    </row>
    <row r="2575" spans="1:6">
      <c r="A2575" s="166">
        <f t="shared" si="41"/>
        <v>2566</v>
      </c>
      <c r="B2575" s="85">
        <v>44816</v>
      </c>
      <c r="C2575" s="65" t="s">
        <v>1881</v>
      </c>
      <c r="D2575" s="289" t="s">
        <v>21</v>
      </c>
      <c r="E2575" s="86">
        <v>10000</v>
      </c>
      <c r="F2575" s="258"/>
    </row>
    <row r="2576" spans="1:6">
      <c r="A2576" s="166">
        <f t="shared" si="41"/>
        <v>2567</v>
      </c>
      <c r="B2576" s="85">
        <v>44816</v>
      </c>
      <c r="C2576" s="65" t="s">
        <v>1881</v>
      </c>
      <c r="D2576" s="289" t="s">
        <v>21</v>
      </c>
      <c r="E2576" s="86">
        <v>10000</v>
      </c>
      <c r="F2576" s="258"/>
    </row>
    <row r="2577" spans="1:6">
      <c r="A2577" s="166">
        <f t="shared" si="41"/>
        <v>2568</v>
      </c>
      <c r="B2577" s="85">
        <v>44816</v>
      </c>
      <c r="C2577" s="65" t="s">
        <v>1881</v>
      </c>
      <c r="D2577" s="289" t="s">
        <v>21</v>
      </c>
      <c r="E2577" s="86">
        <v>10000</v>
      </c>
      <c r="F2577" s="258"/>
    </row>
    <row r="2578" spans="1:6">
      <c r="A2578" s="166">
        <f t="shared" si="41"/>
        <v>2569</v>
      </c>
      <c r="B2578" s="85">
        <v>44816</v>
      </c>
      <c r="C2578" s="65" t="s">
        <v>1881</v>
      </c>
      <c r="D2578" s="289" t="s">
        <v>21</v>
      </c>
      <c r="E2578" s="86">
        <v>10000</v>
      </c>
      <c r="F2578" s="258"/>
    </row>
    <row r="2579" spans="1:6">
      <c r="A2579" s="166">
        <f t="shared" si="41"/>
        <v>2570</v>
      </c>
      <c r="B2579" s="85">
        <v>44816</v>
      </c>
      <c r="C2579" s="65" t="s">
        <v>1881</v>
      </c>
      <c r="D2579" s="289" t="s">
        <v>21</v>
      </c>
      <c r="E2579" s="86">
        <v>10000</v>
      </c>
      <c r="F2579" s="258"/>
    </row>
    <row r="2580" spans="1:6">
      <c r="A2580" s="166">
        <f t="shared" si="41"/>
        <v>2571</v>
      </c>
      <c r="B2580" s="85">
        <v>44816</v>
      </c>
      <c r="C2580" s="65" t="s">
        <v>1881</v>
      </c>
      <c r="D2580" s="289" t="s">
        <v>21</v>
      </c>
      <c r="E2580" s="86">
        <v>10000</v>
      </c>
      <c r="F2580" s="258"/>
    </row>
    <row r="2581" spans="1:6">
      <c r="A2581" s="166">
        <f t="shared" si="41"/>
        <v>2572</v>
      </c>
      <c r="B2581" s="85">
        <v>44816</v>
      </c>
      <c r="C2581" s="65" t="s">
        <v>1881</v>
      </c>
      <c r="D2581" s="289" t="s">
        <v>21</v>
      </c>
      <c r="E2581" s="86">
        <v>10000</v>
      </c>
      <c r="F2581" s="258"/>
    </row>
    <row r="2582" spans="1:6">
      <c r="A2582" s="166">
        <f t="shared" si="41"/>
        <v>2573</v>
      </c>
      <c r="B2582" s="85">
        <v>44816</v>
      </c>
      <c r="C2582" s="65" t="s">
        <v>1881</v>
      </c>
      <c r="D2582" s="289" t="s">
        <v>21</v>
      </c>
      <c r="E2582" s="86">
        <v>10000</v>
      </c>
      <c r="F2582" s="258"/>
    </row>
    <row r="2583" spans="1:6">
      <c r="A2583" s="166">
        <f t="shared" si="41"/>
        <v>2574</v>
      </c>
      <c r="B2583" s="85">
        <v>44816</v>
      </c>
      <c r="C2583" s="65" t="s">
        <v>1881</v>
      </c>
      <c r="D2583" s="289" t="s">
        <v>21</v>
      </c>
      <c r="E2583" s="86">
        <v>10000</v>
      </c>
      <c r="F2583" s="258"/>
    </row>
    <row r="2584" spans="1:6">
      <c r="A2584" s="166">
        <f t="shared" si="41"/>
        <v>2575</v>
      </c>
      <c r="B2584" s="85">
        <v>44816</v>
      </c>
      <c r="C2584" s="65" t="s">
        <v>1881</v>
      </c>
      <c r="D2584" s="289" t="s">
        <v>21</v>
      </c>
      <c r="E2584" s="86">
        <v>20000</v>
      </c>
      <c r="F2584" s="258"/>
    </row>
    <row r="2585" spans="1:6">
      <c r="A2585" s="166">
        <f t="shared" si="41"/>
        <v>2576</v>
      </c>
      <c r="B2585" s="85">
        <v>44816</v>
      </c>
      <c r="C2585" s="65" t="s">
        <v>1881</v>
      </c>
      <c r="D2585" s="289" t="s">
        <v>21</v>
      </c>
      <c r="E2585" s="86">
        <v>10000</v>
      </c>
      <c r="F2585" s="258"/>
    </row>
    <row r="2586" spans="1:6">
      <c r="A2586" s="166">
        <f t="shared" si="41"/>
        <v>2577</v>
      </c>
      <c r="B2586" s="85">
        <v>44816</v>
      </c>
      <c r="C2586" s="65" t="s">
        <v>1881</v>
      </c>
      <c r="D2586" s="289" t="s">
        <v>1004</v>
      </c>
      <c r="E2586" s="86">
        <v>500000</v>
      </c>
      <c r="F2586" s="258"/>
    </row>
    <row r="2587" spans="1:6">
      <c r="A2587" s="166">
        <f t="shared" si="41"/>
        <v>2578</v>
      </c>
      <c r="B2587" s="85">
        <v>44816</v>
      </c>
      <c r="C2587" s="65" t="s">
        <v>1881</v>
      </c>
      <c r="D2587" s="289" t="s">
        <v>21</v>
      </c>
      <c r="E2587" s="86">
        <v>10000</v>
      </c>
      <c r="F2587" s="258"/>
    </row>
    <row r="2588" spans="1:6">
      <c r="A2588" s="166">
        <f t="shared" si="41"/>
        <v>2579</v>
      </c>
      <c r="B2588" s="85">
        <v>44816</v>
      </c>
      <c r="C2588" s="65" t="s">
        <v>1881</v>
      </c>
      <c r="D2588" s="289" t="s">
        <v>21</v>
      </c>
      <c r="E2588" s="86">
        <v>10000</v>
      </c>
      <c r="F2588" s="258"/>
    </row>
    <row r="2589" spans="1:6">
      <c r="A2589" s="166">
        <f t="shared" si="41"/>
        <v>2580</v>
      </c>
      <c r="B2589" s="85">
        <v>44816</v>
      </c>
      <c r="C2589" s="65" t="s">
        <v>1881</v>
      </c>
      <c r="D2589" s="289" t="s">
        <v>21</v>
      </c>
      <c r="E2589" s="86">
        <v>20000</v>
      </c>
      <c r="F2589" s="258"/>
    </row>
    <row r="2590" spans="1:6">
      <c r="A2590" s="166">
        <f t="shared" si="41"/>
        <v>2581</v>
      </c>
      <c r="B2590" s="85">
        <v>44816</v>
      </c>
      <c r="C2590" s="65" t="s">
        <v>1881</v>
      </c>
      <c r="D2590" s="289" t="s">
        <v>21</v>
      </c>
      <c r="E2590" s="86">
        <v>10000</v>
      </c>
      <c r="F2590" s="258"/>
    </row>
    <row r="2591" spans="1:6">
      <c r="A2591" s="166">
        <f t="shared" si="41"/>
        <v>2582</v>
      </c>
      <c r="B2591" s="85">
        <v>44816</v>
      </c>
      <c r="C2591" s="65" t="s">
        <v>1881</v>
      </c>
      <c r="D2591" s="289" t="s">
        <v>21</v>
      </c>
      <c r="E2591" s="86">
        <v>10000</v>
      </c>
      <c r="F2591" s="258"/>
    </row>
    <row r="2592" spans="1:6">
      <c r="A2592" s="166">
        <f t="shared" ref="A2592:A2655" si="42">A2591+1</f>
        <v>2583</v>
      </c>
      <c r="B2592" s="85">
        <v>44816</v>
      </c>
      <c r="C2592" s="65" t="s">
        <v>1881</v>
      </c>
      <c r="D2592" s="289" t="s">
        <v>21</v>
      </c>
      <c r="E2592" s="86">
        <v>10000</v>
      </c>
      <c r="F2592" s="258"/>
    </row>
    <row r="2593" spans="1:6">
      <c r="A2593" s="166">
        <f t="shared" si="42"/>
        <v>2584</v>
      </c>
      <c r="B2593" s="85">
        <v>44816</v>
      </c>
      <c r="C2593" s="65" t="s">
        <v>1881</v>
      </c>
      <c r="D2593" s="289" t="s">
        <v>21</v>
      </c>
      <c r="E2593" s="86">
        <v>10000</v>
      </c>
      <c r="F2593" s="258"/>
    </row>
    <row r="2594" spans="1:6">
      <c r="A2594" s="166">
        <f t="shared" si="42"/>
        <v>2585</v>
      </c>
      <c r="B2594" s="85">
        <v>44816</v>
      </c>
      <c r="C2594" s="65" t="s">
        <v>1881</v>
      </c>
      <c r="D2594" s="289" t="s">
        <v>21</v>
      </c>
      <c r="E2594" s="86">
        <v>10000</v>
      </c>
      <c r="F2594" s="258"/>
    </row>
    <row r="2595" spans="1:6">
      <c r="A2595" s="166">
        <f t="shared" si="42"/>
        <v>2586</v>
      </c>
      <c r="B2595" s="85">
        <v>44816</v>
      </c>
      <c r="C2595" s="65" t="s">
        <v>1881</v>
      </c>
      <c r="D2595" s="289" t="s">
        <v>21</v>
      </c>
      <c r="E2595" s="86">
        <v>10000</v>
      </c>
      <c r="F2595" s="258"/>
    </row>
    <row r="2596" spans="1:6">
      <c r="A2596" s="166">
        <f t="shared" si="42"/>
        <v>2587</v>
      </c>
      <c r="B2596" s="85">
        <v>44816</v>
      </c>
      <c r="C2596" s="65" t="s">
        <v>1881</v>
      </c>
      <c r="D2596" s="289" t="s">
        <v>21</v>
      </c>
      <c r="E2596" s="86">
        <v>10000</v>
      </c>
      <c r="F2596" s="258"/>
    </row>
    <row r="2597" spans="1:6">
      <c r="A2597" s="166">
        <f t="shared" si="42"/>
        <v>2588</v>
      </c>
      <c r="B2597" s="85">
        <v>44816</v>
      </c>
      <c r="C2597" s="65" t="s">
        <v>1881</v>
      </c>
      <c r="D2597" s="289" t="s">
        <v>21</v>
      </c>
      <c r="E2597" s="86">
        <v>10000</v>
      </c>
      <c r="F2597" s="258"/>
    </row>
    <row r="2598" spans="1:6">
      <c r="A2598" s="166">
        <f t="shared" si="42"/>
        <v>2589</v>
      </c>
      <c r="B2598" s="85">
        <v>44816</v>
      </c>
      <c r="C2598" s="65" t="s">
        <v>1881</v>
      </c>
      <c r="D2598" s="289" t="s">
        <v>21</v>
      </c>
      <c r="E2598" s="86">
        <v>20000</v>
      </c>
      <c r="F2598" s="258"/>
    </row>
    <row r="2599" spans="1:6">
      <c r="A2599" s="166">
        <f t="shared" si="42"/>
        <v>2590</v>
      </c>
      <c r="B2599" s="85">
        <v>44816</v>
      </c>
      <c r="C2599" s="65" t="s">
        <v>1881</v>
      </c>
      <c r="D2599" s="289" t="s">
        <v>21</v>
      </c>
      <c r="E2599" s="86">
        <v>10000</v>
      </c>
      <c r="F2599" s="258"/>
    </row>
    <row r="2600" spans="1:6">
      <c r="A2600" s="166">
        <f t="shared" si="42"/>
        <v>2591</v>
      </c>
      <c r="B2600" s="85">
        <v>44817</v>
      </c>
      <c r="C2600" s="65" t="s">
        <v>1882</v>
      </c>
      <c r="D2600" s="289" t="s">
        <v>21</v>
      </c>
      <c r="E2600" s="86">
        <v>10000</v>
      </c>
      <c r="F2600" s="258"/>
    </row>
    <row r="2601" spans="1:6">
      <c r="A2601" s="166">
        <f t="shared" si="42"/>
        <v>2592</v>
      </c>
      <c r="B2601" s="85">
        <v>44817</v>
      </c>
      <c r="C2601" s="65" t="s">
        <v>1882</v>
      </c>
      <c r="D2601" s="289" t="s">
        <v>21</v>
      </c>
      <c r="E2601" s="86">
        <v>10000</v>
      </c>
      <c r="F2601" s="258"/>
    </row>
    <row r="2602" spans="1:6">
      <c r="A2602" s="166">
        <f t="shared" si="42"/>
        <v>2593</v>
      </c>
      <c r="B2602" s="85">
        <v>44817</v>
      </c>
      <c r="C2602" s="65" t="s">
        <v>1882</v>
      </c>
      <c r="D2602" s="289" t="s">
        <v>21</v>
      </c>
      <c r="E2602" s="86">
        <v>10000</v>
      </c>
      <c r="F2602" s="258"/>
    </row>
    <row r="2603" spans="1:6">
      <c r="A2603" s="166">
        <f t="shared" si="42"/>
        <v>2594</v>
      </c>
      <c r="B2603" s="85">
        <v>44817</v>
      </c>
      <c r="C2603" s="65" t="s">
        <v>1882</v>
      </c>
      <c r="D2603" s="289" t="s">
        <v>21</v>
      </c>
      <c r="E2603" s="86">
        <v>10000</v>
      </c>
      <c r="F2603" s="258"/>
    </row>
    <row r="2604" spans="1:6">
      <c r="A2604" s="166">
        <f t="shared" si="42"/>
        <v>2595</v>
      </c>
      <c r="B2604" s="85">
        <v>44817</v>
      </c>
      <c r="C2604" s="65" t="s">
        <v>1882</v>
      </c>
      <c r="D2604" s="289" t="s">
        <v>21</v>
      </c>
      <c r="E2604" s="86">
        <v>10000</v>
      </c>
      <c r="F2604" s="258"/>
    </row>
    <row r="2605" spans="1:6">
      <c r="A2605" s="166">
        <f t="shared" si="42"/>
        <v>2596</v>
      </c>
      <c r="B2605" s="85">
        <v>44817</v>
      </c>
      <c r="C2605" s="65" t="s">
        <v>1882</v>
      </c>
      <c r="D2605" s="289" t="s">
        <v>21</v>
      </c>
      <c r="E2605" s="86">
        <v>10000</v>
      </c>
      <c r="F2605" s="258"/>
    </row>
    <row r="2606" spans="1:6">
      <c r="A2606" s="166">
        <f t="shared" si="42"/>
        <v>2597</v>
      </c>
      <c r="B2606" s="85">
        <v>44817</v>
      </c>
      <c r="C2606" s="65" t="s">
        <v>1882</v>
      </c>
      <c r="D2606" s="289" t="s">
        <v>21</v>
      </c>
      <c r="E2606" s="86">
        <v>10000</v>
      </c>
      <c r="F2606" s="258"/>
    </row>
    <row r="2607" spans="1:6">
      <c r="A2607" s="166">
        <f t="shared" si="42"/>
        <v>2598</v>
      </c>
      <c r="B2607" s="85">
        <v>44817</v>
      </c>
      <c r="C2607" s="65" t="s">
        <v>1882</v>
      </c>
      <c r="D2607" s="289" t="s">
        <v>21</v>
      </c>
      <c r="E2607" s="86">
        <v>10000</v>
      </c>
      <c r="F2607" s="258"/>
    </row>
    <row r="2608" spans="1:6">
      <c r="A2608" s="166">
        <f t="shared" si="42"/>
        <v>2599</v>
      </c>
      <c r="B2608" s="85">
        <v>44817</v>
      </c>
      <c r="C2608" s="65" t="s">
        <v>1882</v>
      </c>
      <c r="D2608" s="289" t="s">
        <v>21</v>
      </c>
      <c r="E2608" s="86">
        <v>20000</v>
      </c>
      <c r="F2608" s="258"/>
    </row>
    <row r="2609" spans="1:6">
      <c r="A2609" s="166">
        <f t="shared" si="42"/>
        <v>2600</v>
      </c>
      <c r="B2609" s="85">
        <v>44817</v>
      </c>
      <c r="C2609" s="65" t="s">
        <v>1882</v>
      </c>
      <c r="D2609" s="289" t="s">
        <v>21</v>
      </c>
      <c r="E2609" s="86">
        <v>10000</v>
      </c>
      <c r="F2609" s="258"/>
    </row>
    <row r="2610" spans="1:6">
      <c r="A2610" s="166">
        <f t="shared" si="42"/>
        <v>2601</v>
      </c>
      <c r="B2610" s="85">
        <v>44817</v>
      </c>
      <c r="C2610" s="65" t="s">
        <v>1882</v>
      </c>
      <c r="D2610" s="289" t="s">
        <v>21</v>
      </c>
      <c r="E2610" s="86">
        <v>10000</v>
      </c>
      <c r="F2610" s="258"/>
    </row>
    <row r="2611" spans="1:6">
      <c r="A2611" s="166">
        <f t="shared" si="42"/>
        <v>2602</v>
      </c>
      <c r="B2611" s="85">
        <v>44817</v>
      </c>
      <c r="C2611" s="65" t="s">
        <v>1882</v>
      </c>
      <c r="D2611" s="289" t="s">
        <v>2024</v>
      </c>
      <c r="E2611" s="86">
        <v>200000</v>
      </c>
      <c r="F2611" s="258"/>
    </row>
    <row r="2612" spans="1:6">
      <c r="A2612" s="166">
        <f t="shared" si="42"/>
        <v>2603</v>
      </c>
      <c r="B2612" s="85">
        <v>44817</v>
      </c>
      <c r="C2612" s="65" t="s">
        <v>1882</v>
      </c>
      <c r="D2612" s="289" t="s">
        <v>21</v>
      </c>
      <c r="E2612" s="86">
        <v>10000</v>
      </c>
      <c r="F2612" s="258"/>
    </row>
    <row r="2613" spans="1:6">
      <c r="A2613" s="166">
        <f t="shared" si="42"/>
        <v>2604</v>
      </c>
      <c r="B2613" s="85">
        <v>44817</v>
      </c>
      <c r="C2613" s="65" t="s">
        <v>1882</v>
      </c>
      <c r="D2613" s="289" t="s">
        <v>21</v>
      </c>
      <c r="E2613" s="86">
        <v>10000</v>
      </c>
      <c r="F2613" s="258"/>
    </row>
    <row r="2614" spans="1:6">
      <c r="A2614" s="166">
        <f t="shared" si="42"/>
        <v>2605</v>
      </c>
      <c r="B2614" s="85">
        <v>44817</v>
      </c>
      <c r="C2614" s="65" t="s">
        <v>1882</v>
      </c>
      <c r="D2614" s="289" t="s">
        <v>21</v>
      </c>
      <c r="E2614" s="86">
        <v>10000</v>
      </c>
      <c r="F2614" s="258"/>
    </row>
    <row r="2615" spans="1:6">
      <c r="A2615" s="166">
        <f t="shared" si="42"/>
        <v>2606</v>
      </c>
      <c r="B2615" s="85">
        <v>44817</v>
      </c>
      <c r="C2615" s="65" t="s">
        <v>1882</v>
      </c>
      <c r="D2615" s="289" t="s">
        <v>21</v>
      </c>
      <c r="E2615" s="86">
        <v>10000</v>
      </c>
      <c r="F2615" s="258"/>
    </row>
    <row r="2616" spans="1:6">
      <c r="A2616" s="166">
        <f t="shared" si="42"/>
        <v>2607</v>
      </c>
      <c r="B2616" s="85">
        <v>44817</v>
      </c>
      <c r="C2616" s="65" t="s">
        <v>1882</v>
      </c>
      <c r="D2616" s="289" t="s">
        <v>21</v>
      </c>
      <c r="E2616" s="86">
        <v>10000</v>
      </c>
      <c r="F2616" s="258"/>
    </row>
    <row r="2617" spans="1:6">
      <c r="A2617" s="166">
        <f t="shared" si="42"/>
        <v>2608</v>
      </c>
      <c r="B2617" s="85">
        <v>44817</v>
      </c>
      <c r="C2617" s="65" t="s">
        <v>1882</v>
      </c>
      <c r="D2617" s="289" t="s">
        <v>21</v>
      </c>
      <c r="E2617" s="86">
        <v>10000</v>
      </c>
      <c r="F2617" s="258"/>
    </row>
    <row r="2618" spans="1:6">
      <c r="A2618" s="166">
        <f t="shared" si="42"/>
        <v>2609</v>
      </c>
      <c r="B2618" s="85">
        <v>44817</v>
      </c>
      <c r="C2618" s="65" t="s">
        <v>1882</v>
      </c>
      <c r="D2618" s="289" t="s">
        <v>21</v>
      </c>
      <c r="E2618" s="86">
        <v>10000</v>
      </c>
      <c r="F2618" s="258"/>
    </row>
    <row r="2619" spans="1:6">
      <c r="A2619" s="166">
        <f t="shared" si="42"/>
        <v>2610</v>
      </c>
      <c r="B2619" s="85">
        <v>44817</v>
      </c>
      <c r="C2619" s="65" t="s">
        <v>1882</v>
      </c>
      <c r="D2619" s="289" t="s">
        <v>21</v>
      </c>
      <c r="E2619" s="86">
        <v>5000</v>
      </c>
      <c r="F2619" s="258"/>
    </row>
    <row r="2620" spans="1:6">
      <c r="A2620" s="166">
        <f t="shared" si="42"/>
        <v>2611</v>
      </c>
      <c r="B2620" s="85">
        <v>44817</v>
      </c>
      <c r="C2620" s="65" t="s">
        <v>1882</v>
      </c>
      <c r="D2620" s="289" t="s">
        <v>21</v>
      </c>
      <c r="E2620" s="86">
        <v>10000</v>
      </c>
      <c r="F2620" s="258"/>
    </row>
    <row r="2621" spans="1:6">
      <c r="A2621" s="166">
        <f t="shared" si="42"/>
        <v>2612</v>
      </c>
      <c r="B2621" s="85">
        <v>44817</v>
      </c>
      <c r="C2621" s="65" t="s">
        <v>1882</v>
      </c>
      <c r="D2621" s="289" t="s">
        <v>21</v>
      </c>
      <c r="E2621" s="86">
        <v>10000</v>
      </c>
      <c r="F2621" s="258"/>
    </row>
    <row r="2622" spans="1:6">
      <c r="A2622" s="166">
        <f t="shared" si="42"/>
        <v>2613</v>
      </c>
      <c r="B2622" s="85">
        <v>44817</v>
      </c>
      <c r="C2622" s="65" t="s">
        <v>1882</v>
      </c>
      <c r="D2622" s="289" t="s">
        <v>21</v>
      </c>
      <c r="E2622" s="86">
        <v>10000</v>
      </c>
      <c r="F2622" s="258"/>
    </row>
    <row r="2623" spans="1:6">
      <c r="A2623" s="166">
        <f t="shared" si="42"/>
        <v>2614</v>
      </c>
      <c r="B2623" s="85">
        <v>44817</v>
      </c>
      <c r="C2623" s="65" t="s">
        <v>1882</v>
      </c>
      <c r="D2623" s="289" t="s">
        <v>21</v>
      </c>
      <c r="E2623" s="86">
        <v>10000</v>
      </c>
      <c r="F2623" s="258"/>
    </row>
    <row r="2624" spans="1:6">
      <c r="A2624" s="166">
        <f t="shared" si="42"/>
        <v>2615</v>
      </c>
      <c r="B2624" s="85">
        <v>44817</v>
      </c>
      <c r="C2624" s="65" t="s">
        <v>1882</v>
      </c>
      <c r="D2624" s="289" t="s">
        <v>21</v>
      </c>
      <c r="E2624" s="86">
        <v>10000</v>
      </c>
      <c r="F2624" s="258"/>
    </row>
    <row r="2625" spans="1:6">
      <c r="A2625" s="166">
        <f t="shared" si="42"/>
        <v>2616</v>
      </c>
      <c r="B2625" s="85">
        <v>44817</v>
      </c>
      <c r="C2625" s="65" t="s">
        <v>1882</v>
      </c>
      <c r="D2625" s="289" t="s">
        <v>21</v>
      </c>
      <c r="E2625" s="86">
        <v>10000</v>
      </c>
      <c r="F2625" s="258"/>
    </row>
    <row r="2626" spans="1:6">
      <c r="A2626" s="166">
        <f t="shared" si="42"/>
        <v>2617</v>
      </c>
      <c r="B2626" s="85">
        <v>44817</v>
      </c>
      <c r="C2626" s="65" t="s">
        <v>1882</v>
      </c>
      <c r="D2626" s="289" t="s">
        <v>21</v>
      </c>
      <c r="E2626" s="86">
        <v>10000</v>
      </c>
      <c r="F2626" s="258"/>
    </row>
    <row r="2627" spans="1:6">
      <c r="A2627" s="166">
        <f t="shared" si="42"/>
        <v>2618</v>
      </c>
      <c r="B2627" s="85">
        <v>44817</v>
      </c>
      <c r="C2627" s="65" t="s">
        <v>1882</v>
      </c>
      <c r="D2627" s="289" t="s">
        <v>1933</v>
      </c>
      <c r="E2627" s="86">
        <v>50000</v>
      </c>
      <c r="F2627" s="258"/>
    </row>
    <row r="2628" spans="1:6">
      <c r="A2628" s="166">
        <f t="shared" si="42"/>
        <v>2619</v>
      </c>
      <c r="B2628" s="85">
        <v>44817</v>
      </c>
      <c r="C2628" s="65" t="s">
        <v>1882</v>
      </c>
      <c r="D2628" s="289" t="s">
        <v>21</v>
      </c>
      <c r="E2628" s="86">
        <v>10000</v>
      </c>
      <c r="F2628" s="258"/>
    </row>
    <row r="2629" spans="1:6">
      <c r="A2629" s="166">
        <f t="shared" si="42"/>
        <v>2620</v>
      </c>
      <c r="B2629" s="85">
        <v>44817</v>
      </c>
      <c r="C2629" s="65" t="s">
        <v>1882</v>
      </c>
      <c r="D2629" s="289" t="s">
        <v>21</v>
      </c>
      <c r="E2629" s="86">
        <v>10000</v>
      </c>
      <c r="F2629" s="258"/>
    </row>
    <row r="2630" spans="1:6">
      <c r="A2630" s="166">
        <f t="shared" si="42"/>
        <v>2621</v>
      </c>
      <c r="B2630" s="85">
        <v>44817</v>
      </c>
      <c r="C2630" s="65" t="s">
        <v>1882</v>
      </c>
      <c r="D2630" s="289" t="s">
        <v>21</v>
      </c>
      <c r="E2630" s="86">
        <v>10000</v>
      </c>
      <c r="F2630" s="258"/>
    </row>
    <row r="2631" spans="1:6">
      <c r="A2631" s="166">
        <f t="shared" si="42"/>
        <v>2622</v>
      </c>
      <c r="B2631" s="85">
        <v>44818</v>
      </c>
      <c r="C2631" s="65" t="s">
        <v>1883</v>
      </c>
      <c r="D2631" s="289" t="s">
        <v>2105</v>
      </c>
      <c r="E2631" s="86">
        <v>50000</v>
      </c>
      <c r="F2631" s="258"/>
    </row>
    <row r="2632" spans="1:6">
      <c r="A2632" s="166">
        <f t="shared" si="42"/>
        <v>2623</v>
      </c>
      <c r="B2632" s="85">
        <v>44818</v>
      </c>
      <c r="C2632" s="65" t="s">
        <v>1883</v>
      </c>
      <c r="D2632" s="289" t="s">
        <v>21</v>
      </c>
      <c r="E2632" s="86">
        <v>21000</v>
      </c>
      <c r="F2632" s="258"/>
    </row>
    <row r="2633" spans="1:6">
      <c r="A2633" s="166">
        <f t="shared" si="42"/>
        <v>2624</v>
      </c>
      <c r="B2633" s="85">
        <v>44818</v>
      </c>
      <c r="C2633" s="65" t="s">
        <v>1883</v>
      </c>
      <c r="D2633" s="106" t="s">
        <v>2441</v>
      </c>
      <c r="E2633" s="86">
        <v>100000</v>
      </c>
      <c r="F2633" s="258"/>
    </row>
    <row r="2634" spans="1:6">
      <c r="A2634" s="166">
        <f t="shared" si="42"/>
        <v>2625</v>
      </c>
      <c r="B2634" s="85">
        <v>44818</v>
      </c>
      <c r="C2634" s="65" t="s">
        <v>1883</v>
      </c>
      <c r="D2634" s="289" t="s">
        <v>21</v>
      </c>
      <c r="E2634" s="86">
        <v>10000</v>
      </c>
      <c r="F2634" s="258"/>
    </row>
    <row r="2635" spans="1:6">
      <c r="A2635" s="166">
        <f t="shared" si="42"/>
        <v>2626</v>
      </c>
      <c r="B2635" s="85">
        <v>44818</v>
      </c>
      <c r="C2635" s="65" t="s">
        <v>1883</v>
      </c>
      <c r="D2635" s="289" t="s">
        <v>21</v>
      </c>
      <c r="E2635" s="86">
        <v>10000</v>
      </c>
      <c r="F2635" s="258"/>
    </row>
    <row r="2636" spans="1:6">
      <c r="A2636" s="166">
        <f t="shared" si="42"/>
        <v>2627</v>
      </c>
      <c r="B2636" s="85">
        <v>44818</v>
      </c>
      <c r="C2636" s="65" t="s">
        <v>1883</v>
      </c>
      <c r="D2636" s="289" t="s">
        <v>21</v>
      </c>
      <c r="E2636" s="86">
        <v>20000</v>
      </c>
      <c r="F2636" s="258"/>
    </row>
    <row r="2637" spans="1:6">
      <c r="A2637" s="166">
        <f t="shared" si="42"/>
        <v>2628</v>
      </c>
      <c r="B2637" s="85">
        <v>44818</v>
      </c>
      <c r="C2637" s="65" t="s">
        <v>1883</v>
      </c>
      <c r="D2637" s="106" t="s">
        <v>2466</v>
      </c>
      <c r="E2637" s="86">
        <v>600000</v>
      </c>
      <c r="F2637" s="258"/>
    </row>
    <row r="2638" spans="1:6">
      <c r="A2638" s="166">
        <f t="shared" si="42"/>
        <v>2629</v>
      </c>
      <c r="B2638" s="85">
        <v>44818</v>
      </c>
      <c r="C2638" s="65" t="s">
        <v>1883</v>
      </c>
      <c r="D2638" s="289" t="s">
        <v>21</v>
      </c>
      <c r="E2638" s="86">
        <v>20000</v>
      </c>
      <c r="F2638" s="258"/>
    </row>
    <row r="2639" spans="1:6">
      <c r="A2639" s="166">
        <f t="shared" si="42"/>
        <v>2630</v>
      </c>
      <c r="B2639" s="85">
        <v>44818</v>
      </c>
      <c r="C2639" s="65" t="s">
        <v>1883</v>
      </c>
      <c r="D2639" s="289" t="s">
        <v>21</v>
      </c>
      <c r="E2639" s="86">
        <v>10000</v>
      </c>
      <c r="F2639" s="258"/>
    </row>
    <row r="2640" spans="1:6">
      <c r="A2640" s="166">
        <f t="shared" si="42"/>
        <v>2631</v>
      </c>
      <c r="B2640" s="85">
        <v>44818</v>
      </c>
      <c r="C2640" s="65" t="s">
        <v>1883</v>
      </c>
      <c r="D2640" s="289" t="s">
        <v>21</v>
      </c>
      <c r="E2640" s="86">
        <v>10000</v>
      </c>
      <c r="F2640" s="258"/>
    </row>
    <row r="2641" spans="1:6">
      <c r="A2641" s="166">
        <f t="shared" si="42"/>
        <v>2632</v>
      </c>
      <c r="B2641" s="85">
        <v>44818</v>
      </c>
      <c r="C2641" s="65" t="s">
        <v>1883</v>
      </c>
      <c r="D2641" s="289" t="s">
        <v>21</v>
      </c>
      <c r="E2641" s="86">
        <v>20000</v>
      </c>
      <c r="F2641" s="258"/>
    </row>
    <row r="2642" spans="1:6">
      <c r="A2642" s="166">
        <f t="shared" si="42"/>
        <v>2633</v>
      </c>
      <c r="B2642" s="85">
        <v>44818</v>
      </c>
      <c r="C2642" s="65" t="s">
        <v>1883</v>
      </c>
      <c r="D2642" s="289" t="s">
        <v>21</v>
      </c>
      <c r="E2642" s="86">
        <v>10000</v>
      </c>
      <c r="F2642" s="258"/>
    </row>
    <row r="2643" spans="1:6">
      <c r="A2643" s="166">
        <f t="shared" si="42"/>
        <v>2634</v>
      </c>
      <c r="B2643" s="85">
        <v>44818</v>
      </c>
      <c r="C2643" s="65" t="s">
        <v>1883</v>
      </c>
      <c r="D2643" s="289" t="s">
        <v>21</v>
      </c>
      <c r="E2643" s="86">
        <v>20000</v>
      </c>
      <c r="F2643" s="258"/>
    </row>
    <row r="2644" spans="1:6">
      <c r="A2644" s="166">
        <f t="shared" si="42"/>
        <v>2635</v>
      </c>
      <c r="B2644" s="85">
        <v>44818</v>
      </c>
      <c r="C2644" s="65" t="s">
        <v>1883</v>
      </c>
      <c r="D2644" s="289" t="s">
        <v>21</v>
      </c>
      <c r="E2644" s="86">
        <v>10000</v>
      </c>
      <c r="F2644" s="258"/>
    </row>
    <row r="2645" spans="1:6">
      <c r="A2645" s="166">
        <f t="shared" si="42"/>
        <v>2636</v>
      </c>
      <c r="B2645" s="85">
        <v>44818</v>
      </c>
      <c r="C2645" s="65" t="s">
        <v>1883</v>
      </c>
      <c r="D2645" s="289" t="s">
        <v>21</v>
      </c>
      <c r="E2645" s="86">
        <v>10000</v>
      </c>
      <c r="F2645" s="258"/>
    </row>
    <row r="2646" spans="1:6">
      <c r="A2646" s="166">
        <f t="shared" si="42"/>
        <v>2637</v>
      </c>
      <c r="B2646" s="85">
        <v>44818</v>
      </c>
      <c r="C2646" s="65" t="s">
        <v>1883</v>
      </c>
      <c r="D2646" s="289" t="s">
        <v>21</v>
      </c>
      <c r="E2646" s="86">
        <v>10000</v>
      </c>
      <c r="F2646" s="258"/>
    </row>
    <row r="2647" spans="1:6">
      <c r="A2647" s="166">
        <f t="shared" si="42"/>
        <v>2638</v>
      </c>
      <c r="B2647" s="85">
        <v>44818</v>
      </c>
      <c r="C2647" s="65" t="s">
        <v>1883</v>
      </c>
      <c r="D2647" s="289" t="s">
        <v>21</v>
      </c>
      <c r="E2647" s="86">
        <v>10000</v>
      </c>
      <c r="F2647" s="258"/>
    </row>
    <row r="2648" spans="1:6">
      <c r="A2648" s="166">
        <f t="shared" si="42"/>
        <v>2639</v>
      </c>
      <c r="B2648" s="85">
        <v>44818</v>
      </c>
      <c r="C2648" s="65" t="s">
        <v>1883</v>
      </c>
      <c r="D2648" s="289" t="s">
        <v>21</v>
      </c>
      <c r="E2648" s="86">
        <v>10000</v>
      </c>
      <c r="F2648" s="258"/>
    </row>
    <row r="2649" spans="1:6">
      <c r="A2649" s="166">
        <f t="shared" si="42"/>
        <v>2640</v>
      </c>
      <c r="B2649" s="85">
        <v>44818</v>
      </c>
      <c r="C2649" s="65" t="s">
        <v>1883</v>
      </c>
      <c r="D2649" s="289" t="s">
        <v>21</v>
      </c>
      <c r="E2649" s="86">
        <v>10000</v>
      </c>
      <c r="F2649" s="258"/>
    </row>
    <row r="2650" spans="1:6">
      <c r="A2650" s="166">
        <f t="shared" si="42"/>
        <v>2641</v>
      </c>
      <c r="B2650" s="85">
        <v>44818</v>
      </c>
      <c r="C2650" s="65" t="s">
        <v>1883</v>
      </c>
      <c r="D2650" s="289" t="s">
        <v>21</v>
      </c>
      <c r="E2650" s="86">
        <v>10000</v>
      </c>
      <c r="F2650" s="258"/>
    </row>
    <row r="2651" spans="1:6">
      <c r="A2651" s="166">
        <f t="shared" si="42"/>
        <v>2642</v>
      </c>
      <c r="B2651" s="85">
        <v>44818</v>
      </c>
      <c r="C2651" s="65" t="s">
        <v>1883</v>
      </c>
      <c r="D2651" s="289" t="s">
        <v>21</v>
      </c>
      <c r="E2651" s="86">
        <v>10000</v>
      </c>
      <c r="F2651" s="258"/>
    </row>
    <row r="2652" spans="1:6">
      <c r="A2652" s="166">
        <f t="shared" si="42"/>
        <v>2643</v>
      </c>
      <c r="B2652" s="85">
        <v>44819</v>
      </c>
      <c r="C2652" s="65" t="s">
        <v>1884</v>
      </c>
      <c r="D2652" s="289" t="s">
        <v>21</v>
      </c>
      <c r="E2652" s="86">
        <v>10000</v>
      </c>
      <c r="F2652" s="258"/>
    </row>
    <row r="2653" spans="1:6">
      <c r="A2653" s="166">
        <f t="shared" si="42"/>
        <v>2644</v>
      </c>
      <c r="B2653" s="85">
        <v>44819</v>
      </c>
      <c r="C2653" s="65" t="s">
        <v>1884</v>
      </c>
      <c r="D2653" s="289" t="s">
        <v>21</v>
      </c>
      <c r="E2653" s="86">
        <v>10000</v>
      </c>
      <c r="F2653" s="258"/>
    </row>
    <row r="2654" spans="1:6">
      <c r="A2654" s="166">
        <f t="shared" si="42"/>
        <v>2645</v>
      </c>
      <c r="B2654" s="85">
        <v>44819</v>
      </c>
      <c r="C2654" s="65" t="s">
        <v>1884</v>
      </c>
      <c r="D2654" s="289" t="s">
        <v>21</v>
      </c>
      <c r="E2654" s="86">
        <v>10000</v>
      </c>
      <c r="F2654" s="258"/>
    </row>
    <row r="2655" spans="1:6">
      <c r="A2655" s="166">
        <f t="shared" si="42"/>
        <v>2646</v>
      </c>
      <c r="B2655" s="85">
        <v>44819</v>
      </c>
      <c r="C2655" s="65" t="s">
        <v>1884</v>
      </c>
      <c r="D2655" s="289" t="s">
        <v>21</v>
      </c>
      <c r="E2655" s="86">
        <v>10000</v>
      </c>
      <c r="F2655" s="258"/>
    </row>
    <row r="2656" spans="1:6">
      <c r="A2656" s="166">
        <f t="shared" ref="A2656:A2719" si="43">A2655+1</f>
        <v>2647</v>
      </c>
      <c r="B2656" s="85">
        <v>44819</v>
      </c>
      <c r="C2656" s="65" t="s">
        <v>1884</v>
      </c>
      <c r="D2656" s="289" t="s">
        <v>21</v>
      </c>
      <c r="E2656" s="86">
        <v>100000</v>
      </c>
      <c r="F2656" s="258"/>
    </row>
    <row r="2657" spans="1:6">
      <c r="A2657" s="166">
        <f t="shared" si="43"/>
        <v>2648</v>
      </c>
      <c r="B2657" s="85">
        <v>44819</v>
      </c>
      <c r="C2657" s="65" t="s">
        <v>1884</v>
      </c>
      <c r="D2657" s="289" t="s">
        <v>21</v>
      </c>
      <c r="E2657" s="86">
        <v>10000</v>
      </c>
      <c r="F2657" s="258"/>
    </row>
    <row r="2658" spans="1:6">
      <c r="A2658" s="166">
        <f t="shared" si="43"/>
        <v>2649</v>
      </c>
      <c r="B2658" s="85">
        <v>44819</v>
      </c>
      <c r="C2658" s="65" t="s">
        <v>1884</v>
      </c>
      <c r="D2658" s="289" t="s">
        <v>21</v>
      </c>
      <c r="E2658" s="86">
        <v>10000</v>
      </c>
      <c r="F2658" s="258"/>
    </row>
    <row r="2659" spans="1:6">
      <c r="A2659" s="166">
        <f t="shared" si="43"/>
        <v>2650</v>
      </c>
      <c r="B2659" s="85">
        <v>44819</v>
      </c>
      <c r="C2659" s="65" t="s">
        <v>1884</v>
      </c>
      <c r="D2659" s="289" t="s">
        <v>21</v>
      </c>
      <c r="E2659" s="86">
        <v>10000</v>
      </c>
      <c r="F2659" s="258"/>
    </row>
    <row r="2660" spans="1:6">
      <c r="A2660" s="166">
        <f t="shared" si="43"/>
        <v>2651</v>
      </c>
      <c r="B2660" s="85">
        <v>44819</v>
      </c>
      <c r="C2660" s="65" t="s">
        <v>1884</v>
      </c>
      <c r="D2660" s="289" t="s">
        <v>21</v>
      </c>
      <c r="E2660" s="86">
        <v>20000</v>
      </c>
      <c r="F2660" s="258"/>
    </row>
    <row r="2661" spans="1:6">
      <c r="A2661" s="166">
        <f t="shared" si="43"/>
        <v>2652</v>
      </c>
      <c r="B2661" s="85">
        <v>44819</v>
      </c>
      <c r="C2661" s="65" t="s">
        <v>1884</v>
      </c>
      <c r="D2661" s="289" t="s">
        <v>21</v>
      </c>
      <c r="E2661" s="86">
        <v>10000</v>
      </c>
      <c r="F2661" s="258"/>
    </row>
    <row r="2662" spans="1:6">
      <c r="A2662" s="166">
        <f t="shared" si="43"/>
        <v>2653</v>
      </c>
      <c r="B2662" s="85">
        <v>44819</v>
      </c>
      <c r="C2662" s="65" t="s">
        <v>1884</v>
      </c>
      <c r="D2662" s="289" t="s">
        <v>21</v>
      </c>
      <c r="E2662" s="86">
        <v>10000</v>
      </c>
      <c r="F2662" s="258"/>
    </row>
    <row r="2663" spans="1:6">
      <c r="A2663" s="166">
        <f t="shared" si="43"/>
        <v>2654</v>
      </c>
      <c r="B2663" s="85">
        <v>44819</v>
      </c>
      <c r="C2663" s="65" t="s">
        <v>1884</v>
      </c>
      <c r="D2663" s="289" t="s">
        <v>2106</v>
      </c>
      <c r="E2663" s="86">
        <v>71000</v>
      </c>
      <c r="F2663" s="258"/>
    </row>
    <row r="2664" spans="1:6">
      <c r="A2664" s="166">
        <f t="shared" si="43"/>
        <v>2655</v>
      </c>
      <c r="B2664" s="85">
        <v>44819</v>
      </c>
      <c r="C2664" s="65" t="s">
        <v>1884</v>
      </c>
      <c r="D2664" s="289" t="s">
        <v>21</v>
      </c>
      <c r="E2664" s="86">
        <v>10000</v>
      </c>
      <c r="F2664" s="258"/>
    </row>
    <row r="2665" spans="1:6">
      <c r="A2665" s="166">
        <f t="shared" si="43"/>
        <v>2656</v>
      </c>
      <c r="B2665" s="85">
        <v>44819</v>
      </c>
      <c r="C2665" s="65" t="s">
        <v>1884</v>
      </c>
      <c r="D2665" s="289" t="s">
        <v>21</v>
      </c>
      <c r="E2665" s="86">
        <v>20000</v>
      </c>
      <c r="F2665" s="258"/>
    </row>
    <row r="2666" spans="1:6">
      <c r="A2666" s="166">
        <f t="shared" si="43"/>
        <v>2657</v>
      </c>
      <c r="B2666" s="85">
        <v>44819</v>
      </c>
      <c r="C2666" s="65" t="s">
        <v>1884</v>
      </c>
      <c r="D2666" s="289" t="s">
        <v>21</v>
      </c>
      <c r="E2666" s="86">
        <v>10000</v>
      </c>
      <c r="F2666" s="258"/>
    </row>
    <row r="2667" spans="1:6">
      <c r="A2667" s="166">
        <f t="shared" si="43"/>
        <v>2658</v>
      </c>
      <c r="B2667" s="85">
        <v>44819</v>
      </c>
      <c r="C2667" s="65" t="s">
        <v>1884</v>
      </c>
      <c r="D2667" s="289" t="s">
        <v>21</v>
      </c>
      <c r="E2667" s="86">
        <v>10000</v>
      </c>
      <c r="F2667" s="258"/>
    </row>
    <row r="2668" spans="1:6">
      <c r="A2668" s="166">
        <f t="shared" si="43"/>
        <v>2659</v>
      </c>
      <c r="B2668" s="85">
        <v>44819</v>
      </c>
      <c r="C2668" s="65" t="s">
        <v>1884</v>
      </c>
      <c r="D2668" s="289" t="s">
        <v>21</v>
      </c>
      <c r="E2668" s="86">
        <v>10000</v>
      </c>
      <c r="F2668" s="258"/>
    </row>
    <row r="2669" spans="1:6">
      <c r="A2669" s="166">
        <f t="shared" si="43"/>
        <v>2660</v>
      </c>
      <c r="B2669" s="85">
        <v>44819</v>
      </c>
      <c r="C2669" s="65" t="s">
        <v>1884</v>
      </c>
      <c r="D2669" s="289" t="s">
        <v>21</v>
      </c>
      <c r="E2669" s="86">
        <v>10000</v>
      </c>
      <c r="F2669" s="258"/>
    </row>
    <row r="2670" spans="1:6">
      <c r="A2670" s="166">
        <f t="shared" si="43"/>
        <v>2661</v>
      </c>
      <c r="B2670" s="85">
        <v>44819</v>
      </c>
      <c r="C2670" s="65" t="s">
        <v>1884</v>
      </c>
      <c r="D2670" s="289" t="s">
        <v>2107</v>
      </c>
      <c r="E2670" s="86">
        <v>1000000</v>
      </c>
      <c r="F2670" s="258"/>
    </row>
    <row r="2671" spans="1:6">
      <c r="A2671" s="166">
        <f t="shared" si="43"/>
        <v>2662</v>
      </c>
      <c r="B2671" s="85">
        <v>44819</v>
      </c>
      <c r="C2671" s="65" t="s">
        <v>1884</v>
      </c>
      <c r="D2671" s="289" t="s">
        <v>21</v>
      </c>
      <c r="E2671" s="86">
        <v>10000</v>
      </c>
      <c r="F2671" s="258"/>
    </row>
    <row r="2672" spans="1:6">
      <c r="A2672" s="166">
        <f t="shared" si="43"/>
        <v>2663</v>
      </c>
      <c r="B2672" s="85">
        <v>44819</v>
      </c>
      <c r="C2672" s="65" t="s">
        <v>1884</v>
      </c>
      <c r="D2672" s="289" t="s">
        <v>21</v>
      </c>
      <c r="E2672" s="86">
        <v>10000</v>
      </c>
      <c r="F2672" s="258"/>
    </row>
    <row r="2673" spans="1:6">
      <c r="A2673" s="166">
        <f t="shared" si="43"/>
        <v>2664</v>
      </c>
      <c r="B2673" s="85">
        <v>44819</v>
      </c>
      <c r="C2673" s="65" t="s">
        <v>1884</v>
      </c>
      <c r="D2673" s="289" t="s">
        <v>21</v>
      </c>
      <c r="E2673" s="86">
        <v>10000</v>
      </c>
      <c r="F2673" s="258"/>
    </row>
    <row r="2674" spans="1:6">
      <c r="A2674" s="166">
        <f t="shared" si="43"/>
        <v>2665</v>
      </c>
      <c r="B2674" s="85">
        <v>44819</v>
      </c>
      <c r="C2674" s="65" t="s">
        <v>1884</v>
      </c>
      <c r="D2674" s="289" t="s">
        <v>2108</v>
      </c>
      <c r="E2674" s="86">
        <v>50000</v>
      </c>
      <c r="F2674" s="258"/>
    </row>
    <row r="2675" spans="1:6">
      <c r="A2675" s="166">
        <f t="shared" si="43"/>
        <v>2666</v>
      </c>
      <c r="B2675" s="85">
        <v>44819</v>
      </c>
      <c r="C2675" s="65" t="s">
        <v>1884</v>
      </c>
      <c r="D2675" s="289" t="s">
        <v>21</v>
      </c>
      <c r="E2675" s="86">
        <v>10000</v>
      </c>
      <c r="F2675" s="258"/>
    </row>
    <row r="2676" spans="1:6">
      <c r="A2676" s="166">
        <f t="shared" si="43"/>
        <v>2667</v>
      </c>
      <c r="B2676" s="85">
        <v>44820</v>
      </c>
      <c r="C2676" s="65" t="s">
        <v>1888</v>
      </c>
      <c r="D2676" s="289" t="s">
        <v>991</v>
      </c>
      <c r="E2676" s="86">
        <v>570000</v>
      </c>
      <c r="F2676" s="258"/>
    </row>
    <row r="2677" spans="1:6" ht="25.5">
      <c r="A2677" s="166">
        <f t="shared" si="43"/>
        <v>2668</v>
      </c>
      <c r="B2677" s="85">
        <v>44820</v>
      </c>
      <c r="C2677" s="65" t="s">
        <v>1888</v>
      </c>
      <c r="D2677" s="106" t="s">
        <v>2467</v>
      </c>
      <c r="E2677" s="86">
        <v>1200000</v>
      </c>
      <c r="F2677" s="258"/>
    </row>
    <row r="2678" spans="1:6">
      <c r="A2678" s="166">
        <f t="shared" si="43"/>
        <v>2669</v>
      </c>
      <c r="B2678" s="85">
        <v>44820</v>
      </c>
      <c r="C2678" s="65" t="s">
        <v>1888</v>
      </c>
      <c r="D2678" s="289" t="s">
        <v>21</v>
      </c>
      <c r="E2678" s="86">
        <v>10000</v>
      </c>
      <c r="F2678" s="258"/>
    </row>
    <row r="2679" spans="1:6">
      <c r="A2679" s="166">
        <f t="shared" si="43"/>
        <v>2670</v>
      </c>
      <c r="B2679" s="85">
        <v>44820</v>
      </c>
      <c r="C2679" s="65" t="s">
        <v>1888</v>
      </c>
      <c r="D2679" s="289" t="s">
        <v>21</v>
      </c>
      <c r="E2679" s="86">
        <v>10000</v>
      </c>
      <c r="F2679" s="258"/>
    </row>
    <row r="2680" spans="1:6">
      <c r="A2680" s="166">
        <f t="shared" si="43"/>
        <v>2671</v>
      </c>
      <c r="B2680" s="85">
        <v>44820</v>
      </c>
      <c r="C2680" s="65" t="s">
        <v>1888</v>
      </c>
      <c r="D2680" s="289" t="s">
        <v>21</v>
      </c>
      <c r="E2680" s="86">
        <v>10000</v>
      </c>
      <c r="F2680" s="258"/>
    </row>
    <row r="2681" spans="1:6">
      <c r="A2681" s="166">
        <f t="shared" si="43"/>
        <v>2672</v>
      </c>
      <c r="B2681" s="85">
        <v>44820</v>
      </c>
      <c r="C2681" s="65" t="s">
        <v>1888</v>
      </c>
      <c r="D2681" s="289" t="s">
        <v>21</v>
      </c>
      <c r="E2681" s="86">
        <v>10000</v>
      </c>
      <c r="F2681" s="258"/>
    </row>
    <row r="2682" spans="1:6">
      <c r="A2682" s="166">
        <f t="shared" si="43"/>
        <v>2673</v>
      </c>
      <c r="B2682" s="85">
        <v>44820</v>
      </c>
      <c r="C2682" s="65" t="s">
        <v>1888</v>
      </c>
      <c r="D2682" s="289" t="s">
        <v>21</v>
      </c>
      <c r="E2682" s="86">
        <v>10000</v>
      </c>
      <c r="F2682" s="258"/>
    </row>
    <row r="2683" spans="1:6">
      <c r="A2683" s="166">
        <f t="shared" si="43"/>
        <v>2674</v>
      </c>
      <c r="B2683" s="85">
        <v>44820</v>
      </c>
      <c r="C2683" s="65" t="s">
        <v>1888</v>
      </c>
      <c r="D2683" s="289" t="s">
        <v>21</v>
      </c>
      <c r="E2683" s="86">
        <v>20000</v>
      </c>
      <c r="F2683" s="258"/>
    </row>
    <row r="2684" spans="1:6">
      <c r="A2684" s="166">
        <f t="shared" si="43"/>
        <v>2675</v>
      </c>
      <c r="B2684" s="85">
        <v>44820</v>
      </c>
      <c r="C2684" s="65" t="s">
        <v>1888</v>
      </c>
      <c r="D2684" s="289" t="s">
        <v>21</v>
      </c>
      <c r="E2684" s="86">
        <v>10000</v>
      </c>
      <c r="F2684" s="258"/>
    </row>
    <row r="2685" spans="1:6">
      <c r="A2685" s="166">
        <f t="shared" si="43"/>
        <v>2676</v>
      </c>
      <c r="B2685" s="85">
        <v>44820</v>
      </c>
      <c r="C2685" s="65" t="s">
        <v>1888</v>
      </c>
      <c r="D2685" s="289" t="s">
        <v>21</v>
      </c>
      <c r="E2685" s="86">
        <v>10000</v>
      </c>
      <c r="F2685" s="258"/>
    </row>
    <row r="2686" spans="1:6">
      <c r="A2686" s="166">
        <f t="shared" si="43"/>
        <v>2677</v>
      </c>
      <c r="B2686" s="85">
        <v>44820</v>
      </c>
      <c r="C2686" s="65" t="s">
        <v>1888</v>
      </c>
      <c r="D2686" s="289" t="s">
        <v>2109</v>
      </c>
      <c r="E2686" s="86">
        <v>200000</v>
      </c>
      <c r="F2686" s="258"/>
    </row>
    <row r="2687" spans="1:6">
      <c r="A2687" s="166">
        <f t="shared" si="43"/>
        <v>2678</v>
      </c>
      <c r="B2687" s="85">
        <v>44820</v>
      </c>
      <c r="C2687" s="65" t="s">
        <v>1888</v>
      </c>
      <c r="D2687" s="289" t="s">
        <v>343</v>
      </c>
      <c r="E2687" s="86">
        <v>100000</v>
      </c>
      <c r="F2687" s="258"/>
    </row>
    <row r="2688" spans="1:6">
      <c r="A2688" s="166">
        <f t="shared" si="43"/>
        <v>2679</v>
      </c>
      <c r="B2688" s="85">
        <v>44820</v>
      </c>
      <c r="C2688" s="65" t="s">
        <v>1888</v>
      </c>
      <c r="D2688" s="289" t="s">
        <v>21</v>
      </c>
      <c r="E2688" s="86">
        <v>10000</v>
      </c>
      <c r="F2688" s="258"/>
    </row>
    <row r="2689" spans="1:6">
      <c r="A2689" s="166">
        <f t="shared" si="43"/>
        <v>2680</v>
      </c>
      <c r="B2689" s="85">
        <v>44820</v>
      </c>
      <c r="C2689" s="65" t="s">
        <v>1888</v>
      </c>
      <c r="D2689" s="289" t="s">
        <v>21</v>
      </c>
      <c r="E2689" s="86">
        <v>10000</v>
      </c>
      <c r="F2689" s="258"/>
    </row>
    <row r="2690" spans="1:6">
      <c r="A2690" s="166">
        <f t="shared" si="43"/>
        <v>2681</v>
      </c>
      <c r="B2690" s="85">
        <v>44820</v>
      </c>
      <c r="C2690" s="65" t="s">
        <v>1888</v>
      </c>
      <c r="D2690" s="289" t="s">
        <v>21</v>
      </c>
      <c r="E2690" s="86">
        <v>10000</v>
      </c>
      <c r="F2690" s="258"/>
    </row>
    <row r="2691" spans="1:6">
      <c r="A2691" s="166">
        <f t="shared" si="43"/>
        <v>2682</v>
      </c>
      <c r="B2691" s="85">
        <v>44820</v>
      </c>
      <c r="C2691" s="65" t="s">
        <v>1888</v>
      </c>
      <c r="D2691" s="289" t="s">
        <v>21</v>
      </c>
      <c r="E2691" s="86">
        <v>10000</v>
      </c>
      <c r="F2691" s="258"/>
    </row>
    <row r="2692" spans="1:6">
      <c r="A2692" s="166">
        <f t="shared" si="43"/>
        <v>2683</v>
      </c>
      <c r="B2692" s="85">
        <v>44820</v>
      </c>
      <c r="C2692" s="65" t="s">
        <v>1888</v>
      </c>
      <c r="D2692" s="289" t="s">
        <v>21</v>
      </c>
      <c r="E2692" s="86">
        <v>10000</v>
      </c>
      <c r="F2692" s="258"/>
    </row>
    <row r="2693" spans="1:6">
      <c r="A2693" s="166">
        <f t="shared" si="43"/>
        <v>2684</v>
      </c>
      <c r="B2693" s="85">
        <v>44820</v>
      </c>
      <c r="C2693" s="65" t="s">
        <v>1888</v>
      </c>
      <c r="D2693" s="289" t="s">
        <v>21</v>
      </c>
      <c r="E2693" s="86">
        <v>10000</v>
      </c>
      <c r="F2693" s="258"/>
    </row>
    <row r="2694" spans="1:6">
      <c r="A2694" s="166">
        <f t="shared" si="43"/>
        <v>2685</v>
      </c>
      <c r="B2694" s="85">
        <v>44820</v>
      </c>
      <c r="C2694" s="65" t="s">
        <v>1888</v>
      </c>
      <c r="D2694" s="289" t="s">
        <v>21</v>
      </c>
      <c r="E2694" s="86">
        <v>10000</v>
      </c>
      <c r="F2694" s="258"/>
    </row>
    <row r="2695" spans="1:6">
      <c r="A2695" s="166">
        <f t="shared" si="43"/>
        <v>2686</v>
      </c>
      <c r="B2695" s="85">
        <v>44820</v>
      </c>
      <c r="C2695" s="65" t="s">
        <v>1888</v>
      </c>
      <c r="D2695" s="289" t="s">
        <v>21</v>
      </c>
      <c r="E2695" s="86">
        <v>10000</v>
      </c>
      <c r="F2695" s="258"/>
    </row>
    <row r="2696" spans="1:6">
      <c r="A2696" s="166">
        <f t="shared" si="43"/>
        <v>2687</v>
      </c>
      <c r="B2696" s="85">
        <v>44820</v>
      </c>
      <c r="C2696" s="65" t="s">
        <v>1888</v>
      </c>
      <c r="D2696" s="289" t="s">
        <v>21</v>
      </c>
      <c r="E2696" s="86">
        <v>10000</v>
      </c>
      <c r="F2696" s="258"/>
    </row>
    <row r="2697" spans="1:6">
      <c r="A2697" s="166">
        <f t="shared" si="43"/>
        <v>2688</v>
      </c>
      <c r="B2697" s="85">
        <v>44820</v>
      </c>
      <c r="C2697" s="65" t="s">
        <v>1888</v>
      </c>
      <c r="D2697" s="289" t="s">
        <v>21</v>
      </c>
      <c r="E2697" s="86">
        <v>10000</v>
      </c>
      <c r="F2697" s="258"/>
    </row>
    <row r="2698" spans="1:6">
      <c r="A2698" s="166">
        <f t="shared" si="43"/>
        <v>2689</v>
      </c>
      <c r="B2698" s="85">
        <v>44821</v>
      </c>
      <c r="C2698" s="65" t="s">
        <v>1889</v>
      </c>
      <c r="D2698" s="289" t="s">
        <v>21</v>
      </c>
      <c r="E2698" s="86">
        <v>10000</v>
      </c>
      <c r="F2698" s="258"/>
    </row>
    <row r="2699" spans="1:6">
      <c r="A2699" s="166">
        <f t="shared" si="43"/>
        <v>2690</v>
      </c>
      <c r="B2699" s="85">
        <v>44821</v>
      </c>
      <c r="C2699" s="65" t="s">
        <v>1889</v>
      </c>
      <c r="D2699" s="289" t="s">
        <v>21</v>
      </c>
      <c r="E2699" s="86">
        <v>10000</v>
      </c>
      <c r="F2699" s="258"/>
    </row>
    <row r="2700" spans="1:6">
      <c r="A2700" s="166">
        <f t="shared" si="43"/>
        <v>2691</v>
      </c>
      <c r="B2700" s="85">
        <v>44821</v>
      </c>
      <c r="C2700" s="65" t="s">
        <v>1889</v>
      </c>
      <c r="D2700" s="289" t="s">
        <v>21</v>
      </c>
      <c r="E2700" s="86">
        <v>10000</v>
      </c>
      <c r="F2700" s="258"/>
    </row>
    <row r="2701" spans="1:6">
      <c r="A2701" s="166">
        <f t="shared" si="43"/>
        <v>2692</v>
      </c>
      <c r="B2701" s="85">
        <v>44821</v>
      </c>
      <c r="C2701" s="65" t="s">
        <v>1889</v>
      </c>
      <c r="D2701" s="289" t="s">
        <v>21</v>
      </c>
      <c r="E2701" s="86">
        <v>10000</v>
      </c>
      <c r="F2701" s="258"/>
    </row>
    <row r="2702" spans="1:6">
      <c r="A2702" s="166">
        <f t="shared" si="43"/>
        <v>2693</v>
      </c>
      <c r="B2702" s="85">
        <v>44821</v>
      </c>
      <c r="C2702" s="65" t="s">
        <v>1889</v>
      </c>
      <c r="D2702" s="289" t="s">
        <v>21</v>
      </c>
      <c r="E2702" s="86">
        <v>10000</v>
      </c>
      <c r="F2702" s="258"/>
    </row>
    <row r="2703" spans="1:6">
      <c r="A2703" s="166">
        <f t="shared" si="43"/>
        <v>2694</v>
      </c>
      <c r="B2703" s="85">
        <v>44821</v>
      </c>
      <c r="C2703" s="65" t="s">
        <v>1889</v>
      </c>
      <c r="D2703" s="289" t="s">
        <v>21</v>
      </c>
      <c r="E2703" s="86">
        <v>10000</v>
      </c>
      <c r="F2703" s="258"/>
    </row>
    <row r="2704" spans="1:6">
      <c r="A2704" s="166">
        <f t="shared" si="43"/>
        <v>2695</v>
      </c>
      <c r="B2704" s="85">
        <v>44821</v>
      </c>
      <c r="C2704" s="65" t="s">
        <v>1889</v>
      </c>
      <c r="D2704" s="289" t="s">
        <v>21</v>
      </c>
      <c r="E2704" s="86">
        <v>10000</v>
      </c>
      <c r="F2704" s="258"/>
    </row>
    <row r="2705" spans="1:6">
      <c r="A2705" s="166">
        <f t="shared" si="43"/>
        <v>2696</v>
      </c>
      <c r="B2705" s="85">
        <v>44821</v>
      </c>
      <c r="C2705" s="65" t="s">
        <v>1889</v>
      </c>
      <c r="D2705" s="289" t="s">
        <v>21</v>
      </c>
      <c r="E2705" s="86">
        <v>10000</v>
      </c>
      <c r="F2705" s="258"/>
    </row>
    <row r="2706" spans="1:6">
      <c r="A2706" s="166">
        <f t="shared" si="43"/>
        <v>2697</v>
      </c>
      <c r="B2706" s="85">
        <v>44821</v>
      </c>
      <c r="C2706" s="65" t="s">
        <v>1889</v>
      </c>
      <c r="D2706" s="289" t="s">
        <v>21</v>
      </c>
      <c r="E2706" s="86">
        <v>10000</v>
      </c>
      <c r="F2706" s="258"/>
    </row>
    <row r="2707" spans="1:6">
      <c r="A2707" s="166">
        <f t="shared" si="43"/>
        <v>2698</v>
      </c>
      <c r="B2707" s="85">
        <v>44821</v>
      </c>
      <c r="C2707" s="65" t="s">
        <v>1889</v>
      </c>
      <c r="D2707" s="289" t="s">
        <v>21</v>
      </c>
      <c r="E2707" s="86">
        <v>10000</v>
      </c>
      <c r="F2707" s="258"/>
    </row>
    <row r="2708" spans="1:6">
      <c r="A2708" s="166">
        <f t="shared" si="43"/>
        <v>2699</v>
      </c>
      <c r="B2708" s="85">
        <v>44821</v>
      </c>
      <c r="C2708" s="65" t="s">
        <v>1889</v>
      </c>
      <c r="D2708" s="289" t="s">
        <v>21</v>
      </c>
      <c r="E2708" s="86">
        <v>10000</v>
      </c>
      <c r="F2708" s="258"/>
    </row>
    <row r="2709" spans="1:6">
      <c r="A2709" s="166">
        <f t="shared" si="43"/>
        <v>2700</v>
      </c>
      <c r="B2709" s="85">
        <v>44821</v>
      </c>
      <c r="C2709" s="65" t="s">
        <v>1889</v>
      </c>
      <c r="D2709" s="289" t="s">
        <v>21</v>
      </c>
      <c r="E2709" s="86">
        <v>10000</v>
      </c>
      <c r="F2709" s="258"/>
    </row>
    <row r="2710" spans="1:6">
      <c r="A2710" s="166">
        <f t="shared" si="43"/>
        <v>2701</v>
      </c>
      <c r="B2710" s="85">
        <v>44821</v>
      </c>
      <c r="C2710" s="65" t="s">
        <v>1889</v>
      </c>
      <c r="D2710" s="289" t="s">
        <v>2110</v>
      </c>
      <c r="E2710" s="86">
        <v>200000</v>
      </c>
      <c r="F2710" s="258"/>
    </row>
    <row r="2711" spans="1:6">
      <c r="A2711" s="166">
        <f t="shared" si="43"/>
        <v>2702</v>
      </c>
      <c r="B2711" s="85">
        <v>44821</v>
      </c>
      <c r="C2711" s="65" t="s">
        <v>1889</v>
      </c>
      <c r="D2711" s="289" t="s">
        <v>2011</v>
      </c>
      <c r="E2711" s="86">
        <v>100000</v>
      </c>
      <c r="F2711" s="258"/>
    </row>
    <row r="2712" spans="1:6">
      <c r="A2712" s="166">
        <f t="shared" si="43"/>
        <v>2703</v>
      </c>
      <c r="B2712" s="85">
        <v>44821</v>
      </c>
      <c r="C2712" s="65" t="s">
        <v>1889</v>
      </c>
      <c r="D2712" s="289" t="s">
        <v>21</v>
      </c>
      <c r="E2712" s="86">
        <v>20000</v>
      </c>
      <c r="F2712" s="258"/>
    </row>
    <row r="2713" spans="1:6">
      <c r="A2713" s="166">
        <f t="shared" si="43"/>
        <v>2704</v>
      </c>
      <c r="B2713" s="85">
        <v>44821</v>
      </c>
      <c r="C2713" s="65" t="s">
        <v>1889</v>
      </c>
      <c r="D2713" s="289" t="s">
        <v>21</v>
      </c>
      <c r="E2713" s="86">
        <v>20000</v>
      </c>
      <c r="F2713" s="258"/>
    </row>
    <row r="2714" spans="1:6">
      <c r="A2714" s="166">
        <f t="shared" si="43"/>
        <v>2705</v>
      </c>
      <c r="B2714" s="85">
        <v>44821</v>
      </c>
      <c r="C2714" s="65" t="s">
        <v>1889</v>
      </c>
      <c r="D2714" s="289" t="s">
        <v>21</v>
      </c>
      <c r="E2714" s="86">
        <v>10000</v>
      </c>
      <c r="F2714" s="258"/>
    </row>
    <row r="2715" spans="1:6">
      <c r="A2715" s="166">
        <f t="shared" si="43"/>
        <v>2706</v>
      </c>
      <c r="B2715" s="85">
        <v>44821</v>
      </c>
      <c r="C2715" s="65" t="s">
        <v>1889</v>
      </c>
      <c r="D2715" s="289" t="s">
        <v>21</v>
      </c>
      <c r="E2715" s="86">
        <v>10000</v>
      </c>
      <c r="F2715" s="258"/>
    </row>
    <row r="2716" spans="1:6">
      <c r="A2716" s="166">
        <f t="shared" si="43"/>
        <v>2707</v>
      </c>
      <c r="B2716" s="85">
        <v>44822</v>
      </c>
      <c r="C2716" s="65" t="s">
        <v>1890</v>
      </c>
      <c r="D2716" s="289" t="s">
        <v>21</v>
      </c>
      <c r="E2716" s="86">
        <v>10000</v>
      </c>
      <c r="F2716" s="258"/>
    </row>
    <row r="2717" spans="1:6">
      <c r="A2717" s="166">
        <f t="shared" si="43"/>
        <v>2708</v>
      </c>
      <c r="B2717" s="85">
        <v>44822</v>
      </c>
      <c r="C2717" s="65" t="s">
        <v>1890</v>
      </c>
      <c r="D2717" s="289" t="s">
        <v>21</v>
      </c>
      <c r="E2717" s="86">
        <v>10000</v>
      </c>
      <c r="F2717" s="258"/>
    </row>
    <row r="2718" spans="1:6">
      <c r="A2718" s="166">
        <f t="shared" si="43"/>
        <v>2709</v>
      </c>
      <c r="B2718" s="85">
        <v>44822</v>
      </c>
      <c r="C2718" s="65" t="s">
        <v>1890</v>
      </c>
      <c r="D2718" s="289" t="s">
        <v>21</v>
      </c>
      <c r="E2718" s="86">
        <v>10000</v>
      </c>
      <c r="F2718" s="258"/>
    </row>
    <row r="2719" spans="1:6">
      <c r="A2719" s="166">
        <f t="shared" si="43"/>
        <v>2710</v>
      </c>
      <c r="B2719" s="85">
        <v>44822</v>
      </c>
      <c r="C2719" s="65" t="s">
        <v>1890</v>
      </c>
      <c r="D2719" s="289" t="s">
        <v>21</v>
      </c>
      <c r="E2719" s="86">
        <v>10000</v>
      </c>
      <c r="F2719" s="258"/>
    </row>
    <row r="2720" spans="1:6">
      <c r="A2720" s="166">
        <f t="shared" ref="A2720:A2783" si="44">A2719+1</f>
        <v>2711</v>
      </c>
      <c r="B2720" s="85">
        <v>44822</v>
      </c>
      <c r="C2720" s="65" t="s">
        <v>1890</v>
      </c>
      <c r="D2720" s="289" t="s">
        <v>21</v>
      </c>
      <c r="E2720" s="86">
        <v>10000</v>
      </c>
      <c r="F2720" s="258"/>
    </row>
    <row r="2721" spans="1:6">
      <c r="A2721" s="166">
        <f t="shared" si="44"/>
        <v>2712</v>
      </c>
      <c r="B2721" s="85">
        <v>44822</v>
      </c>
      <c r="C2721" s="65" t="s">
        <v>1890</v>
      </c>
      <c r="D2721" s="289" t="s">
        <v>21</v>
      </c>
      <c r="E2721" s="86">
        <v>10000</v>
      </c>
      <c r="F2721" s="258"/>
    </row>
    <row r="2722" spans="1:6">
      <c r="A2722" s="166">
        <f t="shared" si="44"/>
        <v>2713</v>
      </c>
      <c r="B2722" s="85">
        <v>44822</v>
      </c>
      <c r="C2722" s="65" t="s">
        <v>1890</v>
      </c>
      <c r="D2722" s="289" t="s">
        <v>21</v>
      </c>
      <c r="E2722" s="86">
        <v>20000</v>
      </c>
      <c r="F2722" s="258"/>
    </row>
    <row r="2723" spans="1:6">
      <c r="A2723" s="166">
        <f t="shared" si="44"/>
        <v>2714</v>
      </c>
      <c r="B2723" s="85">
        <v>44822</v>
      </c>
      <c r="C2723" s="65" t="s">
        <v>1890</v>
      </c>
      <c r="D2723" s="289" t="s">
        <v>21</v>
      </c>
      <c r="E2723" s="86">
        <v>10000</v>
      </c>
      <c r="F2723" s="258"/>
    </row>
    <row r="2724" spans="1:6">
      <c r="A2724" s="166">
        <f t="shared" si="44"/>
        <v>2715</v>
      </c>
      <c r="B2724" s="85">
        <v>44822</v>
      </c>
      <c r="C2724" s="65" t="s">
        <v>1890</v>
      </c>
      <c r="D2724" s="289" t="s">
        <v>21</v>
      </c>
      <c r="E2724" s="86">
        <v>10000</v>
      </c>
      <c r="F2724" s="258"/>
    </row>
    <row r="2725" spans="1:6">
      <c r="A2725" s="166">
        <f t="shared" si="44"/>
        <v>2716</v>
      </c>
      <c r="B2725" s="85">
        <v>44822</v>
      </c>
      <c r="C2725" s="65" t="s">
        <v>1890</v>
      </c>
      <c r="D2725" s="289" t="s">
        <v>21</v>
      </c>
      <c r="E2725" s="86">
        <v>10000</v>
      </c>
      <c r="F2725" s="258"/>
    </row>
    <row r="2726" spans="1:6">
      <c r="A2726" s="166">
        <f t="shared" si="44"/>
        <v>2717</v>
      </c>
      <c r="B2726" s="85">
        <v>44822</v>
      </c>
      <c r="C2726" s="65" t="s">
        <v>1890</v>
      </c>
      <c r="D2726" s="289" t="s">
        <v>21</v>
      </c>
      <c r="E2726" s="86">
        <v>10000</v>
      </c>
      <c r="F2726" s="258"/>
    </row>
    <row r="2727" spans="1:6">
      <c r="A2727" s="166">
        <f t="shared" si="44"/>
        <v>2718</v>
      </c>
      <c r="B2727" s="85">
        <v>44822</v>
      </c>
      <c r="C2727" s="65" t="s">
        <v>1890</v>
      </c>
      <c r="D2727" s="289" t="s">
        <v>21</v>
      </c>
      <c r="E2727" s="86">
        <v>10000</v>
      </c>
      <c r="F2727" s="258"/>
    </row>
    <row r="2728" spans="1:6">
      <c r="A2728" s="166">
        <f t="shared" si="44"/>
        <v>2719</v>
      </c>
      <c r="B2728" s="85">
        <v>44822</v>
      </c>
      <c r="C2728" s="65" t="s">
        <v>1890</v>
      </c>
      <c r="D2728" s="289" t="s">
        <v>21</v>
      </c>
      <c r="E2728" s="86">
        <v>10000</v>
      </c>
      <c r="F2728" s="258"/>
    </row>
    <row r="2729" spans="1:6">
      <c r="A2729" s="166">
        <f t="shared" si="44"/>
        <v>2720</v>
      </c>
      <c r="B2729" s="85">
        <v>44822</v>
      </c>
      <c r="C2729" s="65" t="s">
        <v>1890</v>
      </c>
      <c r="D2729" s="289" t="s">
        <v>21</v>
      </c>
      <c r="E2729" s="86">
        <v>10000</v>
      </c>
      <c r="F2729" s="258"/>
    </row>
    <row r="2730" spans="1:6">
      <c r="A2730" s="166">
        <f t="shared" si="44"/>
        <v>2721</v>
      </c>
      <c r="B2730" s="85">
        <v>44822</v>
      </c>
      <c r="C2730" s="65" t="s">
        <v>1890</v>
      </c>
      <c r="D2730" s="289" t="s">
        <v>263</v>
      </c>
      <c r="E2730" s="86">
        <v>50000</v>
      </c>
      <c r="F2730" s="258"/>
    </row>
    <row r="2731" spans="1:6">
      <c r="A2731" s="166">
        <f t="shared" si="44"/>
        <v>2722</v>
      </c>
      <c r="B2731" s="85">
        <v>44822</v>
      </c>
      <c r="C2731" s="65" t="s">
        <v>1890</v>
      </c>
      <c r="D2731" s="289" t="s">
        <v>21</v>
      </c>
      <c r="E2731" s="86">
        <v>10000</v>
      </c>
      <c r="F2731" s="258"/>
    </row>
    <row r="2732" spans="1:6">
      <c r="A2732" s="166">
        <f t="shared" si="44"/>
        <v>2723</v>
      </c>
      <c r="B2732" s="85">
        <v>44822</v>
      </c>
      <c r="C2732" s="65" t="s">
        <v>1890</v>
      </c>
      <c r="D2732" s="289" t="s">
        <v>21</v>
      </c>
      <c r="E2732" s="86">
        <v>10000</v>
      </c>
      <c r="F2732" s="258"/>
    </row>
    <row r="2733" spans="1:6">
      <c r="A2733" s="166">
        <f t="shared" si="44"/>
        <v>2724</v>
      </c>
      <c r="B2733" s="85">
        <v>44822</v>
      </c>
      <c r="C2733" s="65" t="s">
        <v>1890</v>
      </c>
      <c r="D2733" s="289" t="s">
        <v>21</v>
      </c>
      <c r="E2733" s="86">
        <v>10000</v>
      </c>
      <c r="F2733" s="258"/>
    </row>
    <row r="2734" spans="1:6">
      <c r="A2734" s="166">
        <f t="shared" si="44"/>
        <v>2725</v>
      </c>
      <c r="B2734" s="85">
        <v>44822</v>
      </c>
      <c r="C2734" s="65" t="s">
        <v>1890</v>
      </c>
      <c r="D2734" s="289" t="s">
        <v>21</v>
      </c>
      <c r="E2734" s="86">
        <v>10000</v>
      </c>
      <c r="F2734" s="258"/>
    </row>
    <row r="2735" spans="1:6">
      <c r="A2735" s="166">
        <f t="shared" si="44"/>
        <v>2726</v>
      </c>
      <c r="B2735" s="85">
        <v>44822</v>
      </c>
      <c r="C2735" s="65" t="s">
        <v>1890</v>
      </c>
      <c r="D2735" s="289" t="s">
        <v>21</v>
      </c>
      <c r="E2735" s="86">
        <v>10000</v>
      </c>
      <c r="F2735" s="258"/>
    </row>
    <row r="2736" spans="1:6">
      <c r="A2736" s="166">
        <f t="shared" si="44"/>
        <v>2727</v>
      </c>
      <c r="B2736" s="85">
        <v>44822</v>
      </c>
      <c r="C2736" s="65" t="s">
        <v>1890</v>
      </c>
      <c r="D2736" s="289" t="s">
        <v>21</v>
      </c>
      <c r="E2736" s="86">
        <v>10000</v>
      </c>
      <c r="F2736" s="258"/>
    </row>
    <row r="2737" spans="1:7">
      <c r="A2737" s="166">
        <f t="shared" si="44"/>
        <v>2728</v>
      </c>
      <c r="B2737" s="85">
        <v>44823</v>
      </c>
      <c r="C2737" s="65" t="s">
        <v>1891</v>
      </c>
      <c r="D2737" s="289" t="s">
        <v>2448</v>
      </c>
      <c r="E2737" s="86">
        <v>300000</v>
      </c>
      <c r="F2737" s="258"/>
    </row>
    <row r="2738" spans="1:7">
      <c r="A2738" s="166">
        <f t="shared" si="44"/>
        <v>2729</v>
      </c>
      <c r="B2738" s="85">
        <v>44823</v>
      </c>
      <c r="C2738" s="65" t="s">
        <v>1891</v>
      </c>
      <c r="D2738" s="106" t="s">
        <v>537</v>
      </c>
      <c r="E2738" s="86">
        <v>300000</v>
      </c>
      <c r="F2738" s="258"/>
    </row>
    <row r="2739" spans="1:7">
      <c r="A2739" s="166">
        <f t="shared" si="44"/>
        <v>2730</v>
      </c>
      <c r="B2739" s="85">
        <v>44823</v>
      </c>
      <c r="C2739" s="65" t="s">
        <v>1891</v>
      </c>
      <c r="D2739" s="289" t="s">
        <v>21</v>
      </c>
      <c r="E2739" s="86">
        <v>10000</v>
      </c>
      <c r="F2739" s="258"/>
    </row>
    <row r="2740" spans="1:7">
      <c r="A2740" s="166">
        <f t="shared" si="44"/>
        <v>2731</v>
      </c>
      <c r="B2740" s="85">
        <v>44823</v>
      </c>
      <c r="C2740" s="65" t="s">
        <v>1891</v>
      </c>
      <c r="D2740" s="289" t="s">
        <v>21</v>
      </c>
      <c r="E2740" s="86">
        <v>10000</v>
      </c>
      <c r="F2740" s="258"/>
    </row>
    <row r="2741" spans="1:7" ht="25.5">
      <c r="A2741" s="166">
        <f t="shared" si="44"/>
        <v>2732</v>
      </c>
      <c r="B2741" s="85">
        <v>44823</v>
      </c>
      <c r="C2741" s="65" t="s">
        <v>1891</v>
      </c>
      <c r="D2741" s="289" t="s">
        <v>25</v>
      </c>
      <c r="E2741" s="86">
        <v>750000</v>
      </c>
      <c r="F2741" s="258"/>
      <c r="G2741" s="265">
        <v>2</v>
      </c>
    </row>
    <row r="2742" spans="1:7">
      <c r="A2742" s="166">
        <f t="shared" si="44"/>
        <v>2733</v>
      </c>
      <c r="B2742" s="85">
        <v>44823</v>
      </c>
      <c r="C2742" s="65" t="s">
        <v>1891</v>
      </c>
      <c r="D2742" s="289" t="s">
        <v>21</v>
      </c>
      <c r="E2742" s="86">
        <v>10000</v>
      </c>
      <c r="F2742" s="258"/>
    </row>
    <row r="2743" spans="1:7">
      <c r="A2743" s="166">
        <f t="shared" si="44"/>
        <v>2734</v>
      </c>
      <c r="B2743" s="85">
        <v>44823</v>
      </c>
      <c r="C2743" s="65" t="s">
        <v>1891</v>
      </c>
      <c r="D2743" s="289" t="s">
        <v>21</v>
      </c>
      <c r="E2743" s="86">
        <v>20000</v>
      </c>
      <c r="F2743" s="258"/>
    </row>
    <row r="2744" spans="1:7">
      <c r="A2744" s="166">
        <f t="shared" si="44"/>
        <v>2735</v>
      </c>
      <c r="B2744" s="85">
        <v>44823</v>
      </c>
      <c r="C2744" s="65" t="s">
        <v>1891</v>
      </c>
      <c r="D2744" s="289" t="s">
        <v>21</v>
      </c>
      <c r="E2744" s="86">
        <v>10000</v>
      </c>
      <c r="F2744" s="258"/>
    </row>
    <row r="2745" spans="1:7">
      <c r="A2745" s="166">
        <f t="shared" si="44"/>
        <v>2736</v>
      </c>
      <c r="B2745" s="85">
        <v>44823</v>
      </c>
      <c r="C2745" s="65" t="s">
        <v>1891</v>
      </c>
      <c r="D2745" s="289" t="s">
        <v>21</v>
      </c>
      <c r="E2745" s="86">
        <v>10000</v>
      </c>
      <c r="F2745" s="258"/>
    </row>
    <row r="2746" spans="1:7">
      <c r="A2746" s="166">
        <f t="shared" si="44"/>
        <v>2737</v>
      </c>
      <c r="B2746" s="85">
        <v>44823</v>
      </c>
      <c r="C2746" s="65" t="s">
        <v>1891</v>
      </c>
      <c r="D2746" s="289" t="s">
        <v>21</v>
      </c>
      <c r="E2746" s="86">
        <v>20000</v>
      </c>
      <c r="F2746" s="258"/>
    </row>
    <row r="2747" spans="1:7">
      <c r="A2747" s="166">
        <f t="shared" si="44"/>
        <v>2738</v>
      </c>
      <c r="B2747" s="85">
        <v>44823</v>
      </c>
      <c r="C2747" s="65" t="s">
        <v>1891</v>
      </c>
      <c r="D2747" s="289" t="s">
        <v>21</v>
      </c>
      <c r="E2747" s="86">
        <v>10000</v>
      </c>
      <c r="F2747" s="258"/>
    </row>
    <row r="2748" spans="1:7">
      <c r="A2748" s="166">
        <f t="shared" si="44"/>
        <v>2739</v>
      </c>
      <c r="B2748" s="85">
        <v>44823</v>
      </c>
      <c r="C2748" s="65" t="s">
        <v>1891</v>
      </c>
      <c r="D2748" s="289" t="s">
        <v>21</v>
      </c>
      <c r="E2748" s="86">
        <v>10000</v>
      </c>
      <c r="F2748" s="258"/>
    </row>
    <row r="2749" spans="1:7">
      <c r="A2749" s="166">
        <f t="shared" si="44"/>
        <v>2740</v>
      </c>
      <c r="B2749" s="85">
        <v>44823</v>
      </c>
      <c r="C2749" s="65" t="s">
        <v>1891</v>
      </c>
      <c r="D2749" s="289" t="s">
        <v>21</v>
      </c>
      <c r="E2749" s="86">
        <v>10000</v>
      </c>
      <c r="F2749" s="258"/>
    </row>
    <row r="2750" spans="1:7">
      <c r="A2750" s="166">
        <f t="shared" si="44"/>
        <v>2741</v>
      </c>
      <c r="B2750" s="85">
        <v>44823</v>
      </c>
      <c r="C2750" s="65" t="s">
        <v>1891</v>
      </c>
      <c r="D2750" s="289" t="s">
        <v>218</v>
      </c>
      <c r="E2750" s="86">
        <v>300000</v>
      </c>
      <c r="F2750" s="258"/>
    </row>
    <row r="2751" spans="1:7">
      <c r="A2751" s="166">
        <f t="shared" si="44"/>
        <v>2742</v>
      </c>
      <c r="B2751" s="85">
        <v>44823</v>
      </c>
      <c r="C2751" s="65" t="s">
        <v>1891</v>
      </c>
      <c r="D2751" s="289" t="s">
        <v>21</v>
      </c>
      <c r="E2751" s="86">
        <v>10000</v>
      </c>
      <c r="F2751" s="258"/>
    </row>
    <row r="2752" spans="1:7">
      <c r="A2752" s="166">
        <f t="shared" si="44"/>
        <v>2743</v>
      </c>
      <c r="B2752" s="85">
        <v>44823</v>
      </c>
      <c r="C2752" s="65" t="s">
        <v>1891</v>
      </c>
      <c r="D2752" s="289" t="s">
        <v>21</v>
      </c>
      <c r="E2752" s="86">
        <v>10000</v>
      </c>
      <c r="F2752" s="258"/>
    </row>
    <row r="2753" spans="1:6">
      <c r="A2753" s="166">
        <f t="shared" si="44"/>
        <v>2744</v>
      </c>
      <c r="B2753" s="85">
        <v>44823</v>
      </c>
      <c r="C2753" s="65" t="s">
        <v>1891</v>
      </c>
      <c r="D2753" s="289" t="s">
        <v>21</v>
      </c>
      <c r="E2753" s="86">
        <v>10000</v>
      </c>
      <c r="F2753" s="258"/>
    </row>
    <row r="2754" spans="1:6">
      <c r="A2754" s="166">
        <f t="shared" si="44"/>
        <v>2745</v>
      </c>
      <c r="B2754" s="85">
        <v>44823</v>
      </c>
      <c r="C2754" s="65" t="s">
        <v>1891</v>
      </c>
      <c r="D2754" s="289" t="s">
        <v>21</v>
      </c>
      <c r="E2754" s="86">
        <v>10000</v>
      </c>
      <c r="F2754" s="258"/>
    </row>
    <row r="2755" spans="1:6">
      <c r="A2755" s="166">
        <f t="shared" si="44"/>
        <v>2746</v>
      </c>
      <c r="B2755" s="85">
        <v>44823</v>
      </c>
      <c r="C2755" s="65" t="s">
        <v>1891</v>
      </c>
      <c r="D2755" s="289" t="s">
        <v>21</v>
      </c>
      <c r="E2755" s="86">
        <v>10000</v>
      </c>
      <c r="F2755" s="258"/>
    </row>
    <row r="2756" spans="1:6">
      <c r="A2756" s="166">
        <f t="shared" si="44"/>
        <v>2747</v>
      </c>
      <c r="B2756" s="85">
        <v>44823</v>
      </c>
      <c r="C2756" s="65" t="s">
        <v>1891</v>
      </c>
      <c r="D2756" s="289" t="s">
        <v>21</v>
      </c>
      <c r="E2756" s="86">
        <v>10000</v>
      </c>
      <c r="F2756" s="258"/>
    </row>
    <row r="2757" spans="1:6">
      <c r="A2757" s="166">
        <f t="shared" si="44"/>
        <v>2748</v>
      </c>
      <c r="B2757" s="85">
        <v>44823</v>
      </c>
      <c r="C2757" s="65" t="s">
        <v>1891</v>
      </c>
      <c r="D2757" s="289" t="s">
        <v>21</v>
      </c>
      <c r="E2757" s="86">
        <v>10000</v>
      </c>
      <c r="F2757" s="258"/>
    </row>
    <row r="2758" spans="1:6">
      <c r="A2758" s="166">
        <f t="shared" si="44"/>
        <v>2749</v>
      </c>
      <c r="B2758" s="85">
        <v>44823</v>
      </c>
      <c r="C2758" s="65" t="s">
        <v>1891</v>
      </c>
      <c r="D2758" s="289" t="s">
        <v>21</v>
      </c>
      <c r="E2758" s="86">
        <v>10000</v>
      </c>
      <c r="F2758" s="258"/>
    </row>
    <row r="2759" spans="1:6">
      <c r="A2759" s="166">
        <f t="shared" si="44"/>
        <v>2750</v>
      </c>
      <c r="B2759" s="85">
        <v>44823</v>
      </c>
      <c r="C2759" s="65" t="s">
        <v>1891</v>
      </c>
      <c r="D2759" s="289" t="s">
        <v>21</v>
      </c>
      <c r="E2759" s="86">
        <v>10000</v>
      </c>
      <c r="F2759" s="258"/>
    </row>
    <row r="2760" spans="1:6">
      <c r="A2760" s="166">
        <f t="shared" si="44"/>
        <v>2751</v>
      </c>
      <c r="B2760" s="85">
        <v>44823</v>
      </c>
      <c r="C2760" s="65" t="s">
        <v>1891</v>
      </c>
      <c r="D2760" s="289" t="s">
        <v>21</v>
      </c>
      <c r="E2760" s="86">
        <v>10000</v>
      </c>
      <c r="F2760" s="258"/>
    </row>
    <row r="2761" spans="1:6">
      <c r="A2761" s="166">
        <f t="shared" si="44"/>
        <v>2752</v>
      </c>
      <c r="B2761" s="85">
        <v>44823</v>
      </c>
      <c r="C2761" s="65" t="s">
        <v>1891</v>
      </c>
      <c r="D2761" s="289" t="s">
        <v>191</v>
      </c>
      <c r="E2761" s="86">
        <v>100000</v>
      </c>
      <c r="F2761" s="258"/>
    </row>
    <row r="2762" spans="1:6">
      <c r="A2762" s="166">
        <f t="shared" si="44"/>
        <v>2753</v>
      </c>
      <c r="B2762" s="85">
        <v>44823</v>
      </c>
      <c r="C2762" s="65" t="s">
        <v>1891</v>
      </c>
      <c r="D2762" s="289" t="s">
        <v>21</v>
      </c>
      <c r="E2762" s="86">
        <v>10000</v>
      </c>
      <c r="F2762" s="258"/>
    </row>
    <row r="2763" spans="1:6">
      <c r="A2763" s="166">
        <f t="shared" si="44"/>
        <v>2754</v>
      </c>
      <c r="B2763" s="85">
        <v>44823</v>
      </c>
      <c r="C2763" s="65" t="s">
        <v>1891</v>
      </c>
      <c r="D2763" s="289" t="s">
        <v>21</v>
      </c>
      <c r="E2763" s="86">
        <v>10000</v>
      </c>
      <c r="F2763" s="258"/>
    </row>
    <row r="2764" spans="1:6">
      <c r="A2764" s="166">
        <f t="shared" si="44"/>
        <v>2755</v>
      </c>
      <c r="B2764" s="85">
        <v>44823</v>
      </c>
      <c r="C2764" s="65" t="s">
        <v>1891</v>
      </c>
      <c r="D2764" s="289" t="s">
        <v>21</v>
      </c>
      <c r="E2764" s="86">
        <v>10000</v>
      </c>
      <c r="F2764" s="258"/>
    </row>
    <row r="2765" spans="1:6">
      <c r="A2765" s="166">
        <f t="shared" si="44"/>
        <v>2756</v>
      </c>
      <c r="B2765" s="85">
        <v>44823</v>
      </c>
      <c r="C2765" s="65" t="s">
        <v>1891</v>
      </c>
      <c r="D2765" s="289" t="s">
        <v>21</v>
      </c>
      <c r="E2765" s="86">
        <v>10000</v>
      </c>
      <c r="F2765" s="258"/>
    </row>
    <row r="2766" spans="1:6">
      <c r="A2766" s="166">
        <f t="shared" si="44"/>
        <v>2757</v>
      </c>
      <c r="B2766" s="85">
        <v>44824</v>
      </c>
      <c r="C2766" s="65" t="s">
        <v>1892</v>
      </c>
      <c r="D2766" s="289" t="s">
        <v>948</v>
      </c>
      <c r="E2766" s="86">
        <v>300000</v>
      </c>
      <c r="F2766" s="258"/>
    </row>
    <row r="2767" spans="1:6">
      <c r="A2767" s="166">
        <f t="shared" si="44"/>
        <v>2758</v>
      </c>
      <c r="B2767" s="85">
        <v>44824</v>
      </c>
      <c r="C2767" s="65" t="s">
        <v>1892</v>
      </c>
      <c r="D2767" s="289" t="s">
        <v>146</v>
      </c>
      <c r="E2767" s="86">
        <v>200000</v>
      </c>
      <c r="F2767" s="258"/>
    </row>
    <row r="2768" spans="1:6">
      <c r="A2768" s="166">
        <f t="shared" si="44"/>
        <v>2759</v>
      </c>
      <c r="B2768" s="85">
        <v>44824</v>
      </c>
      <c r="C2768" s="65" t="s">
        <v>1892</v>
      </c>
      <c r="D2768" s="289" t="s">
        <v>21</v>
      </c>
      <c r="E2768" s="86">
        <v>10000</v>
      </c>
      <c r="F2768" s="258"/>
    </row>
    <row r="2769" spans="1:6">
      <c r="A2769" s="166">
        <f t="shared" si="44"/>
        <v>2760</v>
      </c>
      <c r="B2769" s="85">
        <v>44824</v>
      </c>
      <c r="C2769" s="65" t="s">
        <v>1892</v>
      </c>
      <c r="D2769" s="289" t="s">
        <v>21</v>
      </c>
      <c r="E2769" s="86">
        <v>20000</v>
      </c>
      <c r="F2769" s="258"/>
    </row>
    <row r="2770" spans="1:6">
      <c r="A2770" s="166">
        <f t="shared" si="44"/>
        <v>2761</v>
      </c>
      <c r="B2770" s="85">
        <v>44824</v>
      </c>
      <c r="C2770" s="65" t="s">
        <v>1892</v>
      </c>
      <c r="D2770" s="289" t="s">
        <v>21</v>
      </c>
      <c r="E2770" s="86">
        <v>15000</v>
      </c>
      <c r="F2770" s="258"/>
    </row>
    <row r="2771" spans="1:6">
      <c r="A2771" s="166">
        <f t="shared" si="44"/>
        <v>2762</v>
      </c>
      <c r="B2771" s="85">
        <v>44824</v>
      </c>
      <c r="C2771" s="65" t="s">
        <v>1892</v>
      </c>
      <c r="D2771" s="289" t="s">
        <v>21</v>
      </c>
      <c r="E2771" s="86">
        <v>20000</v>
      </c>
      <c r="F2771" s="258"/>
    </row>
    <row r="2772" spans="1:6">
      <c r="A2772" s="166">
        <f t="shared" si="44"/>
        <v>2763</v>
      </c>
      <c r="B2772" s="85">
        <v>44824</v>
      </c>
      <c r="C2772" s="65" t="s">
        <v>1892</v>
      </c>
      <c r="D2772" s="289" t="s">
        <v>21</v>
      </c>
      <c r="E2772" s="86">
        <v>300000</v>
      </c>
      <c r="F2772" s="258"/>
    </row>
    <row r="2773" spans="1:6">
      <c r="A2773" s="166">
        <f t="shared" si="44"/>
        <v>2764</v>
      </c>
      <c r="B2773" s="85">
        <v>44824</v>
      </c>
      <c r="C2773" s="65" t="s">
        <v>1892</v>
      </c>
      <c r="D2773" s="289" t="s">
        <v>21</v>
      </c>
      <c r="E2773" s="86">
        <v>10000</v>
      </c>
      <c r="F2773" s="258"/>
    </row>
    <row r="2774" spans="1:6">
      <c r="A2774" s="166">
        <f t="shared" si="44"/>
        <v>2765</v>
      </c>
      <c r="B2774" s="85">
        <v>44824</v>
      </c>
      <c r="C2774" s="65" t="s">
        <v>1892</v>
      </c>
      <c r="D2774" s="289" t="s">
        <v>21</v>
      </c>
      <c r="E2774" s="86">
        <v>20000</v>
      </c>
      <c r="F2774" s="258"/>
    </row>
    <row r="2775" spans="1:6">
      <c r="A2775" s="166">
        <f t="shared" si="44"/>
        <v>2766</v>
      </c>
      <c r="B2775" s="85">
        <v>44824</v>
      </c>
      <c r="C2775" s="65" t="s">
        <v>1892</v>
      </c>
      <c r="D2775" s="289" t="s">
        <v>21</v>
      </c>
      <c r="E2775" s="86">
        <v>10000</v>
      </c>
      <c r="F2775" s="258"/>
    </row>
    <row r="2776" spans="1:6">
      <c r="A2776" s="166">
        <f t="shared" si="44"/>
        <v>2767</v>
      </c>
      <c r="B2776" s="85">
        <v>44824</v>
      </c>
      <c r="C2776" s="65" t="s">
        <v>1892</v>
      </c>
      <c r="D2776" s="289" t="s">
        <v>21</v>
      </c>
      <c r="E2776" s="86">
        <v>10000</v>
      </c>
      <c r="F2776" s="258"/>
    </row>
    <row r="2777" spans="1:6">
      <c r="A2777" s="166">
        <f t="shared" si="44"/>
        <v>2768</v>
      </c>
      <c r="B2777" s="85">
        <v>44824</v>
      </c>
      <c r="C2777" s="65" t="s">
        <v>1892</v>
      </c>
      <c r="D2777" s="289" t="s">
        <v>21</v>
      </c>
      <c r="E2777" s="86">
        <v>10000</v>
      </c>
      <c r="F2777" s="258"/>
    </row>
    <row r="2778" spans="1:6">
      <c r="A2778" s="166">
        <f t="shared" si="44"/>
        <v>2769</v>
      </c>
      <c r="B2778" s="85">
        <v>44824</v>
      </c>
      <c r="C2778" s="65" t="s">
        <v>1892</v>
      </c>
      <c r="D2778" s="289" t="s">
        <v>21</v>
      </c>
      <c r="E2778" s="86">
        <v>10000</v>
      </c>
      <c r="F2778" s="258"/>
    </row>
    <row r="2779" spans="1:6">
      <c r="A2779" s="166">
        <f t="shared" si="44"/>
        <v>2770</v>
      </c>
      <c r="B2779" s="85">
        <v>44824</v>
      </c>
      <c r="C2779" s="65" t="s">
        <v>1892</v>
      </c>
      <c r="D2779" s="289" t="s">
        <v>21</v>
      </c>
      <c r="E2779" s="86">
        <v>10000</v>
      </c>
      <c r="F2779" s="258"/>
    </row>
    <row r="2780" spans="1:6">
      <c r="A2780" s="166">
        <f t="shared" si="44"/>
        <v>2771</v>
      </c>
      <c r="B2780" s="85">
        <v>44824</v>
      </c>
      <c r="C2780" s="65" t="s">
        <v>1892</v>
      </c>
      <c r="D2780" s="289" t="s">
        <v>21</v>
      </c>
      <c r="E2780" s="86">
        <v>10000</v>
      </c>
      <c r="F2780" s="258"/>
    </row>
    <row r="2781" spans="1:6">
      <c r="A2781" s="166">
        <f t="shared" si="44"/>
        <v>2772</v>
      </c>
      <c r="B2781" s="85">
        <v>44824</v>
      </c>
      <c r="C2781" s="65" t="s">
        <v>1892</v>
      </c>
      <c r="D2781" s="289" t="s">
        <v>21</v>
      </c>
      <c r="E2781" s="86">
        <v>10000</v>
      </c>
      <c r="F2781" s="258"/>
    </row>
    <row r="2782" spans="1:6">
      <c r="A2782" s="166">
        <f t="shared" si="44"/>
        <v>2773</v>
      </c>
      <c r="B2782" s="85">
        <v>44824</v>
      </c>
      <c r="C2782" s="65" t="s">
        <v>1892</v>
      </c>
      <c r="D2782" s="289" t="s">
        <v>21</v>
      </c>
      <c r="E2782" s="86">
        <v>50000</v>
      </c>
      <c r="F2782" s="258"/>
    </row>
    <row r="2783" spans="1:6">
      <c r="A2783" s="166">
        <f t="shared" si="44"/>
        <v>2774</v>
      </c>
      <c r="B2783" s="85">
        <v>44824</v>
      </c>
      <c r="C2783" s="65" t="s">
        <v>1892</v>
      </c>
      <c r="D2783" s="289" t="s">
        <v>21</v>
      </c>
      <c r="E2783" s="86">
        <v>10000</v>
      </c>
      <c r="F2783" s="258"/>
    </row>
    <row r="2784" spans="1:6">
      <c r="A2784" s="166">
        <f t="shared" ref="A2784:A2847" si="45">A2783+1</f>
        <v>2775</v>
      </c>
      <c r="B2784" s="85">
        <v>44824</v>
      </c>
      <c r="C2784" s="65" t="s">
        <v>1892</v>
      </c>
      <c r="D2784" s="289" t="s">
        <v>21</v>
      </c>
      <c r="E2784" s="86">
        <v>10000</v>
      </c>
      <c r="F2784" s="258"/>
    </row>
    <row r="2785" spans="1:6">
      <c r="A2785" s="166">
        <f t="shared" si="45"/>
        <v>2776</v>
      </c>
      <c r="B2785" s="85">
        <v>44824</v>
      </c>
      <c r="C2785" s="65" t="s">
        <v>1892</v>
      </c>
      <c r="D2785" s="289" t="s">
        <v>21</v>
      </c>
      <c r="E2785" s="86">
        <v>30000</v>
      </c>
      <c r="F2785" s="258"/>
    </row>
    <row r="2786" spans="1:6">
      <c r="A2786" s="166">
        <f t="shared" si="45"/>
        <v>2777</v>
      </c>
      <c r="B2786" s="85">
        <v>44824</v>
      </c>
      <c r="C2786" s="65" t="s">
        <v>1892</v>
      </c>
      <c r="D2786" s="289" t="s">
        <v>21</v>
      </c>
      <c r="E2786" s="86">
        <v>10000</v>
      </c>
      <c r="F2786" s="258"/>
    </row>
    <row r="2787" spans="1:6">
      <c r="A2787" s="166">
        <f t="shared" si="45"/>
        <v>2778</v>
      </c>
      <c r="B2787" s="85">
        <v>44825</v>
      </c>
      <c r="C2787" s="65" t="s">
        <v>1893</v>
      </c>
      <c r="D2787" s="289" t="s">
        <v>2111</v>
      </c>
      <c r="E2787" s="86">
        <v>500000</v>
      </c>
      <c r="F2787" s="258"/>
    </row>
    <row r="2788" spans="1:6">
      <c r="A2788" s="166">
        <f t="shared" si="45"/>
        <v>2779</v>
      </c>
      <c r="B2788" s="85">
        <v>44825</v>
      </c>
      <c r="C2788" s="65" t="s">
        <v>1893</v>
      </c>
      <c r="D2788" s="289" t="s">
        <v>2076</v>
      </c>
      <c r="E2788" s="86">
        <v>200000</v>
      </c>
      <c r="F2788" s="258"/>
    </row>
    <row r="2789" spans="1:6">
      <c r="A2789" s="166">
        <f t="shared" si="45"/>
        <v>2780</v>
      </c>
      <c r="B2789" s="85">
        <v>44825</v>
      </c>
      <c r="C2789" s="65" t="s">
        <v>1893</v>
      </c>
      <c r="D2789" s="289" t="s">
        <v>361</v>
      </c>
      <c r="E2789" s="86">
        <v>500000</v>
      </c>
      <c r="F2789" s="258"/>
    </row>
    <row r="2790" spans="1:6">
      <c r="A2790" s="166">
        <f t="shared" si="45"/>
        <v>2781</v>
      </c>
      <c r="B2790" s="85">
        <v>44825</v>
      </c>
      <c r="C2790" s="65" t="s">
        <v>1893</v>
      </c>
      <c r="D2790" s="289" t="s">
        <v>21</v>
      </c>
      <c r="E2790" s="86">
        <v>10000</v>
      </c>
      <c r="F2790" s="258"/>
    </row>
    <row r="2791" spans="1:6">
      <c r="A2791" s="166">
        <f t="shared" si="45"/>
        <v>2782</v>
      </c>
      <c r="B2791" s="85">
        <v>44825</v>
      </c>
      <c r="C2791" s="65" t="s">
        <v>1893</v>
      </c>
      <c r="D2791" s="289" t="s">
        <v>21</v>
      </c>
      <c r="E2791" s="86">
        <v>10000</v>
      </c>
      <c r="F2791" s="258"/>
    </row>
    <row r="2792" spans="1:6">
      <c r="A2792" s="166">
        <f t="shared" si="45"/>
        <v>2783</v>
      </c>
      <c r="B2792" s="85">
        <v>44825</v>
      </c>
      <c r="C2792" s="65" t="s">
        <v>1893</v>
      </c>
      <c r="D2792" s="289" t="s">
        <v>21</v>
      </c>
      <c r="E2792" s="86">
        <v>20000</v>
      </c>
      <c r="F2792" s="258"/>
    </row>
    <row r="2793" spans="1:6">
      <c r="A2793" s="166">
        <f t="shared" si="45"/>
        <v>2784</v>
      </c>
      <c r="B2793" s="85">
        <v>44825</v>
      </c>
      <c r="C2793" s="65" t="s">
        <v>1893</v>
      </c>
      <c r="D2793" s="289" t="s">
        <v>21</v>
      </c>
      <c r="E2793" s="86">
        <v>10000</v>
      </c>
      <c r="F2793" s="258"/>
    </row>
    <row r="2794" spans="1:6">
      <c r="A2794" s="166">
        <f t="shared" si="45"/>
        <v>2785</v>
      </c>
      <c r="B2794" s="85">
        <v>44825</v>
      </c>
      <c r="C2794" s="65" t="s">
        <v>1893</v>
      </c>
      <c r="D2794" s="289" t="s">
        <v>21</v>
      </c>
      <c r="E2794" s="86">
        <v>10000</v>
      </c>
      <c r="F2794" s="258"/>
    </row>
    <row r="2795" spans="1:6">
      <c r="A2795" s="166">
        <f t="shared" si="45"/>
        <v>2786</v>
      </c>
      <c r="B2795" s="85">
        <v>44825</v>
      </c>
      <c r="C2795" s="65" t="s">
        <v>1893</v>
      </c>
      <c r="D2795" s="289" t="s">
        <v>21</v>
      </c>
      <c r="E2795" s="86">
        <v>10000</v>
      </c>
      <c r="F2795" s="258"/>
    </row>
    <row r="2796" spans="1:6">
      <c r="A2796" s="166">
        <f t="shared" si="45"/>
        <v>2787</v>
      </c>
      <c r="B2796" s="85">
        <v>44825</v>
      </c>
      <c r="C2796" s="65" t="s">
        <v>1893</v>
      </c>
      <c r="D2796" s="289" t="s">
        <v>21</v>
      </c>
      <c r="E2796" s="86">
        <v>10000</v>
      </c>
      <c r="F2796" s="258"/>
    </row>
    <row r="2797" spans="1:6">
      <c r="A2797" s="166">
        <f t="shared" si="45"/>
        <v>2788</v>
      </c>
      <c r="B2797" s="85">
        <v>44825</v>
      </c>
      <c r="C2797" s="65" t="s">
        <v>1893</v>
      </c>
      <c r="D2797" s="289" t="s">
        <v>21</v>
      </c>
      <c r="E2797" s="86">
        <v>10000</v>
      </c>
      <c r="F2797" s="258"/>
    </row>
    <row r="2798" spans="1:6">
      <c r="A2798" s="166">
        <f t="shared" si="45"/>
        <v>2789</v>
      </c>
      <c r="B2798" s="85">
        <v>44825</v>
      </c>
      <c r="C2798" s="65" t="s">
        <v>1893</v>
      </c>
      <c r="D2798" s="289" t="s">
        <v>21</v>
      </c>
      <c r="E2798" s="86">
        <v>10000</v>
      </c>
      <c r="F2798" s="258"/>
    </row>
    <row r="2799" spans="1:6">
      <c r="A2799" s="166">
        <f t="shared" si="45"/>
        <v>2790</v>
      </c>
      <c r="B2799" s="85">
        <v>44825</v>
      </c>
      <c r="C2799" s="65" t="s">
        <v>1893</v>
      </c>
      <c r="D2799" s="289" t="s">
        <v>21</v>
      </c>
      <c r="E2799" s="86">
        <v>20000</v>
      </c>
      <c r="F2799" s="258"/>
    </row>
    <row r="2800" spans="1:6">
      <c r="A2800" s="166">
        <f t="shared" si="45"/>
        <v>2791</v>
      </c>
      <c r="B2800" s="85">
        <v>44825</v>
      </c>
      <c r="C2800" s="65" t="s">
        <v>1893</v>
      </c>
      <c r="D2800" s="289" t="s">
        <v>21</v>
      </c>
      <c r="E2800" s="86">
        <v>20000</v>
      </c>
      <c r="F2800" s="258"/>
    </row>
    <row r="2801" spans="1:6">
      <c r="A2801" s="166">
        <f t="shared" si="45"/>
        <v>2792</v>
      </c>
      <c r="B2801" s="85">
        <v>44825</v>
      </c>
      <c r="C2801" s="65" t="s">
        <v>1893</v>
      </c>
      <c r="D2801" s="289" t="s">
        <v>21</v>
      </c>
      <c r="E2801" s="86">
        <v>10000</v>
      </c>
      <c r="F2801" s="258"/>
    </row>
    <row r="2802" spans="1:6">
      <c r="A2802" s="166">
        <f t="shared" si="45"/>
        <v>2793</v>
      </c>
      <c r="B2802" s="85">
        <v>44825</v>
      </c>
      <c r="C2802" s="65" t="s">
        <v>1893</v>
      </c>
      <c r="D2802" s="289" t="s">
        <v>21</v>
      </c>
      <c r="E2802" s="86">
        <v>10000</v>
      </c>
      <c r="F2802" s="258"/>
    </row>
    <row r="2803" spans="1:6">
      <c r="A2803" s="166">
        <f t="shared" si="45"/>
        <v>2794</v>
      </c>
      <c r="B2803" s="85">
        <v>44825</v>
      </c>
      <c r="C2803" s="65" t="s">
        <v>1893</v>
      </c>
      <c r="D2803" s="289" t="s">
        <v>21</v>
      </c>
      <c r="E2803" s="86">
        <v>10000</v>
      </c>
      <c r="F2803" s="258"/>
    </row>
    <row r="2804" spans="1:6">
      <c r="A2804" s="166">
        <f t="shared" si="45"/>
        <v>2795</v>
      </c>
      <c r="B2804" s="85">
        <v>44825</v>
      </c>
      <c r="C2804" s="65" t="s">
        <v>1893</v>
      </c>
      <c r="D2804" s="289" t="s">
        <v>21</v>
      </c>
      <c r="E2804" s="86">
        <v>10000</v>
      </c>
      <c r="F2804" s="258"/>
    </row>
    <row r="2805" spans="1:6">
      <c r="A2805" s="166">
        <f t="shared" si="45"/>
        <v>2796</v>
      </c>
      <c r="B2805" s="85">
        <v>44825</v>
      </c>
      <c r="C2805" s="65" t="s">
        <v>1893</v>
      </c>
      <c r="D2805" s="289" t="s">
        <v>21</v>
      </c>
      <c r="E2805" s="86">
        <v>10000</v>
      </c>
      <c r="F2805" s="258"/>
    </row>
    <row r="2806" spans="1:6">
      <c r="A2806" s="166">
        <f t="shared" si="45"/>
        <v>2797</v>
      </c>
      <c r="B2806" s="85">
        <v>44825</v>
      </c>
      <c r="C2806" s="65" t="s">
        <v>1893</v>
      </c>
      <c r="D2806" s="289" t="s">
        <v>21</v>
      </c>
      <c r="E2806" s="86">
        <v>10000</v>
      </c>
      <c r="F2806" s="258"/>
    </row>
    <row r="2807" spans="1:6">
      <c r="A2807" s="166">
        <f t="shared" si="45"/>
        <v>2798</v>
      </c>
      <c r="B2807" s="85">
        <v>44825</v>
      </c>
      <c r="C2807" s="65" t="s">
        <v>1893</v>
      </c>
      <c r="D2807" s="289" t="s">
        <v>21</v>
      </c>
      <c r="E2807" s="86">
        <v>10000</v>
      </c>
      <c r="F2807" s="258"/>
    </row>
    <row r="2808" spans="1:6">
      <c r="A2808" s="166">
        <f t="shared" si="45"/>
        <v>2799</v>
      </c>
      <c r="B2808" s="85">
        <v>44825</v>
      </c>
      <c r="C2808" s="65" t="s">
        <v>1893</v>
      </c>
      <c r="D2808" s="289" t="s">
        <v>21</v>
      </c>
      <c r="E2808" s="86">
        <v>10000</v>
      </c>
      <c r="F2808" s="258"/>
    </row>
    <row r="2809" spans="1:6">
      <c r="A2809" s="166">
        <f t="shared" si="45"/>
        <v>2800</v>
      </c>
      <c r="B2809" s="85">
        <v>44825</v>
      </c>
      <c r="C2809" s="65" t="s">
        <v>1893</v>
      </c>
      <c r="D2809" s="289" t="s">
        <v>21</v>
      </c>
      <c r="E2809" s="86">
        <v>10000</v>
      </c>
      <c r="F2809" s="258"/>
    </row>
    <row r="2810" spans="1:6">
      <c r="A2810" s="166">
        <f t="shared" si="45"/>
        <v>2801</v>
      </c>
      <c r="B2810" s="85">
        <v>44825</v>
      </c>
      <c r="C2810" s="65" t="s">
        <v>1893</v>
      </c>
      <c r="D2810" s="289" t="s">
        <v>21</v>
      </c>
      <c r="E2810" s="86">
        <v>10000</v>
      </c>
      <c r="F2810" s="258"/>
    </row>
    <row r="2811" spans="1:6">
      <c r="A2811" s="166">
        <f t="shared" si="45"/>
        <v>2802</v>
      </c>
      <c r="B2811" s="85">
        <v>44825</v>
      </c>
      <c r="C2811" s="65" t="s">
        <v>1893</v>
      </c>
      <c r="D2811" s="289" t="s">
        <v>21</v>
      </c>
      <c r="E2811" s="86">
        <v>10000</v>
      </c>
      <c r="F2811" s="258"/>
    </row>
    <row r="2812" spans="1:6">
      <c r="A2812" s="166">
        <f t="shared" si="45"/>
        <v>2803</v>
      </c>
      <c r="B2812" s="85">
        <v>44826</v>
      </c>
      <c r="C2812" s="65" t="s">
        <v>1894</v>
      </c>
      <c r="D2812" s="289" t="s">
        <v>21</v>
      </c>
      <c r="E2812" s="86">
        <v>10000</v>
      </c>
      <c r="F2812" s="258"/>
    </row>
    <row r="2813" spans="1:6">
      <c r="A2813" s="166">
        <f t="shared" si="45"/>
        <v>2804</v>
      </c>
      <c r="B2813" s="85">
        <v>44826</v>
      </c>
      <c r="C2813" s="65" t="s">
        <v>1894</v>
      </c>
      <c r="D2813" s="289" t="s">
        <v>21</v>
      </c>
      <c r="E2813" s="86">
        <v>10000</v>
      </c>
      <c r="F2813" s="258"/>
    </row>
    <row r="2814" spans="1:6">
      <c r="A2814" s="166">
        <f t="shared" si="45"/>
        <v>2805</v>
      </c>
      <c r="B2814" s="85">
        <v>44826</v>
      </c>
      <c r="C2814" s="65" t="s">
        <v>1894</v>
      </c>
      <c r="D2814" s="289" t="s">
        <v>21</v>
      </c>
      <c r="E2814" s="86">
        <v>10000</v>
      </c>
      <c r="F2814" s="258"/>
    </row>
    <row r="2815" spans="1:6">
      <c r="A2815" s="166">
        <f t="shared" si="45"/>
        <v>2806</v>
      </c>
      <c r="B2815" s="85">
        <v>44826</v>
      </c>
      <c r="C2815" s="65" t="s">
        <v>1894</v>
      </c>
      <c r="D2815" s="289" t="s">
        <v>21</v>
      </c>
      <c r="E2815" s="86">
        <v>10000</v>
      </c>
      <c r="F2815" s="258"/>
    </row>
    <row r="2816" spans="1:6">
      <c r="A2816" s="166">
        <f t="shared" si="45"/>
        <v>2807</v>
      </c>
      <c r="B2816" s="85">
        <v>44826</v>
      </c>
      <c r="C2816" s="65" t="s">
        <v>1894</v>
      </c>
      <c r="D2816" s="289" t="s">
        <v>21</v>
      </c>
      <c r="E2816" s="86">
        <v>10000</v>
      </c>
      <c r="F2816" s="258"/>
    </row>
    <row r="2817" spans="1:6">
      <c r="A2817" s="166">
        <f t="shared" si="45"/>
        <v>2808</v>
      </c>
      <c r="B2817" s="85">
        <v>44826</v>
      </c>
      <c r="C2817" s="65" t="s">
        <v>1894</v>
      </c>
      <c r="D2817" s="289" t="s">
        <v>21</v>
      </c>
      <c r="E2817" s="86">
        <v>10000</v>
      </c>
      <c r="F2817" s="258"/>
    </row>
    <row r="2818" spans="1:6">
      <c r="A2818" s="166">
        <f t="shared" si="45"/>
        <v>2809</v>
      </c>
      <c r="B2818" s="85">
        <v>44826</v>
      </c>
      <c r="C2818" s="65" t="s">
        <v>1894</v>
      </c>
      <c r="D2818" s="289" t="s">
        <v>21</v>
      </c>
      <c r="E2818" s="86">
        <v>10000</v>
      </c>
      <c r="F2818" s="258"/>
    </row>
    <row r="2819" spans="1:6">
      <c r="A2819" s="166">
        <f t="shared" si="45"/>
        <v>2810</v>
      </c>
      <c r="B2819" s="85">
        <v>44826</v>
      </c>
      <c r="C2819" s="65" t="s">
        <v>1894</v>
      </c>
      <c r="D2819" s="289" t="s">
        <v>21</v>
      </c>
      <c r="E2819" s="86">
        <v>10000</v>
      </c>
      <c r="F2819" s="258"/>
    </row>
    <row r="2820" spans="1:6">
      <c r="A2820" s="166">
        <f t="shared" si="45"/>
        <v>2811</v>
      </c>
      <c r="B2820" s="85">
        <v>44826</v>
      </c>
      <c r="C2820" s="65" t="s">
        <v>1894</v>
      </c>
      <c r="D2820" s="289" t="s">
        <v>21</v>
      </c>
      <c r="E2820" s="86">
        <v>10000</v>
      </c>
      <c r="F2820" s="258"/>
    </row>
    <row r="2821" spans="1:6">
      <c r="A2821" s="166">
        <f t="shared" si="45"/>
        <v>2812</v>
      </c>
      <c r="B2821" s="85">
        <v>44826</v>
      </c>
      <c r="C2821" s="65" t="s">
        <v>1894</v>
      </c>
      <c r="D2821" s="289" t="s">
        <v>21</v>
      </c>
      <c r="E2821" s="86">
        <v>10000</v>
      </c>
      <c r="F2821" s="258"/>
    </row>
    <row r="2822" spans="1:6">
      <c r="A2822" s="166">
        <f t="shared" si="45"/>
        <v>2813</v>
      </c>
      <c r="B2822" s="85">
        <v>44826</v>
      </c>
      <c r="C2822" s="65" t="s">
        <v>1894</v>
      </c>
      <c r="D2822" s="289" t="s">
        <v>21</v>
      </c>
      <c r="E2822" s="86">
        <v>10000</v>
      </c>
      <c r="F2822" s="258"/>
    </row>
    <row r="2823" spans="1:6">
      <c r="A2823" s="166">
        <f t="shared" si="45"/>
        <v>2814</v>
      </c>
      <c r="B2823" s="85">
        <v>44826</v>
      </c>
      <c r="C2823" s="65" t="s">
        <v>1894</v>
      </c>
      <c r="D2823" s="289" t="s">
        <v>21</v>
      </c>
      <c r="E2823" s="86">
        <v>20000</v>
      </c>
      <c r="F2823" s="258"/>
    </row>
    <row r="2824" spans="1:6">
      <c r="A2824" s="166">
        <f t="shared" si="45"/>
        <v>2815</v>
      </c>
      <c r="B2824" s="85">
        <v>44826</v>
      </c>
      <c r="C2824" s="65" t="s">
        <v>1894</v>
      </c>
      <c r="D2824" s="289" t="s">
        <v>21</v>
      </c>
      <c r="E2824" s="86">
        <v>10000</v>
      </c>
      <c r="F2824" s="258"/>
    </row>
    <row r="2825" spans="1:6">
      <c r="A2825" s="166">
        <f t="shared" si="45"/>
        <v>2816</v>
      </c>
      <c r="B2825" s="85">
        <v>44826</v>
      </c>
      <c r="C2825" s="65" t="s">
        <v>1894</v>
      </c>
      <c r="D2825" s="289" t="s">
        <v>21</v>
      </c>
      <c r="E2825" s="86">
        <v>10000</v>
      </c>
      <c r="F2825" s="258"/>
    </row>
    <row r="2826" spans="1:6">
      <c r="A2826" s="166">
        <f t="shared" si="45"/>
        <v>2817</v>
      </c>
      <c r="B2826" s="85">
        <v>44826</v>
      </c>
      <c r="C2826" s="65" t="s">
        <v>1894</v>
      </c>
      <c r="D2826" s="289" t="s">
        <v>21</v>
      </c>
      <c r="E2826" s="86">
        <v>10000</v>
      </c>
      <c r="F2826" s="258"/>
    </row>
    <row r="2827" spans="1:6">
      <c r="A2827" s="166">
        <f t="shared" si="45"/>
        <v>2818</v>
      </c>
      <c r="B2827" s="85">
        <v>44826</v>
      </c>
      <c r="C2827" s="65" t="s">
        <v>1894</v>
      </c>
      <c r="D2827" s="289" t="s">
        <v>21</v>
      </c>
      <c r="E2827" s="86">
        <v>10000</v>
      </c>
      <c r="F2827" s="258"/>
    </row>
    <row r="2828" spans="1:6">
      <c r="A2828" s="166">
        <f t="shared" si="45"/>
        <v>2819</v>
      </c>
      <c r="B2828" s="85">
        <v>44826</v>
      </c>
      <c r="C2828" s="65" t="s">
        <v>1894</v>
      </c>
      <c r="D2828" s="289" t="s">
        <v>21</v>
      </c>
      <c r="E2828" s="86">
        <v>10000</v>
      </c>
      <c r="F2828" s="258"/>
    </row>
    <row r="2829" spans="1:6">
      <c r="A2829" s="166">
        <f t="shared" si="45"/>
        <v>2820</v>
      </c>
      <c r="B2829" s="85">
        <v>44826</v>
      </c>
      <c r="C2829" s="65" t="s">
        <v>1894</v>
      </c>
      <c r="D2829" s="289" t="s">
        <v>21</v>
      </c>
      <c r="E2829" s="86">
        <v>10000</v>
      </c>
      <c r="F2829" s="258"/>
    </row>
    <row r="2830" spans="1:6">
      <c r="A2830" s="166">
        <f t="shared" si="45"/>
        <v>2821</v>
      </c>
      <c r="B2830" s="85">
        <v>44826</v>
      </c>
      <c r="C2830" s="65" t="s">
        <v>1894</v>
      </c>
      <c r="D2830" s="289" t="s">
        <v>21</v>
      </c>
      <c r="E2830" s="86">
        <v>20000</v>
      </c>
      <c r="F2830" s="258"/>
    </row>
    <row r="2831" spans="1:6">
      <c r="A2831" s="166">
        <f t="shared" si="45"/>
        <v>2822</v>
      </c>
      <c r="B2831" s="85">
        <v>44826</v>
      </c>
      <c r="C2831" s="65" t="s">
        <v>1894</v>
      </c>
      <c r="D2831" s="289" t="s">
        <v>21</v>
      </c>
      <c r="E2831" s="86">
        <v>10000</v>
      </c>
      <c r="F2831" s="258"/>
    </row>
    <row r="2832" spans="1:6">
      <c r="A2832" s="166">
        <f t="shared" si="45"/>
        <v>2823</v>
      </c>
      <c r="B2832" s="85">
        <v>44826</v>
      </c>
      <c r="C2832" s="65" t="s">
        <v>1894</v>
      </c>
      <c r="D2832" s="289" t="s">
        <v>21</v>
      </c>
      <c r="E2832" s="86">
        <v>10000</v>
      </c>
      <c r="F2832" s="258"/>
    </row>
    <row r="2833" spans="1:6">
      <c r="A2833" s="166">
        <f t="shared" si="45"/>
        <v>2824</v>
      </c>
      <c r="B2833" s="85">
        <v>44826</v>
      </c>
      <c r="C2833" s="65" t="s">
        <v>1894</v>
      </c>
      <c r="D2833" s="289" t="s">
        <v>21</v>
      </c>
      <c r="E2833" s="86">
        <v>10000</v>
      </c>
      <c r="F2833" s="258"/>
    </row>
    <row r="2834" spans="1:6">
      <c r="A2834" s="166">
        <f t="shared" si="45"/>
        <v>2825</v>
      </c>
      <c r="B2834" s="85">
        <v>44826</v>
      </c>
      <c r="C2834" s="65" t="s">
        <v>1894</v>
      </c>
      <c r="D2834" s="289" t="s">
        <v>21</v>
      </c>
      <c r="E2834" s="86">
        <v>10000</v>
      </c>
      <c r="F2834" s="258"/>
    </row>
    <row r="2835" spans="1:6">
      <c r="A2835" s="166">
        <f t="shared" si="45"/>
        <v>2826</v>
      </c>
      <c r="B2835" s="85">
        <v>44826</v>
      </c>
      <c r="C2835" s="65" t="s">
        <v>1894</v>
      </c>
      <c r="D2835" s="289" t="s">
        <v>21</v>
      </c>
      <c r="E2835" s="86">
        <v>10000</v>
      </c>
      <c r="F2835" s="258"/>
    </row>
    <row r="2836" spans="1:6">
      <c r="A2836" s="166">
        <f t="shared" si="45"/>
        <v>2827</v>
      </c>
      <c r="B2836" s="85">
        <v>44826</v>
      </c>
      <c r="C2836" s="65" t="s">
        <v>1894</v>
      </c>
      <c r="D2836" s="289" t="s">
        <v>21</v>
      </c>
      <c r="E2836" s="86">
        <v>10000</v>
      </c>
      <c r="F2836" s="258"/>
    </row>
    <row r="2837" spans="1:6">
      <c r="A2837" s="166">
        <f t="shared" si="45"/>
        <v>2828</v>
      </c>
      <c r="B2837" s="85">
        <v>44826</v>
      </c>
      <c r="C2837" s="65" t="s">
        <v>1894</v>
      </c>
      <c r="D2837" s="289" t="s">
        <v>21</v>
      </c>
      <c r="E2837" s="86">
        <v>10000</v>
      </c>
      <c r="F2837" s="258"/>
    </row>
    <row r="2838" spans="1:6">
      <c r="A2838" s="166">
        <f t="shared" si="45"/>
        <v>2829</v>
      </c>
      <c r="B2838" s="85">
        <v>44826</v>
      </c>
      <c r="C2838" s="65" t="s">
        <v>1894</v>
      </c>
      <c r="D2838" s="289" t="s">
        <v>21</v>
      </c>
      <c r="E2838" s="86">
        <v>10000</v>
      </c>
      <c r="F2838" s="258"/>
    </row>
    <row r="2839" spans="1:6">
      <c r="A2839" s="166">
        <f t="shared" si="45"/>
        <v>2830</v>
      </c>
      <c r="B2839" s="85">
        <v>44827</v>
      </c>
      <c r="C2839" s="65" t="s">
        <v>1895</v>
      </c>
      <c r="D2839" s="289" t="s">
        <v>21</v>
      </c>
      <c r="E2839" s="86">
        <v>100000</v>
      </c>
      <c r="F2839" s="258"/>
    </row>
    <row r="2840" spans="1:6">
      <c r="A2840" s="166">
        <f t="shared" si="45"/>
        <v>2831</v>
      </c>
      <c r="B2840" s="85">
        <v>44827</v>
      </c>
      <c r="C2840" s="65" t="s">
        <v>1895</v>
      </c>
      <c r="D2840" s="289" t="s">
        <v>21</v>
      </c>
      <c r="E2840" s="86">
        <v>10000</v>
      </c>
      <c r="F2840" s="258"/>
    </row>
    <row r="2841" spans="1:6">
      <c r="A2841" s="166">
        <f t="shared" si="45"/>
        <v>2832</v>
      </c>
      <c r="B2841" s="85">
        <v>44827</v>
      </c>
      <c r="C2841" s="65" t="s">
        <v>1895</v>
      </c>
      <c r="D2841" s="289" t="s">
        <v>21</v>
      </c>
      <c r="E2841" s="86">
        <v>10000</v>
      </c>
      <c r="F2841" s="258"/>
    </row>
    <row r="2842" spans="1:6">
      <c r="A2842" s="166">
        <f t="shared" si="45"/>
        <v>2833</v>
      </c>
      <c r="B2842" s="85">
        <v>44827</v>
      </c>
      <c r="C2842" s="65" t="s">
        <v>1895</v>
      </c>
      <c r="D2842" s="289" t="s">
        <v>21</v>
      </c>
      <c r="E2842" s="86">
        <v>10000</v>
      </c>
      <c r="F2842" s="258"/>
    </row>
    <row r="2843" spans="1:6">
      <c r="A2843" s="166">
        <f t="shared" si="45"/>
        <v>2834</v>
      </c>
      <c r="B2843" s="85">
        <v>44827</v>
      </c>
      <c r="C2843" s="65" t="s">
        <v>1895</v>
      </c>
      <c r="D2843" s="289" t="s">
        <v>21</v>
      </c>
      <c r="E2843" s="86">
        <v>10000</v>
      </c>
      <c r="F2843" s="258"/>
    </row>
    <row r="2844" spans="1:6">
      <c r="A2844" s="166">
        <f t="shared" si="45"/>
        <v>2835</v>
      </c>
      <c r="B2844" s="85">
        <v>44827</v>
      </c>
      <c r="C2844" s="65" t="s">
        <v>1895</v>
      </c>
      <c r="D2844" s="289" t="s">
        <v>21</v>
      </c>
      <c r="E2844" s="86">
        <v>10000</v>
      </c>
      <c r="F2844" s="258"/>
    </row>
    <row r="2845" spans="1:6">
      <c r="A2845" s="166">
        <f t="shared" si="45"/>
        <v>2836</v>
      </c>
      <c r="B2845" s="85">
        <v>44827</v>
      </c>
      <c r="C2845" s="65" t="s">
        <v>1895</v>
      </c>
      <c r="D2845" s="289" t="s">
        <v>21</v>
      </c>
      <c r="E2845" s="86">
        <v>10000</v>
      </c>
      <c r="F2845" s="258"/>
    </row>
    <row r="2846" spans="1:6">
      <c r="A2846" s="166">
        <f t="shared" si="45"/>
        <v>2837</v>
      </c>
      <c r="B2846" s="85">
        <v>44827</v>
      </c>
      <c r="C2846" s="65" t="s">
        <v>1895</v>
      </c>
      <c r="D2846" s="289" t="s">
        <v>21</v>
      </c>
      <c r="E2846" s="86">
        <v>10000</v>
      </c>
      <c r="F2846" s="258"/>
    </row>
    <row r="2847" spans="1:6">
      <c r="A2847" s="166">
        <f t="shared" si="45"/>
        <v>2838</v>
      </c>
      <c r="B2847" s="85">
        <v>44827</v>
      </c>
      <c r="C2847" s="65" t="s">
        <v>1895</v>
      </c>
      <c r="D2847" s="289" t="s">
        <v>21</v>
      </c>
      <c r="E2847" s="86">
        <v>10000</v>
      </c>
      <c r="F2847" s="258"/>
    </row>
    <row r="2848" spans="1:6">
      <c r="A2848" s="166">
        <f t="shared" ref="A2848:A2911" si="46">A2847+1</f>
        <v>2839</v>
      </c>
      <c r="B2848" s="85">
        <v>44827</v>
      </c>
      <c r="C2848" s="65" t="s">
        <v>1895</v>
      </c>
      <c r="D2848" s="289" t="s">
        <v>21</v>
      </c>
      <c r="E2848" s="86">
        <v>10000</v>
      </c>
      <c r="F2848" s="258"/>
    </row>
    <row r="2849" spans="1:6">
      <c r="A2849" s="166">
        <f t="shared" si="46"/>
        <v>2840</v>
      </c>
      <c r="B2849" s="85">
        <v>44827</v>
      </c>
      <c r="C2849" s="65" t="s">
        <v>1895</v>
      </c>
      <c r="D2849" s="289" t="s">
        <v>21</v>
      </c>
      <c r="E2849" s="86">
        <v>10000</v>
      </c>
      <c r="F2849" s="258"/>
    </row>
    <row r="2850" spans="1:6">
      <c r="A2850" s="166">
        <f t="shared" si="46"/>
        <v>2841</v>
      </c>
      <c r="B2850" s="85">
        <v>44827</v>
      </c>
      <c r="C2850" s="65" t="s">
        <v>1895</v>
      </c>
      <c r="D2850" s="289" t="s">
        <v>21</v>
      </c>
      <c r="E2850" s="86">
        <v>10000</v>
      </c>
      <c r="F2850" s="258"/>
    </row>
    <row r="2851" spans="1:6">
      <c r="A2851" s="166">
        <f t="shared" si="46"/>
        <v>2842</v>
      </c>
      <c r="B2851" s="85">
        <v>44827</v>
      </c>
      <c r="C2851" s="65" t="s">
        <v>1895</v>
      </c>
      <c r="D2851" s="289" t="s">
        <v>21</v>
      </c>
      <c r="E2851" s="86">
        <v>10000</v>
      </c>
      <c r="F2851" s="258"/>
    </row>
    <row r="2852" spans="1:6">
      <c r="A2852" s="166">
        <f t="shared" si="46"/>
        <v>2843</v>
      </c>
      <c r="B2852" s="85">
        <v>44827</v>
      </c>
      <c r="C2852" s="65" t="s">
        <v>1895</v>
      </c>
      <c r="D2852" s="289" t="s">
        <v>143</v>
      </c>
      <c r="E2852" s="86">
        <v>200000</v>
      </c>
      <c r="F2852" s="258"/>
    </row>
    <row r="2853" spans="1:6">
      <c r="A2853" s="166">
        <f t="shared" si="46"/>
        <v>2844</v>
      </c>
      <c r="B2853" s="85">
        <v>44827</v>
      </c>
      <c r="C2853" s="65" t="s">
        <v>1895</v>
      </c>
      <c r="D2853" s="289" t="s">
        <v>21</v>
      </c>
      <c r="E2853" s="86">
        <v>10000</v>
      </c>
      <c r="F2853" s="258"/>
    </row>
    <row r="2854" spans="1:6">
      <c r="A2854" s="166">
        <f t="shared" si="46"/>
        <v>2845</v>
      </c>
      <c r="B2854" s="85">
        <v>44827</v>
      </c>
      <c r="C2854" s="65" t="s">
        <v>1895</v>
      </c>
      <c r="D2854" s="289" t="s">
        <v>21</v>
      </c>
      <c r="E2854" s="86">
        <v>10000</v>
      </c>
      <c r="F2854" s="258"/>
    </row>
    <row r="2855" spans="1:6">
      <c r="A2855" s="166">
        <f t="shared" si="46"/>
        <v>2846</v>
      </c>
      <c r="B2855" s="85">
        <v>44827</v>
      </c>
      <c r="C2855" s="65" t="s">
        <v>1895</v>
      </c>
      <c r="D2855" s="289" t="s">
        <v>21</v>
      </c>
      <c r="E2855" s="86">
        <v>10000</v>
      </c>
      <c r="F2855" s="258"/>
    </row>
    <row r="2856" spans="1:6">
      <c r="A2856" s="166">
        <f t="shared" si="46"/>
        <v>2847</v>
      </c>
      <c r="B2856" s="85">
        <v>44827</v>
      </c>
      <c r="C2856" s="65" t="s">
        <v>1895</v>
      </c>
      <c r="D2856" s="289" t="s">
        <v>21</v>
      </c>
      <c r="E2856" s="86">
        <v>10000</v>
      </c>
      <c r="F2856" s="258"/>
    </row>
    <row r="2857" spans="1:6">
      <c r="A2857" s="166">
        <f t="shared" si="46"/>
        <v>2848</v>
      </c>
      <c r="B2857" s="85">
        <v>44827</v>
      </c>
      <c r="C2857" s="65" t="s">
        <v>1895</v>
      </c>
      <c r="D2857" s="289" t="s">
        <v>21</v>
      </c>
      <c r="E2857" s="86">
        <v>10000</v>
      </c>
      <c r="F2857" s="258"/>
    </row>
    <row r="2858" spans="1:6">
      <c r="A2858" s="166">
        <f t="shared" si="46"/>
        <v>2849</v>
      </c>
      <c r="B2858" s="85">
        <v>44827</v>
      </c>
      <c r="C2858" s="65" t="s">
        <v>1895</v>
      </c>
      <c r="D2858" s="289" t="s">
        <v>21</v>
      </c>
      <c r="E2858" s="86">
        <v>10000</v>
      </c>
      <c r="F2858" s="258"/>
    </row>
    <row r="2859" spans="1:6">
      <c r="A2859" s="166">
        <f t="shared" si="46"/>
        <v>2850</v>
      </c>
      <c r="B2859" s="85">
        <v>44827</v>
      </c>
      <c r="C2859" s="65" t="s">
        <v>1895</v>
      </c>
      <c r="D2859" s="289" t="s">
        <v>21</v>
      </c>
      <c r="E2859" s="86">
        <v>10000</v>
      </c>
      <c r="F2859" s="258"/>
    </row>
    <row r="2860" spans="1:6">
      <c r="A2860" s="166">
        <f t="shared" si="46"/>
        <v>2851</v>
      </c>
      <c r="B2860" s="85">
        <v>44827</v>
      </c>
      <c r="C2860" s="65" t="s">
        <v>1895</v>
      </c>
      <c r="D2860" s="289" t="s">
        <v>21</v>
      </c>
      <c r="E2860" s="86">
        <v>10000</v>
      </c>
      <c r="F2860" s="258"/>
    </row>
    <row r="2861" spans="1:6">
      <c r="A2861" s="166">
        <f t="shared" si="46"/>
        <v>2852</v>
      </c>
      <c r="B2861" s="85">
        <v>44827</v>
      </c>
      <c r="C2861" s="65" t="s">
        <v>1895</v>
      </c>
      <c r="D2861" s="289" t="s">
        <v>21</v>
      </c>
      <c r="E2861" s="86">
        <v>10000</v>
      </c>
      <c r="F2861" s="258"/>
    </row>
    <row r="2862" spans="1:6">
      <c r="A2862" s="166">
        <f t="shared" si="46"/>
        <v>2853</v>
      </c>
      <c r="B2862" s="85">
        <v>44828</v>
      </c>
      <c r="C2862" s="65" t="s">
        <v>1896</v>
      </c>
      <c r="D2862" s="289" t="s">
        <v>21</v>
      </c>
      <c r="E2862" s="86">
        <v>10000</v>
      </c>
      <c r="F2862" s="258"/>
    </row>
    <row r="2863" spans="1:6">
      <c r="A2863" s="166">
        <f t="shared" si="46"/>
        <v>2854</v>
      </c>
      <c r="B2863" s="85">
        <v>44828</v>
      </c>
      <c r="C2863" s="65" t="s">
        <v>1896</v>
      </c>
      <c r="D2863" s="289" t="s">
        <v>21</v>
      </c>
      <c r="E2863" s="86">
        <v>10000</v>
      </c>
      <c r="F2863" s="258"/>
    </row>
    <row r="2864" spans="1:6">
      <c r="A2864" s="166">
        <f t="shared" si="46"/>
        <v>2855</v>
      </c>
      <c r="B2864" s="85">
        <v>44828</v>
      </c>
      <c r="C2864" s="65" t="s">
        <v>1896</v>
      </c>
      <c r="D2864" s="289" t="s">
        <v>21</v>
      </c>
      <c r="E2864" s="86">
        <v>10000</v>
      </c>
      <c r="F2864" s="258"/>
    </row>
    <row r="2865" spans="1:6">
      <c r="A2865" s="166">
        <f t="shared" si="46"/>
        <v>2856</v>
      </c>
      <c r="B2865" s="85">
        <v>44828</v>
      </c>
      <c r="C2865" s="65" t="s">
        <v>1896</v>
      </c>
      <c r="D2865" s="289" t="s">
        <v>21</v>
      </c>
      <c r="E2865" s="86">
        <v>10000</v>
      </c>
      <c r="F2865" s="258"/>
    </row>
    <row r="2866" spans="1:6">
      <c r="A2866" s="166">
        <f t="shared" si="46"/>
        <v>2857</v>
      </c>
      <c r="B2866" s="85">
        <v>44828</v>
      </c>
      <c r="C2866" s="65" t="s">
        <v>1896</v>
      </c>
      <c r="D2866" s="289" t="s">
        <v>21</v>
      </c>
      <c r="E2866" s="86">
        <v>20000</v>
      </c>
      <c r="F2866" s="258"/>
    </row>
    <row r="2867" spans="1:6">
      <c r="A2867" s="166">
        <f t="shared" si="46"/>
        <v>2858</v>
      </c>
      <c r="B2867" s="85">
        <v>44828</v>
      </c>
      <c r="C2867" s="65" t="s">
        <v>1896</v>
      </c>
      <c r="D2867" s="289" t="s">
        <v>21</v>
      </c>
      <c r="E2867" s="86">
        <v>10000</v>
      </c>
      <c r="F2867" s="258"/>
    </row>
    <row r="2868" spans="1:6">
      <c r="A2868" s="166">
        <f t="shared" si="46"/>
        <v>2859</v>
      </c>
      <c r="B2868" s="85">
        <v>44828</v>
      </c>
      <c r="C2868" s="65" t="s">
        <v>1896</v>
      </c>
      <c r="D2868" s="289" t="s">
        <v>21</v>
      </c>
      <c r="E2868" s="86">
        <v>10000</v>
      </c>
      <c r="F2868" s="258"/>
    </row>
    <row r="2869" spans="1:6">
      <c r="A2869" s="166">
        <f t="shared" si="46"/>
        <v>2860</v>
      </c>
      <c r="B2869" s="85">
        <v>44828</v>
      </c>
      <c r="C2869" s="65" t="s">
        <v>1896</v>
      </c>
      <c r="D2869" s="289" t="s">
        <v>21</v>
      </c>
      <c r="E2869" s="86">
        <v>20000</v>
      </c>
      <c r="F2869" s="258"/>
    </row>
    <row r="2870" spans="1:6">
      <c r="A2870" s="166">
        <f t="shared" si="46"/>
        <v>2861</v>
      </c>
      <c r="B2870" s="85">
        <v>44828</v>
      </c>
      <c r="C2870" s="65" t="s">
        <v>1896</v>
      </c>
      <c r="D2870" s="289" t="s">
        <v>2112</v>
      </c>
      <c r="E2870" s="86">
        <v>2000000</v>
      </c>
      <c r="F2870" s="258"/>
    </row>
    <row r="2871" spans="1:6">
      <c r="A2871" s="166">
        <f t="shared" si="46"/>
        <v>2862</v>
      </c>
      <c r="B2871" s="85">
        <v>44828</v>
      </c>
      <c r="C2871" s="65" t="s">
        <v>1896</v>
      </c>
      <c r="D2871" s="289" t="s">
        <v>21</v>
      </c>
      <c r="E2871" s="86">
        <v>10000</v>
      </c>
      <c r="F2871" s="258"/>
    </row>
    <row r="2872" spans="1:6">
      <c r="A2872" s="166">
        <f t="shared" si="46"/>
        <v>2863</v>
      </c>
      <c r="B2872" s="85">
        <v>44828</v>
      </c>
      <c r="C2872" s="65" t="s">
        <v>1896</v>
      </c>
      <c r="D2872" s="289" t="s">
        <v>21</v>
      </c>
      <c r="E2872" s="86">
        <v>20000</v>
      </c>
      <c r="F2872" s="258"/>
    </row>
    <row r="2873" spans="1:6">
      <c r="A2873" s="166">
        <f t="shared" si="46"/>
        <v>2864</v>
      </c>
      <c r="B2873" s="85">
        <v>44828</v>
      </c>
      <c r="C2873" s="65" t="s">
        <v>1896</v>
      </c>
      <c r="D2873" s="289" t="s">
        <v>2113</v>
      </c>
      <c r="E2873" s="86">
        <v>100000</v>
      </c>
      <c r="F2873" s="258"/>
    </row>
    <row r="2874" spans="1:6">
      <c r="A2874" s="166">
        <f t="shared" si="46"/>
        <v>2865</v>
      </c>
      <c r="B2874" s="85">
        <v>44828</v>
      </c>
      <c r="C2874" s="65" t="s">
        <v>1896</v>
      </c>
      <c r="D2874" s="289" t="s">
        <v>21</v>
      </c>
      <c r="E2874" s="86">
        <v>10000</v>
      </c>
      <c r="F2874" s="258"/>
    </row>
    <row r="2875" spans="1:6">
      <c r="A2875" s="166">
        <f t="shared" si="46"/>
        <v>2866</v>
      </c>
      <c r="B2875" s="85">
        <v>44828</v>
      </c>
      <c r="C2875" s="65" t="s">
        <v>1896</v>
      </c>
      <c r="D2875" s="289" t="s">
        <v>21</v>
      </c>
      <c r="E2875" s="86">
        <v>10000</v>
      </c>
      <c r="F2875" s="258"/>
    </row>
    <row r="2876" spans="1:6">
      <c r="A2876" s="166">
        <f t="shared" si="46"/>
        <v>2867</v>
      </c>
      <c r="B2876" s="85">
        <v>44828</v>
      </c>
      <c r="C2876" s="65" t="s">
        <v>1896</v>
      </c>
      <c r="D2876" s="289" t="s">
        <v>21</v>
      </c>
      <c r="E2876" s="86">
        <v>10000</v>
      </c>
      <c r="F2876" s="258"/>
    </row>
    <row r="2877" spans="1:6">
      <c r="A2877" s="166">
        <f t="shared" si="46"/>
        <v>2868</v>
      </c>
      <c r="B2877" s="85">
        <v>44828</v>
      </c>
      <c r="C2877" s="65" t="s">
        <v>1896</v>
      </c>
      <c r="D2877" s="289" t="s">
        <v>21</v>
      </c>
      <c r="E2877" s="86">
        <v>10000</v>
      </c>
      <c r="F2877" s="258"/>
    </row>
    <row r="2878" spans="1:6">
      <c r="A2878" s="166">
        <f t="shared" si="46"/>
        <v>2869</v>
      </c>
      <c r="B2878" s="85">
        <v>44828</v>
      </c>
      <c r="C2878" s="65" t="s">
        <v>1896</v>
      </c>
      <c r="D2878" s="289" t="s">
        <v>21</v>
      </c>
      <c r="E2878" s="86">
        <v>10000</v>
      </c>
      <c r="F2878" s="258"/>
    </row>
    <row r="2879" spans="1:6">
      <c r="A2879" s="166">
        <f t="shared" si="46"/>
        <v>2870</v>
      </c>
      <c r="B2879" s="85">
        <v>44828</v>
      </c>
      <c r="C2879" s="65" t="s">
        <v>1896</v>
      </c>
      <c r="D2879" s="289" t="s">
        <v>21</v>
      </c>
      <c r="E2879" s="86">
        <v>10000</v>
      </c>
      <c r="F2879" s="258"/>
    </row>
    <row r="2880" spans="1:6">
      <c r="A2880" s="166">
        <f t="shared" si="46"/>
        <v>2871</v>
      </c>
      <c r="B2880" s="85">
        <v>44828</v>
      </c>
      <c r="C2880" s="65" t="s">
        <v>1896</v>
      </c>
      <c r="D2880" s="289" t="s">
        <v>21</v>
      </c>
      <c r="E2880" s="86">
        <v>20000</v>
      </c>
      <c r="F2880" s="258"/>
    </row>
    <row r="2881" spans="1:6">
      <c r="A2881" s="166">
        <f t="shared" si="46"/>
        <v>2872</v>
      </c>
      <c r="B2881" s="85">
        <v>44828</v>
      </c>
      <c r="C2881" s="65" t="s">
        <v>1896</v>
      </c>
      <c r="D2881" s="289" t="s">
        <v>21</v>
      </c>
      <c r="E2881" s="86">
        <v>10000</v>
      </c>
      <c r="F2881" s="258"/>
    </row>
    <row r="2882" spans="1:6">
      <c r="A2882" s="166">
        <f t="shared" si="46"/>
        <v>2873</v>
      </c>
      <c r="B2882" s="85">
        <v>44828</v>
      </c>
      <c r="C2882" s="65" t="s">
        <v>1896</v>
      </c>
      <c r="D2882" s="289" t="s">
        <v>21</v>
      </c>
      <c r="E2882" s="86">
        <v>10000</v>
      </c>
      <c r="F2882" s="258"/>
    </row>
    <row r="2883" spans="1:6">
      <c r="A2883" s="166">
        <f t="shared" si="46"/>
        <v>2874</v>
      </c>
      <c r="B2883" s="85">
        <v>44828</v>
      </c>
      <c r="C2883" s="65" t="s">
        <v>1896</v>
      </c>
      <c r="D2883" s="289" t="s">
        <v>21</v>
      </c>
      <c r="E2883" s="86">
        <v>10000</v>
      </c>
      <c r="F2883" s="258"/>
    </row>
    <row r="2884" spans="1:6">
      <c r="A2884" s="166">
        <f t="shared" si="46"/>
        <v>2875</v>
      </c>
      <c r="B2884" s="85">
        <v>44828</v>
      </c>
      <c r="C2884" s="65" t="s">
        <v>1896</v>
      </c>
      <c r="D2884" s="289" t="s">
        <v>21</v>
      </c>
      <c r="E2884" s="86">
        <v>10000</v>
      </c>
      <c r="F2884" s="258"/>
    </row>
    <row r="2885" spans="1:6">
      <c r="A2885" s="166">
        <f t="shared" si="46"/>
        <v>2876</v>
      </c>
      <c r="B2885" s="85">
        <v>44828</v>
      </c>
      <c r="C2885" s="65" t="s">
        <v>1896</v>
      </c>
      <c r="D2885" s="289" t="s">
        <v>21</v>
      </c>
      <c r="E2885" s="86">
        <v>10000</v>
      </c>
      <c r="F2885" s="258"/>
    </row>
    <row r="2886" spans="1:6">
      <c r="A2886" s="166">
        <f t="shared" si="46"/>
        <v>2877</v>
      </c>
      <c r="B2886" s="85">
        <v>44828</v>
      </c>
      <c r="C2886" s="65" t="s">
        <v>1896</v>
      </c>
      <c r="D2886" s="289" t="s">
        <v>21</v>
      </c>
      <c r="E2886" s="86">
        <v>10000</v>
      </c>
      <c r="F2886" s="258"/>
    </row>
    <row r="2887" spans="1:6">
      <c r="A2887" s="166">
        <f t="shared" si="46"/>
        <v>2878</v>
      </c>
      <c r="B2887" s="85">
        <v>44828</v>
      </c>
      <c r="C2887" s="65" t="s">
        <v>1896</v>
      </c>
      <c r="D2887" s="289" t="s">
        <v>21</v>
      </c>
      <c r="E2887" s="86">
        <v>10000</v>
      </c>
      <c r="F2887" s="258"/>
    </row>
    <row r="2888" spans="1:6">
      <c r="A2888" s="166">
        <f t="shared" si="46"/>
        <v>2879</v>
      </c>
      <c r="B2888" s="85">
        <v>44829</v>
      </c>
      <c r="C2888" s="65" t="s">
        <v>1897</v>
      </c>
      <c r="D2888" s="289" t="s">
        <v>21</v>
      </c>
      <c r="E2888" s="86">
        <v>10000</v>
      </c>
      <c r="F2888" s="258"/>
    </row>
    <row r="2889" spans="1:6">
      <c r="A2889" s="166">
        <f t="shared" si="46"/>
        <v>2880</v>
      </c>
      <c r="B2889" s="85">
        <v>44829</v>
      </c>
      <c r="C2889" s="65" t="s">
        <v>1897</v>
      </c>
      <c r="D2889" s="289" t="s">
        <v>294</v>
      </c>
      <c r="E2889" s="86">
        <v>200000</v>
      </c>
      <c r="F2889" s="258"/>
    </row>
    <row r="2890" spans="1:6">
      <c r="A2890" s="166">
        <f t="shared" si="46"/>
        <v>2881</v>
      </c>
      <c r="B2890" s="85">
        <v>44829</v>
      </c>
      <c r="C2890" s="65" t="s">
        <v>1897</v>
      </c>
      <c r="D2890" s="289" t="s">
        <v>21</v>
      </c>
      <c r="E2890" s="86">
        <v>10000</v>
      </c>
      <c r="F2890" s="258"/>
    </row>
    <row r="2891" spans="1:6">
      <c r="A2891" s="166">
        <f t="shared" si="46"/>
        <v>2882</v>
      </c>
      <c r="B2891" s="85">
        <v>44829</v>
      </c>
      <c r="C2891" s="65" t="s">
        <v>1897</v>
      </c>
      <c r="D2891" s="289" t="s">
        <v>21</v>
      </c>
      <c r="E2891" s="86">
        <v>10000</v>
      </c>
      <c r="F2891" s="258"/>
    </row>
    <row r="2892" spans="1:6">
      <c r="A2892" s="166">
        <f t="shared" si="46"/>
        <v>2883</v>
      </c>
      <c r="B2892" s="85">
        <v>44829</v>
      </c>
      <c r="C2892" s="65" t="s">
        <v>1897</v>
      </c>
      <c r="D2892" s="289" t="s">
        <v>21</v>
      </c>
      <c r="E2892" s="86">
        <v>10000</v>
      </c>
      <c r="F2892" s="258"/>
    </row>
    <row r="2893" spans="1:6">
      <c r="A2893" s="166">
        <f t="shared" si="46"/>
        <v>2884</v>
      </c>
      <c r="B2893" s="85">
        <v>44829</v>
      </c>
      <c r="C2893" s="65" t="s">
        <v>1897</v>
      </c>
      <c r="D2893" s="289" t="s">
        <v>21</v>
      </c>
      <c r="E2893" s="86">
        <v>10000</v>
      </c>
      <c r="F2893" s="258"/>
    </row>
    <row r="2894" spans="1:6">
      <c r="A2894" s="166">
        <f t="shared" si="46"/>
        <v>2885</v>
      </c>
      <c r="B2894" s="85">
        <v>44829</v>
      </c>
      <c r="C2894" s="65" t="s">
        <v>1897</v>
      </c>
      <c r="D2894" s="289" t="s">
        <v>21</v>
      </c>
      <c r="E2894" s="86">
        <v>10000</v>
      </c>
      <c r="F2894" s="258"/>
    </row>
    <row r="2895" spans="1:6">
      <c r="A2895" s="166">
        <f t="shared" si="46"/>
        <v>2886</v>
      </c>
      <c r="B2895" s="85">
        <v>44829</v>
      </c>
      <c r="C2895" s="65" t="s">
        <v>1897</v>
      </c>
      <c r="D2895" s="289" t="s">
        <v>21</v>
      </c>
      <c r="E2895" s="86">
        <v>10000</v>
      </c>
      <c r="F2895" s="258"/>
    </row>
    <row r="2896" spans="1:6">
      <c r="A2896" s="166">
        <f t="shared" si="46"/>
        <v>2887</v>
      </c>
      <c r="B2896" s="85">
        <v>44829</v>
      </c>
      <c r="C2896" s="65" t="s">
        <v>1897</v>
      </c>
      <c r="D2896" s="289" t="s">
        <v>21</v>
      </c>
      <c r="E2896" s="86">
        <v>20000</v>
      </c>
      <c r="F2896" s="258"/>
    </row>
    <row r="2897" spans="1:6">
      <c r="A2897" s="166">
        <f t="shared" si="46"/>
        <v>2888</v>
      </c>
      <c r="B2897" s="85">
        <v>44829</v>
      </c>
      <c r="C2897" s="65" t="s">
        <v>1897</v>
      </c>
      <c r="D2897" s="289" t="s">
        <v>21</v>
      </c>
      <c r="E2897" s="86">
        <v>10000</v>
      </c>
      <c r="F2897" s="258"/>
    </row>
    <row r="2898" spans="1:6">
      <c r="A2898" s="166">
        <f t="shared" si="46"/>
        <v>2889</v>
      </c>
      <c r="B2898" s="85">
        <v>44829</v>
      </c>
      <c r="C2898" s="65" t="s">
        <v>1897</v>
      </c>
      <c r="D2898" s="289" t="s">
        <v>21</v>
      </c>
      <c r="E2898" s="86">
        <v>10000</v>
      </c>
      <c r="F2898" s="258"/>
    </row>
    <row r="2899" spans="1:6">
      <c r="A2899" s="166">
        <f t="shared" si="46"/>
        <v>2890</v>
      </c>
      <c r="B2899" s="85">
        <v>44829</v>
      </c>
      <c r="C2899" s="65" t="s">
        <v>1897</v>
      </c>
      <c r="D2899" s="289" t="s">
        <v>21</v>
      </c>
      <c r="E2899" s="86">
        <v>10000</v>
      </c>
      <c r="F2899" s="258"/>
    </row>
    <row r="2900" spans="1:6">
      <c r="A2900" s="166">
        <f t="shared" si="46"/>
        <v>2891</v>
      </c>
      <c r="B2900" s="85">
        <v>44829</v>
      </c>
      <c r="C2900" s="65" t="s">
        <v>1897</v>
      </c>
      <c r="D2900" s="289" t="s">
        <v>21</v>
      </c>
      <c r="E2900" s="86">
        <v>10000</v>
      </c>
      <c r="F2900" s="258"/>
    </row>
    <row r="2901" spans="1:6">
      <c r="A2901" s="166">
        <f t="shared" si="46"/>
        <v>2892</v>
      </c>
      <c r="B2901" s="85">
        <v>44829</v>
      </c>
      <c r="C2901" s="65" t="s">
        <v>1897</v>
      </c>
      <c r="D2901" s="289" t="s">
        <v>21</v>
      </c>
      <c r="E2901" s="86">
        <v>10000</v>
      </c>
      <c r="F2901" s="258"/>
    </row>
    <row r="2902" spans="1:6">
      <c r="A2902" s="166">
        <f t="shared" si="46"/>
        <v>2893</v>
      </c>
      <c r="B2902" s="85">
        <v>44829</v>
      </c>
      <c r="C2902" s="65" t="s">
        <v>1897</v>
      </c>
      <c r="D2902" s="289" t="s">
        <v>21</v>
      </c>
      <c r="E2902" s="86">
        <v>10000</v>
      </c>
      <c r="F2902" s="258"/>
    </row>
    <row r="2903" spans="1:6">
      <c r="A2903" s="166">
        <f t="shared" si="46"/>
        <v>2894</v>
      </c>
      <c r="B2903" s="85">
        <v>44829</v>
      </c>
      <c r="C2903" s="65" t="s">
        <v>1897</v>
      </c>
      <c r="D2903" s="289" t="s">
        <v>21</v>
      </c>
      <c r="E2903" s="86">
        <v>10000</v>
      </c>
      <c r="F2903" s="258"/>
    </row>
    <row r="2904" spans="1:6">
      <c r="A2904" s="166">
        <f t="shared" si="46"/>
        <v>2895</v>
      </c>
      <c r="B2904" s="85">
        <v>44829</v>
      </c>
      <c r="C2904" s="65" t="s">
        <v>1897</v>
      </c>
      <c r="D2904" s="289" t="s">
        <v>21</v>
      </c>
      <c r="E2904" s="86">
        <v>5000</v>
      </c>
      <c r="F2904" s="258"/>
    </row>
    <row r="2905" spans="1:6">
      <c r="A2905" s="166">
        <f t="shared" si="46"/>
        <v>2896</v>
      </c>
      <c r="B2905" s="85">
        <v>44829</v>
      </c>
      <c r="C2905" s="65" t="s">
        <v>1897</v>
      </c>
      <c r="D2905" s="289" t="s">
        <v>21</v>
      </c>
      <c r="E2905" s="86">
        <v>20000</v>
      </c>
      <c r="F2905" s="258"/>
    </row>
    <row r="2906" spans="1:6">
      <c r="A2906" s="166">
        <f t="shared" si="46"/>
        <v>2897</v>
      </c>
      <c r="B2906" s="85">
        <v>44829</v>
      </c>
      <c r="C2906" s="65" t="s">
        <v>1897</v>
      </c>
      <c r="D2906" s="289" t="s">
        <v>21</v>
      </c>
      <c r="E2906" s="86">
        <v>10000</v>
      </c>
      <c r="F2906" s="258"/>
    </row>
    <row r="2907" spans="1:6">
      <c r="A2907" s="166">
        <f t="shared" si="46"/>
        <v>2898</v>
      </c>
      <c r="B2907" s="85">
        <v>44829</v>
      </c>
      <c r="C2907" s="65" t="s">
        <v>1897</v>
      </c>
      <c r="D2907" s="289" t="s">
        <v>21</v>
      </c>
      <c r="E2907" s="86">
        <v>10000</v>
      </c>
      <c r="F2907" s="258"/>
    </row>
    <row r="2908" spans="1:6">
      <c r="A2908" s="166">
        <f t="shared" si="46"/>
        <v>2899</v>
      </c>
      <c r="B2908" s="85">
        <v>44829</v>
      </c>
      <c r="C2908" s="65" t="s">
        <v>1897</v>
      </c>
      <c r="D2908" s="289" t="s">
        <v>21</v>
      </c>
      <c r="E2908" s="86">
        <v>10000</v>
      </c>
      <c r="F2908" s="258"/>
    </row>
    <row r="2909" spans="1:6">
      <c r="A2909" s="166">
        <f t="shared" si="46"/>
        <v>2900</v>
      </c>
      <c r="B2909" s="85">
        <v>44829</v>
      </c>
      <c r="C2909" s="65" t="s">
        <v>1897</v>
      </c>
      <c r="D2909" s="289" t="s">
        <v>21</v>
      </c>
      <c r="E2909" s="86">
        <v>10000</v>
      </c>
      <c r="F2909" s="258"/>
    </row>
    <row r="2910" spans="1:6">
      <c r="A2910" s="166">
        <f t="shared" si="46"/>
        <v>2901</v>
      </c>
      <c r="B2910" s="85">
        <v>44829</v>
      </c>
      <c r="C2910" s="65" t="s">
        <v>1897</v>
      </c>
      <c r="D2910" s="289" t="s">
        <v>21</v>
      </c>
      <c r="E2910" s="86">
        <v>10000</v>
      </c>
      <c r="F2910" s="258"/>
    </row>
    <row r="2911" spans="1:6">
      <c r="A2911" s="166">
        <f t="shared" si="46"/>
        <v>2902</v>
      </c>
      <c r="B2911" s="85">
        <v>44829</v>
      </c>
      <c r="C2911" s="65" t="s">
        <v>1897</v>
      </c>
      <c r="D2911" s="289" t="s">
        <v>21</v>
      </c>
      <c r="E2911" s="86">
        <v>10000</v>
      </c>
      <c r="F2911" s="258"/>
    </row>
    <row r="2912" spans="1:6">
      <c r="A2912" s="166">
        <f t="shared" ref="A2912:A2975" si="47">A2911+1</f>
        <v>2903</v>
      </c>
      <c r="B2912" s="85">
        <v>44829</v>
      </c>
      <c r="C2912" s="65" t="s">
        <v>1897</v>
      </c>
      <c r="D2912" s="289" t="s">
        <v>21</v>
      </c>
      <c r="E2912" s="86">
        <v>10000</v>
      </c>
      <c r="F2912" s="258"/>
    </row>
    <row r="2913" spans="1:6">
      <c r="A2913" s="166">
        <f t="shared" si="47"/>
        <v>2904</v>
      </c>
      <c r="B2913" s="85">
        <v>44829</v>
      </c>
      <c r="C2913" s="65" t="s">
        <v>1897</v>
      </c>
      <c r="D2913" s="289" t="s">
        <v>21</v>
      </c>
      <c r="E2913" s="86">
        <v>10000</v>
      </c>
      <c r="F2913" s="258"/>
    </row>
    <row r="2914" spans="1:6">
      <c r="A2914" s="166">
        <f t="shared" si="47"/>
        <v>2905</v>
      </c>
      <c r="B2914" s="85">
        <v>44829</v>
      </c>
      <c r="C2914" s="65" t="s">
        <v>1897</v>
      </c>
      <c r="D2914" s="289" t="s">
        <v>21</v>
      </c>
      <c r="E2914" s="86">
        <v>10000</v>
      </c>
      <c r="F2914" s="258"/>
    </row>
    <row r="2915" spans="1:6">
      <c r="A2915" s="166">
        <f t="shared" si="47"/>
        <v>2906</v>
      </c>
      <c r="B2915" s="85">
        <v>44829</v>
      </c>
      <c r="C2915" s="65" t="s">
        <v>1897</v>
      </c>
      <c r="D2915" s="289" t="s">
        <v>21</v>
      </c>
      <c r="E2915" s="86">
        <v>10000</v>
      </c>
      <c r="F2915" s="258"/>
    </row>
    <row r="2916" spans="1:6">
      <c r="A2916" s="166">
        <f t="shared" si="47"/>
        <v>2907</v>
      </c>
      <c r="B2916" s="85">
        <v>44829</v>
      </c>
      <c r="C2916" s="65" t="s">
        <v>1897</v>
      </c>
      <c r="D2916" s="289" t="s">
        <v>21</v>
      </c>
      <c r="E2916" s="86">
        <v>10000</v>
      </c>
      <c r="F2916" s="258"/>
    </row>
    <row r="2917" spans="1:6">
      <c r="A2917" s="166">
        <f t="shared" si="47"/>
        <v>2908</v>
      </c>
      <c r="B2917" s="85">
        <v>44829</v>
      </c>
      <c r="C2917" s="65" t="s">
        <v>1897</v>
      </c>
      <c r="D2917" s="289" t="s">
        <v>21</v>
      </c>
      <c r="E2917" s="86">
        <v>20000</v>
      </c>
      <c r="F2917" s="258"/>
    </row>
    <row r="2918" spans="1:6">
      <c r="A2918" s="166">
        <f t="shared" si="47"/>
        <v>2909</v>
      </c>
      <c r="B2918" s="85">
        <v>44829</v>
      </c>
      <c r="C2918" s="65" t="s">
        <v>1897</v>
      </c>
      <c r="D2918" s="289" t="s">
        <v>250</v>
      </c>
      <c r="E2918" s="86">
        <v>100000</v>
      </c>
      <c r="F2918" s="258"/>
    </row>
    <row r="2919" spans="1:6">
      <c r="A2919" s="166">
        <f t="shared" si="47"/>
        <v>2910</v>
      </c>
      <c r="B2919" s="85">
        <v>44829</v>
      </c>
      <c r="C2919" s="65" t="s">
        <v>1897</v>
      </c>
      <c r="D2919" s="289" t="s">
        <v>21</v>
      </c>
      <c r="E2919" s="86">
        <v>10000</v>
      </c>
      <c r="F2919" s="258"/>
    </row>
    <row r="2920" spans="1:6">
      <c r="A2920" s="166">
        <f t="shared" si="47"/>
        <v>2911</v>
      </c>
      <c r="B2920" s="85">
        <v>44829</v>
      </c>
      <c r="C2920" s="65" t="s">
        <v>1897</v>
      </c>
      <c r="D2920" s="289" t="s">
        <v>21</v>
      </c>
      <c r="E2920" s="86">
        <v>10000</v>
      </c>
      <c r="F2920" s="258"/>
    </row>
    <row r="2921" spans="1:6">
      <c r="A2921" s="166">
        <f t="shared" si="47"/>
        <v>2912</v>
      </c>
      <c r="B2921" s="85">
        <v>44830</v>
      </c>
      <c r="C2921" s="65" t="s">
        <v>1898</v>
      </c>
      <c r="D2921" s="289" t="s">
        <v>21</v>
      </c>
      <c r="E2921" s="86">
        <v>10000</v>
      </c>
      <c r="F2921" s="258"/>
    </row>
    <row r="2922" spans="1:6">
      <c r="A2922" s="166">
        <f t="shared" si="47"/>
        <v>2913</v>
      </c>
      <c r="B2922" s="85">
        <v>44830</v>
      </c>
      <c r="C2922" s="65" t="s">
        <v>1898</v>
      </c>
      <c r="D2922" s="289" t="s">
        <v>21</v>
      </c>
      <c r="E2922" s="86">
        <v>20000</v>
      </c>
      <c r="F2922" s="258"/>
    </row>
    <row r="2923" spans="1:6">
      <c r="A2923" s="166">
        <f t="shared" si="47"/>
        <v>2914</v>
      </c>
      <c r="B2923" s="85">
        <v>44830</v>
      </c>
      <c r="C2923" s="65" t="s">
        <v>1898</v>
      </c>
      <c r="D2923" s="289" t="s">
        <v>21</v>
      </c>
      <c r="E2923" s="86">
        <v>10000</v>
      </c>
      <c r="F2923" s="258"/>
    </row>
    <row r="2924" spans="1:6">
      <c r="A2924" s="166">
        <f t="shared" si="47"/>
        <v>2915</v>
      </c>
      <c r="B2924" s="85">
        <v>44830</v>
      </c>
      <c r="C2924" s="65" t="s">
        <v>1898</v>
      </c>
      <c r="D2924" s="289" t="s">
        <v>21</v>
      </c>
      <c r="E2924" s="86">
        <v>10000</v>
      </c>
      <c r="F2924" s="258"/>
    </row>
    <row r="2925" spans="1:6">
      <c r="A2925" s="166">
        <f t="shared" si="47"/>
        <v>2916</v>
      </c>
      <c r="B2925" s="85">
        <v>44830</v>
      </c>
      <c r="C2925" s="65" t="s">
        <v>1898</v>
      </c>
      <c r="D2925" s="289" t="s">
        <v>21</v>
      </c>
      <c r="E2925" s="86">
        <v>10000</v>
      </c>
      <c r="F2925" s="258"/>
    </row>
    <row r="2926" spans="1:6">
      <c r="A2926" s="166">
        <f t="shared" si="47"/>
        <v>2917</v>
      </c>
      <c r="B2926" s="85">
        <v>44830</v>
      </c>
      <c r="C2926" s="65" t="s">
        <v>1898</v>
      </c>
      <c r="D2926" s="289" t="s">
        <v>21</v>
      </c>
      <c r="E2926" s="86">
        <v>10000</v>
      </c>
      <c r="F2926" s="258"/>
    </row>
    <row r="2927" spans="1:6">
      <c r="A2927" s="166">
        <f t="shared" si="47"/>
        <v>2918</v>
      </c>
      <c r="B2927" s="85">
        <v>44830</v>
      </c>
      <c r="C2927" s="65" t="s">
        <v>1898</v>
      </c>
      <c r="D2927" s="289" t="s">
        <v>21</v>
      </c>
      <c r="E2927" s="86">
        <v>20000</v>
      </c>
      <c r="F2927" s="258"/>
    </row>
    <row r="2928" spans="1:6">
      <c r="A2928" s="166">
        <f t="shared" si="47"/>
        <v>2919</v>
      </c>
      <c r="B2928" s="85">
        <v>44830</v>
      </c>
      <c r="C2928" s="65" t="s">
        <v>1898</v>
      </c>
      <c r="D2928" s="289" t="s">
        <v>21</v>
      </c>
      <c r="E2928" s="86">
        <v>10000</v>
      </c>
      <c r="F2928" s="258"/>
    </row>
    <row r="2929" spans="1:6">
      <c r="A2929" s="166">
        <f t="shared" si="47"/>
        <v>2920</v>
      </c>
      <c r="B2929" s="85">
        <v>44830</v>
      </c>
      <c r="C2929" s="65" t="s">
        <v>1898</v>
      </c>
      <c r="D2929" s="289" t="s">
        <v>21</v>
      </c>
      <c r="E2929" s="86">
        <v>10000</v>
      </c>
      <c r="F2929" s="258"/>
    </row>
    <row r="2930" spans="1:6">
      <c r="A2930" s="166">
        <f t="shared" si="47"/>
        <v>2921</v>
      </c>
      <c r="B2930" s="85">
        <v>44830</v>
      </c>
      <c r="C2930" s="65" t="s">
        <v>1898</v>
      </c>
      <c r="D2930" s="289" t="s">
        <v>2114</v>
      </c>
      <c r="E2930" s="86">
        <v>200000</v>
      </c>
      <c r="F2930" s="258"/>
    </row>
    <row r="2931" spans="1:6">
      <c r="A2931" s="166">
        <f t="shared" si="47"/>
        <v>2922</v>
      </c>
      <c r="B2931" s="85">
        <v>44830</v>
      </c>
      <c r="C2931" s="65" t="s">
        <v>1898</v>
      </c>
      <c r="D2931" s="289" t="s">
        <v>21</v>
      </c>
      <c r="E2931" s="86">
        <v>10000</v>
      </c>
      <c r="F2931" s="258"/>
    </row>
    <row r="2932" spans="1:6">
      <c r="A2932" s="166">
        <f t="shared" si="47"/>
        <v>2923</v>
      </c>
      <c r="B2932" s="85">
        <v>44830</v>
      </c>
      <c r="C2932" s="65" t="s">
        <v>1898</v>
      </c>
      <c r="D2932" s="289" t="s">
        <v>21</v>
      </c>
      <c r="E2932" s="86">
        <v>10000</v>
      </c>
      <c r="F2932" s="258"/>
    </row>
    <row r="2933" spans="1:6">
      <c r="A2933" s="166">
        <f t="shared" si="47"/>
        <v>2924</v>
      </c>
      <c r="B2933" s="85">
        <v>44830</v>
      </c>
      <c r="C2933" s="65" t="s">
        <v>1898</v>
      </c>
      <c r="D2933" s="289" t="s">
        <v>21</v>
      </c>
      <c r="E2933" s="86">
        <v>10000</v>
      </c>
      <c r="F2933" s="258"/>
    </row>
    <row r="2934" spans="1:6">
      <c r="A2934" s="166">
        <f t="shared" si="47"/>
        <v>2925</v>
      </c>
      <c r="B2934" s="85">
        <v>44830</v>
      </c>
      <c r="C2934" s="65" t="s">
        <v>1898</v>
      </c>
      <c r="D2934" s="289" t="s">
        <v>21</v>
      </c>
      <c r="E2934" s="86">
        <v>10000</v>
      </c>
      <c r="F2934" s="258"/>
    </row>
    <row r="2935" spans="1:6">
      <c r="A2935" s="166">
        <f t="shared" si="47"/>
        <v>2926</v>
      </c>
      <c r="B2935" s="85">
        <v>44830</v>
      </c>
      <c r="C2935" s="65" t="s">
        <v>1898</v>
      </c>
      <c r="D2935" s="289" t="s">
        <v>21</v>
      </c>
      <c r="E2935" s="86">
        <v>10000</v>
      </c>
      <c r="F2935" s="258"/>
    </row>
    <row r="2936" spans="1:6">
      <c r="A2936" s="166">
        <f t="shared" si="47"/>
        <v>2927</v>
      </c>
      <c r="B2936" s="85">
        <v>44830</v>
      </c>
      <c r="C2936" s="65" t="s">
        <v>1898</v>
      </c>
      <c r="D2936" s="289" t="s">
        <v>21</v>
      </c>
      <c r="E2936" s="86">
        <v>10000</v>
      </c>
      <c r="F2936" s="258"/>
    </row>
    <row r="2937" spans="1:6">
      <c r="A2937" s="166">
        <f t="shared" si="47"/>
        <v>2928</v>
      </c>
      <c r="B2937" s="85">
        <v>44830</v>
      </c>
      <c r="C2937" s="65" t="s">
        <v>1898</v>
      </c>
      <c r="D2937" s="289" t="s">
        <v>21</v>
      </c>
      <c r="E2937" s="86">
        <v>10000</v>
      </c>
      <c r="F2937" s="258"/>
    </row>
    <row r="2938" spans="1:6">
      <c r="A2938" s="166">
        <f t="shared" si="47"/>
        <v>2929</v>
      </c>
      <c r="B2938" s="85">
        <v>44830</v>
      </c>
      <c r="C2938" s="65" t="s">
        <v>1898</v>
      </c>
      <c r="D2938" s="289" t="s">
        <v>21</v>
      </c>
      <c r="E2938" s="86">
        <v>10000</v>
      </c>
      <c r="F2938" s="258"/>
    </row>
    <row r="2939" spans="1:6">
      <c r="A2939" s="166">
        <f t="shared" si="47"/>
        <v>2930</v>
      </c>
      <c r="B2939" s="85">
        <v>44830</v>
      </c>
      <c r="C2939" s="65" t="s">
        <v>1898</v>
      </c>
      <c r="D2939" s="289" t="s">
        <v>21</v>
      </c>
      <c r="E2939" s="86">
        <v>10000</v>
      </c>
      <c r="F2939" s="258"/>
    </row>
    <row r="2940" spans="1:6">
      <c r="A2940" s="166">
        <f t="shared" si="47"/>
        <v>2931</v>
      </c>
      <c r="B2940" s="85">
        <v>44830</v>
      </c>
      <c r="C2940" s="65" t="s">
        <v>1898</v>
      </c>
      <c r="D2940" s="289" t="s">
        <v>21</v>
      </c>
      <c r="E2940" s="86">
        <v>10000</v>
      </c>
      <c r="F2940" s="258"/>
    </row>
    <row r="2941" spans="1:6">
      <c r="A2941" s="166">
        <f t="shared" si="47"/>
        <v>2932</v>
      </c>
      <c r="B2941" s="85">
        <v>44830</v>
      </c>
      <c r="C2941" s="65" t="s">
        <v>1898</v>
      </c>
      <c r="D2941" s="289" t="s">
        <v>21</v>
      </c>
      <c r="E2941" s="86">
        <v>10000</v>
      </c>
      <c r="F2941" s="258"/>
    </row>
    <row r="2942" spans="1:6">
      <c r="A2942" s="166">
        <f t="shared" si="47"/>
        <v>2933</v>
      </c>
      <c r="B2942" s="85">
        <v>44830</v>
      </c>
      <c r="C2942" s="65" t="s">
        <v>1898</v>
      </c>
      <c r="D2942" s="289" t="s">
        <v>21</v>
      </c>
      <c r="E2942" s="86">
        <v>10000</v>
      </c>
      <c r="F2942" s="258"/>
    </row>
    <row r="2943" spans="1:6">
      <c r="A2943" s="166">
        <f t="shared" si="47"/>
        <v>2934</v>
      </c>
      <c r="B2943" s="85">
        <v>44830</v>
      </c>
      <c r="C2943" s="65" t="s">
        <v>1898</v>
      </c>
      <c r="D2943" s="289" t="s">
        <v>967</v>
      </c>
      <c r="E2943" s="86">
        <v>170000</v>
      </c>
      <c r="F2943" s="258"/>
    </row>
    <row r="2944" spans="1:6">
      <c r="A2944" s="166">
        <f t="shared" si="47"/>
        <v>2935</v>
      </c>
      <c r="B2944" s="85">
        <v>44830</v>
      </c>
      <c r="C2944" s="65" t="s">
        <v>1898</v>
      </c>
      <c r="D2944" s="289" t="s">
        <v>21</v>
      </c>
      <c r="E2944" s="86">
        <v>10000</v>
      </c>
      <c r="F2944" s="258"/>
    </row>
    <row r="2945" spans="1:6">
      <c r="A2945" s="166">
        <f t="shared" si="47"/>
        <v>2936</v>
      </c>
      <c r="B2945" s="85">
        <v>44830</v>
      </c>
      <c r="C2945" s="65" t="s">
        <v>1898</v>
      </c>
      <c r="D2945" s="289" t="s">
        <v>21</v>
      </c>
      <c r="E2945" s="86">
        <v>10000</v>
      </c>
      <c r="F2945" s="258"/>
    </row>
    <row r="2946" spans="1:6">
      <c r="A2946" s="166">
        <f t="shared" si="47"/>
        <v>2937</v>
      </c>
      <c r="B2946" s="85">
        <v>44830</v>
      </c>
      <c r="C2946" s="65" t="s">
        <v>1898</v>
      </c>
      <c r="D2946" s="289" t="s">
        <v>21</v>
      </c>
      <c r="E2946" s="86">
        <v>10000</v>
      </c>
      <c r="F2946" s="258"/>
    </row>
    <row r="2947" spans="1:6">
      <c r="A2947" s="166">
        <f t="shared" si="47"/>
        <v>2938</v>
      </c>
      <c r="B2947" s="85">
        <v>44830</v>
      </c>
      <c r="C2947" s="65" t="s">
        <v>1898</v>
      </c>
      <c r="D2947" s="289" t="s">
        <v>21</v>
      </c>
      <c r="E2947" s="86">
        <v>10000</v>
      </c>
      <c r="F2947" s="258"/>
    </row>
    <row r="2948" spans="1:6">
      <c r="A2948" s="166">
        <f t="shared" si="47"/>
        <v>2939</v>
      </c>
      <c r="B2948" s="85">
        <v>44830</v>
      </c>
      <c r="C2948" s="65" t="s">
        <v>1898</v>
      </c>
      <c r="D2948" s="289" t="s">
        <v>21</v>
      </c>
      <c r="E2948" s="86">
        <v>10000</v>
      </c>
      <c r="F2948" s="258"/>
    </row>
    <row r="2949" spans="1:6">
      <c r="A2949" s="166">
        <f t="shared" si="47"/>
        <v>2940</v>
      </c>
      <c r="B2949" s="85">
        <v>44830</v>
      </c>
      <c r="C2949" s="65" t="s">
        <v>1898</v>
      </c>
      <c r="D2949" s="289" t="s">
        <v>21</v>
      </c>
      <c r="E2949" s="86">
        <v>10000</v>
      </c>
      <c r="F2949" s="258"/>
    </row>
    <row r="2950" spans="1:6">
      <c r="A2950" s="166">
        <f t="shared" si="47"/>
        <v>2941</v>
      </c>
      <c r="B2950" s="85">
        <v>44830</v>
      </c>
      <c r="C2950" s="65" t="s">
        <v>1898</v>
      </c>
      <c r="D2950" s="289" t="s">
        <v>21</v>
      </c>
      <c r="E2950" s="86">
        <v>10000</v>
      </c>
      <c r="F2950" s="258"/>
    </row>
    <row r="2951" spans="1:6">
      <c r="A2951" s="166">
        <f t="shared" si="47"/>
        <v>2942</v>
      </c>
      <c r="B2951" s="85">
        <v>44831</v>
      </c>
      <c r="C2951" s="65" t="s">
        <v>1899</v>
      </c>
      <c r="D2951" s="289" t="s">
        <v>2115</v>
      </c>
      <c r="E2951" s="86">
        <v>100000</v>
      </c>
      <c r="F2951" s="258"/>
    </row>
    <row r="2952" spans="1:6">
      <c r="A2952" s="166">
        <f t="shared" si="47"/>
        <v>2943</v>
      </c>
      <c r="B2952" s="85">
        <v>44831</v>
      </c>
      <c r="C2952" s="65" t="s">
        <v>1899</v>
      </c>
      <c r="D2952" s="289" t="s">
        <v>21</v>
      </c>
      <c r="E2952" s="86">
        <v>10000</v>
      </c>
      <c r="F2952" s="258"/>
    </row>
    <row r="2953" spans="1:6">
      <c r="A2953" s="166">
        <f t="shared" si="47"/>
        <v>2944</v>
      </c>
      <c r="B2953" s="85">
        <v>44831</v>
      </c>
      <c r="C2953" s="65" t="s">
        <v>1899</v>
      </c>
      <c r="D2953" s="289" t="s">
        <v>21</v>
      </c>
      <c r="E2953" s="86">
        <v>20000</v>
      </c>
      <c r="F2953" s="258"/>
    </row>
    <row r="2954" spans="1:6">
      <c r="A2954" s="166">
        <f t="shared" si="47"/>
        <v>2945</v>
      </c>
      <c r="B2954" s="85">
        <v>44831</v>
      </c>
      <c r="C2954" s="65" t="s">
        <v>1899</v>
      </c>
      <c r="D2954" s="289" t="s">
        <v>21</v>
      </c>
      <c r="E2954" s="86">
        <v>10000</v>
      </c>
      <c r="F2954" s="258"/>
    </row>
    <row r="2955" spans="1:6">
      <c r="A2955" s="166">
        <f t="shared" si="47"/>
        <v>2946</v>
      </c>
      <c r="B2955" s="85">
        <v>44831</v>
      </c>
      <c r="C2955" s="65" t="s">
        <v>1899</v>
      </c>
      <c r="D2955" s="289" t="s">
        <v>21</v>
      </c>
      <c r="E2955" s="86">
        <v>10000</v>
      </c>
      <c r="F2955" s="258"/>
    </row>
    <row r="2956" spans="1:6">
      <c r="A2956" s="166">
        <f t="shared" si="47"/>
        <v>2947</v>
      </c>
      <c r="B2956" s="85">
        <v>44831</v>
      </c>
      <c r="C2956" s="65" t="s">
        <v>1899</v>
      </c>
      <c r="D2956" s="289" t="s">
        <v>21</v>
      </c>
      <c r="E2956" s="86">
        <v>10000</v>
      </c>
      <c r="F2956" s="258"/>
    </row>
    <row r="2957" spans="1:6">
      <c r="A2957" s="166">
        <f t="shared" si="47"/>
        <v>2948</v>
      </c>
      <c r="B2957" s="85">
        <v>44831</v>
      </c>
      <c r="C2957" s="65" t="s">
        <v>1899</v>
      </c>
      <c r="D2957" s="289" t="s">
        <v>21</v>
      </c>
      <c r="E2957" s="86">
        <v>10000</v>
      </c>
      <c r="F2957" s="258"/>
    </row>
    <row r="2958" spans="1:6">
      <c r="A2958" s="166">
        <f t="shared" si="47"/>
        <v>2949</v>
      </c>
      <c r="B2958" s="85">
        <v>44831</v>
      </c>
      <c r="C2958" s="65" t="s">
        <v>1899</v>
      </c>
      <c r="D2958" s="289" t="s">
        <v>21</v>
      </c>
      <c r="E2958" s="86">
        <v>20000</v>
      </c>
      <c r="F2958" s="258"/>
    </row>
    <row r="2959" spans="1:6">
      <c r="A2959" s="166">
        <f t="shared" si="47"/>
        <v>2950</v>
      </c>
      <c r="B2959" s="85">
        <v>44831</v>
      </c>
      <c r="C2959" s="65" t="s">
        <v>1899</v>
      </c>
      <c r="D2959" s="289" t="s">
        <v>21</v>
      </c>
      <c r="E2959" s="86">
        <v>10000</v>
      </c>
      <c r="F2959" s="258"/>
    </row>
    <row r="2960" spans="1:6">
      <c r="A2960" s="166">
        <f t="shared" si="47"/>
        <v>2951</v>
      </c>
      <c r="B2960" s="85">
        <v>44831</v>
      </c>
      <c r="C2960" s="65" t="s">
        <v>1899</v>
      </c>
      <c r="D2960" s="289" t="s">
        <v>21</v>
      </c>
      <c r="E2960" s="86">
        <v>10000</v>
      </c>
      <c r="F2960" s="258"/>
    </row>
    <row r="2961" spans="1:6">
      <c r="A2961" s="166">
        <f t="shared" si="47"/>
        <v>2952</v>
      </c>
      <c r="B2961" s="85">
        <v>44831</v>
      </c>
      <c r="C2961" s="65" t="s">
        <v>1899</v>
      </c>
      <c r="D2961" s="289" t="s">
        <v>21</v>
      </c>
      <c r="E2961" s="86">
        <v>10000</v>
      </c>
      <c r="F2961" s="258"/>
    </row>
    <row r="2962" spans="1:6">
      <c r="A2962" s="166">
        <f t="shared" si="47"/>
        <v>2953</v>
      </c>
      <c r="B2962" s="85">
        <v>44831</v>
      </c>
      <c r="C2962" s="65" t="s">
        <v>1899</v>
      </c>
      <c r="D2962" s="289" t="s">
        <v>21</v>
      </c>
      <c r="E2962" s="86">
        <v>10000</v>
      </c>
      <c r="F2962" s="258"/>
    </row>
    <row r="2963" spans="1:6">
      <c r="A2963" s="166">
        <f t="shared" si="47"/>
        <v>2954</v>
      </c>
      <c r="B2963" s="85">
        <v>44831</v>
      </c>
      <c r="C2963" s="65" t="s">
        <v>1899</v>
      </c>
      <c r="D2963" s="289" t="s">
        <v>21</v>
      </c>
      <c r="E2963" s="86">
        <v>10000</v>
      </c>
      <c r="F2963" s="258"/>
    </row>
    <row r="2964" spans="1:6">
      <c r="A2964" s="166">
        <f t="shared" si="47"/>
        <v>2955</v>
      </c>
      <c r="B2964" s="85">
        <v>44831</v>
      </c>
      <c r="C2964" s="65" t="s">
        <v>1899</v>
      </c>
      <c r="D2964" s="289" t="s">
        <v>21</v>
      </c>
      <c r="E2964" s="86">
        <v>10000</v>
      </c>
      <c r="F2964" s="258"/>
    </row>
    <row r="2965" spans="1:6">
      <c r="A2965" s="166">
        <f t="shared" si="47"/>
        <v>2956</v>
      </c>
      <c r="B2965" s="85">
        <v>44831</v>
      </c>
      <c r="C2965" s="65" t="s">
        <v>1899</v>
      </c>
      <c r="D2965" s="289" t="s">
        <v>21</v>
      </c>
      <c r="E2965" s="86">
        <v>10000</v>
      </c>
      <c r="F2965" s="258"/>
    </row>
    <row r="2966" spans="1:6">
      <c r="A2966" s="166">
        <f t="shared" si="47"/>
        <v>2957</v>
      </c>
      <c r="B2966" s="85">
        <v>44831</v>
      </c>
      <c r="C2966" s="65" t="s">
        <v>1899</v>
      </c>
      <c r="D2966" s="289" t="s">
        <v>21</v>
      </c>
      <c r="E2966" s="86">
        <v>10000</v>
      </c>
      <c r="F2966" s="258"/>
    </row>
    <row r="2967" spans="1:6">
      <c r="A2967" s="166">
        <f t="shared" si="47"/>
        <v>2958</v>
      </c>
      <c r="B2967" s="85">
        <v>44831</v>
      </c>
      <c r="C2967" s="65" t="s">
        <v>1899</v>
      </c>
      <c r="D2967" s="289" t="s">
        <v>21</v>
      </c>
      <c r="E2967" s="86">
        <v>21805</v>
      </c>
      <c r="F2967" s="258"/>
    </row>
    <row r="2968" spans="1:6">
      <c r="A2968" s="166">
        <f t="shared" si="47"/>
        <v>2959</v>
      </c>
      <c r="B2968" s="85">
        <v>44831</v>
      </c>
      <c r="C2968" s="65" t="s">
        <v>1899</v>
      </c>
      <c r="D2968" s="289" t="s">
        <v>21</v>
      </c>
      <c r="E2968" s="86">
        <v>10000</v>
      </c>
      <c r="F2968" s="258"/>
    </row>
    <row r="2969" spans="1:6">
      <c r="A2969" s="166">
        <f t="shared" si="47"/>
        <v>2960</v>
      </c>
      <c r="B2969" s="85">
        <v>44831</v>
      </c>
      <c r="C2969" s="65" t="s">
        <v>1899</v>
      </c>
      <c r="D2969" s="289" t="s">
        <v>21</v>
      </c>
      <c r="E2969" s="86">
        <v>20000</v>
      </c>
      <c r="F2969" s="258"/>
    </row>
    <row r="2970" spans="1:6">
      <c r="A2970" s="166">
        <f t="shared" si="47"/>
        <v>2961</v>
      </c>
      <c r="B2970" s="85">
        <v>44831</v>
      </c>
      <c r="C2970" s="65" t="s">
        <v>1899</v>
      </c>
      <c r="D2970" s="289" t="s">
        <v>21</v>
      </c>
      <c r="E2970" s="86">
        <v>10000</v>
      </c>
      <c r="F2970" s="258"/>
    </row>
    <row r="2971" spans="1:6">
      <c r="A2971" s="166">
        <f t="shared" si="47"/>
        <v>2962</v>
      </c>
      <c r="B2971" s="85">
        <v>44831</v>
      </c>
      <c r="C2971" s="65" t="s">
        <v>1899</v>
      </c>
      <c r="D2971" s="289" t="s">
        <v>21</v>
      </c>
      <c r="E2971" s="86">
        <v>10000</v>
      </c>
      <c r="F2971" s="258"/>
    </row>
    <row r="2972" spans="1:6">
      <c r="A2972" s="166">
        <f t="shared" si="47"/>
        <v>2963</v>
      </c>
      <c r="B2972" s="85">
        <v>44831</v>
      </c>
      <c r="C2972" s="65" t="s">
        <v>1899</v>
      </c>
      <c r="D2972" s="289" t="s">
        <v>21</v>
      </c>
      <c r="E2972" s="86">
        <v>10000</v>
      </c>
      <c r="F2972" s="258"/>
    </row>
    <row r="2973" spans="1:6">
      <c r="A2973" s="166">
        <f t="shared" si="47"/>
        <v>2964</v>
      </c>
      <c r="B2973" s="85">
        <v>44831</v>
      </c>
      <c r="C2973" s="65" t="s">
        <v>1899</v>
      </c>
      <c r="D2973" s="289" t="s">
        <v>21</v>
      </c>
      <c r="E2973" s="86">
        <v>1000</v>
      </c>
      <c r="F2973" s="258"/>
    </row>
    <row r="2974" spans="1:6">
      <c r="A2974" s="166">
        <f t="shared" si="47"/>
        <v>2965</v>
      </c>
      <c r="B2974" s="85">
        <v>44831</v>
      </c>
      <c r="C2974" s="65" t="s">
        <v>1899</v>
      </c>
      <c r="D2974" s="289" t="s">
        <v>21</v>
      </c>
      <c r="E2974" s="86">
        <v>10000</v>
      </c>
      <c r="F2974" s="258"/>
    </row>
    <row r="2975" spans="1:6">
      <c r="A2975" s="166">
        <f t="shared" si="47"/>
        <v>2966</v>
      </c>
      <c r="B2975" s="85">
        <v>44831</v>
      </c>
      <c r="C2975" s="65" t="s">
        <v>1899</v>
      </c>
      <c r="D2975" s="289" t="s">
        <v>21</v>
      </c>
      <c r="E2975" s="86">
        <v>10000</v>
      </c>
      <c r="F2975" s="258"/>
    </row>
    <row r="2976" spans="1:6">
      <c r="A2976" s="166">
        <f t="shared" ref="A2976:A3039" si="48">A2975+1</f>
        <v>2967</v>
      </c>
      <c r="B2976" s="85">
        <v>44831</v>
      </c>
      <c r="C2976" s="65" t="s">
        <v>1899</v>
      </c>
      <c r="D2976" s="289" t="s">
        <v>21</v>
      </c>
      <c r="E2976" s="86">
        <v>10000</v>
      </c>
      <c r="F2976" s="258"/>
    </row>
    <row r="2977" spans="1:6">
      <c r="A2977" s="166">
        <f t="shared" si="48"/>
        <v>2968</v>
      </c>
      <c r="B2977" s="85">
        <v>44831</v>
      </c>
      <c r="C2977" s="65" t="s">
        <v>1899</v>
      </c>
      <c r="D2977" s="289" t="s">
        <v>21</v>
      </c>
      <c r="E2977" s="86">
        <v>10000</v>
      </c>
      <c r="F2977" s="258"/>
    </row>
    <row r="2978" spans="1:6">
      <c r="A2978" s="166">
        <f t="shared" si="48"/>
        <v>2969</v>
      </c>
      <c r="B2978" s="85">
        <v>44831</v>
      </c>
      <c r="C2978" s="65" t="s">
        <v>1899</v>
      </c>
      <c r="D2978" s="289" t="s">
        <v>21</v>
      </c>
      <c r="E2978" s="86">
        <v>10000</v>
      </c>
      <c r="F2978" s="258"/>
    </row>
    <row r="2979" spans="1:6">
      <c r="A2979" s="166">
        <f t="shared" si="48"/>
        <v>2970</v>
      </c>
      <c r="B2979" s="85">
        <v>44831</v>
      </c>
      <c r="C2979" s="65" t="s">
        <v>1899</v>
      </c>
      <c r="D2979" s="289" t="s">
        <v>21</v>
      </c>
      <c r="E2979" s="86">
        <v>10000</v>
      </c>
      <c r="F2979" s="258"/>
    </row>
    <row r="2980" spans="1:6">
      <c r="A2980" s="166">
        <f t="shared" si="48"/>
        <v>2971</v>
      </c>
      <c r="B2980" s="85">
        <v>44831</v>
      </c>
      <c r="C2980" s="65" t="s">
        <v>1899</v>
      </c>
      <c r="D2980" s="289" t="s">
        <v>21</v>
      </c>
      <c r="E2980" s="86">
        <v>10000</v>
      </c>
      <c r="F2980" s="258"/>
    </row>
    <row r="2981" spans="1:6">
      <c r="A2981" s="166">
        <f t="shared" si="48"/>
        <v>2972</v>
      </c>
      <c r="B2981" s="85">
        <v>44831</v>
      </c>
      <c r="C2981" s="65" t="s">
        <v>1899</v>
      </c>
      <c r="D2981" s="289" t="s">
        <v>21</v>
      </c>
      <c r="E2981" s="86">
        <v>10000</v>
      </c>
      <c r="F2981" s="258"/>
    </row>
    <row r="2982" spans="1:6">
      <c r="A2982" s="166">
        <f t="shared" si="48"/>
        <v>2973</v>
      </c>
      <c r="B2982" s="85">
        <v>44831</v>
      </c>
      <c r="C2982" s="65" t="s">
        <v>1899</v>
      </c>
      <c r="D2982" s="289" t="s">
        <v>21</v>
      </c>
      <c r="E2982" s="86">
        <v>10000</v>
      </c>
      <c r="F2982" s="258"/>
    </row>
    <row r="2983" spans="1:6">
      <c r="A2983" s="166">
        <f t="shared" si="48"/>
        <v>2974</v>
      </c>
      <c r="B2983" s="85">
        <v>44831</v>
      </c>
      <c r="C2983" s="65" t="s">
        <v>1899</v>
      </c>
      <c r="D2983" s="289" t="s">
        <v>21</v>
      </c>
      <c r="E2983" s="86">
        <v>10000</v>
      </c>
      <c r="F2983" s="258"/>
    </row>
    <row r="2984" spans="1:6">
      <c r="A2984" s="166">
        <f t="shared" si="48"/>
        <v>2975</v>
      </c>
      <c r="B2984" s="85">
        <v>44831</v>
      </c>
      <c r="C2984" s="65" t="s">
        <v>1899</v>
      </c>
      <c r="D2984" s="289" t="s">
        <v>21</v>
      </c>
      <c r="E2984" s="86">
        <v>10000</v>
      </c>
      <c r="F2984" s="258"/>
    </row>
    <row r="2985" spans="1:6">
      <c r="A2985" s="166">
        <f t="shared" si="48"/>
        <v>2976</v>
      </c>
      <c r="B2985" s="85">
        <v>44831</v>
      </c>
      <c r="C2985" s="65" t="s">
        <v>1899</v>
      </c>
      <c r="D2985" s="289" t="s">
        <v>21</v>
      </c>
      <c r="E2985" s="86">
        <v>10000</v>
      </c>
      <c r="F2985" s="258"/>
    </row>
    <row r="2986" spans="1:6">
      <c r="A2986" s="166">
        <f t="shared" si="48"/>
        <v>2977</v>
      </c>
      <c r="B2986" s="85">
        <v>44831</v>
      </c>
      <c r="C2986" s="65" t="s">
        <v>1899</v>
      </c>
      <c r="D2986" s="289" t="s">
        <v>21</v>
      </c>
      <c r="E2986" s="86">
        <v>10000</v>
      </c>
      <c r="F2986" s="258"/>
    </row>
    <row r="2987" spans="1:6">
      <c r="A2987" s="166">
        <f t="shared" si="48"/>
        <v>2978</v>
      </c>
      <c r="B2987" s="85">
        <v>44831</v>
      </c>
      <c r="C2987" s="65" t="s">
        <v>1899</v>
      </c>
      <c r="D2987" s="289" t="s">
        <v>21</v>
      </c>
      <c r="E2987" s="86">
        <v>20000</v>
      </c>
      <c r="F2987" s="258"/>
    </row>
    <row r="2988" spans="1:6">
      <c r="A2988" s="166">
        <f t="shared" si="48"/>
        <v>2979</v>
      </c>
      <c r="B2988" s="85">
        <v>44831</v>
      </c>
      <c r="C2988" s="65" t="s">
        <v>1899</v>
      </c>
      <c r="D2988" s="289" t="s">
        <v>21</v>
      </c>
      <c r="E2988" s="86">
        <v>10000</v>
      </c>
      <c r="F2988" s="258"/>
    </row>
    <row r="2989" spans="1:6">
      <c r="A2989" s="166">
        <f t="shared" si="48"/>
        <v>2980</v>
      </c>
      <c r="B2989" s="85">
        <v>44831</v>
      </c>
      <c r="C2989" s="65" t="s">
        <v>1899</v>
      </c>
      <c r="D2989" s="289" t="s">
        <v>21</v>
      </c>
      <c r="E2989" s="86">
        <v>10000</v>
      </c>
      <c r="F2989" s="258"/>
    </row>
    <row r="2990" spans="1:6">
      <c r="A2990" s="166">
        <f t="shared" si="48"/>
        <v>2981</v>
      </c>
      <c r="B2990" s="85">
        <v>44831</v>
      </c>
      <c r="C2990" s="65" t="s">
        <v>1899</v>
      </c>
      <c r="D2990" s="289" t="s">
        <v>21</v>
      </c>
      <c r="E2990" s="86">
        <v>10000</v>
      </c>
      <c r="F2990" s="258"/>
    </row>
    <row r="2991" spans="1:6">
      <c r="A2991" s="166">
        <f t="shared" si="48"/>
        <v>2982</v>
      </c>
      <c r="B2991" s="85">
        <v>44831</v>
      </c>
      <c r="C2991" s="65" t="s">
        <v>1899</v>
      </c>
      <c r="D2991" s="289" t="s">
        <v>21</v>
      </c>
      <c r="E2991" s="86">
        <v>10000</v>
      </c>
      <c r="F2991" s="258"/>
    </row>
    <row r="2992" spans="1:6">
      <c r="A2992" s="166">
        <f t="shared" si="48"/>
        <v>2983</v>
      </c>
      <c r="B2992" s="85">
        <v>44832</v>
      </c>
      <c r="C2992" s="65" t="s">
        <v>1900</v>
      </c>
      <c r="D2992" s="289" t="s">
        <v>21</v>
      </c>
      <c r="E2992" s="86">
        <v>10000</v>
      </c>
      <c r="F2992" s="258"/>
    </row>
    <row r="2993" spans="1:6">
      <c r="A2993" s="166">
        <f t="shared" si="48"/>
        <v>2984</v>
      </c>
      <c r="B2993" s="85">
        <v>44832</v>
      </c>
      <c r="C2993" s="65" t="s">
        <v>1900</v>
      </c>
      <c r="D2993" s="289" t="s">
        <v>21</v>
      </c>
      <c r="E2993" s="86">
        <v>10000</v>
      </c>
      <c r="F2993" s="258"/>
    </row>
    <row r="2994" spans="1:6">
      <c r="A2994" s="166">
        <f t="shared" si="48"/>
        <v>2985</v>
      </c>
      <c r="B2994" s="85">
        <v>44832</v>
      </c>
      <c r="C2994" s="65" t="s">
        <v>1900</v>
      </c>
      <c r="D2994" s="289" t="s">
        <v>21</v>
      </c>
      <c r="E2994" s="86">
        <v>10000</v>
      </c>
      <c r="F2994" s="258"/>
    </row>
    <row r="2995" spans="1:6">
      <c r="A2995" s="166">
        <f t="shared" si="48"/>
        <v>2986</v>
      </c>
      <c r="B2995" s="85">
        <v>44832</v>
      </c>
      <c r="C2995" s="65" t="s">
        <v>1900</v>
      </c>
      <c r="D2995" s="289" t="s">
        <v>21</v>
      </c>
      <c r="E2995" s="86">
        <v>1</v>
      </c>
      <c r="F2995" s="258"/>
    </row>
    <row r="2996" spans="1:6">
      <c r="A2996" s="166">
        <f t="shared" si="48"/>
        <v>2987</v>
      </c>
      <c r="B2996" s="85">
        <v>44832</v>
      </c>
      <c r="C2996" s="65" t="s">
        <v>1900</v>
      </c>
      <c r="D2996" s="289" t="s">
        <v>21</v>
      </c>
      <c r="E2996" s="86">
        <v>1</v>
      </c>
      <c r="F2996" s="258"/>
    </row>
    <row r="2997" spans="1:6">
      <c r="A2997" s="166">
        <f t="shared" si="48"/>
        <v>2988</v>
      </c>
      <c r="B2997" s="85">
        <v>44832</v>
      </c>
      <c r="C2997" s="65" t="s">
        <v>1900</v>
      </c>
      <c r="D2997" s="289" t="s">
        <v>21</v>
      </c>
      <c r="E2997" s="86">
        <v>10000</v>
      </c>
      <c r="F2997" s="258"/>
    </row>
    <row r="2998" spans="1:6">
      <c r="A2998" s="166">
        <f t="shared" si="48"/>
        <v>2989</v>
      </c>
      <c r="B2998" s="85">
        <v>44832</v>
      </c>
      <c r="C2998" s="65" t="s">
        <v>1900</v>
      </c>
      <c r="D2998" s="289" t="s">
        <v>21</v>
      </c>
      <c r="E2998" s="86">
        <v>10000</v>
      </c>
      <c r="F2998" s="258"/>
    </row>
    <row r="2999" spans="1:6">
      <c r="A2999" s="166">
        <f t="shared" si="48"/>
        <v>2990</v>
      </c>
      <c r="B2999" s="85">
        <v>44832</v>
      </c>
      <c r="C2999" s="65" t="s">
        <v>1900</v>
      </c>
      <c r="D2999" s="289" t="s">
        <v>21</v>
      </c>
      <c r="E2999" s="86">
        <v>10000</v>
      </c>
      <c r="F2999" s="258"/>
    </row>
    <row r="3000" spans="1:6">
      <c r="A3000" s="166">
        <f t="shared" si="48"/>
        <v>2991</v>
      </c>
      <c r="B3000" s="85">
        <v>44832</v>
      </c>
      <c r="C3000" s="65" t="s">
        <v>1900</v>
      </c>
      <c r="D3000" s="289" t="s">
        <v>21</v>
      </c>
      <c r="E3000" s="86">
        <v>10000</v>
      </c>
      <c r="F3000" s="258"/>
    </row>
    <row r="3001" spans="1:6">
      <c r="A3001" s="166">
        <f t="shared" si="48"/>
        <v>2992</v>
      </c>
      <c r="B3001" s="85">
        <v>44832</v>
      </c>
      <c r="C3001" s="65" t="s">
        <v>1900</v>
      </c>
      <c r="D3001" s="289" t="s">
        <v>21</v>
      </c>
      <c r="E3001" s="86">
        <v>20000</v>
      </c>
      <c r="F3001" s="258"/>
    </row>
    <row r="3002" spans="1:6">
      <c r="A3002" s="166">
        <f t="shared" si="48"/>
        <v>2993</v>
      </c>
      <c r="B3002" s="85">
        <v>44832</v>
      </c>
      <c r="C3002" s="65" t="s">
        <v>1900</v>
      </c>
      <c r="D3002" s="289" t="s">
        <v>21</v>
      </c>
      <c r="E3002" s="86">
        <v>20000</v>
      </c>
      <c r="F3002" s="258"/>
    </row>
    <row r="3003" spans="1:6">
      <c r="A3003" s="166">
        <f t="shared" si="48"/>
        <v>2994</v>
      </c>
      <c r="B3003" s="85">
        <v>44832</v>
      </c>
      <c r="C3003" s="65" t="s">
        <v>1900</v>
      </c>
      <c r="D3003" s="289" t="s">
        <v>21</v>
      </c>
      <c r="E3003" s="86">
        <v>10000</v>
      </c>
      <c r="F3003" s="258"/>
    </row>
    <row r="3004" spans="1:6">
      <c r="A3004" s="166">
        <f t="shared" si="48"/>
        <v>2995</v>
      </c>
      <c r="B3004" s="85">
        <v>44832</v>
      </c>
      <c r="C3004" s="65" t="s">
        <v>1900</v>
      </c>
      <c r="D3004" s="289" t="s">
        <v>21</v>
      </c>
      <c r="E3004" s="86">
        <v>10000</v>
      </c>
      <c r="F3004" s="258"/>
    </row>
    <row r="3005" spans="1:6">
      <c r="A3005" s="166">
        <f t="shared" si="48"/>
        <v>2996</v>
      </c>
      <c r="B3005" s="85">
        <v>44832</v>
      </c>
      <c r="C3005" s="65" t="s">
        <v>1900</v>
      </c>
      <c r="D3005" s="289" t="s">
        <v>21</v>
      </c>
      <c r="E3005" s="86">
        <v>5000</v>
      </c>
      <c r="F3005" s="258"/>
    </row>
    <row r="3006" spans="1:6">
      <c r="A3006" s="166">
        <f t="shared" si="48"/>
        <v>2997</v>
      </c>
      <c r="B3006" s="85">
        <v>44832</v>
      </c>
      <c r="C3006" s="65" t="s">
        <v>1900</v>
      </c>
      <c r="D3006" s="289" t="s">
        <v>21</v>
      </c>
      <c r="E3006" s="86">
        <v>10000</v>
      </c>
      <c r="F3006" s="258"/>
    </row>
    <row r="3007" spans="1:6">
      <c r="A3007" s="166">
        <f t="shared" si="48"/>
        <v>2998</v>
      </c>
      <c r="B3007" s="85">
        <v>44832</v>
      </c>
      <c r="C3007" s="65" t="s">
        <v>1900</v>
      </c>
      <c r="D3007" s="289" t="s">
        <v>21</v>
      </c>
      <c r="E3007" s="86">
        <v>10000</v>
      </c>
      <c r="F3007" s="258"/>
    </row>
    <row r="3008" spans="1:6">
      <c r="A3008" s="166">
        <f t="shared" si="48"/>
        <v>2999</v>
      </c>
      <c r="B3008" s="85">
        <v>44832</v>
      </c>
      <c r="C3008" s="65" t="s">
        <v>1900</v>
      </c>
      <c r="D3008" s="289" t="s">
        <v>21</v>
      </c>
      <c r="E3008" s="86">
        <v>10000</v>
      </c>
      <c r="F3008" s="258"/>
    </row>
    <row r="3009" spans="1:6">
      <c r="A3009" s="166">
        <f t="shared" si="48"/>
        <v>3000</v>
      </c>
      <c r="B3009" s="85">
        <v>44832</v>
      </c>
      <c r="C3009" s="65" t="s">
        <v>1900</v>
      </c>
      <c r="D3009" s="289" t="s">
        <v>21</v>
      </c>
      <c r="E3009" s="86">
        <v>10000</v>
      </c>
      <c r="F3009" s="258"/>
    </row>
    <row r="3010" spans="1:6">
      <c r="A3010" s="166">
        <f t="shared" si="48"/>
        <v>3001</v>
      </c>
      <c r="B3010" s="85">
        <v>44832</v>
      </c>
      <c r="C3010" s="65" t="s">
        <v>1900</v>
      </c>
      <c r="D3010" s="289" t="s">
        <v>21</v>
      </c>
      <c r="E3010" s="86">
        <v>10000</v>
      </c>
      <c r="F3010" s="258"/>
    </row>
    <row r="3011" spans="1:6">
      <c r="A3011" s="166">
        <f t="shared" si="48"/>
        <v>3002</v>
      </c>
      <c r="B3011" s="85">
        <v>44832</v>
      </c>
      <c r="C3011" s="65" t="s">
        <v>1900</v>
      </c>
      <c r="D3011" s="289" t="s">
        <v>21</v>
      </c>
      <c r="E3011" s="86">
        <v>20000</v>
      </c>
      <c r="F3011" s="258"/>
    </row>
    <row r="3012" spans="1:6">
      <c r="A3012" s="166">
        <f t="shared" si="48"/>
        <v>3003</v>
      </c>
      <c r="B3012" s="85">
        <v>44832</v>
      </c>
      <c r="C3012" s="65" t="s">
        <v>1900</v>
      </c>
      <c r="D3012" s="289" t="s">
        <v>21</v>
      </c>
      <c r="E3012" s="86">
        <v>10000</v>
      </c>
      <c r="F3012" s="258"/>
    </row>
    <row r="3013" spans="1:6">
      <c r="A3013" s="166">
        <f t="shared" si="48"/>
        <v>3004</v>
      </c>
      <c r="B3013" s="85">
        <v>44832</v>
      </c>
      <c r="C3013" s="65" t="s">
        <v>1900</v>
      </c>
      <c r="D3013" s="289" t="s">
        <v>21</v>
      </c>
      <c r="E3013" s="86">
        <v>10000</v>
      </c>
      <c r="F3013" s="258"/>
    </row>
    <row r="3014" spans="1:6">
      <c r="A3014" s="166">
        <f t="shared" si="48"/>
        <v>3005</v>
      </c>
      <c r="B3014" s="85">
        <v>44832</v>
      </c>
      <c r="C3014" s="65" t="s">
        <v>1900</v>
      </c>
      <c r="D3014" s="289" t="s">
        <v>21</v>
      </c>
      <c r="E3014" s="86">
        <v>10000</v>
      </c>
      <c r="F3014" s="258"/>
    </row>
    <row r="3015" spans="1:6">
      <c r="A3015" s="166">
        <f t="shared" si="48"/>
        <v>3006</v>
      </c>
      <c r="B3015" s="85">
        <v>44832</v>
      </c>
      <c r="C3015" s="65" t="s">
        <v>1900</v>
      </c>
      <c r="D3015" s="289" t="s">
        <v>21</v>
      </c>
      <c r="E3015" s="86">
        <v>10000</v>
      </c>
      <c r="F3015" s="258"/>
    </row>
    <row r="3016" spans="1:6">
      <c r="A3016" s="166">
        <f t="shared" si="48"/>
        <v>3007</v>
      </c>
      <c r="B3016" s="85">
        <v>44832</v>
      </c>
      <c r="C3016" s="65" t="s">
        <v>1900</v>
      </c>
      <c r="D3016" s="289" t="s">
        <v>21</v>
      </c>
      <c r="E3016" s="86">
        <v>10000</v>
      </c>
      <c r="F3016" s="258"/>
    </row>
    <row r="3017" spans="1:6">
      <c r="A3017" s="166">
        <f t="shared" si="48"/>
        <v>3008</v>
      </c>
      <c r="B3017" s="85">
        <v>44832</v>
      </c>
      <c r="C3017" s="65" t="s">
        <v>1900</v>
      </c>
      <c r="D3017" s="289" t="s">
        <v>21</v>
      </c>
      <c r="E3017" s="86">
        <v>10000</v>
      </c>
      <c r="F3017" s="258"/>
    </row>
    <row r="3018" spans="1:6">
      <c r="A3018" s="166">
        <f t="shared" si="48"/>
        <v>3009</v>
      </c>
      <c r="B3018" s="85">
        <v>44832</v>
      </c>
      <c r="C3018" s="65" t="s">
        <v>1900</v>
      </c>
      <c r="D3018" s="289" t="s">
        <v>21</v>
      </c>
      <c r="E3018" s="86">
        <v>10000</v>
      </c>
      <c r="F3018" s="258"/>
    </row>
    <row r="3019" spans="1:6">
      <c r="A3019" s="166">
        <f t="shared" si="48"/>
        <v>3010</v>
      </c>
      <c r="B3019" s="85">
        <v>44832</v>
      </c>
      <c r="C3019" s="65" t="s">
        <v>1900</v>
      </c>
      <c r="D3019" s="289" t="s">
        <v>21</v>
      </c>
      <c r="E3019" s="86">
        <v>10000</v>
      </c>
      <c r="F3019" s="258"/>
    </row>
    <row r="3020" spans="1:6">
      <c r="A3020" s="166">
        <f t="shared" si="48"/>
        <v>3011</v>
      </c>
      <c r="B3020" s="85">
        <v>44832</v>
      </c>
      <c r="C3020" s="65" t="s">
        <v>1900</v>
      </c>
      <c r="D3020" s="289" t="s">
        <v>21</v>
      </c>
      <c r="E3020" s="86">
        <v>10000</v>
      </c>
      <c r="F3020" s="258"/>
    </row>
    <row r="3021" spans="1:6">
      <c r="A3021" s="166">
        <f t="shared" si="48"/>
        <v>3012</v>
      </c>
      <c r="B3021" s="85">
        <v>44832</v>
      </c>
      <c r="C3021" s="65" t="s">
        <v>1900</v>
      </c>
      <c r="D3021" s="289" t="s">
        <v>21</v>
      </c>
      <c r="E3021" s="86">
        <v>10000</v>
      </c>
      <c r="F3021" s="258"/>
    </row>
    <row r="3022" spans="1:6">
      <c r="A3022" s="166">
        <f t="shared" si="48"/>
        <v>3013</v>
      </c>
      <c r="B3022" s="85">
        <v>44832</v>
      </c>
      <c r="C3022" s="65" t="s">
        <v>1900</v>
      </c>
      <c r="D3022" s="289" t="s">
        <v>21</v>
      </c>
      <c r="E3022" s="86">
        <v>10000</v>
      </c>
      <c r="F3022" s="258"/>
    </row>
    <row r="3023" spans="1:6">
      <c r="A3023" s="166">
        <f t="shared" si="48"/>
        <v>3014</v>
      </c>
      <c r="B3023" s="85">
        <v>44832</v>
      </c>
      <c r="C3023" s="65" t="s">
        <v>1900</v>
      </c>
      <c r="D3023" s="289" t="s">
        <v>21</v>
      </c>
      <c r="E3023" s="86">
        <v>10000</v>
      </c>
      <c r="F3023" s="258"/>
    </row>
    <row r="3024" spans="1:6">
      <c r="A3024" s="166">
        <f t="shared" si="48"/>
        <v>3015</v>
      </c>
      <c r="B3024" s="85">
        <v>44832</v>
      </c>
      <c r="C3024" s="65" t="s">
        <v>1900</v>
      </c>
      <c r="D3024" s="289" t="s">
        <v>21</v>
      </c>
      <c r="E3024" s="86">
        <v>10000</v>
      </c>
      <c r="F3024" s="258"/>
    </row>
    <row r="3025" spans="1:6">
      <c r="A3025" s="166">
        <f t="shared" si="48"/>
        <v>3016</v>
      </c>
      <c r="B3025" s="85">
        <v>44832</v>
      </c>
      <c r="C3025" s="65" t="s">
        <v>1900</v>
      </c>
      <c r="D3025" s="289" t="s">
        <v>21</v>
      </c>
      <c r="E3025" s="86">
        <v>20000</v>
      </c>
      <c r="F3025" s="258"/>
    </row>
    <row r="3026" spans="1:6">
      <c r="A3026" s="166">
        <f t="shared" si="48"/>
        <v>3017</v>
      </c>
      <c r="B3026" s="85">
        <v>44832</v>
      </c>
      <c r="C3026" s="65" t="s">
        <v>1900</v>
      </c>
      <c r="D3026" s="289" t="s">
        <v>21</v>
      </c>
      <c r="E3026" s="86">
        <v>10000</v>
      </c>
      <c r="F3026" s="258"/>
    </row>
    <row r="3027" spans="1:6">
      <c r="A3027" s="166">
        <f t="shared" si="48"/>
        <v>3018</v>
      </c>
      <c r="B3027" s="85">
        <v>44832</v>
      </c>
      <c r="C3027" s="65" t="s">
        <v>1900</v>
      </c>
      <c r="D3027" s="289" t="s">
        <v>21</v>
      </c>
      <c r="E3027" s="86">
        <v>10000</v>
      </c>
      <c r="F3027" s="258"/>
    </row>
    <row r="3028" spans="1:6">
      <c r="A3028" s="166">
        <f t="shared" si="48"/>
        <v>3019</v>
      </c>
      <c r="B3028" s="85">
        <v>44832</v>
      </c>
      <c r="C3028" s="65" t="s">
        <v>1900</v>
      </c>
      <c r="D3028" s="289" t="s">
        <v>21</v>
      </c>
      <c r="E3028" s="86">
        <v>10000</v>
      </c>
      <c r="F3028" s="258"/>
    </row>
    <row r="3029" spans="1:6">
      <c r="A3029" s="166">
        <f t="shared" si="48"/>
        <v>3020</v>
      </c>
      <c r="B3029" s="85">
        <v>44832</v>
      </c>
      <c r="C3029" s="65" t="s">
        <v>1900</v>
      </c>
      <c r="D3029" s="289" t="s">
        <v>21</v>
      </c>
      <c r="E3029" s="86">
        <v>10000</v>
      </c>
      <c r="F3029" s="258"/>
    </row>
    <row r="3030" spans="1:6">
      <c r="A3030" s="166">
        <f t="shared" si="48"/>
        <v>3021</v>
      </c>
      <c r="B3030" s="85">
        <v>44832</v>
      </c>
      <c r="C3030" s="65" t="s">
        <v>1900</v>
      </c>
      <c r="D3030" s="289" t="s">
        <v>21</v>
      </c>
      <c r="E3030" s="86">
        <v>10000</v>
      </c>
      <c r="F3030" s="258"/>
    </row>
    <row r="3031" spans="1:6">
      <c r="A3031" s="166">
        <f t="shared" si="48"/>
        <v>3022</v>
      </c>
      <c r="B3031" s="85">
        <v>44832</v>
      </c>
      <c r="C3031" s="65" t="s">
        <v>1900</v>
      </c>
      <c r="D3031" s="289" t="s">
        <v>21</v>
      </c>
      <c r="E3031" s="86">
        <v>10000</v>
      </c>
      <c r="F3031" s="258"/>
    </row>
    <row r="3032" spans="1:6">
      <c r="A3032" s="166">
        <f t="shared" si="48"/>
        <v>3023</v>
      </c>
      <c r="B3032" s="85">
        <v>44832</v>
      </c>
      <c r="C3032" s="65" t="s">
        <v>1900</v>
      </c>
      <c r="D3032" s="289" t="s">
        <v>21</v>
      </c>
      <c r="E3032" s="86">
        <v>10000</v>
      </c>
      <c r="F3032" s="258"/>
    </row>
    <row r="3033" spans="1:6">
      <c r="A3033" s="166">
        <f t="shared" si="48"/>
        <v>3024</v>
      </c>
      <c r="B3033" s="85">
        <v>44832</v>
      </c>
      <c r="C3033" s="65" t="s">
        <v>1900</v>
      </c>
      <c r="D3033" s="289" t="s">
        <v>21</v>
      </c>
      <c r="E3033" s="86">
        <v>10000</v>
      </c>
      <c r="F3033" s="258"/>
    </row>
    <row r="3034" spans="1:6">
      <c r="A3034" s="166">
        <f t="shared" si="48"/>
        <v>3025</v>
      </c>
      <c r="B3034" s="85">
        <v>44832</v>
      </c>
      <c r="C3034" s="65" t="s">
        <v>1900</v>
      </c>
      <c r="D3034" s="289" t="s">
        <v>21</v>
      </c>
      <c r="E3034" s="86">
        <v>10000</v>
      </c>
      <c r="F3034" s="258"/>
    </row>
    <row r="3035" spans="1:6">
      <c r="A3035" s="166">
        <f t="shared" si="48"/>
        <v>3026</v>
      </c>
      <c r="B3035" s="85">
        <v>44832</v>
      </c>
      <c r="C3035" s="65" t="s">
        <v>1900</v>
      </c>
      <c r="D3035" s="289" t="s">
        <v>21</v>
      </c>
      <c r="E3035" s="86">
        <v>10000</v>
      </c>
      <c r="F3035" s="258"/>
    </row>
    <row r="3036" spans="1:6">
      <c r="A3036" s="166">
        <f t="shared" si="48"/>
        <v>3027</v>
      </c>
      <c r="B3036" s="85">
        <v>44832</v>
      </c>
      <c r="C3036" s="65" t="s">
        <v>1900</v>
      </c>
      <c r="D3036" s="289" t="s">
        <v>21</v>
      </c>
      <c r="E3036" s="86">
        <v>10000</v>
      </c>
      <c r="F3036" s="258"/>
    </row>
    <row r="3037" spans="1:6">
      <c r="A3037" s="166">
        <f t="shared" si="48"/>
        <v>3028</v>
      </c>
      <c r="B3037" s="85">
        <v>44832</v>
      </c>
      <c r="C3037" s="65" t="s">
        <v>1900</v>
      </c>
      <c r="D3037" s="289" t="s">
        <v>21</v>
      </c>
      <c r="E3037" s="86">
        <v>10000</v>
      </c>
      <c r="F3037" s="258"/>
    </row>
    <row r="3038" spans="1:6">
      <c r="A3038" s="166">
        <f t="shared" si="48"/>
        <v>3029</v>
      </c>
      <c r="B3038" s="85">
        <v>44832</v>
      </c>
      <c r="C3038" s="65" t="s">
        <v>1900</v>
      </c>
      <c r="D3038" s="289" t="s">
        <v>21</v>
      </c>
      <c r="E3038" s="86">
        <v>10000</v>
      </c>
      <c r="F3038" s="258"/>
    </row>
    <row r="3039" spans="1:6">
      <c r="A3039" s="166">
        <f t="shared" si="48"/>
        <v>3030</v>
      </c>
      <c r="B3039" s="85">
        <v>44832</v>
      </c>
      <c r="C3039" s="65" t="s">
        <v>1900</v>
      </c>
      <c r="D3039" s="289" t="s">
        <v>21</v>
      </c>
      <c r="E3039" s="86">
        <v>10000</v>
      </c>
      <c r="F3039" s="258"/>
    </row>
    <row r="3040" spans="1:6">
      <c r="A3040" s="166">
        <f t="shared" ref="A3040:A3103" si="49">A3039+1</f>
        <v>3031</v>
      </c>
      <c r="B3040" s="85">
        <v>44833</v>
      </c>
      <c r="C3040" s="65" t="s">
        <v>1901</v>
      </c>
      <c r="D3040" s="289" t="s">
        <v>21</v>
      </c>
      <c r="E3040" s="86">
        <v>10000</v>
      </c>
      <c r="F3040" s="258"/>
    </row>
    <row r="3041" spans="1:6">
      <c r="A3041" s="166">
        <f t="shared" si="49"/>
        <v>3032</v>
      </c>
      <c r="B3041" s="85">
        <v>44833</v>
      </c>
      <c r="C3041" s="65" t="s">
        <v>1901</v>
      </c>
      <c r="D3041" s="289" t="s">
        <v>2116</v>
      </c>
      <c r="E3041" s="86">
        <v>3000000</v>
      </c>
      <c r="F3041" s="258"/>
    </row>
    <row r="3042" spans="1:6">
      <c r="A3042" s="166">
        <f t="shared" si="49"/>
        <v>3033</v>
      </c>
      <c r="B3042" s="85">
        <v>44833</v>
      </c>
      <c r="C3042" s="65" t="s">
        <v>1901</v>
      </c>
      <c r="D3042" s="289" t="s">
        <v>21</v>
      </c>
      <c r="E3042" s="86">
        <v>10000</v>
      </c>
      <c r="F3042" s="258"/>
    </row>
    <row r="3043" spans="1:6">
      <c r="A3043" s="166">
        <f t="shared" si="49"/>
        <v>3034</v>
      </c>
      <c r="B3043" s="85">
        <v>44833</v>
      </c>
      <c r="C3043" s="65" t="s">
        <v>1901</v>
      </c>
      <c r="D3043" s="289" t="s">
        <v>21</v>
      </c>
      <c r="E3043" s="86">
        <v>10000</v>
      </c>
      <c r="F3043" s="258"/>
    </row>
    <row r="3044" spans="1:6">
      <c r="A3044" s="166">
        <f t="shared" si="49"/>
        <v>3035</v>
      </c>
      <c r="B3044" s="85">
        <v>44833</v>
      </c>
      <c r="C3044" s="65" t="s">
        <v>1901</v>
      </c>
      <c r="D3044" s="289" t="s">
        <v>21</v>
      </c>
      <c r="E3044" s="86">
        <v>20000</v>
      </c>
      <c r="F3044" s="258"/>
    </row>
    <row r="3045" spans="1:6">
      <c r="A3045" s="166">
        <f t="shared" si="49"/>
        <v>3036</v>
      </c>
      <c r="B3045" s="85">
        <v>44833</v>
      </c>
      <c r="C3045" s="65" t="s">
        <v>1901</v>
      </c>
      <c r="D3045" s="289" t="s">
        <v>243</v>
      </c>
      <c r="E3045" s="86">
        <v>100000</v>
      </c>
      <c r="F3045" s="258"/>
    </row>
    <row r="3046" spans="1:6">
      <c r="A3046" s="166">
        <f t="shared" si="49"/>
        <v>3037</v>
      </c>
      <c r="B3046" s="85">
        <v>44833</v>
      </c>
      <c r="C3046" s="65" t="s">
        <v>1901</v>
      </c>
      <c r="D3046" s="289" t="s">
        <v>21</v>
      </c>
      <c r="E3046" s="86">
        <v>10000</v>
      </c>
      <c r="F3046" s="258"/>
    </row>
    <row r="3047" spans="1:6">
      <c r="A3047" s="166">
        <f t="shared" si="49"/>
        <v>3038</v>
      </c>
      <c r="B3047" s="85">
        <v>44833</v>
      </c>
      <c r="C3047" s="65" t="s">
        <v>1901</v>
      </c>
      <c r="D3047" s="289" t="s">
        <v>21</v>
      </c>
      <c r="E3047" s="86">
        <v>20000</v>
      </c>
      <c r="F3047" s="258"/>
    </row>
    <row r="3048" spans="1:6">
      <c r="A3048" s="166">
        <f t="shared" si="49"/>
        <v>3039</v>
      </c>
      <c r="B3048" s="85">
        <v>44833</v>
      </c>
      <c r="C3048" s="65" t="s">
        <v>1901</v>
      </c>
      <c r="D3048" s="289" t="s">
        <v>21</v>
      </c>
      <c r="E3048" s="86">
        <v>10000</v>
      </c>
      <c r="F3048" s="258"/>
    </row>
    <row r="3049" spans="1:6">
      <c r="A3049" s="166">
        <f t="shared" si="49"/>
        <v>3040</v>
      </c>
      <c r="B3049" s="85">
        <v>44833</v>
      </c>
      <c r="C3049" s="65" t="s">
        <v>1901</v>
      </c>
      <c r="D3049" s="289" t="s">
        <v>21</v>
      </c>
      <c r="E3049" s="86">
        <v>20000</v>
      </c>
      <c r="F3049" s="258"/>
    </row>
    <row r="3050" spans="1:6">
      <c r="A3050" s="166">
        <f t="shared" si="49"/>
        <v>3041</v>
      </c>
      <c r="B3050" s="85">
        <v>44834</v>
      </c>
      <c r="C3050" s="65" t="s">
        <v>1902</v>
      </c>
      <c r="D3050" s="289" t="s">
        <v>21</v>
      </c>
      <c r="E3050" s="86">
        <v>30000</v>
      </c>
      <c r="F3050" s="258"/>
    </row>
    <row r="3051" spans="1:6">
      <c r="A3051" s="166">
        <f t="shared" si="49"/>
        <v>3042</v>
      </c>
      <c r="B3051" s="85">
        <v>44834</v>
      </c>
      <c r="C3051" s="65" t="s">
        <v>1902</v>
      </c>
      <c r="D3051" s="289" t="s">
        <v>21</v>
      </c>
      <c r="E3051" s="86">
        <v>20000</v>
      </c>
      <c r="F3051" s="258"/>
    </row>
    <row r="3052" spans="1:6">
      <c r="A3052" s="166">
        <f t="shared" si="49"/>
        <v>3043</v>
      </c>
      <c r="B3052" s="85">
        <v>44834</v>
      </c>
      <c r="C3052" s="65" t="s">
        <v>1902</v>
      </c>
      <c r="D3052" s="289" t="s">
        <v>21</v>
      </c>
      <c r="E3052" s="86">
        <v>21106</v>
      </c>
      <c r="F3052" s="258"/>
    </row>
    <row r="3053" spans="1:6">
      <c r="A3053" s="166">
        <f t="shared" si="49"/>
        <v>3044</v>
      </c>
      <c r="B3053" s="85">
        <v>44834</v>
      </c>
      <c r="C3053" s="65" t="s">
        <v>1902</v>
      </c>
      <c r="D3053" s="289" t="s">
        <v>21</v>
      </c>
      <c r="E3053" s="86">
        <v>10000</v>
      </c>
      <c r="F3053" s="258"/>
    </row>
    <row r="3054" spans="1:6">
      <c r="A3054" s="166">
        <f t="shared" si="49"/>
        <v>3045</v>
      </c>
      <c r="B3054" s="85">
        <v>44834</v>
      </c>
      <c r="C3054" s="65" t="s">
        <v>1902</v>
      </c>
      <c r="D3054" s="289" t="s">
        <v>21</v>
      </c>
      <c r="E3054" s="86">
        <v>20000</v>
      </c>
      <c r="F3054" s="258"/>
    </row>
    <row r="3055" spans="1:6">
      <c r="A3055" s="166">
        <f t="shared" si="49"/>
        <v>3046</v>
      </c>
      <c r="B3055" s="85">
        <v>44834</v>
      </c>
      <c r="C3055" s="65" t="s">
        <v>1902</v>
      </c>
      <c r="D3055" s="289" t="s">
        <v>21</v>
      </c>
      <c r="E3055" s="86">
        <v>10000</v>
      </c>
      <c r="F3055" s="258"/>
    </row>
    <row r="3056" spans="1:6">
      <c r="A3056" s="166">
        <f t="shared" si="49"/>
        <v>3047</v>
      </c>
      <c r="B3056" s="85">
        <v>44834</v>
      </c>
      <c r="C3056" s="65" t="s">
        <v>1902</v>
      </c>
      <c r="D3056" s="289" t="s">
        <v>21</v>
      </c>
      <c r="E3056" s="86">
        <v>10000</v>
      </c>
      <c r="F3056" s="258"/>
    </row>
    <row r="3057" spans="1:6">
      <c r="A3057" s="166">
        <f t="shared" si="49"/>
        <v>3048</v>
      </c>
      <c r="B3057" s="85">
        <v>44834</v>
      </c>
      <c r="C3057" s="65" t="s">
        <v>1902</v>
      </c>
      <c r="D3057" s="289" t="s">
        <v>307</v>
      </c>
      <c r="E3057" s="86">
        <v>200959</v>
      </c>
      <c r="F3057" s="258"/>
    </row>
    <row r="3058" spans="1:6">
      <c r="A3058" s="166">
        <f t="shared" si="49"/>
        <v>3049</v>
      </c>
      <c r="B3058" s="85">
        <v>44834</v>
      </c>
      <c r="C3058" s="65" t="s">
        <v>1902</v>
      </c>
      <c r="D3058" s="289" t="s">
        <v>21</v>
      </c>
      <c r="E3058" s="86">
        <v>26736</v>
      </c>
      <c r="F3058" s="258"/>
    </row>
    <row r="3059" spans="1:6">
      <c r="A3059" s="166">
        <f t="shared" si="49"/>
        <v>3050</v>
      </c>
      <c r="B3059" s="85">
        <v>44834</v>
      </c>
      <c r="C3059" s="65" t="s">
        <v>1902</v>
      </c>
      <c r="D3059" s="289" t="s">
        <v>21</v>
      </c>
      <c r="E3059" s="86">
        <v>23000</v>
      </c>
      <c r="F3059" s="258"/>
    </row>
    <row r="3060" spans="1:6">
      <c r="A3060" s="166">
        <f t="shared" si="49"/>
        <v>3051</v>
      </c>
      <c r="B3060" s="85">
        <v>44834</v>
      </c>
      <c r="C3060" s="65" t="s">
        <v>1902</v>
      </c>
      <c r="D3060" s="289" t="s">
        <v>21</v>
      </c>
      <c r="E3060" s="86">
        <v>20000</v>
      </c>
      <c r="F3060" s="258"/>
    </row>
    <row r="3061" spans="1:6">
      <c r="A3061" s="166">
        <f t="shared" si="49"/>
        <v>3052</v>
      </c>
      <c r="B3061" s="85">
        <v>44835</v>
      </c>
      <c r="C3061" s="65" t="s">
        <v>1903</v>
      </c>
      <c r="D3061" s="289" t="s">
        <v>973</v>
      </c>
      <c r="E3061" s="86">
        <v>200000</v>
      </c>
      <c r="F3061" s="258"/>
    </row>
    <row r="3062" spans="1:6">
      <c r="A3062" s="166">
        <f t="shared" si="49"/>
        <v>3053</v>
      </c>
      <c r="B3062" s="85">
        <v>44835</v>
      </c>
      <c r="C3062" s="65" t="s">
        <v>1903</v>
      </c>
      <c r="D3062" s="289" t="s">
        <v>246</v>
      </c>
      <c r="E3062" s="86">
        <v>200000</v>
      </c>
      <c r="F3062" s="258"/>
    </row>
    <row r="3063" spans="1:6">
      <c r="A3063" s="166">
        <f t="shared" si="49"/>
        <v>3054</v>
      </c>
      <c r="B3063" s="85">
        <v>44835</v>
      </c>
      <c r="C3063" s="65" t="s">
        <v>1903</v>
      </c>
      <c r="D3063" s="289" t="s">
        <v>21</v>
      </c>
      <c r="E3063" s="86">
        <v>25000</v>
      </c>
      <c r="F3063" s="258"/>
    </row>
    <row r="3064" spans="1:6">
      <c r="A3064" s="166">
        <f t="shared" si="49"/>
        <v>3055</v>
      </c>
      <c r="B3064" s="85">
        <v>44835</v>
      </c>
      <c r="C3064" s="65" t="s">
        <v>1903</v>
      </c>
      <c r="D3064" s="289" t="s">
        <v>1990</v>
      </c>
      <c r="E3064" s="86">
        <v>200000</v>
      </c>
      <c r="F3064" s="258"/>
    </row>
    <row r="3065" spans="1:6">
      <c r="A3065" s="166">
        <f t="shared" si="49"/>
        <v>3056</v>
      </c>
      <c r="B3065" s="85">
        <v>44835</v>
      </c>
      <c r="C3065" s="65" t="s">
        <v>1903</v>
      </c>
      <c r="D3065" s="289" t="s">
        <v>21</v>
      </c>
      <c r="E3065" s="86">
        <v>10000</v>
      </c>
      <c r="F3065" s="258"/>
    </row>
    <row r="3066" spans="1:6">
      <c r="A3066" s="166">
        <f t="shared" si="49"/>
        <v>3057</v>
      </c>
      <c r="B3066" s="85">
        <v>44835</v>
      </c>
      <c r="C3066" s="65" t="s">
        <v>1903</v>
      </c>
      <c r="D3066" s="289" t="s">
        <v>21</v>
      </c>
      <c r="E3066" s="86">
        <v>10000</v>
      </c>
      <c r="F3066" s="258"/>
    </row>
    <row r="3067" spans="1:6">
      <c r="A3067" s="166">
        <f t="shared" si="49"/>
        <v>3058</v>
      </c>
      <c r="B3067" s="85">
        <v>44835</v>
      </c>
      <c r="C3067" s="65" t="s">
        <v>1903</v>
      </c>
      <c r="D3067" s="289" t="s">
        <v>974</v>
      </c>
      <c r="E3067" s="86">
        <v>1000000</v>
      </c>
      <c r="F3067" s="258"/>
    </row>
    <row r="3068" spans="1:6">
      <c r="A3068" s="166">
        <f t="shared" si="49"/>
        <v>3059</v>
      </c>
      <c r="B3068" s="85">
        <v>44835</v>
      </c>
      <c r="C3068" s="65" t="s">
        <v>1903</v>
      </c>
      <c r="D3068" s="289" t="s">
        <v>1991</v>
      </c>
      <c r="E3068" s="86">
        <v>200000</v>
      </c>
      <c r="F3068" s="258"/>
    </row>
    <row r="3069" spans="1:6">
      <c r="A3069" s="166">
        <f t="shared" si="49"/>
        <v>3060</v>
      </c>
      <c r="B3069" s="85">
        <v>44835</v>
      </c>
      <c r="C3069" s="65" t="s">
        <v>1903</v>
      </c>
      <c r="D3069" s="289" t="s">
        <v>536</v>
      </c>
      <c r="E3069" s="86">
        <v>50000</v>
      </c>
      <c r="F3069" s="258"/>
    </row>
    <row r="3070" spans="1:6">
      <c r="A3070" s="166">
        <f t="shared" si="49"/>
        <v>3061</v>
      </c>
      <c r="B3070" s="85">
        <v>44835</v>
      </c>
      <c r="C3070" s="65" t="s">
        <v>1903</v>
      </c>
      <c r="D3070" s="289" t="s">
        <v>21</v>
      </c>
      <c r="E3070" s="86">
        <v>10000</v>
      </c>
      <c r="F3070" s="258"/>
    </row>
    <row r="3071" spans="1:6">
      <c r="A3071" s="166">
        <f t="shared" si="49"/>
        <v>3062</v>
      </c>
      <c r="B3071" s="85">
        <v>44835</v>
      </c>
      <c r="C3071" s="65" t="s">
        <v>1903</v>
      </c>
      <c r="D3071" s="289" t="s">
        <v>21</v>
      </c>
      <c r="E3071" s="86">
        <v>300000</v>
      </c>
      <c r="F3071" s="258"/>
    </row>
    <row r="3072" spans="1:6">
      <c r="A3072" s="166">
        <f t="shared" si="49"/>
        <v>3063</v>
      </c>
      <c r="B3072" s="85">
        <v>44836</v>
      </c>
      <c r="C3072" s="65" t="s">
        <v>1904</v>
      </c>
      <c r="D3072" s="289" t="s">
        <v>1007</v>
      </c>
      <c r="E3072" s="86">
        <v>200000</v>
      </c>
      <c r="F3072" s="258"/>
    </row>
    <row r="3073" spans="1:7">
      <c r="A3073" s="166">
        <f t="shared" si="49"/>
        <v>3064</v>
      </c>
      <c r="B3073" s="85">
        <v>44836</v>
      </c>
      <c r="C3073" s="65" t="s">
        <v>1904</v>
      </c>
      <c r="D3073" s="289" t="s">
        <v>21</v>
      </c>
      <c r="E3073" s="86">
        <v>10000</v>
      </c>
      <c r="F3073" s="258"/>
    </row>
    <row r="3074" spans="1:7">
      <c r="A3074" s="166">
        <f t="shared" si="49"/>
        <v>3065</v>
      </c>
      <c r="B3074" s="85">
        <v>44836</v>
      </c>
      <c r="C3074" s="65" t="s">
        <v>1904</v>
      </c>
      <c r="D3074" s="289" t="s">
        <v>21</v>
      </c>
      <c r="E3074" s="86">
        <v>30000</v>
      </c>
      <c r="F3074" s="258"/>
    </row>
    <row r="3075" spans="1:7">
      <c r="A3075" s="166">
        <f t="shared" si="49"/>
        <v>3066</v>
      </c>
      <c r="B3075" s="85">
        <v>44836</v>
      </c>
      <c r="C3075" s="65" t="s">
        <v>1904</v>
      </c>
      <c r="D3075" s="289" t="s">
        <v>21</v>
      </c>
      <c r="E3075" s="86">
        <v>20000</v>
      </c>
      <c r="F3075" s="258"/>
    </row>
    <row r="3076" spans="1:7">
      <c r="A3076" s="166">
        <f t="shared" si="49"/>
        <v>3067</v>
      </c>
      <c r="B3076" s="85">
        <v>44836</v>
      </c>
      <c r="C3076" s="65" t="s">
        <v>1904</v>
      </c>
      <c r="D3076" s="289" t="s">
        <v>1992</v>
      </c>
      <c r="E3076" s="86">
        <v>50000</v>
      </c>
      <c r="F3076" s="258"/>
    </row>
    <row r="3077" spans="1:7">
      <c r="A3077" s="166">
        <f t="shared" si="49"/>
        <v>3068</v>
      </c>
      <c r="B3077" s="85">
        <v>44837</v>
      </c>
      <c r="C3077" s="65" t="s">
        <v>1905</v>
      </c>
      <c r="D3077" s="289" t="s">
        <v>1993</v>
      </c>
      <c r="E3077" s="86">
        <v>50000</v>
      </c>
      <c r="F3077" s="258"/>
    </row>
    <row r="3078" spans="1:7">
      <c r="A3078" s="166">
        <f t="shared" si="49"/>
        <v>3069</v>
      </c>
      <c r="B3078" s="85">
        <v>44837</v>
      </c>
      <c r="C3078" s="65" t="s">
        <v>1905</v>
      </c>
      <c r="D3078" s="289" t="s">
        <v>21</v>
      </c>
      <c r="E3078" s="86">
        <v>10000</v>
      </c>
      <c r="F3078" s="258"/>
    </row>
    <row r="3079" spans="1:7">
      <c r="A3079" s="166">
        <f t="shared" si="49"/>
        <v>3070</v>
      </c>
      <c r="B3079" s="85">
        <v>44837</v>
      </c>
      <c r="C3079" s="65" t="s">
        <v>1905</v>
      </c>
      <c r="D3079" s="289" t="s">
        <v>21</v>
      </c>
      <c r="E3079" s="86">
        <v>20000</v>
      </c>
      <c r="F3079" s="258"/>
    </row>
    <row r="3080" spans="1:7">
      <c r="A3080" s="166">
        <f t="shared" si="49"/>
        <v>3071</v>
      </c>
      <c r="B3080" s="85">
        <v>44837</v>
      </c>
      <c r="C3080" s="65" t="s">
        <v>1905</v>
      </c>
      <c r="D3080" s="106" t="s">
        <v>2447</v>
      </c>
      <c r="E3080" s="86">
        <v>100000</v>
      </c>
      <c r="F3080" s="258"/>
    </row>
    <row r="3081" spans="1:7">
      <c r="A3081" s="166">
        <f t="shared" si="49"/>
        <v>3072</v>
      </c>
      <c r="B3081" s="85">
        <v>44837</v>
      </c>
      <c r="C3081" s="65" t="s">
        <v>1905</v>
      </c>
      <c r="D3081" s="106" t="s">
        <v>2468</v>
      </c>
      <c r="E3081" s="86">
        <v>300000</v>
      </c>
      <c r="F3081" s="258"/>
    </row>
    <row r="3082" spans="1:7">
      <c r="A3082" s="166">
        <f t="shared" si="49"/>
        <v>3073</v>
      </c>
      <c r="B3082" s="85">
        <v>44837</v>
      </c>
      <c r="C3082" s="65" t="s">
        <v>1905</v>
      </c>
      <c r="D3082" s="289" t="s">
        <v>21</v>
      </c>
      <c r="E3082" s="86">
        <v>10000</v>
      </c>
      <c r="F3082" s="258"/>
    </row>
    <row r="3083" spans="1:7">
      <c r="A3083" s="166">
        <f t="shared" si="49"/>
        <v>3074</v>
      </c>
      <c r="B3083" s="85">
        <v>44837</v>
      </c>
      <c r="C3083" s="65" t="s">
        <v>1905</v>
      </c>
      <c r="D3083" s="289" t="s">
        <v>21</v>
      </c>
      <c r="E3083" s="86">
        <v>10000</v>
      </c>
      <c r="F3083" s="258"/>
    </row>
    <row r="3084" spans="1:7">
      <c r="A3084" s="166">
        <f t="shared" si="49"/>
        <v>3075</v>
      </c>
      <c r="B3084" s="85">
        <v>44837</v>
      </c>
      <c r="C3084" s="65" t="s">
        <v>1905</v>
      </c>
      <c r="D3084" s="289" t="s">
        <v>21</v>
      </c>
      <c r="E3084" s="86">
        <v>10000</v>
      </c>
      <c r="F3084" s="258"/>
    </row>
    <row r="3085" spans="1:7">
      <c r="A3085" s="166">
        <f t="shared" si="49"/>
        <v>3076</v>
      </c>
      <c r="B3085" s="85">
        <v>44837</v>
      </c>
      <c r="C3085" s="65" t="s">
        <v>1905</v>
      </c>
      <c r="D3085" s="289" t="s">
        <v>21</v>
      </c>
      <c r="E3085" s="86">
        <v>20000</v>
      </c>
      <c r="F3085" s="258"/>
    </row>
    <row r="3086" spans="1:7">
      <c r="A3086" s="166">
        <f t="shared" si="49"/>
        <v>3077</v>
      </c>
      <c r="B3086" s="85">
        <v>44837</v>
      </c>
      <c r="C3086" s="65" t="s">
        <v>1905</v>
      </c>
      <c r="D3086" s="289" t="s">
        <v>21</v>
      </c>
      <c r="E3086" s="86">
        <v>100000</v>
      </c>
      <c r="F3086" s="258"/>
    </row>
    <row r="3087" spans="1:7">
      <c r="A3087" s="166">
        <f t="shared" si="49"/>
        <v>3078</v>
      </c>
      <c r="B3087" s="85">
        <v>44838</v>
      </c>
      <c r="C3087" s="65" t="s">
        <v>1906</v>
      </c>
      <c r="D3087" s="289" t="s">
        <v>21</v>
      </c>
      <c r="E3087" s="86">
        <v>5000</v>
      </c>
      <c r="F3087" s="258"/>
    </row>
    <row r="3088" spans="1:7">
      <c r="A3088" s="166">
        <f t="shared" si="49"/>
        <v>3079</v>
      </c>
      <c r="B3088" s="85">
        <v>44838</v>
      </c>
      <c r="C3088" s="65" t="s">
        <v>1906</v>
      </c>
      <c r="D3088" s="289" t="s">
        <v>2430</v>
      </c>
      <c r="E3088" s="86">
        <v>600000</v>
      </c>
      <c r="F3088" s="258"/>
      <c r="G3088" s="265">
        <v>11</v>
      </c>
    </row>
    <row r="3089" spans="1:6">
      <c r="A3089" s="166">
        <f t="shared" si="49"/>
        <v>3080</v>
      </c>
      <c r="B3089" s="85">
        <v>44838</v>
      </c>
      <c r="C3089" s="65" t="s">
        <v>1906</v>
      </c>
      <c r="D3089" s="289" t="s">
        <v>340</v>
      </c>
      <c r="E3089" s="86">
        <v>50000</v>
      </c>
      <c r="F3089" s="258"/>
    </row>
    <row r="3090" spans="1:6">
      <c r="A3090" s="166">
        <f t="shared" si="49"/>
        <v>3081</v>
      </c>
      <c r="B3090" s="85">
        <v>44838</v>
      </c>
      <c r="C3090" s="65" t="s">
        <v>1906</v>
      </c>
      <c r="D3090" s="289" t="s">
        <v>1994</v>
      </c>
      <c r="E3090" s="86">
        <v>500000</v>
      </c>
      <c r="F3090" s="258"/>
    </row>
    <row r="3091" spans="1:6">
      <c r="A3091" s="166">
        <f t="shared" si="49"/>
        <v>3082</v>
      </c>
      <c r="B3091" s="85">
        <v>44838</v>
      </c>
      <c r="C3091" s="65" t="s">
        <v>1906</v>
      </c>
      <c r="D3091" s="289" t="s">
        <v>21</v>
      </c>
      <c r="E3091" s="86">
        <v>10000</v>
      </c>
      <c r="F3091" s="258"/>
    </row>
    <row r="3092" spans="1:6">
      <c r="A3092" s="166">
        <f t="shared" si="49"/>
        <v>3083</v>
      </c>
      <c r="B3092" s="85">
        <v>44838</v>
      </c>
      <c r="C3092" s="65" t="s">
        <v>1906</v>
      </c>
      <c r="D3092" s="289" t="s">
        <v>21</v>
      </c>
      <c r="E3092" s="86">
        <v>10000</v>
      </c>
      <c r="F3092" s="258"/>
    </row>
    <row r="3093" spans="1:6">
      <c r="A3093" s="166">
        <f t="shared" si="49"/>
        <v>3084</v>
      </c>
      <c r="B3093" s="85">
        <v>44838</v>
      </c>
      <c r="C3093" s="65" t="s">
        <v>1906</v>
      </c>
      <c r="D3093" s="289" t="s">
        <v>21</v>
      </c>
      <c r="E3093" s="86">
        <v>21419</v>
      </c>
      <c r="F3093" s="258"/>
    </row>
    <row r="3094" spans="1:6">
      <c r="A3094" s="166">
        <f t="shared" si="49"/>
        <v>3085</v>
      </c>
      <c r="B3094" s="85">
        <v>44838</v>
      </c>
      <c r="C3094" s="65" t="s">
        <v>1906</v>
      </c>
      <c r="D3094" s="289" t="s">
        <v>142</v>
      </c>
      <c r="E3094" s="86">
        <v>200000</v>
      </c>
      <c r="F3094" s="258"/>
    </row>
    <row r="3095" spans="1:6">
      <c r="A3095" s="166">
        <f t="shared" si="49"/>
        <v>3086</v>
      </c>
      <c r="B3095" s="85">
        <v>44839</v>
      </c>
      <c r="C3095" s="65" t="s">
        <v>1907</v>
      </c>
      <c r="D3095" s="289" t="s">
        <v>21</v>
      </c>
      <c r="E3095" s="86">
        <v>26475</v>
      </c>
      <c r="F3095" s="258"/>
    </row>
    <row r="3096" spans="1:6">
      <c r="A3096" s="166">
        <f t="shared" si="49"/>
        <v>3087</v>
      </c>
      <c r="B3096" s="85">
        <v>44839</v>
      </c>
      <c r="C3096" s="65" t="s">
        <v>1907</v>
      </c>
      <c r="D3096" s="289" t="s">
        <v>21</v>
      </c>
      <c r="E3096" s="86">
        <v>5000</v>
      </c>
      <c r="F3096" s="258"/>
    </row>
    <row r="3097" spans="1:6">
      <c r="A3097" s="166">
        <f t="shared" si="49"/>
        <v>3088</v>
      </c>
      <c r="B3097" s="85">
        <v>44839</v>
      </c>
      <c r="C3097" s="65" t="s">
        <v>1907</v>
      </c>
      <c r="D3097" s="289" t="s">
        <v>21</v>
      </c>
      <c r="E3097" s="86">
        <v>10000</v>
      </c>
      <c r="F3097" s="258"/>
    </row>
    <row r="3098" spans="1:6">
      <c r="A3098" s="166">
        <f t="shared" si="49"/>
        <v>3089</v>
      </c>
      <c r="B3098" s="85">
        <v>44839</v>
      </c>
      <c r="C3098" s="65" t="s">
        <v>1907</v>
      </c>
      <c r="D3098" s="289" t="s">
        <v>21</v>
      </c>
      <c r="E3098" s="86">
        <v>10000</v>
      </c>
      <c r="F3098" s="258"/>
    </row>
    <row r="3099" spans="1:6">
      <c r="A3099" s="166">
        <f t="shared" si="49"/>
        <v>3090</v>
      </c>
      <c r="B3099" s="85">
        <v>44839</v>
      </c>
      <c r="C3099" s="65" t="s">
        <v>1907</v>
      </c>
      <c r="D3099" s="289" t="s">
        <v>21</v>
      </c>
      <c r="E3099" s="86">
        <v>10000</v>
      </c>
      <c r="F3099" s="258"/>
    </row>
    <row r="3100" spans="1:6">
      <c r="A3100" s="166">
        <f t="shared" si="49"/>
        <v>3091</v>
      </c>
      <c r="B3100" s="85">
        <v>44839</v>
      </c>
      <c r="C3100" s="65" t="s">
        <v>1907</v>
      </c>
      <c r="D3100" s="289" t="s">
        <v>21</v>
      </c>
      <c r="E3100" s="86">
        <v>10000</v>
      </c>
      <c r="F3100" s="258"/>
    </row>
    <row r="3101" spans="1:6">
      <c r="A3101" s="166">
        <f t="shared" si="49"/>
        <v>3092</v>
      </c>
      <c r="B3101" s="85">
        <v>44839</v>
      </c>
      <c r="C3101" s="65" t="s">
        <v>1907</v>
      </c>
      <c r="D3101" s="289" t="s">
        <v>21</v>
      </c>
      <c r="E3101" s="86">
        <v>62000</v>
      </c>
      <c r="F3101" s="258"/>
    </row>
    <row r="3102" spans="1:6">
      <c r="A3102" s="166">
        <f t="shared" si="49"/>
        <v>3093</v>
      </c>
      <c r="B3102" s="85">
        <v>44839</v>
      </c>
      <c r="C3102" s="65" t="s">
        <v>1907</v>
      </c>
      <c r="D3102" s="289" t="s">
        <v>1996</v>
      </c>
      <c r="E3102" s="86">
        <v>62000</v>
      </c>
      <c r="F3102" s="258"/>
    </row>
    <row r="3103" spans="1:6">
      <c r="A3103" s="166">
        <f t="shared" si="49"/>
        <v>3094</v>
      </c>
      <c r="B3103" s="85">
        <v>44839</v>
      </c>
      <c r="C3103" s="65" t="s">
        <v>1907</v>
      </c>
      <c r="D3103" s="289" t="s">
        <v>1995</v>
      </c>
      <c r="E3103" s="86">
        <v>100000</v>
      </c>
      <c r="F3103" s="258"/>
    </row>
    <row r="3104" spans="1:6">
      <c r="A3104" s="166">
        <f t="shared" ref="A3104:A3167" si="50">A3103+1</f>
        <v>3095</v>
      </c>
      <c r="B3104" s="85">
        <v>44840</v>
      </c>
      <c r="C3104" s="65" t="s">
        <v>1908</v>
      </c>
      <c r="D3104" s="289" t="s">
        <v>1998</v>
      </c>
      <c r="E3104" s="86">
        <v>85284</v>
      </c>
      <c r="F3104" s="258"/>
    </row>
    <row r="3105" spans="1:6">
      <c r="A3105" s="166">
        <f t="shared" si="50"/>
        <v>3096</v>
      </c>
      <c r="B3105" s="85">
        <v>44840</v>
      </c>
      <c r="C3105" s="65" t="s">
        <v>1908</v>
      </c>
      <c r="D3105" s="106" t="s">
        <v>2469</v>
      </c>
      <c r="E3105" s="86">
        <v>200000</v>
      </c>
      <c r="F3105" s="258"/>
    </row>
    <row r="3106" spans="1:6">
      <c r="A3106" s="166">
        <f t="shared" si="50"/>
        <v>3097</v>
      </c>
      <c r="B3106" s="85">
        <v>44840</v>
      </c>
      <c r="C3106" s="65" t="s">
        <v>1908</v>
      </c>
      <c r="D3106" s="289" t="s">
        <v>21</v>
      </c>
      <c r="E3106" s="86">
        <v>70000</v>
      </c>
      <c r="F3106" s="258"/>
    </row>
    <row r="3107" spans="1:6">
      <c r="A3107" s="166">
        <f t="shared" si="50"/>
        <v>3098</v>
      </c>
      <c r="B3107" s="85">
        <v>44840</v>
      </c>
      <c r="C3107" s="65" t="s">
        <v>1908</v>
      </c>
      <c r="D3107" s="289" t="s">
        <v>158</v>
      </c>
      <c r="E3107" s="86">
        <v>200000</v>
      </c>
      <c r="F3107" s="258"/>
    </row>
    <row r="3108" spans="1:6">
      <c r="A3108" s="166">
        <f t="shared" si="50"/>
        <v>3099</v>
      </c>
      <c r="B3108" s="85">
        <v>44840</v>
      </c>
      <c r="C3108" s="65" t="s">
        <v>1908</v>
      </c>
      <c r="D3108" s="24" t="s">
        <v>21</v>
      </c>
      <c r="E3108" s="86">
        <v>62000</v>
      </c>
      <c r="F3108" s="258"/>
    </row>
    <row r="3109" spans="1:6">
      <c r="A3109" s="166">
        <f t="shared" si="50"/>
        <v>3100</v>
      </c>
      <c r="B3109" s="85">
        <v>44840</v>
      </c>
      <c r="C3109" s="65" t="s">
        <v>1908</v>
      </c>
      <c r="D3109" s="289" t="s">
        <v>21</v>
      </c>
      <c r="E3109" s="86">
        <v>10000</v>
      </c>
      <c r="F3109" s="258"/>
    </row>
    <row r="3110" spans="1:6">
      <c r="A3110" s="166">
        <f t="shared" si="50"/>
        <v>3101</v>
      </c>
      <c r="B3110" s="85">
        <v>44840</v>
      </c>
      <c r="C3110" s="65" t="s">
        <v>1908</v>
      </c>
      <c r="D3110" s="289" t="s">
        <v>1997</v>
      </c>
      <c r="E3110" s="86">
        <v>100000</v>
      </c>
      <c r="F3110" s="258"/>
    </row>
    <row r="3111" spans="1:6">
      <c r="A3111" s="166">
        <f t="shared" si="50"/>
        <v>3102</v>
      </c>
      <c r="B3111" s="85">
        <v>44840</v>
      </c>
      <c r="C3111" s="65" t="s">
        <v>1908</v>
      </c>
      <c r="D3111" s="289" t="s">
        <v>2001</v>
      </c>
      <c r="E3111" s="86">
        <v>62000</v>
      </c>
      <c r="F3111" s="258"/>
    </row>
    <row r="3112" spans="1:6">
      <c r="A3112" s="166">
        <f t="shared" si="50"/>
        <v>3103</v>
      </c>
      <c r="B3112" s="85">
        <v>44840</v>
      </c>
      <c r="C3112" s="65" t="s">
        <v>1908</v>
      </c>
      <c r="D3112" s="289" t="s">
        <v>265</v>
      </c>
      <c r="E3112" s="86">
        <v>65000</v>
      </c>
      <c r="F3112" s="258"/>
    </row>
    <row r="3113" spans="1:6">
      <c r="A3113" s="166">
        <f t="shared" si="50"/>
        <v>3104</v>
      </c>
      <c r="B3113" s="85">
        <v>44840</v>
      </c>
      <c r="C3113" s="65" t="s">
        <v>1908</v>
      </c>
      <c r="D3113" s="289" t="s">
        <v>21</v>
      </c>
      <c r="E3113" s="86">
        <v>100000</v>
      </c>
      <c r="F3113" s="258"/>
    </row>
    <row r="3114" spans="1:6">
      <c r="A3114" s="166">
        <f t="shared" si="50"/>
        <v>3105</v>
      </c>
      <c r="B3114" s="85">
        <v>44840</v>
      </c>
      <c r="C3114" s="65" t="s">
        <v>1908</v>
      </c>
      <c r="D3114" s="289" t="s">
        <v>522</v>
      </c>
      <c r="E3114" s="86">
        <v>500000</v>
      </c>
      <c r="F3114" s="258"/>
    </row>
    <row r="3115" spans="1:6">
      <c r="A3115" s="166">
        <f t="shared" si="50"/>
        <v>3106</v>
      </c>
      <c r="B3115" s="85">
        <v>44840</v>
      </c>
      <c r="C3115" s="65" t="s">
        <v>1908</v>
      </c>
      <c r="D3115" s="289" t="s">
        <v>1999</v>
      </c>
      <c r="E3115" s="86">
        <v>70000</v>
      </c>
      <c r="F3115" s="258"/>
    </row>
    <row r="3116" spans="1:6">
      <c r="A3116" s="166">
        <f t="shared" si="50"/>
        <v>3107</v>
      </c>
      <c r="B3116" s="85">
        <v>44840</v>
      </c>
      <c r="C3116" s="65" t="s">
        <v>1908</v>
      </c>
      <c r="D3116" s="289" t="s">
        <v>2000</v>
      </c>
      <c r="E3116" s="86">
        <v>65000</v>
      </c>
      <c r="F3116" s="258"/>
    </row>
    <row r="3117" spans="1:6">
      <c r="A3117" s="166">
        <f t="shared" si="50"/>
        <v>3108</v>
      </c>
      <c r="B3117" s="85">
        <v>44841</v>
      </c>
      <c r="C3117" s="65" t="s">
        <v>1909</v>
      </c>
      <c r="D3117" s="106" t="s">
        <v>277</v>
      </c>
      <c r="E3117" s="86">
        <v>500000</v>
      </c>
      <c r="F3117" s="258"/>
    </row>
    <row r="3118" spans="1:6">
      <c r="A3118" s="166">
        <f t="shared" si="50"/>
        <v>3109</v>
      </c>
      <c r="B3118" s="85">
        <v>44841</v>
      </c>
      <c r="C3118" s="65" t="s">
        <v>1909</v>
      </c>
      <c r="D3118" s="289" t="s">
        <v>532</v>
      </c>
      <c r="E3118" s="86">
        <v>100000</v>
      </c>
      <c r="F3118" s="258"/>
    </row>
    <row r="3119" spans="1:6">
      <c r="A3119" s="166">
        <f t="shared" si="50"/>
        <v>3110</v>
      </c>
      <c r="B3119" s="85">
        <v>44841</v>
      </c>
      <c r="C3119" s="65" t="s">
        <v>1909</v>
      </c>
      <c r="D3119" s="289" t="s">
        <v>2019</v>
      </c>
      <c r="E3119" s="86">
        <v>62000</v>
      </c>
      <c r="F3119" s="258"/>
    </row>
    <row r="3120" spans="1:6">
      <c r="A3120" s="166">
        <f t="shared" si="50"/>
        <v>3111</v>
      </c>
      <c r="B3120" s="85">
        <v>44841</v>
      </c>
      <c r="C3120" s="65" t="s">
        <v>1909</v>
      </c>
      <c r="D3120" s="289" t="s">
        <v>21</v>
      </c>
      <c r="E3120" s="86">
        <v>10000</v>
      </c>
      <c r="F3120" s="258"/>
    </row>
    <row r="3121" spans="1:6">
      <c r="A3121" s="166">
        <f t="shared" si="50"/>
        <v>3112</v>
      </c>
      <c r="B3121" s="85">
        <v>44841</v>
      </c>
      <c r="C3121" s="65" t="s">
        <v>1909</v>
      </c>
      <c r="D3121" s="289" t="s">
        <v>2471</v>
      </c>
      <c r="E3121" s="86">
        <v>500000</v>
      </c>
      <c r="F3121" s="258"/>
    </row>
    <row r="3122" spans="1:6" ht="25.5">
      <c r="A3122" s="166">
        <f t="shared" si="50"/>
        <v>3113</v>
      </c>
      <c r="B3122" s="85">
        <v>44841</v>
      </c>
      <c r="C3122" s="65" t="s">
        <v>1909</v>
      </c>
      <c r="D3122" s="289" t="s">
        <v>2470</v>
      </c>
      <c r="E3122" s="86">
        <v>1000000000</v>
      </c>
      <c r="F3122" s="258"/>
    </row>
    <row r="3123" spans="1:6">
      <c r="A3123" s="166">
        <f t="shared" si="50"/>
        <v>3114</v>
      </c>
      <c r="B3123" s="85">
        <v>44841</v>
      </c>
      <c r="C3123" s="65" t="s">
        <v>1909</v>
      </c>
      <c r="D3123" s="289" t="s">
        <v>21</v>
      </c>
      <c r="E3123" s="86">
        <v>40000</v>
      </c>
      <c r="F3123" s="258"/>
    </row>
    <row r="3124" spans="1:6">
      <c r="A3124" s="166">
        <f t="shared" si="50"/>
        <v>3115</v>
      </c>
      <c r="B3124" s="85">
        <v>44841</v>
      </c>
      <c r="C3124" s="65" t="s">
        <v>1909</v>
      </c>
      <c r="D3124" s="289" t="s">
        <v>21</v>
      </c>
      <c r="E3124" s="86">
        <v>10000</v>
      </c>
      <c r="F3124" s="258"/>
    </row>
    <row r="3125" spans="1:6">
      <c r="A3125" s="166">
        <f t="shared" si="50"/>
        <v>3116</v>
      </c>
      <c r="B3125" s="85">
        <v>44842</v>
      </c>
      <c r="C3125" s="65" t="s">
        <v>1910</v>
      </c>
      <c r="D3125" s="289" t="s">
        <v>21</v>
      </c>
      <c r="E3125" s="86">
        <v>5000</v>
      </c>
      <c r="F3125" s="258"/>
    </row>
    <row r="3126" spans="1:6">
      <c r="A3126" s="166">
        <f t="shared" si="50"/>
        <v>3117</v>
      </c>
      <c r="B3126" s="85">
        <v>44842</v>
      </c>
      <c r="C3126" s="65" t="s">
        <v>1910</v>
      </c>
      <c r="D3126" s="289" t="s">
        <v>2002</v>
      </c>
      <c r="E3126" s="86">
        <v>70000</v>
      </c>
      <c r="F3126" s="258"/>
    </row>
    <row r="3127" spans="1:6">
      <c r="A3127" s="166">
        <f t="shared" si="50"/>
        <v>3118</v>
      </c>
      <c r="B3127" s="85">
        <v>44842</v>
      </c>
      <c r="C3127" s="65" t="s">
        <v>1910</v>
      </c>
      <c r="D3127" s="289" t="s">
        <v>21</v>
      </c>
      <c r="E3127" s="86">
        <v>10000</v>
      </c>
      <c r="F3127" s="258"/>
    </row>
    <row r="3128" spans="1:6">
      <c r="A3128" s="166">
        <f t="shared" si="50"/>
        <v>3119</v>
      </c>
      <c r="B3128" s="85">
        <v>44842</v>
      </c>
      <c r="C3128" s="65" t="s">
        <v>1910</v>
      </c>
      <c r="D3128" s="289" t="s">
        <v>21</v>
      </c>
      <c r="E3128" s="86">
        <v>10000</v>
      </c>
      <c r="F3128" s="258"/>
    </row>
    <row r="3129" spans="1:6">
      <c r="A3129" s="166">
        <f t="shared" si="50"/>
        <v>3120</v>
      </c>
      <c r="B3129" s="85">
        <v>44842</v>
      </c>
      <c r="C3129" s="65" t="s">
        <v>1910</v>
      </c>
      <c r="D3129" s="289" t="s">
        <v>21</v>
      </c>
      <c r="E3129" s="86">
        <v>10000</v>
      </c>
      <c r="F3129" s="258"/>
    </row>
    <row r="3130" spans="1:6">
      <c r="A3130" s="166">
        <f t="shared" si="50"/>
        <v>3121</v>
      </c>
      <c r="B3130" s="85">
        <v>44842</v>
      </c>
      <c r="C3130" s="65" t="s">
        <v>1910</v>
      </c>
      <c r="D3130" s="289" t="s">
        <v>21</v>
      </c>
      <c r="E3130" s="86">
        <v>10000</v>
      </c>
      <c r="F3130" s="258"/>
    </row>
    <row r="3131" spans="1:6">
      <c r="A3131" s="166">
        <f t="shared" si="50"/>
        <v>3122</v>
      </c>
      <c r="B3131" s="85">
        <v>44842</v>
      </c>
      <c r="C3131" s="65" t="s">
        <v>1910</v>
      </c>
      <c r="D3131" s="289" t="s">
        <v>987</v>
      </c>
      <c r="E3131" s="86">
        <v>200000</v>
      </c>
      <c r="F3131" s="258"/>
    </row>
    <row r="3132" spans="1:6">
      <c r="A3132" s="166">
        <f t="shared" si="50"/>
        <v>3123</v>
      </c>
      <c r="B3132" s="85">
        <v>44842</v>
      </c>
      <c r="C3132" s="65" t="s">
        <v>1910</v>
      </c>
      <c r="D3132" s="289" t="s">
        <v>21</v>
      </c>
      <c r="E3132" s="86">
        <v>10000</v>
      </c>
      <c r="F3132" s="258"/>
    </row>
    <row r="3133" spans="1:6">
      <c r="A3133" s="166">
        <f t="shared" si="50"/>
        <v>3124</v>
      </c>
      <c r="B3133" s="85">
        <v>44842</v>
      </c>
      <c r="C3133" s="65" t="s">
        <v>1910</v>
      </c>
      <c r="D3133" s="289" t="s">
        <v>21</v>
      </c>
      <c r="E3133" s="86">
        <v>10000</v>
      </c>
      <c r="F3133" s="258"/>
    </row>
    <row r="3134" spans="1:6">
      <c r="A3134" s="166">
        <f t="shared" si="50"/>
        <v>3125</v>
      </c>
      <c r="B3134" s="85">
        <v>44843</v>
      </c>
      <c r="C3134" s="65" t="s">
        <v>1911</v>
      </c>
      <c r="D3134" s="289" t="s">
        <v>21</v>
      </c>
      <c r="E3134" s="86">
        <v>10000</v>
      </c>
      <c r="F3134" s="258"/>
    </row>
    <row r="3135" spans="1:6">
      <c r="A3135" s="166">
        <f t="shared" si="50"/>
        <v>3126</v>
      </c>
      <c r="B3135" s="85">
        <v>44843</v>
      </c>
      <c r="C3135" s="65" t="s">
        <v>1911</v>
      </c>
      <c r="D3135" s="289" t="s">
        <v>21</v>
      </c>
      <c r="E3135" s="86">
        <v>10000</v>
      </c>
      <c r="F3135" s="258"/>
    </row>
    <row r="3136" spans="1:6">
      <c r="A3136" s="166">
        <f t="shared" si="50"/>
        <v>3127</v>
      </c>
      <c r="B3136" s="85">
        <v>44843</v>
      </c>
      <c r="C3136" s="65" t="s">
        <v>1911</v>
      </c>
      <c r="D3136" s="289" t="s">
        <v>21</v>
      </c>
      <c r="E3136" s="86">
        <v>10000</v>
      </c>
      <c r="F3136" s="258"/>
    </row>
    <row r="3137" spans="1:7">
      <c r="A3137" s="166">
        <f t="shared" si="50"/>
        <v>3128</v>
      </c>
      <c r="B3137" s="85">
        <v>44843</v>
      </c>
      <c r="C3137" s="65" t="s">
        <v>1911</v>
      </c>
      <c r="D3137" s="289" t="s">
        <v>21</v>
      </c>
      <c r="E3137" s="86">
        <v>10000</v>
      </c>
      <c r="F3137" s="258"/>
    </row>
    <row r="3138" spans="1:7">
      <c r="A3138" s="166">
        <f t="shared" si="50"/>
        <v>3129</v>
      </c>
      <c r="B3138" s="85">
        <v>44843</v>
      </c>
      <c r="C3138" s="65" t="s">
        <v>1911</v>
      </c>
      <c r="D3138" s="24" t="s">
        <v>21</v>
      </c>
      <c r="E3138" s="86">
        <v>65000</v>
      </c>
      <c r="F3138" s="258"/>
    </row>
    <row r="3139" spans="1:7">
      <c r="A3139" s="166">
        <f t="shared" si="50"/>
        <v>3130</v>
      </c>
      <c r="B3139" s="85">
        <v>44844</v>
      </c>
      <c r="C3139" s="65" t="s">
        <v>1912</v>
      </c>
      <c r="D3139" s="289" t="s">
        <v>21</v>
      </c>
      <c r="E3139" s="86">
        <v>10000</v>
      </c>
      <c r="F3139" s="258"/>
    </row>
    <row r="3140" spans="1:7" ht="25.5">
      <c r="A3140" s="166">
        <f t="shared" si="50"/>
        <v>3131</v>
      </c>
      <c r="B3140" s="85">
        <v>44844</v>
      </c>
      <c r="C3140" s="65" t="s">
        <v>1912</v>
      </c>
      <c r="D3140" s="24" t="s">
        <v>2478</v>
      </c>
      <c r="E3140" s="86">
        <v>200000</v>
      </c>
      <c r="F3140" s="258"/>
    </row>
    <row r="3141" spans="1:7">
      <c r="A3141" s="166">
        <f t="shared" si="50"/>
        <v>3132</v>
      </c>
      <c r="B3141" s="85">
        <v>44844</v>
      </c>
      <c r="C3141" s="65" t="s">
        <v>1912</v>
      </c>
      <c r="D3141" s="289" t="s">
        <v>973</v>
      </c>
      <c r="E3141" s="86">
        <v>200000</v>
      </c>
      <c r="F3141" s="258"/>
    </row>
    <row r="3142" spans="1:7">
      <c r="A3142" s="166">
        <f t="shared" si="50"/>
        <v>3133</v>
      </c>
      <c r="B3142" s="85">
        <v>44844</v>
      </c>
      <c r="C3142" s="65" t="s">
        <v>1912</v>
      </c>
      <c r="D3142" s="289" t="s">
        <v>2003</v>
      </c>
      <c r="E3142" s="86">
        <v>110000</v>
      </c>
      <c r="F3142" s="258"/>
    </row>
    <row r="3143" spans="1:7" ht="25.5">
      <c r="A3143" s="166">
        <f t="shared" si="50"/>
        <v>3134</v>
      </c>
      <c r="B3143" s="85">
        <v>44844</v>
      </c>
      <c r="C3143" s="65" t="s">
        <v>1912</v>
      </c>
      <c r="D3143" s="423" t="s">
        <v>2453</v>
      </c>
      <c r="E3143" s="86">
        <v>1000000</v>
      </c>
      <c r="F3143" s="258"/>
      <c r="G3143" s="265">
        <v>6</v>
      </c>
    </row>
    <row r="3144" spans="1:7">
      <c r="A3144" s="166">
        <f t="shared" si="50"/>
        <v>3135</v>
      </c>
      <c r="B3144" s="85">
        <v>44844</v>
      </c>
      <c r="C3144" s="65" t="s">
        <v>1912</v>
      </c>
      <c r="D3144" s="289" t="s">
        <v>21</v>
      </c>
      <c r="E3144" s="86">
        <v>10000</v>
      </c>
      <c r="F3144" s="258"/>
    </row>
    <row r="3145" spans="1:7">
      <c r="A3145" s="166">
        <f t="shared" si="50"/>
        <v>3136</v>
      </c>
      <c r="B3145" s="85">
        <v>44844</v>
      </c>
      <c r="C3145" s="65" t="s">
        <v>1912</v>
      </c>
      <c r="D3145" s="289" t="s">
        <v>21</v>
      </c>
      <c r="E3145" s="86">
        <v>26981</v>
      </c>
      <c r="F3145" s="258"/>
    </row>
    <row r="3146" spans="1:7">
      <c r="A3146" s="166">
        <f t="shared" si="50"/>
        <v>3137</v>
      </c>
      <c r="B3146" s="85">
        <v>44844</v>
      </c>
      <c r="C3146" s="65" t="s">
        <v>1912</v>
      </c>
      <c r="D3146" s="289" t="s">
        <v>21</v>
      </c>
      <c r="E3146" s="86">
        <v>10000</v>
      </c>
      <c r="F3146" s="258"/>
    </row>
    <row r="3147" spans="1:7">
      <c r="A3147" s="166">
        <f t="shared" si="50"/>
        <v>3138</v>
      </c>
      <c r="B3147" s="85">
        <v>44844</v>
      </c>
      <c r="C3147" s="65" t="s">
        <v>1912</v>
      </c>
      <c r="D3147" s="289" t="s">
        <v>21</v>
      </c>
      <c r="E3147" s="86">
        <v>10000</v>
      </c>
      <c r="F3147" s="258"/>
    </row>
    <row r="3148" spans="1:7">
      <c r="A3148" s="166">
        <f t="shared" si="50"/>
        <v>3139</v>
      </c>
      <c r="B3148" s="85">
        <v>44844</v>
      </c>
      <c r="C3148" s="65" t="s">
        <v>1912</v>
      </c>
      <c r="D3148" s="289" t="s">
        <v>21</v>
      </c>
      <c r="E3148" s="86">
        <v>10000</v>
      </c>
      <c r="F3148" s="258"/>
    </row>
    <row r="3149" spans="1:7">
      <c r="A3149" s="166">
        <f t="shared" si="50"/>
        <v>3140</v>
      </c>
      <c r="B3149" s="85">
        <v>44844</v>
      </c>
      <c r="C3149" s="65" t="s">
        <v>1912</v>
      </c>
      <c r="D3149" s="289" t="s">
        <v>21</v>
      </c>
      <c r="E3149" s="86">
        <v>10000</v>
      </c>
      <c r="F3149" s="258"/>
    </row>
    <row r="3150" spans="1:7">
      <c r="A3150" s="166">
        <f t="shared" si="50"/>
        <v>3141</v>
      </c>
      <c r="B3150" s="85">
        <v>44844</v>
      </c>
      <c r="C3150" s="65" t="s">
        <v>1912</v>
      </c>
      <c r="D3150" s="289" t="s">
        <v>2004</v>
      </c>
      <c r="E3150" s="86">
        <v>100000</v>
      </c>
      <c r="F3150" s="258"/>
    </row>
    <row r="3151" spans="1:7">
      <c r="A3151" s="166">
        <f t="shared" si="50"/>
        <v>3142</v>
      </c>
      <c r="B3151" s="85">
        <v>44844</v>
      </c>
      <c r="C3151" s="65" t="s">
        <v>1912</v>
      </c>
      <c r="D3151" s="289" t="s">
        <v>2005</v>
      </c>
      <c r="E3151" s="86">
        <v>70000</v>
      </c>
      <c r="F3151" s="258"/>
    </row>
    <row r="3152" spans="1:7">
      <c r="A3152" s="166">
        <f t="shared" si="50"/>
        <v>3143</v>
      </c>
      <c r="B3152" s="85">
        <v>44844</v>
      </c>
      <c r="C3152" s="65" t="s">
        <v>1912</v>
      </c>
      <c r="D3152" s="289" t="s">
        <v>2006</v>
      </c>
      <c r="E3152" s="86">
        <v>100000</v>
      </c>
      <c r="F3152" s="258"/>
    </row>
    <row r="3153" spans="1:7">
      <c r="A3153" s="166">
        <f t="shared" si="50"/>
        <v>3144</v>
      </c>
      <c r="B3153" s="85">
        <v>44844</v>
      </c>
      <c r="C3153" s="65" t="s">
        <v>1912</v>
      </c>
      <c r="D3153" s="289" t="s">
        <v>21</v>
      </c>
      <c r="E3153" s="86">
        <v>5000</v>
      </c>
      <c r="F3153" s="258"/>
    </row>
    <row r="3154" spans="1:7">
      <c r="A3154" s="166">
        <f t="shared" si="50"/>
        <v>3145</v>
      </c>
      <c r="B3154" s="85">
        <v>44845</v>
      </c>
      <c r="C3154" s="65" t="s">
        <v>1913</v>
      </c>
      <c r="D3154" s="289" t="s">
        <v>509</v>
      </c>
      <c r="E3154" s="86">
        <v>50000</v>
      </c>
      <c r="F3154" s="258"/>
    </row>
    <row r="3155" spans="1:7">
      <c r="A3155" s="166">
        <f t="shared" si="50"/>
        <v>3146</v>
      </c>
      <c r="B3155" s="85">
        <v>44845</v>
      </c>
      <c r="C3155" s="65" t="s">
        <v>1913</v>
      </c>
      <c r="D3155" s="289" t="s">
        <v>2007</v>
      </c>
      <c r="E3155" s="86">
        <v>100000</v>
      </c>
      <c r="F3155" s="258"/>
    </row>
    <row r="3156" spans="1:7">
      <c r="A3156" s="166">
        <f t="shared" si="50"/>
        <v>3147</v>
      </c>
      <c r="B3156" s="85">
        <v>44845</v>
      </c>
      <c r="C3156" s="65" t="s">
        <v>1913</v>
      </c>
      <c r="D3156" s="289" t="s">
        <v>536</v>
      </c>
      <c r="E3156" s="86">
        <v>100000</v>
      </c>
      <c r="F3156" s="258"/>
    </row>
    <row r="3157" spans="1:7">
      <c r="A3157" s="166">
        <f t="shared" si="50"/>
        <v>3148</v>
      </c>
      <c r="B3157" s="85">
        <v>44845</v>
      </c>
      <c r="C3157" s="65" t="s">
        <v>1913</v>
      </c>
      <c r="D3157" s="289" t="s">
        <v>21</v>
      </c>
      <c r="E3157" s="86">
        <v>20000</v>
      </c>
      <c r="F3157" s="258"/>
    </row>
    <row r="3158" spans="1:7">
      <c r="A3158" s="166">
        <f t="shared" si="50"/>
        <v>3149</v>
      </c>
      <c r="B3158" s="85">
        <v>44845</v>
      </c>
      <c r="C3158" s="65" t="s">
        <v>1913</v>
      </c>
      <c r="D3158" s="289" t="s">
        <v>21</v>
      </c>
      <c r="E3158" s="86">
        <v>10000</v>
      </c>
      <c r="F3158" s="258"/>
    </row>
    <row r="3159" spans="1:7">
      <c r="A3159" s="166">
        <f t="shared" si="50"/>
        <v>3150</v>
      </c>
      <c r="B3159" s="85">
        <v>44845</v>
      </c>
      <c r="C3159" s="65" t="s">
        <v>1913</v>
      </c>
      <c r="D3159" s="289" t="s">
        <v>979</v>
      </c>
      <c r="E3159" s="86">
        <v>1000000</v>
      </c>
      <c r="F3159" s="258"/>
      <c r="G3159" s="265">
        <v>9</v>
      </c>
    </row>
    <row r="3160" spans="1:7">
      <c r="A3160" s="166">
        <f t="shared" si="50"/>
        <v>3151</v>
      </c>
      <c r="B3160" s="85">
        <v>44846</v>
      </c>
      <c r="C3160" s="65" t="s">
        <v>1914</v>
      </c>
      <c r="D3160" s="289" t="s">
        <v>21</v>
      </c>
      <c r="E3160" s="86">
        <v>5000</v>
      </c>
      <c r="F3160" s="258"/>
    </row>
    <row r="3161" spans="1:7">
      <c r="A3161" s="166">
        <f t="shared" si="50"/>
        <v>3152</v>
      </c>
      <c r="B3161" s="85">
        <v>44846</v>
      </c>
      <c r="C3161" s="65" t="s">
        <v>1914</v>
      </c>
      <c r="D3161" s="289" t="s">
        <v>21</v>
      </c>
      <c r="E3161" s="86">
        <v>10000</v>
      </c>
      <c r="F3161" s="258"/>
    </row>
    <row r="3162" spans="1:7">
      <c r="A3162" s="166">
        <f t="shared" si="50"/>
        <v>3153</v>
      </c>
      <c r="B3162" s="85">
        <v>44846</v>
      </c>
      <c r="C3162" s="65" t="s">
        <v>1914</v>
      </c>
      <c r="D3162" s="289" t="s">
        <v>955</v>
      </c>
      <c r="E3162" s="86">
        <v>100000</v>
      </c>
      <c r="F3162" s="258"/>
    </row>
    <row r="3163" spans="1:7">
      <c r="A3163" s="166">
        <f t="shared" si="50"/>
        <v>3154</v>
      </c>
      <c r="B3163" s="85">
        <v>44846</v>
      </c>
      <c r="C3163" s="65" t="s">
        <v>1914</v>
      </c>
      <c r="D3163" s="289" t="s">
        <v>1931</v>
      </c>
      <c r="E3163" s="86">
        <v>200000</v>
      </c>
      <c r="F3163" s="258"/>
    </row>
    <row r="3164" spans="1:7">
      <c r="A3164" s="166">
        <f t="shared" si="50"/>
        <v>3155</v>
      </c>
      <c r="B3164" s="85">
        <v>44846</v>
      </c>
      <c r="C3164" s="65" t="s">
        <v>1914</v>
      </c>
      <c r="D3164" s="24" t="s">
        <v>21</v>
      </c>
      <c r="E3164" s="86">
        <v>62000</v>
      </c>
      <c r="F3164" s="258"/>
    </row>
    <row r="3165" spans="1:7">
      <c r="A3165" s="166">
        <f t="shared" si="50"/>
        <v>3156</v>
      </c>
      <c r="B3165" s="85">
        <v>44846</v>
      </c>
      <c r="C3165" s="65" t="s">
        <v>1914</v>
      </c>
      <c r="D3165" s="289" t="s">
        <v>2008</v>
      </c>
      <c r="E3165" s="86">
        <v>1000000</v>
      </c>
      <c r="F3165" s="258"/>
    </row>
    <row r="3166" spans="1:7">
      <c r="A3166" s="166">
        <f t="shared" si="50"/>
        <v>3157</v>
      </c>
      <c r="B3166" s="85">
        <v>44846</v>
      </c>
      <c r="C3166" s="65" t="s">
        <v>1914</v>
      </c>
      <c r="D3166" s="289" t="s">
        <v>21</v>
      </c>
      <c r="E3166" s="86">
        <v>70000</v>
      </c>
      <c r="F3166" s="258"/>
    </row>
    <row r="3167" spans="1:7">
      <c r="A3167" s="166">
        <f t="shared" si="50"/>
        <v>3158</v>
      </c>
      <c r="B3167" s="85">
        <v>44847</v>
      </c>
      <c r="C3167" s="65" t="s">
        <v>1915</v>
      </c>
      <c r="D3167" s="289" t="s">
        <v>2009</v>
      </c>
      <c r="E3167" s="86">
        <v>62000</v>
      </c>
      <c r="F3167" s="258"/>
    </row>
    <row r="3168" spans="1:7">
      <c r="A3168" s="166">
        <f t="shared" ref="A3168:A3231" si="51">A3167+1</f>
        <v>3159</v>
      </c>
      <c r="B3168" s="85">
        <v>44847</v>
      </c>
      <c r="C3168" s="65" t="s">
        <v>1915</v>
      </c>
      <c r="D3168" s="289" t="s">
        <v>21</v>
      </c>
      <c r="E3168" s="86">
        <v>10000</v>
      </c>
      <c r="F3168" s="258"/>
    </row>
    <row r="3169" spans="1:7">
      <c r="A3169" s="166">
        <f t="shared" si="51"/>
        <v>3160</v>
      </c>
      <c r="B3169" s="85">
        <v>44847</v>
      </c>
      <c r="C3169" s="65" t="s">
        <v>1915</v>
      </c>
      <c r="D3169" s="289" t="s">
        <v>21</v>
      </c>
      <c r="E3169" s="86">
        <v>10000</v>
      </c>
      <c r="F3169" s="258"/>
    </row>
    <row r="3170" spans="1:7">
      <c r="A3170" s="166">
        <f t="shared" si="51"/>
        <v>3161</v>
      </c>
      <c r="B3170" s="85">
        <v>44847</v>
      </c>
      <c r="C3170" s="65" t="s">
        <v>1915</v>
      </c>
      <c r="D3170" s="289" t="s">
        <v>21</v>
      </c>
      <c r="E3170" s="86">
        <v>10000</v>
      </c>
      <c r="F3170" s="258"/>
    </row>
    <row r="3171" spans="1:7">
      <c r="A3171" s="166">
        <f t="shared" si="51"/>
        <v>3162</v>
      </c>
      <c r="B3171" s="85">
        <v>44847</v>
      </c>
      <c r="C3171" s="65" t="s">
        <v>1915</v>
      </c>
      <c r="D3171" s="289" t="s">
        <v>21</v>
      </c>
      <c r="E3171" s="86">
        <v>10000</v>
      </c>
      <c r="F3171" s="258"/>
    </row>
    <row r="3172" spans="1:7">
      <c r="A3172" s="166">
        <f t="shared" si="51"/>
        <v>3163</v>
      </c>
      <c r="B3172" s="85">
        <v>44847</v>
      </c>
      <c r="C3172" s="65" t="s">
        <v>1915</v>
      </c>
      <c r="D3172" s="289" t="s">
        <v>21</v>
      </c>
      <c r="E3172" s="86">
        <v>10000</v>
      </c>
      <c r="F3172" s="258"/>
    </row>
    <row r="3173" spans="1:7">
      <c r="A3173" s="166">
        <f t="shared" si="51"/>
        <v>3164</v>
      </c>
      <c r="B3173" s="85">
        <v>44847</v>
      </c>
      <c r="C3173" s="65" t="s">
        <v>1915</v>
      </c>
      <c r="D3173" s="289" t="s">
        <v>21</v>
      </c>
      <c r="E3173" s="86">
        <v>10000</v>
      </c>
      <c r="F3173" s="258"/>
    </row>
    <row r="3174" spans="1:7">
      <c r="A3174" s="166">
        <f t="shared" si="51"/>
        <v>3165</v>
      </c>
      <c r="B3174" s="85">
        <v>44847</v>
      </c>
      <c r="C3174" s="65" t="s">
        <v>1915</v>
      </c>
      <c r="D3174" s="289" t="s">
        <v>21</v>
      </c>
      <c r="E3174" s="86">
        <v>20000</v>
      </c>
      <c r="F3174" s="258"/>
    </row>
    <row r="3175" spans="1:7">
      <c r="A3175" s="166">
        <f t="shared" si="51"/>
        <v>3166</v>
      </c>
      <c r="B3175" s="85">
        <v>44847</v>
      </c>
      <c r="C3175" s="65" t="s">
        <v>1915</v>
      </c>
      <c r="D3175" s="289" t="s">
        <v>21</v>
      </c>
      <c r="E3175" s="86">
        <v>5000</v>
      </c>
      <c r="F3175" s="258"/>
    </row>
    <row r="3176" spans="1:7">
      <c r="A3176" s="166">
        <f t="shared" si="51"/>
        <v>3167</v>
      </c>
      <c r="B3176" s="85">
        <v>44847</v>
      </c>
      <c r="C3176" s="65" t="s">
        <v>1915</v>
      </c>
      <c r="D3176" s="289" t="s">
        <v>191</v>
      </c>
      <c r="E3176" s="86">
        <v>100000</v>
      </c>
      <c r="F3176" s="258"/>
    </row>
    <row r="3177" spans="1:7">
      <c r="A3177" s="166">
        <f t="shared" si="51"/>
        <v>3168</v>
      </c>
      <c r="B3177" s="85">
        <v>44847</v>
      </c>
      <c r="C3177" s="65" t="s">
        <v>1915</v>
      </c>
      <c r="D3177" s="289" t="s">
        <v>1986</v>
      </c>
      <c r="E3177" s="86">
        <v>200000</v>
      </c>
      <c r="F3177" s="258"/>
    </row>
    <row r="3178" spans="1:7">
      <c r="A3178" s="166">
        <f t="shared" si="51"/>
        <v>3169</v>
      </c>
      <c r="B3178" s="85">
        <v>44847</v>
      </c>
      <c r="C3178" s="65" t="s">
        <v>1915</v>
      </c>
      <c r="D3178" s="289" t="s">
        <v>21</v>
      </c>
      <c r="E3178" s="86">
        <v>10000</v>
      </c>
      <c r="F3178" s="258"/>
    </row>
    <row r="3179" spans="1:7">
      <c r="A3179" s="166">
        <f t="shared" si="51"/>
        <v>3170</v>
      </c>
      <c r="B3179" s="85">
        <v>44847</v>
      </c>
      <c r="C3179" s="65" t="s">
        <v>1915</v>
      </c>
      <c r="D3179" s="289" t="s">
        <v>21</v>
      </c>
      <c r="E3179" s="86">
        <v>5000</v>
      </c>
      <c r="F3179" s="258"/>
    </row>
    <row r="3180" spans="1:7">
      <c r="A3180" s="166">
        <f t="shared" si="51"/>
        <v>3171</v>
      </c>
      <c r="B3180" s="85">
        <v>44847</v>
      </c>
      <c r="C3180" s="65" t="s">
        <v>1915</v>
      </c>
      <c r="D3180" s="289" t="s">
        <v>21</v>
      </c>
      <c r="E3180" s="86">
        <v>10000</v>
      </c>
      <c r="F3180" s="258"/>
    </row>
    <row r="3181" spans="1:7">
      <c r="A3181" s="166">
        <f t="shared" si="51"/>
        <v>3172</v>
      </c>
      <c r="B3181" s="85">
        <v>44847</v>
      </c>
      <c r="C3181" s="65" t="s">
        <v>1915</v>
      </c>
      <c r="D3181" s="289" t="s">
        <v>21</v>
      </c>
      <c r="E3181" s="86">
        <v>10000</v>
      </c>
      <c r="F3181" s="258"/>
    </row>
    <row r="3182" spans="1:7">
      <c r="A3182" s="166">
        <f t="shared" si="51"/>
        <v>3173</v>
      </c>
      <c r="B3182" s="85">
        <v>44847</v>
      </c>
      <c r="C3182" s="65" t="s">
        <v>1915</v>
      </c>
      <c r="D3182" s="289" t="s">
        <v>21</v>
      </c>
      <c r="E3182" s="86">
        <v>5000</v>
      </c>
      <c r="F3182" s="258"/>
    </row>
    <row r="3183" spans="1:7" ht="25.5">
      <c r="A3183" s="166">
        <f t="shared" si="51"/>
        <v>3174</v>
      </c>
      <c r="B3183" s="85">
        <v>44847</v>
      </c>
      <c r="C3183" s="65" t="s">
        <v>1915</v>
      </c>
      <c r="D3183" s="289" t="s">
        <v>25</v>
      </c>
      <c r="E3183" s="86">
        <v>800000</v>
      </c>
      <c r="F3183" s="258"/>
      <c r="G3183" s="265">
        <v>2</v>
      </c>
    </row>
    <row r="3184" spans="1:7">
      <c r="A3184" s="166">
        <f t="shared" si="51"/>
        <v>3175</v>
      </c>
      <c r="B3184" s="85">
        <v>44847</v>
      </c>
      <c r="C3184" s="65" t="s">
        <v>1915</v>
      </c>
      <c r="D3184" s="289" t="s">
        <v>1950</v>
      </c>
      <c r="E3184" s="86">
        <v>100000</v>
      </c>
      <c r="F3184" s="258"/>
    </row>
    <row r="3185" spans="1:6">
      <c r="A3185" s="166">
        <f t="shared" si="51"/>
        <v>3176</v>
      </c>
      <c r="B3185" s="85">
        <v>44848</v>
      </c>
      <c r="C3185" s="65" t="s">
        <v>1916</v>
      </c>
      <c r="D3185" s="289" t="s">
        <v>21</v>
      </c>
      <c r="E3185" s="86">
        <v>20000</v>
      </c>
      <c r="F3185" s="258"/>
    </row>
    <row r="3186" spans="1:6">
      <c r="A3186" s="166">
        <f t="shared" si="51"/>
        <v>3177</v>
      </c>
      <c r="B3186" s="85">
        <v>44848</v>
      </c>
      <c r="C3186" s="65" t="s">
        <v>1916</v>
      </c>
      <c r="D3186" s="289" t="s">
        <v>471</v>
      </c>
      <c r="E3186" s="86">
        <v>100000</v>
      </c>
      <c r="F3186" s="258"/>
    </row>
    <row r="3187" spans="1:6">
      <c r="A3187" s="166">
        <f t="shared" si="51"/>
        <v>3178</v>
      </c>
      <c r="B3187" s="85">
        <v>44848</v>
      </c>
      <c r="C3187" s="65" t="s">
        <v>1916</v>
      </c>
      <c r="D3187" s="289" t="s">
        <v>21</v>
      </c>
      <c r="E3187" s="86">
        <v>48939</v>
      </c>
      <c r="F3187" s="258"/>
    </row>
    <row r="3188" spans="1:6">
      <c r="A3188" s="166">
        <f t="shared" si="51"/>
        <v>3179</v>
      </c>
      <c r="B3188" s="85">
        <v>44848</v>
      </c>
      <c r="C3188" s="65" t="s">
        <v>1916</v>
      </c>
      <c r="D3188" s="289" t="s">
        <v>21</v>
      </c>
      <c r="E3188" s="86">
        <v>20000</v>
      </c>
      <c r="F3188" s="258"/>
    </row>
    <row r="3189" spans="1:6">
      <c r="A3189" s="166">
        <f t="shared" si="51"/>
        <v>3180</v>
      </c>
      <c r="B3189" s="85">
        <v>44848</v>
      </c>
      <c r="C3189" s="65" t="s">
        <v>1916</v>
      </c>
      <c r="D3189" s="289" t="s">
        <v>21</v>
      </c>
      <c r="E3189" s="86">
        <v>43000</v>
      </c>
      <c r="F3189" s="258"/>
    </row>
    <row r="3190" spans="1:6">
      <c r="A3190" s="166">
        <f t="shared" si="51"/>
        <v>3181</v>
      </c>
      <c r="B3190" s="85">
        <v>44848</v>
      </c>
      <c r="C3190" s="65" t="s">
        <v>1916</v>
      </c>
      <c r="D3190" s="289" t="s">
        <v>21</v>
      </c>
      <c r="E3190" s="86">
        <v>5000</v>
      </c>
      <c r="F3190" s="258"/>
    </row>
    <row r="3191" spans="1:6">
      <c r="A3191" s="166">
        <f t="shared" si="51"/>
        <v>3182</v>
      </c>
      <c r="B3191" s="85">
        <v>44848</v>
      </c>
      <c r="C3191" s="65" t="s">
        <v>1916</v>
      </c>
      <c r="D3191" s="289" t="s">
        <v>21</v>
      </c>
      <c r="E3191" s="86">
        <v>5000</v>
      </c>
      <c r="F3191" s="258"/>
    </row>
    <row r="3192" spans="1:6">
      <c r="A3192" s="166">
        <f t="shared" si="51"/>
        <v>3183</v>
      </c>
      <c r="B3192" s="85">
        <v>44848</v>
      </c>
      <c r="C3192" s="65" t="s">
        <v>1916</v>
      </c>
      <c r="D3192" s="289" t="s">
        <v>21</v>
      </c>
      <c r="E3192" s="86">
        <v>5000</v>
      </c>
      <c r="F3192" s="258"/>
    </row>
    <row r="3193" spans="1:6">
      <c r="A3193" s="166">
        <f t="shared" si="51"/>
        <v>3184</v>
      </c>
      <c r="B3193" s="85">
        <v>44848</v>
      </c>
      <c r="C3193" s="65" t="s">
        <v>1916</v>
      </c>
      <c r="D3193" s="289" t="s">
        <v>21</v>
      </c>
      <c r="E3193" s="86">
        <v>48000</v>
      </c>
      <c r="F3193" s="258"/>
    </row>
    <row r="3194" spans="1:6">
      <c r="A3194" s="166">
        <f t="shared" si="51"/>
        <v>3185</v>
      </c>
      <c r="B3194" s="85">
        <v>44848</v>
      </c>
      <c r="C3194" s="65" t="s">
        <v>1916</v>
      </c>
      <c r="D3194" s="289" t="s">
        <v>21</v>
      </c>
      <c r="E3194" s="86">
        <v>10000</v>
      </c>
      <c r="F3194" s="258"/>
    </row>
    <row r="3195" spans="1:6">
      <c r="A3195" s="166">
        <f t="shared" si="51"/>
        <v>3186</v>
      </c>
      <c r="B3195" s="85">
        <v>44848</v>
      </c>
      <c r="C3195" s="65" t="s">
        <v>1916</v>
      </c>
      <c r="D3195" s="289" t="s">
        <v>21</v>
      </c>
      <c r="E3195" s="86">
        <v>30000</v>
      </c>
      <c r="F3195" s="258"/>
    </row>
    <row r="3196" spans="1:6">
      <c r="A3196" s="166">
        <f t="shared" si="51"/>
        <v>3187</v>
      </c>
      <c r="B3196" s="85">
        <v>44848</v>
      </c>
      <c r="C3196" s="65" t="s">
        <v>1916</v>
      </c>
      <c r="D3196" s="289" t="s">
        <v>21</v>
      </c>
      <c r="E3196" s="86">
        <v>20000</v>
      </c>
      <c r="F3196" s="258"/>
    </row>
    <row r="3197" spans="1:6">
      <c r="A3197" s="166">
        <f t="shared" si="51"/>
        <v>3188</v>
      </c>
      <c r="B3197" s="85">
        <v>44848</v>
      </c>
      <c r="C3197" s="65" t="s">
        <v>1916</v>
      </c>
      <c r="D3197" s="289" t="s">
        <v>21</v>
      </c>
      <c r="E3197" s="86">
        <v>10000</v>
      </c>
      <c r="F3197" s="258"/>
    </row>
    <row r="3198" spans="1:6">
      <c r="A3198" s="166">
        <f t="shared" si="51"/>
        <v>3189</v>
      </c>
      <c r="B3198" s="85">
        <v>44848</v>
      </c>
      <c r="C3198" s="65" t="s">
        <v>1916</v>
      </c>
      <c r="D3198" s="289" t="s">
        <v>21</v>
      </c>
      <c r="E3198" s="86">
        <v>10000</v>
      </c>
      <c r="F3198" s="258"/>
    </row>
    <row r="3199" spans="1:6">
      <c r="A3199" s="166">
        <f t="shared" si="51"/>
        <v>3190</v>
      </c>
      <c r="B3199" s="85">
        <v>44848</v>
      </c>
      <c r="C3199" s="65" t="s">
        <v>1916</v>
      </c>
      <c r="D3199" s="289" t="s">
        <v>21</v>
      </c>
      <c r="E3199" s="86">
        <v>10000</v>
      </c>
      <c r="F3199" s="258"/>
    </row>
    <row r="3200" spans="1:6">
      <c r="A3200" s="166">
        <f t="shared" si="51"/>
        <v>3191</v>
      </c>
      <c r="B3200" s="85">
        <v>44848</v>
      </c>
      <c r="C3200" s="65" t="s">
        <v>1916</v>
      </c>
      <c r="D3200" s="289" t="s">
        <v>21</v>
      </c>
      <c r="E3200" s="86">
        <v>10000</v>
      </c>
      <c r="F3200" s="258"/>
    </row>
    <row r="3201" spans="1:6">
      <c r="A3201" s="166">
        <f t="shared" si="51"/>
        <v>3192</v>
      </c>
      <c r="B3201" s="85">
        <v>44848</v>
      </c>
      <c r="C3201" s="65" t="s">
        <v>1916</v>
      </c>
      <c r="D3201" s="289" t="s">
        <v>21</v>
      </c>
      <c r="E3201" s="86">
        <v>25000</v>
      </c>
      <c r="F3201" s="258"/>
    </row>
    <row r="3202" spans="1:6">
      <c r="A3202" s="166">
        <f t="shared" si="51"/>
        <v>3193</v>
      </c>
      <c r="B3202" s="85">
        <v>44848</v>
      </c>
      <c r="C3202" s="65" t="s">
        <v>1916</v>
      </c>
      <c r="D3202" s="289" t="s">
        <v>21</v>
      </c>
      <c r="E3202" s="86">
        <v>5000</v>
      </c>
      <c r="F3202" s="258"/>
    </row>
    <row r="3203" spans="1:6">
      <c r="A3203" s="166">
        <f t="shared" si="51"/>
        <v>3194</v>
      </c>
      <c r="B3203" s="85">
        <v>44848</v>
      </c>
      <c r="C3203" s="65" t="s">
        <v>1916</v>
      </c>
      <c r="D3203" s="289" t="s">
        <v>21</v>
      </c>
      <c r="E3203" s="86">
        <v>10000</v>
      </c>
      <c r="F3203" s="258"/>
    </row>
    <row r="3204" spans="1:6">
      <c r="A3204" s="166">
        <f t="shared" si="51"/>
        <v>3195</v>
      </c>
      <c r="B3204" s="85">
        <v>44848</v>
      </c>
      <c r="C3204" s="65" t="s">
        <v>1916</v>
      </c>
      <c r="D3204" s="289" t="s">
        <v>21</v>
      </c>
      <c r="E3204" s="86">
        <v>20000</v>
      </c>
      <c r="F3204" s="258"/>
    </row>
    <row r="3205" spans="1:6">
      <c r="A3205" s="166">
        <f t="shared" si="51"/>
        <v>3196</v>
      </c>
      <c r="B3205" s="85">
        <v>44849</v>
      </c>
      <c r="C3205" s="65" t="s">
        <v>2118</v>
      </c>
      <c r="D3205" s="289" t="s">
        <v>21</v>
      </c>
      <c r="E3205" s="86">
        <v>2000</v>
      </c>
      <c r="F3205" s="258"/>
    </row>
    <row r="3206" spans="1:6">
      <c r="A3206" s="166">
        <f t="shared" si="51"/>
        <v>3197</v>
      </c>
      <c r="B3206" s="85">
        <v>44849</v>
      </c>
      <c r="C3206" s="65" t="s">
        <v>2118</v>
      </c>
      <c r="D3206" s="289" t="s">
        <v>21</v>
      </c>
      <c r="E3206" s="86">
        <v>1000</v>
      </c>
      <c r="F3206" s="258"/>
    </row>
    <row r="3207" spans="1:6">
      <c r="A3207" s="166">
        <f t="shared" si="51"/>
        <v>3198</v>
      </c>
      <c r="B3207" s="85">
        <v>44849</v>
      </c>
      <c r="C3207" s="65" t="s">
        <v>2118</v>
      </c>
      <c r="D3207" s="289" t="s">
        <v>21</v>
      </c>
      <c r="E3207" s="86">
        <v>5000</v>
      </c>
      <c r="F3207" s="258"/>
    </row>
    <row r="3208" spans="1:6">
      <c r="A3208" s="166">
        <f t="shared" si="51"/>
        <v>3199</v>
      </c>
      <c r="B3208" s="85">
        <v>44849</v>
      </c>
      <c r="C3208" s="65" t="s">
        <v>2118</v>
      </c>
      <c r="D3208" s="289" t="s">
        <v>21</v>
      </c>
      <c r="E3208" s="86">
        <v>20000</v>
      </c>
      <c r="F3208" s="258"/>
    </row>
    <row r="3209" spans="1:6">
      <c r="A3209" s="166">
        <f t="shared" si="51"/>
        <v>3200</v>
      </c>
      <c r="B3209" s="85">
        <v>44849</v>
      </c>
      <c r="C3209" s="65" t="s">
        <v>2118</v>
      </c>
      <c r="D3209" s="289" t="s">
        <v>21</v>
      </c>
      <c r="E3209" s="86">
        <v>10000</v>
      </c>
      <c r="F3209" s="258"/>
    </row>
    <row r="3210" spans="1:6">
      <c r="A3210" s="166">
        <f t="shared" si="51"/>
        <v>3201</v>
      </c>
      <c r="B3210" s="85">
        <v>44849</v>
      </c>
      <c r="C3210" s="65" t="s">
        <v>2118</v>
      </c>
      <c r="D3210" s="289" t="s">
        <v>2010</v>
      </c>
      <c r="E3210" s="86">
        <v>100000</v>
      </c>
      <c r="F3210" s="258"/>
    </row>
    <row r="3211" spans="1:6">
      <c r="A3211" s="166">
        <f t="shared" si="51"/>
        <v>3202</v>
      </c>
      <c r="B3211" s="85">
        <v>44849</v>
      </c>
      <c r="C3211" s="65" t="s">
        <v>2118</v>
      </c>
      <c r="D3211" s="24" t="s">
        <v>529</v>
      </c>
      <c r="E3211" s="86">
        <v>50000</v>
      </c>
      <c r="F3211" s="258"/>
    </row>
    <row r="3212" spans="1:6">
      <c r="A3212" s="166">
        <f t="shared" si="51"/>
        <v>3203</v>
      </c>
      <c r="B3212" s="85">
        <v>44849</v>
      </c>
      <c r="C3212" s="65" t="s">
        <v>2118</v>
      </c>
      <c r="D3212" s="289" t="s">
        <v>21</v>
      </c>
      <c r="E3212" s="86">
        <v>100</v>
      </c>
      <c r="F3212" s="258"/>
    </row>
    <row r="3213" spans="1:6">
      <c r="A3213" s="166">
        <f t="shared" si="51"/>
        <v>3204</v>
      </c>
      <c r="B3213" s="85">
        <v>44849</v>
      </c>
      <c r="C3213" s="65" t="s">
        <v>2118</v>
      </c>
      <c r="D3213" s="289" t="s">
        <v>21</v>
      </c>
      <c r="E3213" s="86">
        <v>10000</v>
      </c>
      <c r="F3213" s="258"/>
    </row>
    <row r="3214" spans="1:6">
      <c r="A3214" s="166">
        <f t="shared" si="51"/>
        <v>3205</v>
      </c>
      <c r="B3214" s="85">
        <v>44849</v>
      </c>
      <c r="C3214" s="65" t="s">
        <v>2118</v>
      </c>
      <c r="D3214" s="289" t="s">
        <v>21</v>
      </c>
      <c r="E3214" s="86">
        <v>264854</v>
      </c>
      <c r="F3214" s="258"/>
    </row>
    <row r="3215" spans="1:6">
      <c r="A3215" s="166">
        <f t="shared" si="51"/>
        <v>3206</v>
      </c>
      <c r="B3215" s="85">
        <v>44849</v>
      </c>
      <c r="C3215" s="65" t="s">
        <v>2118</v>
      </c>
      <c r="D3215" s="289" t="s">
        <v>21</v>
      </c>
      <c r="E3215" s="86">
        <v>10000</v>
      </c>
      <c r="F3215" s="258"/>
    </row>
    <row r="3216" spans="1:6">
      <c r="A3216" s="166">
        <f t="shared" si="51"/>
        <v>3207</v>
      </c>
      <c r="B3216" s="85">
        <v>44849</v>
      </c>
      <c r="C3216" s="65" t="s">
        <v>2118</v>
      </c>
      <c r="D3216" s="289" t="s">
        <v>21</v>
      </c>
      <c r="E3216" s="86">
        <v>10000</v>
      </c>
      <c r="F3216" s="258"/>
    </row>
    <row r="3217" spans="1:6">
      <c r="A3217" s="166">
        <f t="shared" si="51"/>
        <v>3208</v>
      </c>
      <c r="B3217" s="85">
        <v>44849</v>
      </c>
      <c r="C3217" s="65" t="s">
        <v>2118</v>
      </c>
      <c r="D3217" s="289" t="s">
        <v>1987</v>
      </c>
      <c r="E3217" s="86">
        <v>50000</v>
      </c>
      <c r="F3217" s="258"/>
    </row>
    <row r="3218" spans="1:6">
      <c r="A3218" s="166">
        <f t="shared" si="51"/>
        <v>3209</v>
      </c>
      <c r="B3218" s="85">
        <v>44849</v>
      </c>
      <c r="C3218" s="65" t="s">
        <v>2118</v>
      </c>
      <c r="D3218" s="289" t="s">
        <v>21</v>
      </c>
      <c r="E3218" s="86">
        <v>10000</v>
      </c>
      <c r="F3218" s="258"/>
    </row>
    <row r="3219" spans="1:6">
      <c r="A3219" s="166">
        <f t="shared" si="51"/>
        <v>3210</v>
      </c>
      <c r="B3219" s="85">
        <v>44849</v>
      </c>
      <c r="C3219" s="65" t="s">
        <v>2118</v>
      </c>
      <c r="D3219" s="289" t="s">
        <v>21</v>
      </c>
      <c r="E3219" s="86">
        <v>10000</v>
      </c>
      <c r="F3219" s="258"/>
    </row>
    <row r="3220" spans="1:6">
      <c r="A3220" s="166">
        <f t="shared" si="51"/>
        <v>3211</v>
      </c>
      <c r="B3220" s="85">
        <v>44849</v>
      </c>
      <c r="C3220" s="65" t="s">
        <v>2118</v>
      </c>
      <c r="D3220" s="289" t="s">
        <v>343</v>
      </c>
      <c r="E3220" s="86">
        <v>100000</v>
      </c>
      <c r="F3220" s="258"/>
    </row>
    <row r="3221" spans="1:6">
      <c r="A3221" s="166">
        <f t="shared" si="51"/>
        <v>3212</v>
      </c>
      <c r="B3221" s="85">
        <v>44849</v>
      </c>
      <c r="C3221" s="65" t="s">
        <v>2118</v>
      </c>
      <c r="D3221" s="289" t="s">
        <v>21</v>
      </c>
      <c r="E3221" s="86">
        <v>10000</v>
      </c>
      <c r="F3221" s="258"/>
    </row>
    <row r="3222" spans="1:6">
      <c r="A3222" s="166">
        <f t="shared" si="51"/>
        <v>3213</v>
      </c>
      <c r="B3222" s="85">
        <v>44849</v>
      </c>
      <c r="C3222" s="65" t="s">
        <v>2118</v>
      </c>
      <c r="D3222" s="289" t="s">
        <v>21</v>
      </c>
      <c r="E3222" s="86">
        <v>10000</v>
      </c>
      <c r="F3222" s="258"/>
    </row>
    <row r="3223" spans="1:6">
      <c r="A3223" s="166">
        <f t="shared" si="51"/>
        <v>3214</v>
      </c>
      <c r="B3223" s="85">
        <v>44849</v>
      </c>
      <c r="C3223" s="65" t="s">
        <v>2118</v>
      </c>
      <c r="D3223" s="289" t="s">
        <v>21</v>
      </c>
      <c r="E3223" s="86">
        <v>10000</v>
      </c>
      <c r="F3223" s="258"/>
    </row>
    <row r="3224" spans="1:6">
      <c r="A3224" s="166">
        <f t="shared" si="51"/>
        <v>3215</v>
      </c>
      <c r="B3224" s="85">
        <v>44849</v>
      </c>
      <c r="C3224" s="65" t="s">
        <v>2118</v>
      </c>
      <c r="D3224" s="289" t="s">
        <v>21</v>
      </c>
      <c r="E3224" s="86">
        <v>10000</v>
      </c>
      <c r="F3224" s="258"/>
    </row>
    <row r="3225" spans="1:6">
      <c r="A3225" s="166">
        <f t="shared" si="51"/>
        <v>3216</v>
      </c>
      <c r="B3225" s="85">
        <v>44849</v>
      </c>
      <c r="C3225" s="65" t="s">
        <v>2118</v>
      </c>
      <c r="D3225" s="289" t="s">
        <v>21</v>
      </c>
      <c r="E3225" s="86">
        <v>23038</v>
      </c>
      <c r="F3225" s="258"/>
    </row>
    <row r="3226" spans="1:6">
      <c r="A3226" s="166">
        <f t="shared" si="51"/>
        <v>3217</v>
      </c>
      <c r="B3226" s="85">
        <v>44849</v>
      </c>
      <c r="C3226" s="65" t="s">
        <v>2118</v>
      </c>
      <c r="D3226" s="289" t="s">
        <v>21</v>
      </c>
      <c r="E3226" s="86">
        <v>10000</v>
      </c>
      <c r="F3226" s="258"/>
    </row>
    <row r="3227" spans="1:6">
      <c r="A3227" s="166">
        <f t="shared" si="51"/>
        <v>3218</v>
      </c>
      <c r="B3227" s="85">
        <v>44849</v>
      </c>
      <c r="C3227" s="65" t="s">
        <v>2118</v>
      </c>
      <c r="D3227" s="289" t="s">
        <v>21</v>
      </c>
      <c r="E3227" s="86">
        <v>10000</v>
      </c>
      <c r="F3227" s="258"/>
    </row>
    <row r="3228" spans="1:6">
      <c r="A3228" s="166">
        <f t="shared" si="51"/>
        <v>3219</v>
      </c>
      <c r="B3228" s="85">
        <v>44849</v>
      </c>
      <c r="C3228" s="65" t="s">
        <v>2118</v>
      </c>
      <c r="D3228" s="289" t="s">
        <v>21</v>
      </c>
      <c r="E3228" s="86">
        <v>10000</v>
      </c>
      <c r="F3228" s="258"/>
    </row>
    <row r="3229" spans="1:6">
      <c r="A3229" s="166">
        <f t="shared" si="51"/>
        <v>3220</v>
      </c>
      <c r="B3229" s="85">
        <v>44849</v>
      </c>
      <c r="C3229" s="65" t="s">
        <v>2118</v>
      </c>
      <c r="D3229" s="289" t="s">
        <v>21</v>
      </c>
      <c r="E3229" s="86">
        <v>10000</v>
      </c>
      <c r="F3229" s="258"/>
    </row>
    <row r="3230" spans="1:6">
      <c r="A3230" s="166">
        <f t="shared" si="51"/>
        <v>3221</v>
      </c>
      <c r="B3230" s="85">
        <v>44849</v>
      </c>
      <c r="C3230" s="65" t="s">
        <v>2118</v>
      </c>
      <c r="D3230" s="289" t="s">
        <v>1939</v>
      </c>
      <c r="E3230" s="86">
        <v>100000</v>
      </c>
      <c r="F3230" s="258"/>
    </row>
    <row r="3231" spans="1:6">
      <c r="A3231" s="166">
        <f t="shared" si="51"/>
        <v>3222</v>
      </c>
      <c r="B3231" s="85">
        <v>44849</v>
      </c>
      <c r="C3231" s="65" t="s">
        <v>2118</v>
      </c>
      <c r="D3231" s="289" t="s">
        <v>21</v>
      </c>
      <c r="E3231" s="86">
        <v>10000</v>
      </c>
      <c r="F3231" s="258"/>
    </row>
    <row r="3232" spans="1:6">
      <c r="A3232" s="166">
        <f t="shared" ref="A3232:A3295" si="52">A3231+1</f>
        <v>3223</v>
      </c>
      <c r="B3232" s="85">
        <v>44849</v>
      </c>
      <c r="C3232" s="65" t="s">
        <v>2118</v>
      </c>
      <c r="D3232" s="289" t="s">
        <v>21</v>
      </c>
      <c r="E3232" s="86">
        <v>10000</v>
      </c>
      <c r="F3232" s="258"/>
    </row>
    <row r="3233" spans="1:6">
      <c r="A3233" s="166">
        <f t="shared" si="52"/>
        <v>3224</v>
      </c>
      <c r="B3233" s="85">
        <v>44849</v>
      </c>
      <c r="C3233" s="65" t="s">
        <v>2118</v>
      </c>
      <c r="D3233" s="289" t="s">
        <v>21</v>
      </c>
      <c r="E3233" s="86">
        <v>1000</v>
      </c>
      <c r="F3233" s="258"/>
    </row>
    <row r="3234" spans="1:6">
      <c r="A3234" s="166">
        <f t="shared" si="52"/>
        <v>3225</v>
      </c>
      <c r="B3234" s="85">
        <v>44849</v>
      </c>
      <c r="C3234" s="65" t="s">
        <v>2118</v>
      </c>
      <c r="D3234" s="289" t="s">
        <v>21</v>
      </c>
      <c r="E3234" s="86">
        <v>10000</v>
      </c>
      <c r="F3234" s="258"/>
    </row>
    <row r="3235" spans="1:6">
      <c r="A3235" s="166">
        <f t="shared" si="52"/>
        <v>3226</v>
      </c>
      <c r="B3235" s="85">
        <v>44849</v>
      </c>
      <c r="C3235" s="65" t="s">
        <v>2118</v>
      </c>
      <c r="D3235" s="289" t="s">
        <v>21</v>
      </c>
      <c r="E3235" s="86">
        <v>5000</v>
      </c>
      <c r="F3235" s="258"/>
    </row>
    <row r="3236" spans="1:6">
      <c r="A3236" s="166">
        <f t="shared" si="52"/>
        <v>3227</v>
      </c>
      <c r="B3236" s="85">
        <v>44849</v>
      </c>
      <c r="C3236" s="65" t="s">
        <v>2118</v>
      </c>
      <c r="D3236" s="289" t="s">
        <v>21</v>
      </c>
      <c r="E3236" s="86">
        <v>5000</v>
      </c>
      <c r="F3236" s="258"/>
    </row>
    <row r="3237" spans="1:6">
      <c r="A3237" s="166">
        <f t="shared" si="52"/>
        <v>3228</v>
      </c>
      <c r="B3237" s="85">
        <v>44849</v>
      </c>
      <c r="C3237" s="65" t="s">
        <v>2118</v>
      </c>
      <c r="D3237" s="289" t="s">
        <v>21</v>
      </c>
      <c r="E3237" s="86">
        <v>10000</v>
      </c>
      <c r="F3237" s="258"/>
    </row>
    <row r="3238" spans="1:6">
      <c r="A3238" s="166">
        <f t="shared" si="52"/>
        <v>3229</v>
      </c>
      <c r="B3238" s="85">
        <v>44850</v>
      </c>
      <c r="C3238" s="65" t="s">
        <v>2119</v>
      </c>
      <c r="D3238" s="289" t="s">
        <v>21</v>
      </c>
      <c r="E3238" s="86">
        <v>10000</v>
      </c>
      <c r="F3238" s="258"/>
    </row>
    <row r="3239" spans="1:6">
      <c r="A3239" s="166">
        <f t="shared" si="52"/>
        <v>3230</v>
      </c>
      <c r="B3239" s="85">
        <v>44850</v>
      </c>
      <c r="C3239" s="65" t="s">
        <v>2119</v>
      </c>
      <c r="D3239" s="289" t="s">
        <v>21</v>
      </c>
      <c r="E3239" s="86">
        <v>5000</v>
      </c>
      <c r="F3239" s="258"/>
    </row>
    <row r="3240" spans="1:6">
      <c r="A3240" s="166">
        <f t="shared" si="52"/>
        <v>3231</v>
      </c>
      <c r="B3240" s="85">
        <v>44850</v>
      </c>
      <c r="C3240" s="65" t="s">
        <v>2119</v>
      </c>
      <c r="D3240" s="289" t="s">
        <v>21</v>
      </c>
      <c r="E3240" s="86">
        <v>10000</v>
      </c>
      <c r="F3240" s="258"/>
    </row>
    <row r="3241" spans="1:6">
      <c r="A3241" s="166">
        <f t="shared" si="52"/>
        <v>3232</v>
      </c>
      <c r="B3241" s="85">
        <v>44850</v>
      </c>
      <c r="C3241" s="65" t="s">
        <v>2119</v>
      </c>
      <c r="D3241" s="289" t="s">
        <v>21</v>
      </c>
      <c r="E3241" s="86">
        <v>10000</v>
      </c>
      <c r="F3241" s="258"/>
    </row>
    <row r="3242" spans="1:6">
      <c r="A3242" s="166">
        <f t="shared" si="52"/>
        <v>3233</v>
      </c>
      <c r="B3242" s="85">
        <v>44850</v>
      </c>
      <c r="C3242" s="65" t="s">
        <v>2119</v>
      </c>
      <c r="D3242" s="289" t="s">
        <v>21</v>
      </c>
      <c r="E3242" s="86">
        <v>10000</v>
      </c>
      <c r="F3242" s="258"/>
    </row>
    <row r="3243" spans="1:6">
      <c r="A3243" s="166">
        <f t="shared" si="52"/>
        <v>3234</v>
      </c>
      <c r="B3243" s="85">
        <v>44850</v>
      </c>
      <c r="C3243" s="65" t="s">
        <v>2119</v>
      </c>
      <c r="D3243" s="289" t="s">
        <v>21</v>
      </c>
      <c r="E3243" s="86">
        <v>10000</v>
      </c>
      <c r="F3243" s="258"/>
    </row>
    <row r="3244" spans="1:6">
      <c r="A3244" s="166">
        <f t="shared" si="52"/>
        <v>3235</v>
      </c>
      <c r="B3244" s="85">
        <v>44850</v>
      </c>
      <c r="C3244" s="65" t="s">
        <v>2119</v>
      </c>
      <c r="D3244" s="289" t="s">
        <v>21</v>
      </c>
      <c r="E3244" s="86">
        <v>10000</v>
      </c>
      <c r="F3244" s="258"/>
    </row>
    <row r="3245" spans="1:6">
      <c r="A3245" s="166">
        <f t="shared" si="52"/>
        <v>3236</v>
      </c>
      <c r="B3245" s="85">
        <v>44850</v>
      </c>
      <c r="C3245" s="65" t="s">
        <v>2119</v>
      </c>
      <c r="D3245" s="289" t="s">
        <v>21</v>
      </c>
      <c r="E3245" s="86">
        <v>10000</v>
      </c>
      <c r="F3245" s="258"/>
    </row>
    <row r="3246" spans="1:6">
      <c r="A3246" s="166">
        <f t="shared" si="52"/>
        <v>3237</v>
      </c>
      <c r="B3246" s="85">
        <v>44850</v>
      </c>
      <c r="C3246" s="65" t="s">
        <v>2119</v>
      </c>
      <c r="D3246" s="289" t="s">
        <v>21</v>
      </c>
      <c r="E3246" s="86">
        <v>20000</v>
      </c>
      <c r="F3246" s="258"/>
    </row>
    <row r="3247" spans="1:6">
      <c r="A3247" s="166">
        <f t="shared" si="52"/>
        <v>3238</v>
      </c>
      <c r="B3247" s="85">
        <v>44850</v>
      </c>
      <c r="C3247" s="65" t="s">
        <v>2119</v>
      </c>
      <c r="D3247" s="289" t="s">
        <v>21</v>
      </c>
      <c r="E3247" s="86">
        <v>11000</v>
      </c>
      <c r="F3247" s="258"/>
    </row>
    <row r="3248" spans="1:6">
      <c r="A3248" s="166">
        <f t="shared" si="52"/>
        <v>3239</v>
      </c>
      <c r="B3248" s="85">
        <v>44850</v>
      </c>
      <c r="C3248" s="65" t="s">
        <v>2119</v>
      </c>
      <c r="D3248" s="289" t="s">
        <v>1988</v>
      </c>
      <c r="E3248" s="86">
        <v>50000</v>
      </c>
      <c r="F3248" s="258"/>
    </row>
    <row r="3249" spans="1:6">
      <c r="A3249" s="166">
        <f t="shared" si="52"/>
        <v>3240</v>
      </c>
      <c r="B3249" s="85">
        <v>44850</v>
      </c>
      <c r="C3249" s="65" t="s">
        <v>2119</v>
      </c>
      <c r="D3249" s="289" t="s">
        <v>21</v>
      </c>
      <c r="E3249" s="86">
        <v>10000</v>
      </c>
      <c r="F3249" s="258"/>
    </row>
    <row r="3250" spans="1:6">
      <c r="A3250" s="166">
        <f t="shared" si="52"/>
        <v>3241</v>
      </c>
      <c r="B3250" s="85">
        <v>44850</v>
      </c>
      <c r="C3250" s="65" t="s">
        <v>2119</v>
      </c>
      <c r="D3250" s="289" t="s">
        <v>21</v>
      </c>
      <c r="E3250" s="86">
        <v>5000</v>
      </c>
      <c r="F3250" s="258"/>
    </row>
    <row r="3251" spans="1:6">
      <c r="A3251" s="166">
        <f t="shared" si="52"/>
        <v>3242</v>
      </c>
      <c r="B3251" s="85">
        <v>44850</v>
      </c>
      <c r="C3251" s="65" t="s">
        <v>2119</v>
      </c>
      <c r="D3251" s="289" t="s">
        <v>21</v>
      </c>
      <c r="E3251" s="86">
        <v>5000</v>
      </c>
      <c r="F3251" s="258"/>
    </row>
    <row r="3252" spans="1:6">
      <c r="A3252" s="166">
        <f t="shared" si="52"/>
        <v>3243</v>
      </c>
      <c r="B3252" s="85">
        <v>44850</v>
      </c>
      <c r="C3252" s="65" t="s">
        <v>2119</v>
      </c>
      <c r="D3252" s="289" t="s">
        <v>21</v>
      </c>
      <c r="E3252" s="86">
        <v>5000</v>
      </c>
      <c r="F3252" s="258"/>
    </row>
    <row r="3253" spans="1:6">
      <c r="A3253" s="166">
        <f t="shared" si="52"/>
        <v>3244</v>
      </c>
      <c r="B3253" s="85">
        <v>44850</v>
      </c>
      <c r="C3253" s="65" t="s">
        <v>2119</v>
      </c>
      <c r="D3253" s="289" t="s">
        <v>21</v>
      </c>
      <c r="E3253" s="86">
        <v>5000</v>
      </c>
      <c r="F3253" s="258"/>
    </row>
    <row r="3254" spans="1:6">
      <c r="A3254" s="166">
        <f t="shared" si="52"/>
        <v>3245</v>
      </c>
      <c r="B3254" s="85">
        <v>44850</v>
      </c>
      <c r="C3254" s="65" t="s">
        <v>2119</v>
      </c>
      <c r="D3254" s="289" t="s">
        <v>21</v>
      </c>
      <c r="E3254" s="86">
        <v>10000</v>
      </c>
      <c r="F3254" s="258"/>
    </row>
    <row r="3255" spans="1:6">
      <c r="A3255" s="166">
        <f t="shared" si="52"/>
        <v>3246</v>
      </c>
      <c r="B3255" s="85">
        <v>44850</v>
      </c>
      <c r="C3255" s="65" t="s">
        <v>2119</v>
      </c>
      <c r="D3255" s="289" t="s">
        <v>21</v>
      </c>
      <c r="E3255" s="86">
        <v>10000</v>
      </c>
      <c r="F3255" s="258"/>
    </row>
    <row r="3256" spans="1:6">
      <c r="A3256" s="166">
        <f t="shared" si="52"/>
        <v>3247</v>
      </c>
      <c r="B3256" s="85">
        <v>44850</v>
      </c>
      <c r="C3256" s="65" t="s">
        <v>2119</v>
      </c>
      <c r="D3256" s="289" t="s">
        <v>21</v>
      </c>
      <c r="E3256" s="86">
        <v>10000</v>
      </c>
      <c r="F3256" s="258"/>
    </row>
    <row r="3257" spans="1:6">
      <c r="A3257" s="166">
        <f t="shared" si="52"/>
        <v>3248</v>
      </c>
      <c r="B3257" s="85">
        <v>44850</v>
      </c>
      <c r="C3257" s="65" t="s">
        <v>2119</v>
      </c>
      <c r="D3257" s="289" t="s">
        <v>21</v>
      </c>
      <c r="E3257" s="86">
        <v>5000</v>
      </c>
      <c r="F3257" s="258"/>
    </row>
    <row r="3258" spans="1:6">
      <c r="A3258" s="166">
        <f t="shared" si="52"/>
        <v>3249</v>
      </c>
      <c r="B3258" s="85">
        <v>44850</v>
      </c>
      <c r="C3258" s="65" t="s">
        <v>2119</v>
      </c>
      <c r="D3258" s="289" t="s">
        <v>21</v>
      </c>
      <c r="E3258" s="86">
        <v>5000</v>
      </c>
      <c r="F3258" s="258"/>
    </row>
    <row r="3259" spans="1:6">
      <c r="A3259" s="166">
        <f t="shared" si="52"/>
        <v>3250</v>
      </c>
      <c r="B3259" s="85">
        <v>44850</v>
      </c>
      <c r="C3259" s="65" t="s">
        <v>2119</v>
      </c>
      <c r="D3259" s="289" t="s">
        <v>21</v>
      </c>
      <c r="E3259" s="86">
        <v>5000</v>
      </c>
      <c r="F3259" s="258"/>
    </row>
    <row r="3260" spans="1:6">
      <c r="A3260" s="166">
        <f t="shared" si="52"/>
        <v>3251</v>
      </c>
      <c r="B3260" s="85">
        <v>44850</v>
      </c>
      <c r="C3260" s="65" t="s">
        <v>2119</v>
      </c>
      <c r="D3260" s="289" t="s">
        <v>21</v>
      </c>
      <c r="E3260" s="86">
        <v>10000</v>
      </c>
      <c r="F3260" s="258"/>
    </row>
    <row r="3261" spans="1:6">
      <c r="A3261" s="166">
        <f t="shared" si="52"/>
        <v>3252</v>
      </c>
      <c r="B3261" s="85">
        <v>44850</v>
      </c>
      <c r="C3261" s="65" t="s">
        <v>2119</v>
      </c>
      <c r="D3261" s="289" t="s">
        <v>117</v>
      </c>
      <c r="E3261" s="86">
        <v>100000</v>
      </c>
      <c r="F3261" s="258"/>
    </row>
    <row r="3262" spans="1:6">
      <c r="A3262" s="166">
        <f t="shared" si="52"/>
        <v>3253</v>
      </c>
      <c r="B3262" s="85">
        <v>44850</v>
      </c>
      <c r="C3262" s="65" t="s">
        <v>2119</v>
      </c>
      <c r="D3262" s="289" t="s">
        <v>21</v>
      </c>
      <c r="E3262" s="86">
        <v>5000</v>
      </c>
      <c r="F3262" s="258"/>
    </row>
    <row r="3263" spans="1:6">
      <c r="A3263" s="166">
        <f t="shared" si="52"/>
        <v>3254</v>
      </c>
      <c r="B3263" s="85">
        <v>44850</v>
      </c>
      <c r="C3263" s="65" t="s">
        <v>2119</v>
      </c>
      <c r="D3263" s="289" t="s">
        <v>21</v>
      </c>
      <c r="E3263" s="86">
        <v>5000</v>
      </c>
      <c r="F3263" s="258"/>
    </row>
    <row r="3264" spans="1:6">
      <c r="A3264" s="166">
        <f t="shared" si="52"/>
        <v>3255</v>
      </c>
      <c r="B3264" s="85">
        <v>44850</v>
      </c>
      <c r="C3264" s="65" t="s">
        <v>2119</v>
      </c>
      <c r="D3264" s="289" t="s">
        <v>21</v>
      </c>
      <c r="E3264" s="86">
        <v>10000</v>
      </c>
      <c r="F3264" s="258"/>
    </row>
    <row r="3265" spans="1:6">
      <c r="A3265" s="166">
        <f t="shared" si="52"/>
        <v>3256</v>
      </c>
      <c r="B3265" s="85">
        <v>44850</v>
      </c>
      <c r="C3265" s="65" t="s">
        <v>2119</v>
      </c>
      <c r="D3265" s="289" t="s">
        <v>21</v>
      </c>
      <c r="E3265" s="86">
        <v>5000</v>
      </c>
      <c r="F3265" s="258"/>
    </row>
    <row r="3266" spans="1:6">
      <c r="A3266" s="166">
        <f t="shared" si="52"/>
        <v>3257</v>
      </c>
      <c r="B3266" s="85">
        <v>44850</v>
      </c>
      <c r="C3266" s="65" t="s">
        <v>2119</v>
      </c>
      <c r="D3266" s="289" t="s">
        <v>21</v>
      </c>
      <c r="E3266" s="86">
        <v>20000</v>
      </c>
      <c r="F3266" s="258"/>
    </row>
    <row r="3267" spans="1:6">
      <c r="A3267" s="166">
        <f t="shared" si="52"/>
        <v>3258</v>
      </c>
      <c r="B3267" s="85">
        <v>44850</v>
      </c>
      <c r="C3267" s="65" t="s">
        <v>2119</v>
      </c>
      <c r="D3267" s="289" t="s">
        <v>21</v>
      </c>
      <c r="E3267" s="86">
        <v>30000</v>
      </c>
      <c r="F3267" s="258"/>
    </row>
    <row r="3268" spans="1:6">
      <c r="A3268" s="166">
        <f t="shared" si="52"/>
        <v>3259</v>
      </c>
      <c r="B3268" s="85">
        <v>44850</v>
      </c>
      <c r="C3268" s="65" t="s">
        <v>2119</v>
      </c>
      <c r="D3268" s="289" t="s">
        <v>1989</v>
      </c>
      <c r="E3268" s="86">
        <v>50000</v>
      </c>
      <c r="F3268" s="258"/>
    </row>
    <row r="3269" spans="1:6">
      <c r="A3269" s="166">
        <f t="shared" si="52"/>
        <v>3260</v>
      </c>
      <c r="B3269" s="85">
        <v>44850</v>
      </c>
      <c r="C3269" s="65" t="s">
        <v>2119</v>
      </c>
      <c r="D3269" s="289" t="s">
        <v>21</v>
      </c>
      <c r="E3269" s="86">
        <v>10000</v>
      </c>
      <c r="F3269" s="258"/>
    </row>
    <row r="3270" spans="1:6">
      <c r="A3270" s="166">
        <f t="shared" si="52"/>
        <v>3261</v>
      </c>
      <c r="B3270" s="85">
        <v>44850</v>
      </c>
      <c r="C3270" s="65" t="s">
        <v>2119</v>
      </c>
      <c r="D3270" s="289" t="s">
        <v>21</v>
      </c>
      <c r="E3270" s="86">
        <v>10000</v>
      </c>
      <c r="F3270" s="258"/>
    </row>
    <row r="3271" spans="1:6">
      <c r="A3271" s="166">
        <f t="shared" si="52"/>
        <v>3262</v>
      </c>
      <c r="B3271" s="85">
        <v>44850</v>
      </c>
      <c r="C3271" s="65" t="s">
        <v>2119</v>
      </c>
      <c r="D3271" s="289" t="s">
        <v>21</v>
      </c>
      <c r="E3271" s="86">
        <v>10000</v>
      </c>
      <c r="F3271" s="258"/>
    </row>
    <row r="3272" spans="1:6">
      <c r="A3272" s="166">
        <f t="shared" si="52"/>
        <v>3263</v>
      </c>
      <c r="B3272" s="85">
        <v>44850</v>
      </c>
      <c r="C3272" s="65" t="s">
        <v>2119</v>
      </c>
      <c r="D3272" s="289" t="s">
        <v>21</v>
      </c>
      <c r="E3272" s="86">
        <v>5000</v>
      </c>
      <c r="F3272" s="258"/>
    </row>
    <row r="3273" spans="1:6">
      <c r="A3273" s="166">
        <f t="shared" si="52"/>
        <v>3264</v>
      </c>
      <c r="B3273" s="85">
        <v>44850</v>
      </c>
      <c r="C3273" s="65" t="s">
        <v>2119</v>
      </c>
      <c r="D3273" s="289" t="s">
        <v>21</v>
      </c>
      <c r="E3273" s="86">
        <v>20000</v>
      </c>
      <c r="F3273" s="258"/>
    </row>
    <row r="3274" spans="1:6">
      <c r="A3274" s="166">
        <f t="shared" si="52"/>
        <v>3265</v>
      </c>
      <c r="B3274" s="85">
        <v>44850</v>
      </c>
      <c r="C3274" s="65" t="s">
        <v>2119</v>
      </c>
      <c r="D3274" s="289" t="s">
        <v>21</v>
      </c>
      <c r="E3274" s="86">
        <v>10000</v>
      </c>
      <c r="F3274" s="258"/>
    </row>
    <row r="3275" spans="1:6">
      <c r="A3275" s="166">
        <f t="shared" si="52"/>
        <v>3266</v>
      </c>
      <c r="B3275" s="85">
        <v>44850</v>
      </c>
      <c r="C3275" s="65" t="s">
        <v>2119</v>
      </c>
      <c r="D3275" s="289" t="s">
        <v>21</v>
      </c>
      <c r="E3275" s="86">
        <v>5000</v>
      </c>
      <c r="F3275" s="258"/>
    </row>
    <row r="3276" spans="1:6">
      <c r="A3276" s="166">
        <f t="shared" si="52"/>
        <v>3267</v>
      </c>
      <c r="B3276" s="85">
        <v>44850</v>
      </c>
      <c r="C3276" s="65" t="s">
        <v>2119</v>
      </c>
      <c r="D3276" s="289" t="s">
        <v>21</v>
      </c>
      <c r="E3276" s="86">
        <v>1000</v>
      </c>
      <c r="F3276" s="258"/>
    </row>
    <row r="3277" spans="1:6">
      <c r="A3277" s="166">
        <f t="shared" si="52"/>
        <v>3268</v>
      </c>
      <c r="B3277" s="85">
        <v>44851</v>
      </c>
      <c r="C3277" s="65" t="s">
        <v>1917</v>
      </c>
      <c r="D3277" s="289" t="s">
        <v>21</v>
      </c>
      <c r="E3277" s="86">
        <v>10000</v>
      </c>
      <c r="F3277" s="258"/>
    </row>
    <row r="3278" spans="1:6">
      <c r="A3278" s="166">
        <f t="shared" si="52"/>
        <v>3269</v>
      </c>
      <c r="B3278" s="85">
        <v>44851</v>
      </c>
      <c r="C3278" s="65" t="s">
        <v>1917</v>
      </c>
      <c r="D3278" s="289" t="s">
        <v>21</v>
      </c>
      <c r="E3278" s="86">
        <v>5000</v>
      </c>
      <c r="F3278" s="258"/>
    </row>
    <row r="3279" spans="1:6">
      <c r="A3279" s="166">
        <f t="shared" si="52"/>
        <v>3270</v>
      </c>
      <c r="B3279" s="85">
        <v>44851</v>
      </c>
      <c r="C3279" s="65" t="s">
        <v>1917</v>
      </c>
      <c r="D3279" s="289" t="s">
        <v>21</v>
      </c>
      <c r="E3279" s="86">
        <v>5000</v>
      </c>
      <c r="F3279" s="258"/>
    </row>
    <row r="3280" spans="1:6">
      <c r="A3280" s="166">
        <f t="shared" si="52"/>
        <v>3271</v>
      </c>
      <c r="B3280" s="85">
        <v>44851</v>
      </c>
      <c r="C3280" s="65" t="s">
        <v>1917</v>
      </c>
      <c r="D3280" s="289" t="s">
        <v>21</v>
      </c>
      <c r="E3280" s="86">
        <v>10000</v>
      </c>
      <c r="F3280" s="258"/>
    </row>
    <row r="3281" spans="1:6">
      <c r="A3281" s="166">
        <f t="shared" si="52"/>
        <v>3272</v>
      </c>
      <c r="B3281" s="85">
        <v>44851</v>
      </c>
      <c r="C3281" s="65" t="s">
        <v>1917</v>
      </c>
      <c r="D3281" s="289" t="s">
        <v>21</v>
      </c>
      <c r="E3281" s="86">
        <v>10000</v>
      </c>
      <c r="F3281" s="258"/>
    </row>
    <row r="3282" spans="1:6">
      <c r="A3282" s="166">
        <f t="shared" si="52"/>
        <v>3273</v>
      </c>
      <c r="B3282" s="85">
        <v>44851</v>
      </c>
      <c r="C3282" s="65" t="s">
        <v>1917</v>
      </c>
      <c r="D3282" s="289" t="s">
        <v>21</v>
      </c>
      <c r="E3282" s="86">
        <v>10000</v>
      </c>
      <c r="F3282" s="258"/>
    </row>
    <row r="3283" spans="1:6">
      <c r="A3283" s="166">
        <f t="shared" si="52"/>
        <v>3274</v>
      </c>
      <c r="B3283" s="85">
        <v>44851</v>
      </c>
      <c r="C3283" s="65" t="s">
        <v>1917</v>
      </c>
      <c r="D3283" s="289" t="s">
        <v>21</v>
      </c>
      <c r="E3283" s="86">
        <v>3000</v>
      </c>
      <c r="F3283" s="258"/>
    </row>
    <row r="3284" spans="1:6">
      <c r="A3284" s="166">
        <f t="shared" si="52"/>
        <v>3275</v>
      </c>
      <c r="B3284" s="85">
        <v>44851</v>
      </c>
      <c r="C3284" s="65" t="s">
        <v>1917</v>
      </c>
      <c r="D3284" s="289" t="s">
        <v>21</v>
      </c>
      <c r="E3284" s="86">
        <v>5000</v>
      </c>
      <c r="F3284" s="258"/>
    </row>
    <row r="3285" spans="1:6">
      <c r="A3285" s="166">
        <f t="shared" si="52"/>
        <v>3276</v>
      </c>
      <c r="B3285" s="85">
        <v>44851</v>
      </c>
      <c r="C3285" s="65" t="s">
        <v>1917</v>
      </c>
      <c r="D3285" s="289" t="s">
        <v>21</v>
      </c>
      <c r="E3285" s="86">
        <v>10000</v>
      </c>
      <c r="F3285" s="258"/>
    </row>
    <row r="3286" spans="1:6">
      <c r="A3286" s="166">
        <f t="shared" si="52"/>
        <v>3277</v>
      </c>
      <c r="B3286" s="85">
        <v>44851</v>
      </c>
      <c r="C3286" s="65" t="s">
        <v>1917</v>
      </c>
      <c r="D3286" s="289" t="s">
        <v>21</v>
      </c>
      <c r="E3286" s="86">
        <v>5000</v>
      </c>
      <c r="F3286" s="258"/>
    </row>
    <row r="3287" spans="1:6">
      <c r="A3287" s="166">
        <f t="shared" si="52"/>
        <v>3278</v>
      </c>
      <c r="B3287" s="85">
        <v>44851</v>
      </c>
      <c r="C3287" s="65" t="s">
        <v>1917</v>
      </c>
      <c r="D3287" s="289" t="s">
        <v>21</v>
      </c>
      <c r="E3287" s="86">
        <v>10000</v>
      </c>
      <c r="F3287" s="258"/>
    </row>
    <row r="3288" spans="1:6">
      <c r="A3288" s="166">
        <f t="shared" si="52"/>
        <v>3279</v>
      </c>
      <c r="B3288" s="85">
        <v>44851</v>
      </c>
      <c r="C3288" s="65" t="s">
        <v>1917</v>
      </c>
      <c r="D3288" s="289" t="s">
        <v>21</v>
      </c>
      <c r="E3288" s="86">
        <v>5000</v>
      </c>
      <c r="F3288" s="258"/>
    </row>
    <row r="3289" spans="1:6">
      <c r="A3289" s="166">
        <f t="shared" si="52"/>
        <v>3280</v>
      </c>
      <c r="B3289" s="85">
        <v>44851</v>
      </c>
      <c r="C3289" s="65" t="s">
        <v>1917</v>
      </c>
      <c r="D3289" s="289" t="s">
        <v>21</v>
      </c>
      <c r="E3289" s="86">
        <v>10000</v>
      </c>
      <c r="F3289" s="258"/>
    </row>
    <row r="3290" spans="1:6">
      <c r="A3290" s="166">
        <f t="shared" si="52"/>
        <v>3281</v>
      </c>
      <c r="B3290" s="85">
        <v>44851</v>
      </c>
      <c r="C3290" s="65" t="s">
        <v>1917</v>
      </c>
      <c r="D3290" s="289" t="s">
        <v>21</v>
      </c>
      <c r="E3290" s="86">
        <v>10000</v>
      </c>
      <c r="F3290" s="258"/>
    </row>
    <row r="3291" spans="1:6">
      <c r="A3291" s="166">
        <f t="shared" si="52"/>
        <v>3282</v>
      </c>
      <c r="B3291" s="85">
        <v>44851</v>
      </c>
      <c r="C3291" s="65" t="s">
        <v>1917</v>
      </c>
      <c r="D3291" s="289" t="s">
        <v>21</v>
      </c>
      <c r="E3291" s="86">
        <v>20000</v>
      </c>
      <c r="F3291" s="258"/>
    </row>
    <row r="3292" spans="1:6">
      <c r="A3292" s="166">
        <f t="shared" si="52"/>
        <v>3283</v>
      </c>
      <c r="B3292" s="85">
        <v>44851</v>
      </c>
      <c r="C3292" s="65" t="s">
        <v>1917</v>
      </c>
      <c r="D3292" s="289" t="s">
        <v>21</v>
      </c>
      <c r="E3292" s="86">
        <v>5000</v>
      </c>
      <c r="F3292" s="258"/>
    </row>
    <row r="3293" spans="1:6">
      <c r="A3293" s="166">
        <f t="shared" si="52"/>
        <v>3284</v>
      </c>
      <c r="B3293" s="85">
        <v>44851</v>
      </c>
      <c r="C3293" s="65" t="s">
        <v>1917</v>
      </c>
      <c r="D3293" s="289" t="s">
        <v>21</v>
      </c>
      <c r="E3293" s="86">
        <v>10000</v>
      </c>
      <c r="F3293" s="258"/>
    </row>
    <row r="3294" spans="1:6">
      <c r="A3294" s="166">
        <f t="shared" si="52"/>
        <v>3285</v>
      </c>
      <c r="B3294" s="85">
        <v>44851</v>
      </c>
      <c r="C3294" s="65" t="s">
        <v>1917</v>
      </c>
      <c r="D3294" s="289" t="s">
        <v>21</v>
      </c>
      <c r="E3294" s="86">
        <v>10000</v>
      </c>
      <c r="F3294" s="258"/>
    </row>
    <row r="3295" spans="1:6">
      <c r="A3295" s="166">
        <f t="shared" si="52"/>
        <v>3286</v>
      </c>
      <c r="B3295" s="85">
        <v>44851</v>
      </c>
      <c r="C3295" s="65" t="s">
        <v>1917</v>
      </c>
      <c r="D3295" s="289" t="s">
        <v>21</v>
      </c>
      <c r="E3295" s="86">
        <v>20000</v>
      </c>
      <c r="F3295" s="258"/>
    </row>
    <row r="3296" spans="1:6">
      <c r="A3296" s="166">
        <f t="shared" ref="A3296:A3359" si="53">A3295+1</f>
        <v>3287</v>
      </c>
      <c r="B3296" s="85">
        <v>44851</v>
      </c>
      <c r="C3296" s="65" t="s">
        <v>1917</v>
      </c>
      <c r="D3296" s="289" t="s">
        <v>21</v>
      </c>
      <c r="E3296" s="86">
        <v>10000</v>
      </c>
      <c r="F3296" s="258"/>
    </row>
    <row r="3297" spans="1:6">
      <c r="A3297" s="166">
        <f t="shared" si="53"/>
        <v>3288</v>
      </c>
      <c r="B3297" s="85">
        <v>44851</v>
      </c>
      <c r="C3297" s="65" t="s">
        <v>1917</v>
      </c>
      <c r="D3297" s="289" t="s">
        <v>21</v>
      </c>
      <c r="E3297" s="86">
        <v>10000</v>
      </c>
      <c r="F3297" s="258"/>
    </row>
    <row r="3298" spans="1:6">
      <c r="A3298" s="166">
        <f t="shared" si="53"/>
        <v>3289</v>
      </c>
      <c r="B3298" s="85">
        <v>44851</v>
      </c>
      <c r="C3298" s="65" t="s">
        <v>1917</v>
      </c>
      <c r="D3298" s="289" t="s">
        <v>21</v>
      </c>
      <c r="E3298" s="86">
        <v>10000</v>
      </c>
      <c r="F3298" s="258"/>
    </row>
    <row r="3299" spans="1:6">
      <c r="A3299" s="166">
        <f t="shared" si="53"/>
        <v>3290</v>
      </c>
      <c r="B3299" s="85">
        <v>44851</v>
      </c>
      <c r="C3299" s="65" t="s">
        <v>1917</v>
      </c>
      <c r="D3299" s="289" t="s">
        <v>21</v>
      </c>
      <c r="E3299" s="86">
        <v>10000</v>
      </c>
      <c r="F3299" s="258"/>
    </row>
    <row r="3300" spans="1:6">
      <c r="A3300" s="166">
        <f t="shared" si="53"/>
        <v>3291</v>
      </c>
      <c r="B3300" s="85">
        <v>44851</v>
      </c>
      <c r="C3300" s="65" t="s">
        <v>1917</v>
      </c>
      <c r="D3300" s="289" t="s">
        <v>21</v>
      </c>
      <c r="E3300" s="86">
        <v>10000</v>
      </c>
      <c r="F3300" s="258"/>
    </row>
    <row r="3301" spans="1:6">
      <c r="A3301" s="166">
        <f t="shared" si="53"/>
        <v>3292</v>
      </c>
      <c r="B3301" s="85">
        <v>44851</v>
      </c>
      <c r="C3301" s="65" t="s">
        <v>1917</v>
      </c>
      <c r="D3301" s="289" t="s">
        <v>21</v>
      </c>
      <c r="E3301" s="86">
        <v>5000</v>
      </c>
      <c r="F3301" s="258"/>
    </row>
    <row r="3302" spans="1:6">
      <c r="A3302" s="166">
        <f t="shared" si="53"/>
        <v>3293</v>
      </c>
      <c r="B3302" s="85">
        <v>44851</v>
      </c>
      <c r="C3302" s="65" t="s">
        <v>1917</v>
      </c>
      <c r="D3302" s="289" t="s">
        <v>21</v>
      </c>
      <c r="E3302" s="86">
        <v>10000</v>
      </c>
      <c r="F3302" s="258"/>
    </row>
    <row r="3303" spans="1:6">
      <c r="A3303" s="166">
        <f t="shared" si="53"/>
        <v>3294</v>
      </c>
      <c r="B3303" s="85">
        <v>44851</v>
      </c>
      <c r="C3303" s="65" t="s">
        <v>1917</v>
      </c>
      <c r="D3303" s="289" t="s">
        <v>21</v>
      </c>
      <c r="E3303" s="86">
        <v>10000</v>
      </c>
      <c r="F3303" s="258"/>
    </row>
    <row r="3304" spans="1:6">
      <c r="A3304" s="166">
        <f t="shared" si="53"/>
        <v>3295</v>
      </c>
      <c r="B3304" s="85">
        <v>44851</v>
      </c>
      <c r="C3304" s="65" t="s">
        <v>1917</v>
      </c>
      <c r="D3304" s="289" t="s">
        <v>21</v>
      </c>
      <c r="E3304" s="86">
        <v>10000</v>
      </c>
      <c r="F3304" s="258"/>
    </row>
    <row r="3305" spans="1:6">
      <c r="A3305" s="166">
        <f t="shared" si="53"/>
        <v>3296</v>
      </c>
      <c r="B3305" s="85">
        <v>44851</v>
      </c>
      <c r="C3305" s="65" t="s">
        <v>1917</v>
      </c>
      <c r="D3305" s="289" t="s">
        <v>2011</v>
      </c>
      <c r="E3305" s="86">
        <v>100000</v>
      </c>
      <c r="F3305" s="258"/>
    </row>
    <row r="3306" spans="1:6">
      <c r="A3306" s="166">
        <f t="shared" si="53"/>
        <v>3297</v>
      </c>
      <c r="B3306" s="85">
        <v>44851</v>
      </c>
      <c r="C3306" s="65" t="s">
        <v>1917</v>
      </c>
      <c r="D3306" s="289" t="s">
        <v>21</v>
      </c>
      <c r="E3306" s="86">
        <v>25000</v>
      </c>
      <c r="F3306" s="258"/>
    </row>
    <row r="3307" spans="1:6">
      <c r="A3307" s="166">
        <f t="shared" si="53"/>
        <v>3298</v>
      </c>
      <c r="B3307" s="85">
        <v>44851</v>
      </c>
      <c r="C3307" s="65" t="s">
        <v>1917</v>
      </c>
      <c r="D3307" s="289" t="s">
        <v>21</v>
      </c>
      <c r="E3307" s="86">
        <v>10000</v>
      </c>
      <c r="F3307" s="258"/>
    </row>
    <row r="3308" spans="1:6">
      <c r="A3308" s="166">
        <f t="shared" si="53"/>
        <v>3299</v>
      </c>
      <c r="B3308" s="85">
        <v>44851</v>
      </c>
      <c r="C3308" s="65" t="s">
        <v>1917</v>
      </c>
      <c r="D3308" s="289" t="s">
        <v>21</v>
      </c>
      <c r="E3308" s="86">
        <v>10000</v>
      </c>
      <c r="F3308" s="258"/>
    </row>
    <row r="3309" spans="1:6">
      <c r="A3309" s="166">
        <f t="shared" si="53"/>
        <v>3300</v>
      </c>
      <c r="B3309" s="85">
        <v>44851</v>
      </c>
      <c r="C3309" s="65" t="s">
        <v>1917</v>
      </c>
      <c r="D3309" s="289" t="s">
        <v>21</v>
      </c>
      <c r="E3309" s="86">
        <v>200000</v>
      </c>
      <c r="F3309" s="258"/>
    </row>
    <row r="3310" spans="1:6">
      <c r="A3310" s="166">
        <f t="shared" si="53"/>
        <v>3301</v>
      </c>
      <c r="B3310" s="85">
        <v>44851</v>
      </c>
      <c r="C3310" s="65" t="s">
        <v>1917</v>
      </c>
      <c r="D3310" s="289" t="s">
        <v>21</v>
      </c>
      <c r="E3310" s="86">
        <v>10000</v>
      </c>
      <c r="F3310" s="258"/>
    </row>
    <row r="3311" spans="1:6">
      <c r="A3311" s="166">
        <f t="shared" si="53"/>
        <v>3302</v>
      </c>
      <c r="B3311" s="85">
        <v>44851</v>
      </c>
      <c r="C3311" s="65" t="s">
        <v>1917</v>
      </c>
      <c r="D3311" s="289" t="s">
        <v>21</v>
      </c>
      <c r="E3311" s="86">
        <v>22000</v>
      </c>
      <c r="F3311" s="258"/>
    </row>
    <row r="3312" spans="1:6">
      <c r="A3312" s="166">
        <f t="shared" si="53"/>
        <v>3303</v>
      </c>
      <c r="B3312" s="85">
        <v>44851</v>
      </c>
      <c r="C3312" s="65" t="s">
        <v>1917</v>
      </c>
      <c r="D3312" s="289" t="s">
        <v>21</v>
      </c>
      <c r="E3312" s="86">
        <v>10000</v>
      </c>
      <c r="F3312" s="258"/>
    </row>
    <row r="3313" spans="1:6">
      <c r="A3313" s="166">
        <f t="shared" si="53"/>
        <v>3304</v>
      </c>
      <c r="B3313" s="85">
        <v>44851</v>
      </c>
      <c r="C3313" s="65" t="s">
        <v>1917</v>
      </c>
      <c r="D3313" s="289" t="s">
        <v>21</v>
      </c>
      <c r="E3313" s="86">
        <v>5000</v>
      </c>
      <c r="F3313" s="258"/>
    </row>
    <row r="3314" spans="1:6">
      <c r="A3314" s="166">
        <f t="shared" si="53"/>
        <v>3305</v>
      </c>
      <c r="B3314" s="85">
        <v>44851</v>
      </c>
      <c r="C3314" s="65" t="s">
        <v>1917</v>
      </c>
      <c r="D3314" s="289" t="s">
        <v>21</v>
      </c>
      <c r="E3314" s="86">
        <v>10000</v>
      </c>
      <c r="F3314" s="258"/>
    </row>
    <row r="3315" spans="1:6">
      <c r="A3315" s="166">
        <f t="shared" si="53"/>
        <v>3306</v>
      </c>
      <c r="B3315" s="85">
        <v>44851</v>
      </c>
      <c r="C3315" s="65" t="s">
        <v>1917</v>
      </c>
      <c r="D3315" s="289" t="s">
        <v>21</v>
      </c>
      <c r="E3315" s="86">
        <v>5000</v>
      </c>
      <c r="F3315" s="258"/>
    </row>
    <row r="3316" spans="1:6">
      <c r="A3316" s="166">
        <f t="shared" si="53"/>
        <v>3307</v>
      </c>
      <c r="B3316" s="85">
        <v>44851</v>
      </c>
      <c r="C3316" s="65" t="s">
        <v>1917</v>
      </c>
      <c r="D3316" s="289" t="s">
        <v>21</v>
      </c>
      <c r="E3316" s="86">
        <v>10000</v>
      </c>
      <c r="F3316" s="258"/>
    </row>
    <row r="3317" spans="1:6">
      <c r="A3317" s="166">
        <f t="shared" si="53"/>
        <v>3308</v>
      </c>
      <c r="B3317" s="85">
        <v>44852</v>
      </c>
      <c r="C3317" s="65" t="s">
        <v>1918</v>
      </c>
      <c r="D3317" s="289" t="s">
        <v>21</v>
      </c>
      <c r="E3317" s="86">
        <v>10000</v>
      </c>
      <c r="F3317" s="258"/>
    </row>
    <row r="3318" spans="1:6">
      <c r="A3318" s="166">
        <f t="shared" si="53"/>
        <v>3309</v>
      </c>
      <c r="B3318" s="85">
        <v>44852</v>
      </c>
      <c r="C3318" s="65" t="s">
        <v>1918</v>
      </c>
      <c r="D3318" s="289" t="s">
        <v>21</v>
      </c>
      <c r="E3318" s="86">
        <v>10000</v>
      </c>
      <c r="F3318" s="258"/>
    </row>
    <row r="3319" spans="1:6">
      <c r="A3319" s="166">
        <f t="shared" si="53"/>
        <v>3310</v>
      </c>
      <c r="B3319" s="85">
        <v>44852</v>
      </c>
      <c r="C3319" s="65" t="s">
        <v>1918</v>
      </c>
      <c r="D3319" s="289" t="s">
        <v>21</v>
      </c>
      <c r="E3319" s="86">
        <v>20000</v>
      </c>
      <c r="F3319" s="258"/>
    </row>
    <row r="3320" spans="1:6">
      <c r="A3320" s="166">
        <f t="shared" si="53"/>
        <v>3311</v>
      </c>
      <c r="B3320" s="85">
        <v>44852</v>
      </c>
      <c r="C3320" s="65" t="s">
        <v>1918</v>
      </c>
      <c r="D3320" s="289" t="s">
        <v>21</v>
      </c>
      <c r="E3320" s="86">
        <v>10000</v>
      </c>
      <c r="F3320" s="258"/>
    </row>
    <row r="3321" spans="1:6">
      <c r="A3321" s="166">
        <f t="shared" si="53"/>
        <v>3312</v>
      </c>
      <c r="B3321" s="85">
        <v>44852</v>
      </c>
      <c r="C3321" s="65" t="s">
        <v>1918</v>
      </c>
      <c r="D3321" s="289" t="s">
        <v>21</v>
      </c>
      <c r="E3321" s="86">
        <v>5000</v>
      </c>
      <c r="F3321" s="258"/>
    </row>
    <row r="3322" spans="1:6">
      <c r="A3322" s="166">
        <f t="shared" si="53"/>
        <v>3313</v>
      </c>
      <c r="B3322" s="85">
        <v>44852</v>
      </c>
      <c r="C3322" s="65" t="s">
        <v>1918</v>
      </c>
      <c r="D3322" s="289" t="s">
        <v>21</v>
      </c>
      <c r="E3322" s="86">
        <v>10000</v>
      </c>
      <c r="F3322" s="258"/>
    </row>
    <row r="3323" spans="1:6">
      <c r="A3323" s="166">
        <f t="shared" si="53"/>
        <v>3314</v>
      </c>
      <c r="B3323" s="85">
        <v>44852</v>
      </c>
      <c r="C3323" s="65" t="s">
        <v>1918</v>
      </c>
      <c r="D3323" s="289" t="s">
        <v>21</v>
      </c>
      <c r="E3323" s="86">
        <v>10000</v>
      </c>
      <c r="F3323" s="258"/>
    </row>
    <row r="3324" spans="1:6">
      <c r="A3324" s="166">
        <f t="shared" si="53"/>
        <v>3315</v>
      </c>
      <c r="B3324" s="85">
        <v>44852</v>
      </c>
      <c r="C3324" s="65" t="s">
        <v>1918</v>
      </c>
      <c r="D3324" s="289" t="s">
        <v>21</v>
      </c>
      <c r="E3324" s="86">
        <v>5000</v>
      </c>
      <c r="F3324" s="258"/>
    </row>
    <row r="3325" spans="1:6">
      <c r="A3325" s="166">
        <f t="shared" si="53"/>
        <v>3316</v>
      </c>
      <c r="B3325" s="85">
        <v>44852</v>
      </c>
      <c r="C3325" s="65" t="s">
        <v>1918</v>
      </c>
      <c r="D3325" s="289" t="s">
        <v>21</v>
      </c>
      <c r="E3325" s="86">
        <v>10000</v>
      </c>
      <c r="F3325" s="258"/>
    </row>
    <row r="3326" spans="1:6">
      <c r="A3326" s="166">
        <f t="shared" si="53"/>
        <v>3317</v>
      </c>
      <c r="B3326" s="85">
        <v>44852</v>
      </c>
      <c r="C3326" s="65" t="s">
        <v>1918</v>
      </c>
      <c r="D3326" s="289" t="s">
        <v>21</v>
      </c>
      <c r="E3326" s="86">
        <v>10000</v>
      </c>
      <c r="F3326" s="258"/>
    </row>
    <row r="3327" spans="1:6">
      <c r="A3327" s="166">
        <f t="shared" si="53"/>
        <v>3318</v>
      </c>
      <c r="B3327" s="85">
        <v>44852</v>
      </c>
      <c r="C3327" s="65" t="s">
        <v>1918</v>
      </c>
      <c r="D3327" s="289" t="s">
        <v>21</v>
      </c>
      <c r="E3327" s="86">
        <v>10000</v>
      </c>
      <c r="F3327" s="258"/>
    </row>
    <row r="3328" spans="1:6">
      <c r="A3328" s="166">
        <f t="shared" si="53"/>
        <v>3319</v>
      </c>
      <c r="B3328" s="85">
        <v>44852</v>
      </c>
      <c r="C3328" s="65" t="s">
        <v>1918</v>
      </c>
      <c r="D3328" s="289" t="s">
        <v>21</v>
      </c>
      <c r="E3328" s="86">
        <v>10000</v>
      </c>
      <c r="F3328" s="258"/>
    </row>
    <row r="3329" spans="1:6">
      <c r="A3329" s="166">
        <f t="shared" si="53"/>
        <v>3320</v>
      </c>
      <c r="B3329" s="85">
        <v>44852</v>
      </c>
      <c r="C3329" s="65" t="s">
        <v>1918</v>
      </c>
      <c r="D3329" s="289" t="s">
        <v>21</v>
      </c>
      <c r="E3329" s="86">
        <v>20000</v>
      </c>
      <c r="F3329" s="258"/>
    </row>
    <row r="3330" spans="1:6">
      <c r="A3330" s="166">
        <f t="shared" si="53"/>
        <v>3321</v>
      </c>
      <c r="B3330" s="85">
        <v>44852</v>
      </c>
      <c r="C3330" s="65" t="s">
        <v>1918</v>
      </c>
      <c r="D3330" s="289" t="s">
        <v>21</v>
      </c>
      <c r="E3330" s="86">
        <v>10000</v>
      </c>
      <c r="F3330" s="258"/>
    </row>
    <row r="3331" spans="1:6">
      <c r="A3331" s="166">
        <f t="shared" si="53"/>
        <v>3322</v>
      </c>
      <c r="B3331" s="85">
        <v>44852</v>
      </c>
      <c r="C3331" s="65" t="s">
        <v>1918</v>
      </c>
      <c r="D3331" s="289" t="s">
        <v>21</v>
      </c>
      <c r="E3331" s="86">
        <v>12000</v>
      </c>
      <c r="F3331" s="258"/>
    </row>
    <row r="3332" spans="1:6">
      <c r="A3332" s="166">
        <f t="shared" si="53"/>
        <v>3323</v>
      </c>
      <c r="B3332" s="85">
        <v>44852</v>
      </c>
      <c r="C3332" s="65" t="s">
        <v>1918</v>
      </c>
      <c r="D3332" s="289" t="s">
        <v>21</v>
      </c>
      <c r="E3332" s="86">
        <v>10000</v>
      </c>
      <c r="F3332" s="258"/>
    </row>
    <row r="3333" spans="1:6">
      <c r="A3333" s="166">
        <f t="shared" si="53"/>
        <v>3324</v>
      </c>
      <c r="B3333" s="85">
        <v>44852</v>
      </c>
      <c r="C3333" s="65" t="s">
        <v>1918</v>
      </c>
      <c r="D3333" s="289" t="s">
        <v>21</v>
      </c>
      <c r="E3333" s="86">
        <v>10000</v>
      </c>
      <c r="F3333" s="258"/>
    </row>
    <row r="3334" spans="1:6">
      <c r="A3334" s="166">
        <f t="shared" si="53"/>
        <v>3325</v>
      </c>
      <c r="B3334" s="85">
        <v>44852</v>
      </c>
      <c r="C3334" s="65" t="s">
        <v>1918</v>
      </c>
      <c r="D3334" s="289" t="s">
        <v>21</v>
      </c>
      <c r="E3334" s="86">
        <v>10000</v>
      </c>
      <c r="F3334" s="258"/>
    </row>
    <row r="3335" spans="1:6">
      <c r="A3335" s="166">
        <f t="shared" si="53"/>
        <v>3326</v>
      </c>
      <c r="B3335" s="85">
        <v>44852</v>
      </c>
      <c r="C3335" s="65" t="s">
        <v>1918</v>
      </c>
      <c r="D3335" s="289" t="s">
        <v>21</v>
      </c>
      <c r="E3335" s="86">
        <v>30000</v>
      </c>
      <c r="F3335" s="258"/>
    </row>
    <row r="3336" spans="1:6">
      <c r="A3336" s="166">
        <f t="shared" si="53"/>
        <v>3327</v>
      </c>
      <c r="B3336" s="85">
        <v>44852</v>
      </c>
      <c r="C3336" s="65" t="s">
        <v>1918</v>
      </c>
      <c r="D3336" s="289" t="s">
        <v>21</v>
      </c>
      <c r="E3336" s="86">
        <v>5000</v>
      </c>
      <c r="F3336" s="258"/>
    </row>
    <row r="3337" spans="1:6">
      <c r="A3337" s="166">
        <f t="shared" si="53"/>
        <v>3328</v>
      </c>
      <c r="B3337" s="85">
        <v>44852</v>
      </c>
      <c r="C3337" s="65" t="s">
        <v>1918</v>
      </c>
      <c r="D3337" s="289" t="s">
        <v>21</v>
      </c>
      <c r="E3337" s="86">
        <v>20000</v>
      </c>
      <c r="F3337" s="258"/>
    </row>
    <row r="3338" spans="1:6">
      <c r="A3338" s="166">
        <f t="shared" si="53"/>
        <v>3329</v>
      </c>
      <c r="B3338" s="85">
        <v>44853</v>
      </c>
      <c r="C3338" s="65" t="s">
        <v>1919</v>
      </c>
      <c r="D3338" s="289" t="s">
        <v>21</v>
      </c>
      <c r="E3338" s="86">
        <v>80000</v>
      </c>
      <c r="F3338" s="258"/>
    </row>
    <row r="3339" spans="1:6">
      <c r="A3339" s="166">
        <f t="shared" si="53"/>
        <v>3330</v>
      </c>
      <c r="B3339" s="85">
        <v>44853</v>
      </c>
      <c r="C3339" s="65" t="s">
        <v>1919</v>
      </c>
      <c r="D3339" s="289" t="s">
        <v>21</v>
      </c>
      <c r="E3339" s="86">
        <v>10000</v>
      </c>
      <c r="F3339" s="258"/>
    </row>
    <row r="3340" spans="1:6">
      <c r="A3340" s="166">
        <f t="shared" si="53"/>
        <v>3331</v>
      </c>
      <c r="B3340" s="85">
        <v>44853</v>
      </c>
      <c r="C3340" s="65" t="s">
        <v>1919</v>
      </c>
      <c r="D3340" s="289" t="s">
        <v>21</v>
      </c>
      <c r="E3340" s="86">
        <v>10000</v>
      </c>
      <c r="F3340" s="258"/>
    </row>
    <row r="3341" spans="1:6">
      <c r="A3341" s="166">
        <f t="shared" si="53"/>
        <v>3332</v>
      </c>
      <c r="B3341" s="85">
        <v>44853</v>
      </c>
      <c r="C3341" s="65" t="s">
        <v>1919</v>
      </c>
      <c r="D3341" s="106" t="s">
        <v>2448</v>
      </c>
      <c r="E3341" s="86">
        <v>300000</v>
      </c>
      <c r="F3341" s="258"/>
    </row>
    <row r="3342" spans="1:6">
      <c r="A3342" s="166">
        <f t="shared" si="53"/>
        <v>3333</v>
      </c>
      <c r="B3342" s="85">
        <v>44853</v>
      </c>
      <c r="C3342" s="65" t="s">
        <v>1919</v>
      </c>
      <c r="D3342" s="289" t="s">
        <v>2013</v>
      </c>
      <c r="E3342" s="86">
        <v>300000</v>
      </c>
      <c r="F3342" s="258"/>
    </row>
    <row r="3343" spans="1:6">
      <c r="A3343" s="166">
        <f t="shared" si="53"/>
        <v>3334</v>
      </c>
      <c r="B3343" s="85">
        <v>44853</v>
      </c>
      <c r="C3343" s="65" t="s">
        <v>1919</v>
      </c>
      <c r="D3343" s="289" t="s">
        <v>21</v>
      </c>
      <c r="E3343" s="86">
        <v>10000</v>
      </c>
      <c r="F3343" s="258"/>
    </row>
    <row r="3344" spans="1:6">
      <c r="A3344" s="166">
        <f t="shared" si="53"/>
        <v>3335</v>
      </c>
      <c r="B3344" s="85">
        <v>44853</v>
      </c>
      <c r="C3344" s="65" t="s">
        <v>1919</v>
      </c>
      <c r="D3344" s="289" t="s">
        <v>21</v>
      </c>
      <c r="E3344" s="86">
        <v>10000</v>
      </c>
      <c r="F3344" s="258"/>
    </row>
    <row r="3345" spans="1:6">
      <c r="A3345" s="166">
        <f t="shared" si="53"/>
        <v>3336</v>
      </c>
      <c r="B3345" s="85">
        <v>44853</v>
      </c>
      <c r="C3345" s="65" t="s">
        <v>1919</v>
      </c>
      <c r="D3345" s="289" t="s">
        <v>21</v>
      </c>
      <c r="E3345" s="86">
        <v>10000</v>
      </c>
      <c r="F3345" s="258"/>
    </row>
    <row r="3346" spans="1:6">
      <c r="A3346" s="166">
        <f t="shared" si="53"/>
        <v>3337</v>
      </c>
      <c r="B3346" s="85">
        <v>44853</v>
      </c>
      <c r="C3346" s="65" t="s">
        <v>1919</v>
      </c>
      <c r="D3346" s="289" t="s">
        <v>21</v>
      </c>
      <c r="E3346" s="86">
        <v>10000</v>
      </c>
      <c r="F3346" s="258"/>
    </row>
    <row r="3347" spans="1:6">
      <c r="A3347" s="166">
        <f t="shared" si="53"/>
        <v>3338</v>
      </c>
      <c r="B3347" s="85">
        <v>44853</v>
      </c>
      <c r="C3347" s="65" t="s">
        <v>1919</v>
      </c>
      <c r="D3347" s="289" t="s">
        <v>21</v>
      </c>
      <c r="E3347" s="86">
        <v>10000</v>
      </c>
      <c r="F3347" s="258"/>
    </row>
    <row r="3348" spans="1:6">
      <c r="A3348" s="166">
        <f t="shared" si="53"/>
        <v>3339</v>
      </c>
      <c r="B3348" s="85">
        <v>44853</v>
      </c>
      <c r="C3348" s="65" t="s">
        <v>1919</v>
      </c>
      <c r="D3348" s="289" t="s">
        <v>21</v>
      </c>
      <c r="E3348" s="86">
        <v>25000</v>
      </c>
      <c r="F3348" s="258"/>
    </row>
    <row r="3349" spans="1:6">
      <c r="A3349" s="166">
        <f t="shared" si="53"/>
        <v>3340</v>
      </c>
      <c r="B3349" s="85">
        <v>44853</v>
      </c>
      <c r="C3349" s="65" t="s">
        <v>1919</v>
      </c>
      <c r="D3349" s="289" t="s">
        <v>21</v>
      </c>
      <c r="E3349" s="86">
        <v>10000</v>
      </c>
      <c r="F3349" s="258"/>
    </row>
    <row r="3350" spans="1:6">
      <c r="A3350" s="166">
        <f t="shared" si="53"/>
        <v>3341</v>
      </c>
      <c r="B3350" s="85">
        <v>44853</v>
      </c>
      <c r="C3350" s="65" t="s">
        <v>1919</v>
      </c>
      <c r="D3350" s="289" t="s">
        <v>21</v>
      </c>
      <c r="E3350" s="86">
        <v>10000</v>
      </c>
      <c r="F3350" s="258"/>
    </row>
    <row r="3351" spans="1:6">
      <c r="A3351" s="166">
        <f t="shared" si="53"/>
        <v>3342</v>
      </c>
      <c r="B3351" s="85">
        <v>44853</v>
      </c>
      <c r="C3351" s="65" t="s">
        <v>1919</v>
      </c>
      <c r="D3351" s="289" t="s">
        <v>21</v>
      </c>
      <c r="E3351" s="86">
        <v>10000</v>
      </c>
      <c r="F3351" s="258"/>
    </row>
    <row r="3352" spans="1:6">
      <c r="A3352" s="166">
        <f t="shared" si="53"/>
        <v>3343</v>
      </c>
      <c r="B3352" s="85">
        <v>44853</v>
      </c>
      <c r="C3352" s="65" t="s">
        <v>1919</v>
      </c>
      <c r="D3352" s="289" t="s">
        <v>21</v>
      </c>
      <c r="E3352" s="86">
        <v>20000</v>
      </c>
      <c r="F3352" s="258"/>
    </row>
    <row r="3353" spans="1:6">
      <c r="A3353" s="166">
        <f t="shared" si="53"/>
        <v>3344</v>
      </c>
      <c r="B3353" s="85">
        <v>44853</v>
      </c>
      <c r="C3353" s="65" t="s">
        <v>1919</v>
      </c>
      <c r="D3353" s="289" t="s">
        <v>21</v>
      </c>
      <c r="E3353" s="86">
        <v>10000</v>
      </c>
      <c r="F3353" s="258"/>
    </row>
    <row r="3354" spans="1:6">
      <c r="A3354" s="166">
        <f t="shared" si="53"/>
        <v>3345</v>
      </c>
      <c r="B3354" s="85">
        <v>44853</v>
      </c>
      <c r="C3354" s="65" t="s">
        <v>1919</v>
      </c>
      <c r="D3354" s="289" t="s">
        <v>2012</v>
      </c>
      <c r="E3354" s="86">
        <v>308000</v>
      </c>
      <c r="F3354" s="258"/>
    </row>
    <row r="3355" spans="1:6">
      <c r="A3355" s="166">
        <f t="shared" si="53"/>
        <v>3346</v>
      </c>
      <c r="B3355" s="85">
        <v>44853</v>
      </c>
      <c r="C3355" s="65" t="s">
        <v>1919</v>
      </c>
      <c r="D3355" s="289" t="s">
        <v>21</v>
      </c>
      <c r="E3355" s="86">
        <v>20000</v>
      </c>
      <c r="F3355" s="258"/>
    </row>
    <row r="3356" spans="1:6">
      <c r="A3356" s="166">
        <f t="shared" si="53"/>
        <v>3347</v>
      </c>
      <c r="B3356" s="85">
        <v>44853</v>
      </c>
      <c r="C3356" s="65" t="s">
        <v>1919</v>
      </c>
      <c r="D3356" s="289" t="s">
        <v>21</v>
      </c>
      <c r="E3356" s="86">
        <v>15000</v>
      </c>
      <c r="F3356" s="258"/>
    </row>
    <row r="3357" spans="1:6">
      <c r="A3357" s="166">
        <f t="shared" si="53"/>
        <v>3348</v>
      </c>
      <c r="B3357" s="85">
        <v>44854</v>
      </c>
      <c r="C3357" s="65" t="s">
        <v>1920</v>
      </c>
      <c r="D3357" s="289" t="s">
        <v>292</v>
      </c>
      <c r="E3357" s="86">
        <v>200000</v>
      </c>
      <c r="F3357" s="258"/>
    </row>
    <row r="3358" spans="1:6">
      <c r="A3358" s="166">
        <f t="shared" si="53"/>
        <v>3349</v>
      </c>
      <c r="B3358" s="85">
        <v>44854</v>
      </c>
      <c r="C3358" s="65" t="s">
        <v>1920</v>
      </c>
      <c r="D3358" s="289" t="s">
        <v>146</v>
      </c>
      <c r="E3358" s="86">
        <v>200000</v>
      </c>
      <c r="F3358" s="258"/>
    </row>
    <row r="3359" spans="1:6">
      <c r="A3359" s="166">
        <f t="shared" si="53"/>
        <v>3350</v>
      </c>
      <c r="B3359" s="85">
        <v>44854</v>
      </c>
      <c r="C3359" s="65" t="s">
        <v>1920</v>
      </c>
      <c r="D3359" s="289" t="s">
        <v>21</v>
      </c>
      <c r="E3359" s="86">
        <v>5000</v>
      </c>
      <c r="F3359" s="258"/>
    </row>
    <row r="3360" spans="1:6">
      <c r="A3360" s="166">
        <f t="shared" ref="A3360:A3423" si="54">A3359+1</f>
        <v>3351</v>
      </c>
      <c r="B3360" s="85">
        <v>44854</v>
      </c>
      <c r="C3360" s="65" t="s">
        <v>1920</v>
      </c>
      <c r="D3360" s="289" t="s">
        <v>21</v>
      </c>
      <c r="E3360" s="86">
        <v>10000</v>
      </c>
      <c r="F3360" s="258"/>
    </row>
    <row r="3361" spans="1:7">
      <c r="A3361" s="166">
        <f t="shared" si="54"/>
        <v>3352</v>
      </c>
      <c r="B3361" s="85">
        <v>44854</v>
      </c>
      <c r="C3361" s="65" t="s">
        <v>1920</v>
      </c>
      <c r="D3361" s="289" t="s">
        <v>21</v>
      </c>
      <c r="E3361" s="86">
        <v>10000</v>
      </c>
      <c r="F3361" s="258"/>
    </row>
    <row r="3362" spans="1:7">
      <c r="A3362" s="166">
        <f t="shared" si="54"/>
        <v>3353</v>
      </c>
      <c r="B3362" s="85">
        <v>44854</v>
      </c>
      <c r="C3362" s="65" t="s">
        <v>1920</v>
      </c>
      <c r="D3362" s="289" t="s">
        <v>21</v>
      </c>
      <c r="E3362" s="86">
        <v>10000</v>
      </c>
      <c r="F3362" s="258"/>
    </row>
    <row r="3363" spans="1:7">
      <c r="A3363" s="166">
        <f t="shared" si="54"/>
        <v>3354</v>
      </c>
      <c r="B3363" s="85">
        <v>44854</v>
      </c>
      <c r="C3363" s="65" t="s">
        <v>1920</v>
      </c>
      <c r="D3363" s="289" t="s">
        <v>21</v>
      </c>
      <c r="E3363" s="86">
        <v>10000</v>
      </c>
      <c r="F3363" s="258"/>
    </row>
    <row r="3364" spans="1:7">
      <c r="A3364" s="166">
        <f t="shared" si="54"/>
        <v>3355</v>
      </c>
      <c r="B3364" s="85">
        <v>44854</v>
      </c>
      <c r="C3364" s="65" t="s">
        <v>1920</v>
      </c>
      <c r="D3364" s="289" t="s">
        <v>21</v>
      </c>
      <c r="E3364" s="86">
        <v>10000</v>
      </c>
      <c r="F3364" s="258"/>
    </row>
    <row r="3365" spans="1:7">
      <c r="A3365" s="166">
        <f t="shared" si="54"/>
        <v>3356</v>
      </c>
      <c r="B3365" s="85">
        <v>44855</v>
      </c>
      <c r="C3365" s="65" t="s">
        <v>1921</v>
      </c>
      <c r="D3365" s="289" t="s">
        <v>21</v>
      </c>
      <c r="E3365" s="86">
        <v>20000</v>
      </c>
      <c r="F3365" s="258"/>
    </row>
    <row r="3366" spans="1:7">
      <c r="A3366" s="166">
        <f t="shared" si="54"/>
        <v>3357</v>
      </c>
      <c r="B3366" s="85">
        <v>44855</v>
      </c>
      <c r="C3366" s="65" t="s">
        <v>1921</v>
      </c>
      <c r="D3366" s="289" t="s">
        <v>21</v>
      </c>
      <c r="E3366" s="86">
        <v>5000</v>
      </c>
      <c r="F3366" s="258"/>
    </row>
    <row r="3367" spans="1:7">
      <c r="A3367" s="166">
        <f t="shared" si="54"/>
        <v>3358</v>
      </c>
      <c r="B3367" s="85">
        <v>44855</v>
      </c>
      <c r="C3367" s="65" t="s">
        <v>1921</v>
      </c>
      <c r="D3367" s="289" t="s">
        <v>2014</v>
      </c>
      <c r="E3367" s="86">
        <v>200000</v>
      </c>
      <c r="F3367" s="258"/>
    </row>
    <row r="3368" spans="1:7">
      <c r="A3368" s="166">
        <f t="shared" si="54"/>
        <v>3359</v>
      </c>
      <c r="B3368" s="85">
        <v>44855</v>
      </c>
      <c r="C3368" s="65" t="s">
        <v>1921</v>
      </c>
      <c r="D3368" s="289" t="s">
        <v>361</v>
      </c>
      <c r="E3368" s="86">
        <v>500000</v>
      </c>
      <c r="F3368" s="258"/>
    </row>
    <row r="3369" spans="1:7">
      <c r="A3369" s="166">
        <f t="shared" si="54"/>
        <v>3360</v>
      </c>
      <c r="B3369" s="85">
        <v>44855</v>
      </c>
      <c r="C3369" s="65" t="s">
        <v>1921</v>
      </c>
      <c r="D3369" s="289" t="s">
        <v>979</v>
      </c>
      <c r="E3369" s="86">
        <v>1000000</v>
      </c>
      <c r="F3369" s="258"/>
      <c r="G3369" s="265">
        <v>9</v>
      </c>
    </row>
    <row r="3370" spans="1:7">
      <c r="A3370" s="166">
        <f t="shared" si="54"/>
        <v>3361</v>
      </c>
      <c r="B3370" s="85">
        <v>44855</v>
      </c>
      <c r="C3370" s="65" t="s">
        <v>1921</v>
      </c>
      <c r="D3370" s="289" t="s">
        <v>21</v>
      </c>
      <c r="E3370" s="86">
        <v>10000</v>
      </c>
      <c r="F3370" s="258"/>
    </row>
    <row r="3371" spans="1:7">
      <c r="A3371" s="166">
        <f t="shared" si="54"/>
        <v>3362</v>
      </c>
      <c r="B3371" s="85">
        <v>44855</v>
      </c>
      <c r="C3371" s="65" t="s">
        <v>1921</v>
      </c>
      <c r="D3371" s="289" t="s">
        <v>21</v>
      </c>
      <c r="E3371" s="86">
        <v>10000</v>
      </c>
      <c r="F3371" s="258"/>
    </row>
    <row r="3372" spans="1:7">
      <c r="A3372" s="166">
        <f t="shared" si="54"/>
        <v>3363</v>
      </c>
      <c r="B3372" s="85">
        <v>44855</v>
      </c>
      <c r="C3372" s="65" t="s">
        <v>1921</v>
      </c>
      <c r="D3372" s="289" t="s">
        <v>21</v>
      </c>
      <c r="E3372" s="86">
        <v>30000</v>
      </c>
      <c r="F3372" s="258"/>
    </row>
    <row r="3373" spans="1:7">
      <c r="A3373" s="166">
        <f t="shared" si="54"/>
        <v>3364</v>
      </c>
      <c r="B3373" s="85">
        <v>44855</v>
      </c>
      <c r="C3373" s="65" t="s">
        <v>1921</v>
      </c>
      <c r="D3373" s="289" t="s">
        <v>21</v>
      </c>
      <c r="E3373" s="86">
        <v>10000</v>
      </c>
      <c r="F3373" s="258"/>
    </row>
    <row r="3374" spans="1:7">
      <c r="A3374" s="166">
        <f t="shared" si="54"/>
        <v>3365</v>
      </c>
      <c r="B3374" s="85">
        <v>44855</v>
      </c>
      <c r="C3374" s="65" t="s">
        <v>1921</v>
      </c>
      <c r="D3374" s="289" t="s">
        <v>21</v>
      </c>
      <c r="E3374" s="86">
        <v>10000</v>
      </c>
      <c r="F3374" s="258"/>
    </row>
    <row r="3375" spans="1:7">
      <c r="A3375" s="166">
        <f t="shared" si="54"/>
        <v>3366</v>
      </c>
      <c r="B3375" s="85">
        <v>44855</v>
      </c>
      <c r="C3375" s="65" t="s">
        <v>1921</v>
      </c>
      <c r="D3375" s="289" t="s">
        <v>21</v>
      </c>
      <c r="E3375" s="86">
        <v>5000</v>
      </c>
      <c r="F3375" s="258"/>
    </row>
    <row r="3376" spans="1:7">
      <c r="A3376" s="166">
        <f t="shared" si="54"/>
        <v>3367</v>
      </c>
      <c r="B3376" s="85">
        <v>44856</v>
      </c>
      <c r="C3376" s="65" t="s">
        <v>1922</v>
      </c>
      <c r="D3376" s="289" t="s">
        <v>21</v>
      </c>
      <c r="E3376" s="86">
        <v>10000</v>
      </c>
      <c r="F3376" s="258"/>
    </row>
    <row r="3377" spans="1:6">
      <c r="A3377" s="166">
        <f t="shared" si="54"/>
        <v>3368</v>
      </c>
      <c r="B3377" s="85">
        <v>44856</v>
      </c>
      <c r="C3377" s="65" t="s">
        <v>1922</v>
      </c>
      <c r="D3377" s="289" t="s">
        <v>288</v>
      </c>
      <c r="E3377" s="86">
        <v>200000</v>
      </c>
      <c r="F3377" s="258"/>
    </row>
    <row r="3378" spans="1:6">
      <c r="A3378" s="166">
        <f t="shared" si="54"/>
        <v>3369</v>
      </c>
      <c r="B3378" s="85">
        <v>44856</v>
      </c>
      <c r="C3378" s="65" t="s">
        <v>1922</v>
      </c>
      <c r="D3378" s="289" t="s">
        <v>21</v>
      </c>
      <c r="E3378" s="86">
        <v>10000</v>
      </c>
      <c r="F3378" s="258"/>
    </row>
    <row r="3379" spans="1:6">
      <c r="A3379" s="166">
        <f t="shared" si="54"/>
        <v>3370</v>
      </c>
      <c r="B3379" s="85">
        <v>44856</v>
      </c>
      <c r="C3379" s="65" t="s">
        <v>1922</v>
      </c>
      <c r="D3379" s="289" t="s">
        <v>21</v>
      </c>
      <c r="E3379" s="86">
        <v>20000</v>
      </c>
      <c r="F3379" s="258"/>
    </row>
    <row r="3380" spans="1:6">
      <c r="A3380" s="166">
        <f t="shared" si="54"/>
        <v>3371</v>
      </c>
      <c r="B3380" s="85">
        <v>44856</v>
      </c>
      <c r="C3380" s="65" t="s">
        <v>1922</v>
      </c>
      <c r="D3380" s="289" t="s">
        <v>21</v>
      </c>
      <c r="E3380" s="86">
        <v>10000</v>
      </c>
      <c r="F3380" s="258"/>
    </row>
    <row r="3381" spans="1:6">
      <c r="A3381" s="166">
        <f t="shared" si="54"/>
        <v>3372</v>
      </c>
      <c r="B3381" s="85">
        <v>44856</v>
      </c>
      <c r="C3381" s="65" t="s">
        <v>1922</v>
      </c>
      <c r="D3381" s="289" t="s">
        <v>21</v>
      </c>
      <c r="E3381" s="86">
        <v>10000</v>
      </c>
      <c r="F3381" s="258"/>
    </row>
    <row r="3382" spans="1:6">
      <c r="A3382" s="166">
        <f t="shared" si="54"/>
        <v>3373</v>
      </c>
      <c r="B3382" s="85">
        <v>44857</v>
      </c>
      <c r="C3382" s="65" t="s">
        <v>1923</v>
      </c>
      <c r="D3382" s="289" t="s">
        <v>143</v>
      </c>
      <c r="E3382" s="86">
        <v>200000</v>
      </c>
      <c r="F3382" s="258"/>
    </row>
    <row r="3383" spans="1:6">
      <c r="A3383" s="166">
        <f t="shared" si="54"/>
        <v>3374</v>
      </c>
      <c r="B3383" s="85">
        <v>44857</v>
      </c>
      <c r="C3383" s="65" t="s">
        <v>1923</v>
      </c>
      <c r="D3383" s="289" t="s">
        <v>21</v>
      </c>
      <c r="E3383" s="86">
        <v>20000</v>
      </c>
      <c r="F3383" s="258"/>
    </row>
    <row r="3384" spans="1:6">
      <c r="A3384" s="166">
        <f t="shared" si="54"/>
        <v>3375</v>
      </c>
      <c r="B3384" s="85">
        <v>44857</v>
      </c>
      <c r="C3384" s="65" t="s">
        <v>1923</v>
      </c>
      <c r="D3384" s="289" t="s">
        <v>21</v>
      </c>
      <c r="E3384" s="86">
        <v>10000</v>
      </c>
      <c r="F3384" s="258"/>
    </row>
    <row r="3385" spans="1:6">
      <c r="A3385" s="166">
        <f t="shared" si="54"/>
        <v>3376</v>
      </c>
      <c r="B3385" s="85">
        <v>44858</v>
      </c>
      <c r="C3385" s="65" t="s">
        <v>1924</v>
      </c>
      <c r="D3385" s="289" t="s">
        <v>21</v>
      </c>
      <c r="E3385" s="86">
        <v>100000</v>
      </c>
      <c r="F3385" s="258"/>
    </row>
    <row r="3386" spans="1:6">
      <c r="A3386" s="166">
        <f t="shared" si="54"/>
        <v>3377</v>
      </c>
      <c r="B3386" s="85">
        <v>44858</v>
      </c>
      <c r="C3386" s="65" t="s">
        <v>1924</v>
      </c>
      <c r="D3386" s="289" t="s">
        <v>21</v>
      </c>
      <c r="E3386" s="86">
        <v>10000</v>
      </c>
      <c r="F3386" s="258"/>
    </row>
    <row r="3387" spans="1:6">
      <c r="A3387" s="166">
        <f t="shared" si="54"/>
        <v>3378</v>
      </c>
      <c r="B3387" s="85">
        <v>44858</v>
      </c>
      <c r="C3387" s="65" t="s">
        <v>1924</v>
      </c>
      <c r="D3387" s="289" t="s">
        <v>21</v>
      </c>
      <c r="E3387" s="86">
        <v>10000</v>
      </c>
      <c r="F3387" s="258"/>
    </row>
    <row r="3388" spans="1:6">
      <c r="A3388" s="166">
        <f t="shared" si="54"/>
        <v>3379</v>
      </c>
      <c r="B3388" s="85">
        <v>44858</v>
      </c>
      <c r="C3388" s="65" t="s">
        <v>1924</v>
      </c>
      <c r="D3388" s="289" t="s">
        <v>21</v>
      </c>
      <c r="E3388" s="86">
        <v>10000</v>
      </c>
      <c r="F3388" s="258"/>
    </row>
    <row r="3389" spans="1:6">
      <c r="A3389" s="166">
        <f t="shared" si="54"/>
        <v>3380</v>
      </c>
      <c r="B3389" s="85">
        <v>44858</v>
      </c>
      <c r="C3389" s="65" t="s">
        <v>1924</v>
      </c>
      <c r="D3389" s="289" t="s">
        <v>21</v>
      </c>
      <c r="E3389" s="86">
        <v>10000</v>
      </c>
      <c r="F3389" s="258"/>
    </row>
    <row r="3390" spans="1:6">
      <c r="A3390" s="166">
        <f t="shared" si="54"/>
        <v>3381</v>
      </c>
      <c r="B3390" s="85">
        <v>44858</v>
      </c>
      <c r="C3390" s="65" t="s">
        <v>1924</v>
      </c>
      <c r="D3390" s="289" t="s">
        <v>21</v>
      </c>
      <c r="E3390" s="86">
        <v>10000</v>
      </c>
      <c r="F3390" s="258"/>
    </row>
    <row r="3391" spans="1:6">
      <c r="A3391" s="166">
        <f t="shared" si="54"/>
        <v>3382</v>
      </c>
      <c r="B3391" s="85">
        <v>44858</v>
      </c>
      <c r="C3391" s="65" t="s">
        <v>1924</v>
      </c>
      <c r="D3391" s="289" t="s">
        <v>21</v>
      </c>
      <c r="E3391" s="86">
        <v>10000</v>
      </c>
      <c r="F3391" s="258"/>
    </row>
    <row r="3392" spans="1:6">
      <c r="A3392" s="166">
        <f t="shared" si="54"/>
        <v>3383</v>
      </c>
      <c r="B3392" s="85">
        <v>44858</v>
      </c>
      <c r="C3392" s="65" t="s">
        <v>1924</v>
      </c>
      <c r="D3392" s="289" t="s">
        <v>2014</v>
      </c>
      <c r="E3392" s="86">
        <v>100000</v>
      </c>
      <c r="F3392" s="258"/>
    </row>
    <row r="3393" spans="1:7">
      <c r="A3393" s="166">
        <f t="shared" si="54"/>
        <v>3384</v>
      </c>
      <c r="B3393" s="85">
        <v>44858</v>
      </c>
      <c r="C3393" s="65" t="s">
        <v>1924</v>
      </c>
      <c r="D3393" s="289" t="s">
        <v>21</v>
      </c>
      <c r="E3393" s="86">
        <v>10000</v>
      </c>
      <c r="F3393" s="258"/>
    </row>
    <row r="3394" spans="1:7">
      <c r="A3394" s="166">
        <f t="shared" si="54"/>
        <v>3385</v>
      </c>
      <c r="B3394" s="85">
        <v>44858</v>
      </c>
      <c r="C3394" s="65" t="s">
        <v>1924</v>
      </c>
      <c r="D3394" s="289" t="s">
        <v>21</v>
      </c>
      <c r="E3394" s="86">
        <v>10000</v>
      </c>
      <c r="F3394" s="258"/>
    </row>
    <row r="3395" spans="1:7">
      <c r="A3395" s="166">
        <f t="shared" si="54"/>
        <v>3386</v>
      </c>
      <c r="B3395" s="85">
        <v>44859</v>
      </c>
      <c r="C3395" s="65" t="s">
        <v>1925</v>
      </c>
      <c r="D3395" s="289" t="s">
        <v>294</v>
      </c>
      <c r="E3395" s="86">
        <v>200000</v>
      </c>
      <c r="F3395" s="258"/>
    </row>
    <row r="3396" spans="1:7">
      <c r="A3396" s="166">
        <f t="shared" si="54"/>
        <v>3387</v>
      </c>
      <c r="B3396" s="85">
        <v>44859</v>
      </c>
      <c r="C3396" s="65" t="s">
        <v>1925</v>
      </c>
      <c r="D3396" s="289" t="s">
        <v>520</v>
      </c>
      <c r="E3396" s="86">
        <v>555555</v>
      </c>
      <c r="F3396" s="258"/>
    </row>
    <row r="3397" spans="1:7">
      <c r="A3397" s="166">
        <f t="shared" si="54"/>
        <v>3388</v>
      </c>
      <c r="B3397" s="85">
        <v>44859</v>
      </c>
      <c r="C3397" s="65" t="s">
        <v>1925</v>
      </c>
      <c r="D3397" s="289" t="s">
        <v>21</v>
      </c>
      <c r="E3397" s="86">
        <v>10000</v>
      </c>
      <c r="F3397" s="258"/>
    </row>
    <row r="3398" spans="1:7">
      <c r="A3398" s="166">
        <f t="shared" si="54"/>
        <v>3389</v>
      </c>
      <c r="B3398" s="85">
        <v>44859</v>
      </c>
      <c r="C3398" s="65" t="s">
        <v>1925</v>
      </c>
      <c r="D3398" s="289" t="s">
        <v>21</v>
      </c>
      <c r="E3398" s="86">
        <v>20000</v>
      </c>
      <c r="F3398" s="258"/>
    </row>
    <row r="3399" spans="1:7">
      <c r="A3399" s="166">
        <f t="shared" si="54"/>
        <v>3390</v>
      </c>
      <c r="B3399" s="85">
        <v>44859</v>
      </c>
      <c r="C3399" s="65" t="s">
        <v>1925</v>
      </c>
      <c r="D3399" s="289" t="s">
        <v>21</v>
      </c>
      <c r="E3399" s="86">
        <v>10000</v>
      </c>
      <c r="F3399" s="258"/>
    </row>
    <row r="3400" spans="1:7">
      <c r="A3400" s="166">
        <f t="shared" si="54"/>
        <v>3391</v>
      </c>
      <c r="B3400" s="85">
        <v>44859</v>
      </c>
      <c r="C3400" s="65" t="s">
        <v>1925</v>
      </c>
      <c r="D3400" s="289" t="s">
        <v>21</v>
      </c>
      <c r="E3400" s="86">
        <v>5000</v>
      </c>
      <c r="F3400" s="258"/>
    </row>
    <row r="3401" spans="1:7">
      <c r="A3401" s="166">
        <f t="shared" si="54"/>
        <v>3392</v>
      </c>
      <c r="B3401" s="85">
        <v>44859</v>
      </c>
      <c r="C3401" s="65" t="s">
        <v>1925</v>
      </c>
      <c r="D3401" s="289" t="s">
        <v>21</v>
      </c>
      <c r="E3401" s="86">
        <v>10000</v>
      </c>
      <c r="F3401" s="258"/>
    </row>
    <row r="3402" spans="1:7">
      <c r="A3402" s="166">
        <f t="shared" si="54"/>
        <v>3393</v>
      </c>
      <c r="B3402" s="85">
        <v>44859</v>
      </c>
      <c r="C3402" s="65" t="s">
        <v>1925</v>
      </c>
      <c r="D3402" s="106" t="s">
        <v>2473</v>
      </c>
      <c r="E3402" s="86">
        <v>200000</v>
      </c>
      <c r="F3402" s="258"/>
    </row>
    <row r="3403" spans="1:7">
      <c r="A3403" s="166">
        <f t="shared" si="54"/>
        <v>3394</v>
      </c>
      <c r="B3403" s="85">
        <v>44859</v>
      </c>
      <c r="C3403" s="65" t="s">
        <v>1925</v>
      </c>
      <c r="D3403" s="106" t="s">
        <v>2463</v>
      </c>
      <c r="E3403" s="86">
        <v>500000</v>
      </c>
      <c r="F3403" s="258"/>
    </row>
    <row r="3404" spans="1:7">
      <c r="A3404" s="166">
        <f t="shared" si="54"/>
        <v>3395</v>
      </c>
      <c r="B3404" s="85">
        <v>44859</v>
      </c>
      <c r="C3404" s="65" t="s">
        <v>1925</v>
      </c>
      <c r="D3404" s="289" t="s">
        <v>21</v>
      </c>
      <c r="E3404" s="86">
        <v>10000</v>
      </c>
      <c r="F3404" s="258"/>
    </row>
    <row r="3405" spans="1:7">
      <c r="A3405" s="166">
        <f t="shared" si="54"/>
        <v>3396</v>
      </c>
      <c r="B3405" s="85">
        <v>44859</v>
      </c>
      <c r="C3405" s="65" t="s">
        <v>1925</v>
      </c>
      <c r="D3405" s="289" t="s">
        <v>21</v>
      </c>
      <c r="E3405" s="86">
        <v>10000</v>
      </c>
      <c r="F3405" s="258"/>
    </row>
    <row r="3406" spans="1:7" ht="25.5">
      <c r="A3406" s="166">
        <f t="shared" si="54"/>
        <v>3397</v>
      </c>
      <c r="B3406" s="85">
        <v>44859</v>
      </c>
      <c r="C3406" s="65" t="s">
        <v>1925</v>
      </c>
      <c r="D3406" s="289" t="s">
        <v>2452</v>
      </c>
      <c r="E3406" s="86">
        <v>1000000</v>
      </c>
      <c r="F3406" s="258"/>
      <c r="G3406" s="265">
        <v>3</v>
      </c>
    </row>
    <row r="3407" spans="1:7">
      <c r="A3407" s="166">
        <f t="shared" si="54"/>
        <v>3398</v>
      </c>
      <c r="B3407" s="85">
        <v>44860</v>
      </c>
      <c r="C3407" s="65" t="s">
        <v>1926</v>
      </c>
      <c r="D3407" s="289" t="s">
        <v>21</v>
      </c>
      <c r="E3407" s="86">
        <v>6100</v>
      </c>
      <c r="F3407" s="258"/>
    </row>
    <row r="3408" spans="1:7">
      <c r="A3408" s="166">
        <f t="shared" si="54"/>
        <v>3399</v>
      </c>
      <c r="B3408" s="85">
        <v>44860</v>
      </c>
      <c r="C3408" s="65" t="s">
        <v>1926</v>
      </c>
      <c r="D3408" s="289" t="s">
        <v>21</v>
      </c>
      <c r="E3408" s="86">
        <v>20000</v>
      </c>
      <c r="F3408" s="258"/>
    </row>
    <row r="3409" spans="1:6">
      <c r="A3409" s="166">
        <f t="shared" si="54"/>
        <v>3400</v>
      </c>
      <c r="B3409" s="85">
        <v>44860</v>
      </c>
      <c r="C3409" s="65" t="s">
        <v>1926</v>
      </c>
      <c r="D3409" s="289" t="s">
        <v>2015</v>
      </c>
      <c r="E3409" s="86">
        <v>500000</v>
      </c>
      <c r="F3409" s="258"/>
    </row>
    <row r="3410" spans="1:6">
      <c r="A3410" s="166">
        <f t="shared" si="54"/>
        <v>3401</v>
      </c>
      <c r="B3410" s="85">
        <v>44861</v>
      </c>
      <c r="C3410" s="65" t="s">
        <v>1927</v>
      </c>
      <c r="D3410" s="289" t="s">
        <v>21</v>
      </c>
      <c r="E3410" s="86">
        <v>5000</v>
      </c>
      <c r="F3410" s="258"/>
    </row>
    <row r="3411" spans="1:6">
      <c r="A3411" s="166">
        <f t="shared" si="54"/>
        <v>3402</v>
      </c>
      <c r="B3411" s="85">
        <v>44861</v>
      </c>
      <c r="C3411" s="65" t="s">
        <v>1927</v>
      </c>
      <c r="D3411" s="24" t="s">
        <v>536</v>
      </c>
      <c r="E3411" s="86">
        <v>100000</v>
      </c>
      <c r="F3411" s="258"/>
    </row>
    <row r="3412" spans="1:6">
      <c r="A3412" s="166">
        <f t="shared" si="54"/>
        <v>3403</v>
      </c>
      <c r="B3412" s="85">
        <v>44861</v>
      </c>
      <c r="C3412" s="65" t="s">
        <v>1927</v>
      </c>
      <c r="D3412" s="289" t="s">
        <v>21</v>
      </c>
      <c r="E3412" s="86">
        <v>30000</v>
      </c>
      <c r="F3412" s="258"/>
    </row>
    <row r="3413" spans="1:6">
      <c r="A3413" s="166">
        <f t="shared" si="54"/>
        <v>3404</v>
      </c>
      <c r="B3413" s="85">
        <v>44861</v>
      </c>
      <c r="C3413" s="65" t="s">
        <v>1927</v>
      </c>
      <c r="D3413" s="289" t="s">
        <v>21</v>
      </c>
      <c r="E3413" s="86">
        <v>200000</v>
      </c>
      <c r="F3413" s="258"/>
    </row>
    <row r="3414" spans="1:6">
      <c r="A3414" s="166">
        <f t="shared" si="54"/>
        <v>3405</v>
      </c>
      <c r="B3414" s="85">
        <v>44862</v>
      </c>
      <c r="C3414" s="65" t="s">
        <v>1928</v>
      </c>
      <c r="D3414" s="289" t="s">
        <v>967</v>
      </c>
      <c r="E3414" s="86">
        <v>170000</v>
      </c>
      <c r="F3414" s="258"/>
    </row>
    <row r="3415" spans="1:6">
      <c r="A3415" s="166">
        <f t="shared" si="54"/>
        <v>3406</v>
      </c>
      <c r="B3415" s="85">
        <v>44862</v>
      </c>
      <c r="C3415" s="65" t="s">
        <v>1928</v>
      </c>
      <c r="D3415" s="289" t="s">
        <v>2017</v>
      </c>
      <c r="E3415" s="86">
        <v>100000</v>
      </c>
      <c r="F3415" s="258"/>
    </row>
    <row r="3416" spans="1:6">
      <c r="A3416" s="166">
        <f t="shared" si="54"/>
        <v>3407</v>
      </c>
      <c r="B3416" s="85">
        <v>44862</v>
      </c>
      <c r="C3416" s="65" t="s">
        <v>1928</v>
      </c>
      <c r="D3416" s="289" t="s">
        <v>1933</v>
      </c>
      <c r="E3416" s="86">
        <v>50000</v>
      </c>
      <c r="F3416" s="258"/>
    </row>
    <row r="3417" spans="1:6">
      <c r="A3417" s="166">
        <f t="shared" si="54"/>
        <v>3408</v>
      </c>
      <c r="B3417" s="85">
        <v>44862</v>
      </c>
      <c r="C3417" s="65" t="s">
        <v>1928</v>
      </c>
      <c r="D3417" s="24" t="s">
        <v>21</v>
      </c>
      <c r="E3417" s="86">
        <v>131912</v>
      </c>
      <c r="F3417" s="258"/>
    </row>
    <row r="3418" spans="1:6">
      <c r="A3418" s="166">
        <f t="shared" si="54"/>
        <v>3409</v>
      </c>
      <c r="B3418" s="85">
        <v>44862</v>
      </c>
      <c r="C3418" s="65" t="s">
        <v>1928</v>
      </c>
      <c r="D3418" s="289" t="s">
        <v>2018</v>
      </c>
      <c r="E3418" s="86">
        <v>50000</v>
      </c>
      <c r="F3418" s="258"/>
    </row>
    <row r="3419" spans="1:6">
      <c r="A3419" s="166">
        <f t="shared" si="54"/>
        <v>3410</v>
      </c>
      <c r="B3419" s="85">
        <v>44862</v>
      </c>
      <c r="C3419" s="65" t="s">
        <v>1928</v>
      </c>
      <c r="D3419" s="289" t="s">
        <v>2474</v>
      </c>
      <c r="E3419" s="86">
        <v>1000000</v>
      </c>
      <c r="F3419" s="258"/>
    </row>
    <row r="3420" spans="1:6">
      <c r="A3420" s="166">
        <f t="shared" si="54"/>
        <v>3411</v>
      </c>
      <c r="B3420" s="85">
        <v>44863</v>
      </c>
      <c r="C3420" s="65" t="s">
        <v>1929</v>
      </c>
      <c r="D3420" s="289" t="s">
        <v>21</v>
      </c>
      <c r="E3420" s="86">
        <v>34272</v>
      </c>
      <c r="F3420" s="258"/>
    </row>
    <row r="3421" spans="1:6">
      <c r="A3421" s="166">
        <f t="shared" si="54"/>
        <v>3412</v>
      </c>
      <c r="B3421" s="85">
        <v>44863</v>
      </c>
      <c r="C3421" s="65" t="s">
        <v>1929</v>
      </c>
      <c r="D3421" s="289" t="s">
        <v>21</v>
      </c>
      <c r="E3421" s="86">
        <v>22468</v>
      </c>
      <c r="F3421" s="258"/>
    </row>
    <row r="3422" spans="1:6">
      <c r="A3422" s="166">
        <f t="shared" si="54"/>
        <v>3413</v>
      </c>
      <c r="B3422" s="85">
        <v>44863</v>
      </c>
      <c r="C3422" s="65" t="s">
        <v>1929</v>
      </c>
      <c r="D3422" s="289" t="s">
        <v>21</v>
      </c>
      <c r="E3422" s="86">
        <v>150000</v>
      </c>
      <c r="F3422" s="258"/>
    </row>
    <row r="3423" spans="1:6">
      <c r="A3423" s="166">
        <f t="shared" si="54"/>
        <v>3414</v>
      </c>
      <c r="B3423" s="85">
        <v>44864</v>
      </c>
      <c r="C3423" s="65" t="s">
        <v>1930</v>
      </c>
      <c r="D3423" s="289" t="s">
        <v>21</v>
      </c>
      <c r="E3423" s="86">
        <v>2000</v>
      </c>
      <c r="F3423" s="258"/>
    </row>
    <row r="3424" spans="1:6">
      <c r="A3424" s="166">
        <f t="shared" ref="A3424:A3487" si="55">A3423+1</f>
        <v>3415</v>
      </c>
      <c r="B3424" s="85">
        <v>44865</v>
      </c>
      <c r="C3424" s="65" t="s">
        <v>2120</v>
      </c>
      <c r="D3424" s="289" t="s">
        <v>262</v>
      </c>
      <c r="E3424" s="86">
        <v>100000</v>
      </c>
      <c r="F3424" s="258"/>
    </row>
    <row r="3425" spans="1:7">
      <c r="A3425" s="166">
        <f t="shared" si="55"/>
        <v>3416</v>
      </c>
      <c r="B3425" s="85">
        <v>44865</v>
      </c>
      <c r="C3425" s="65" t="s">
        <v>2120</v>
      </c>
      <c r="D3425" s="289" t="s">
        <v>221</v>
      </c>
      <c r="E3425" s="86">
        <v>100000</v>
      </c>
      <c r="F3425" s="258"/>
    </row>
    <row r="3426" spans="1:7">
      <c r="A3426" s="166">
        <f t="shared" si="55"/>
        <v>3417</v>
      </c>
      <c r="B3426" s="85">
        <v>44865</v>
      </c>
      <c r="C3426" s="65" t="s">
        <v>2120</v>
      </c>
      <c r="D3426" s="289" t="s">
        <v>218</v>
      </c>
      <c r="E3426" s="86">
        <v>300000</v>
      </c>
      <c r="F3426" s="258"/>
    </row>
    <row r="3427" spans="1:7">
      <c r="A3427" s="166">
        <f t="shared" si="55"/>
        <v>3418</v>
      </c>
      <c r="B3427" s="85">
        <v>44865</v>
      </c>
      <c r="C3427" s="65" t="s">
        <v>2120</v>
      </c>
      <c r="D3427" s="289" t="s">
        <v>2430</v>
      </c>
      <c r="E3427" s="86">
        <v>700000</v>
      </c>
      <c r="F3427" s="258"/>
      <c r="G3427" s="265">
        <v>11</v>
      </c>
    </row>
    <row r="3428" spans="1:7">
      <c r="A3428" s="166">
        <f t="shared" si="55"/>
        <v>3419</v>
      </c>
      <c r="B3428" s="85">
        <v>44866</v>
      </c>
      <c r="C3428" s="65" t="s">
        <v>1957</v>
      </c>
      <c r="D3428" s="289" t="s">
        <v>21</v>
      </c>
      <c r="E3428" s="86">
        <v>30000</v>
      </c>
      <c r="F3428" s="258"/>
    </row>
    <row r="3429" spans="1:7">
      <c r="A3429" s="166">
        <f t="shared" si="55"/>
        <v>3420</v>
      </c>
      <c r="B3429" s="85">
        <v>44866</v>
      </c>
      <c r="C3429" s="65" t="s">
        <v>1957</v>
      </c>
      <c r="D3429" s="943" t="s">
        <v>2475</v>
      </c>
      <c r="E3429" s="86">
        <v>200000</v>
      </c>
      <c r="F3429" s="258"/>
    </row>
    <row r="3430" spans="1:7" ht="25.5">
      <c r="A3430" s="166">
        <f t="shared" si="55"/>
        <v>3421</v>
      </c>
      <c r="B3430" s="85">
        <v>44866</v>
      </c>
      <c r="C3430" s="65" t="s">
        <v>1957</v>
      </c>
      <c r="D3430" s="423" t="s">
        <v>2453</v>
      </c>
      <c r="E3430" s="86">
        <v>1000000</v>
      </c>
      <c r="F3430" s="258"/>
      <c r="G3430" s="265">
        <v>6</v>
      </c>
    </row>
    <row r="3431" spans="1:7">
      <c r="A3431" s="166">
        <f t="shared" si="55"/>
        <v>3422</v>
      </c>
      <c r="B3431" s="85">
        <v>44866</v>
      </c>
      <c r="C3431" s="65" t="s">
        <v>1957</v>
      </c>
      <c r="D3431" s="289" t="s">
        <v>144</v>
      </c>
      <c r="E3431" s="86">
        <v>200000</v>
      </c>
      <c r="F3431" s="258"/>
    </row>
    <row r="3432" spans="1:7">
      <c r="A3432" s="166">
        <f t="shared" si="55"/>
        <v>3423</v>
      </c>
      <c r="B3432" s="85">
        <v>44866</v>
      </c>
      <c r="C3432" s="65" t="s">
        <v>1957</v>
      </c>
      <c r="D3432" s="289" t="s">
        <v>520</v>
      </c>
      <c r="E3432" s="86">
        <v>1111111</v>
      </c>
      <c r="F3432" s="258"/>
      <c r="G3432" s="265">
        <v>8</v>
      </c>
    </row>
    <row r="3433" spans="1:7">
      <c r="A3433" s="166">
        <f t="shared" si="55"/>
        <v>3424</v>
      </c>
      <c r="B3433" s="85">
        <v>44866</v>
      </c>
      <c r="C3433" s="65" t="s">
        <v>1957</v>
      </c>
      <c r="D3433" s="289" t="s">
        <v>1931</v>
      </c>
      <c r="E3433" s="86">
        <v>200000</v>
      </c>
      <c r="F3433" s="258"/>
    </row>
    <row r="3434" spans="1:7">
      <c r="A3434" s="166">
        <f t="shared" si="55"/>
        <v>3425</v>
      </c>
      <c r="B3434" s="85">
        <v>44866</v>
      </c>
      <c r="C3434" s="65" t="s">
        <v>1957</v>
      </c>
      <c r="D3434" s="289" t="s">
        <v>21</v>
      </c>
      <c r="E3434" s="86">
        <v>20000</v>
      </c>
      <c r="F3434" s="258"/>
    </row>
    <row r="3435" spans="1:7">
      <c r="A3435" s="166">
        <f t="shared" si="55"/>
        <v>3426</v>
      </c>
      <c r="B3435" s="85">
        <v>44867</v>
      </c>
      <c r="C3435" s="65" t="s">
        <v>1958</v>
      </c>
      <c r="D3435" s="289" t="s">
        <v>139</v>
      </c>
      <c r="E3435" s="86">
        <v>100000</v>
      </c>
      <c r="F3435" s="258"/>
    </row>
    <row r="3436" spans="1:7">
      <c r="A3436" s="166">
        <f t="shared" si="55"/>
        <v>3427</v>
      </c>
      <c r="B3436" s="85">
        <v>44867</v>
      </c>
      <c r="C3436" s="65" t="s">
        <v>1958</v>
      </c>
      <c r="D3436" s="289" t="s">
        <v>142</v>
      </c>
      <c r="E3436" s="86">
        <v>200000</v>
      </c>
      <c r="F3436" s="258"/>
    </row>
    <row r="3437" spans="1:7">
      <c r="A3437" s="166">
        <f t="shared" si="55"/>
        <v>3428</v>
      </c>
      <c r="B3437" s="85">
        <v>44868</v>
      </c>
      <c r="C3437" s="65" t="s">
        <v>1959</v>
      </c>
      <c r="D3437" s="289" t="s">
        <v>21</v>
      </c>
      <c r="E3437" s="86">
        <v>300000</v>
      </c>
      <c r="F3437" s="258"/>
    </row>
    <row r="3438" spans="1:7">
      <c r="A3438" s="166">
        <f t="shared" si="55"/>
        <v>3429</v>
      </c>
      <c r="B3438" s="85">
        <v>44868</v>
      </c>
      <c r="C3438" s="65" t="s">
        <v>1959</v>
      </c>
      <c r="D3438" s="289" t="s">
        <v>1932</v>
      </c>
      <c r="E3438" s="86">
        <v>200000</v>
      </c>
      <c r="F3438" s="258"/>
    </row>
    <row r="3439" spans="1:7">
      <c r="A3439" s="166">
        <f t="shared" si="55"/>
        <v>3430</v>
      </c>
      <c r="B3439" s="85">
        <v>44868</v>
      </c>
      <c r="C3439" s="65" t="s">
        <v>1959</v>
      </c>
      <c r="D3439" s="289" t="s">
        <v>21</v>
      </c>
      <c r="E3439" s="86">
        <v>10000</v>
      </c>
      <c r="F3439" s="258"/>
    </row>
    <row r="3440" spans="1:7">
      <c r="A3440" s="166">
        <f t="shared" si="55"/>
        <v>3431</v>
      </c>
      <c r="B3440" s="85">
        <v>44868</v>
      </c>
      <c r="C3440" s="65" t="s">
        <v>1959</v>
      </c>
      <c r="D3440" s="289" t="s">
        <v>21</v>
      </c>
      <c r="E3440" s="86">
        <v>10000</v>
      </c>
      <c r="F3440" s="258"/>
    </row>
    <row r="3441" spans="1:6">
      <c r="A3441" s="166">
        <f t="shared" si="55"/>
        <v>3432</v>
      </c>
      <c r="B3441" s="85">
        <v>44868</v>
      </c>
      <c r="C3441" s="65" t="s">
        <v>1959</v>
      </c>
      <c r="D3441" s="289" t="s">
        <v>21</v>
      </c>
      <c r="E3441" s="86">
        <v>4000</v>
      </c>
      <c r="F3441" s="258"/>
    </row>
    <row r="3442" spans="1:6">
      <c r="A3442" s="166">
        <f t="shared" si="55"/>
        <v>3433</v>
      </c>
      <c r="B3442" s="85">
        <v>44869</v>
      </c>
      <c r="C3442" s="65" t="s">
        <v>1960</v>
      </c>
      <c r="D3442" s="289" t="s">
        <v>21</v>
      </c>
      <c r="E3442" s="86">
        <v>10000</v>
      </c>
      <c r="F3442" s="258"/>
    </row>
    <row r="3443" spans="1:6">
      <c r="A3443" s="166">
        <f t="shared" si="55"/>
        <v>3434</v>
      </c>
      <c r="B3443" s="85">
        <v>44869</v>
      </c>
      <c r="C3443" s="65" t="s">
        <v>1960</v>
      </c>
      <c r="D3443" s="289" t="s">
        <v>21</v>
      </c>
      <c r="E3443" s="86">
        <v>10000</v>
      </c>
      <c r="F3443" s="258"/>
    </row>
    <row r="3444" spans="1:6">
      <c r="A3444" s="166">
        <f t="shared" si="55"/>
        <v>3435</v>
      </c>
      <c r="B3444" s="85">
        <v>44869</v>
      </c>
      <c r="C3444" s="65" t="s">
        <v>1960</v>
      </c>
      <c r="D3444" s="289" t="s">
        <v>21</v>
      </c>
      <c r="E3444" s="86">
        <v>10000</v>
      </c>
      <c r="F3444" s="258"/>
    </row>
    <row r="3445" spans="1:6">
      <c r="A3445" s="166">
        <f t="shared" si="55"/>
        <v>3436</v>
      </c>
      <c r="B3445" s="85">
        <v>44869</v>
      </c>
      <c r="C3445" s="65" t="s">
        <v>1960</v>
      </c>
      <c r="D3445" s="289" t="s">
        <v>151</v>
      </c>
      <c r="E3445" s="86">
        <v>100000</v>
      </c>
      <c r="F3445" s="258"/>
    </row>
    <row r="3446" spans="1:6" ht="25.5">
      <c r="A3446" s="166">
        <f t="shared" si="55"/>
        <v>3437</v>
      </c>
      <c r="B3446" s="85">
        <v>44869</v>
      </c>
      <c r="C3446" s="65" t="s">
        <v>1960</v>
      </c>
      <c r="D3446" s="943" t="s">
        <v>2476</v>
      </c>
      <c r="E3446" s="86">
        <v>300000</v>
      </c>
      <c r="F3446" s="258"/>
    </row>
    <row r="3447" spans="1:6">
      <c r="A3447" s="166">
        <f t="shared" si="55"/>
        <v>3438</v>
      </c>
      <c r="B3447" s="85">
        <v>44869</v>
      </c>
      <c r="C3447" s="65" t="s">
        <v>1960</v>
      </c>
      <c r="D3447" s="289" t="s">
        <v>21</v>
      </c>
      <c r="E3447" s="86">
        <v>5000</v>
      </c>
      <c r="F3447" s="258"/>
    </row>
    <row r="3448" spans="1:6">
      <c r="A3448" s="166">
        <f t="shared" si="55"/>
        <v>3439</v>
      </c>
      <c r="B3448" s="85">
        <v>44869</v>
      </c>
      <c r="C3448" s="65" t="s">
        <v>1960</v>
      </c>
      <c r="D3448" s="289" t="s">
        <v>514</v>
      </c>
      <c r="E3448" s="86">
        <v>100000</v>
      </c>
      <c r="F3448" s="258"/>
    </row>
    <row r="3449" spans="1:6">
      <c r="A3449" s="166">
        <f t="shared" si="55"/>
        <v>3440</v>
      </c>
      <c r="B3449" s="85">
        <v>44870</v>
      </c>
      <c r="C3449" s="65" t="s">
        <v>1961</v>
      </c>
      <c r="D3449" s="289" t="s">
        <v>21</v>
      </c>
      <c r="E3449" s="86">
        <v>500000</v>
      </c>
      <c r="F3449" s="258"/>
    </row>
    <row r="3450" spans="1:6">
      <c r="A3450" s="166">
        <f t="shared" si="55"/>
        <v>3441</v>
      </c>
      <c r="B3450" s="85">
        <v>44870</v>
      </c>
      <c r="C3450" s="65" t="s">
        <v>1961</v>
      </c>
      <c r="D3450" s="289" t="s">
        <v>21</v>
      </c>
      <c r="E3450" s="86">
        <v>250000</v>
      </c>
      <c r="F3450" s="258"/>
    </row>
    <row r="3451" spans="1:6">
      <c r="A3451" s="166">
        <f t="shared" si="55"/>
        <v>3442</v>
      </c>
      <c r="B3451" s="85">
        <v>44870</v>
      </c>
      <c r="C3451" s="65" t="s">
        <v>1961</v>
      </c>
      <c r="D3451" s="289" t="s">
        <v>1933</v>
      </c>
      <c r="E3451" s="86">
        <v>50000</v>
      </c>
      <c r="F3451" s="258"/>
    </row>
    <row r="3452" spans="1:6">
      <c r="A3452" s="166">
        <f t="shared" si="55"/>
        <v>3443</v>
      </c>
      <c r="B3452" s="85">
        <v>44871</v>
      </c>
      <c r="C3452" s="65" t="s">
        <v>1962</v>
      </c>
      <c r="D3452" s="289" t="s">
        <v>1934</v>
      </c>
      <c r="E3452" s="86">
        <v>200000</v>
      </c>
      <c r="F3452" s="258"/>
    </row>
    <row r="3453" spans="1:6">
      <c r="A3453" s="166">
        <f t="shared" si="55"/>
        <v>3444</v>
      </c>
      <c r="B3453" s="85">
        <v>44871</v>
      </c>
      <c r="C3453" s="65" t="s">
        <v>1962</v>
      </c>
      <c r="D3453" s="289" t="s">
        <v>21</v>
      </c>
      <c r="E3453" s="86">
        <v>20000</v>
      </c>
      <c r="F3453" s="258"/>
    </row>
    <row r="3454" spans="1:6">
      <c r="A3454" s="166">
        <f t="shared" si="55"/>
        <v>3445</v>
      </c>
      <c r="B3454" s="85">
        <v>44871</v>
      </c>
      <c r="C3454" s="65" t="s">
        <v>1962</v>
      </c>
      <c r="D3454" s="289" t="s">
        <v>21</v>
      </c>
      <c r="E3454" s="86">
        <v>10000</v>
      </c>
      <c r="F3454" s="258"/>
    </row>
    <row r="3455" spans="1:6">
      <c r="A3455" s="166">
        <f t="shared" si="55"/>
        <v>3446</v>
      </c>
      <c r="B3455" s="85">
        <v>44872</v>
      </c>
      <c r="C3455" s="65" t="s">
        <v>1979</v>
      </c>
      <c r="D3455" s="289" t="s">
        <v>1935</v>
      </c>
      <c r="E3455" s="86">
        <v>71000</v>
      </c>
      <c r="F3455" s="258"/>
    </row>
    <row r="3456" spans="1:6">
      <c r="A3456" s="166">
        <f t="shared" si="55"/>
        <v>3447</v>
      </c>
      <c r="B3456" s="85">
        <v>44872</v>
      </c>
      <c r="C3456" s="65" t="s">
        <v>1979</v>
      </c>
      <c r="D3456" s="289" t="s">
        <v>21</v>
      </c>
      <c r="E3456" s="86">
        <v>10000</v>
      </c>
      <c r="F3456" s="258"/>
    </row>
    <row r="3457" spans="1:6">
      <c r="A3457" s="166">
        <f t="shared" si="55"/>
        <v>3448</v>
      </c>
      <c r="B3457" s="85">
        <v>44872</v>
      </c>
      <c r="C3457" s="65" t="s">
        <v>1979</v>
      </c>
      <c r="D3457" s="289" t="s">
        <v>21</v>
      </c>
      <c r="E3457" s="86">
        <v>10000</v>
      </c>
      <c r="F3457" s="258"/>
    </row>
    <row r="3458" spans="1:6">
      <c r="A3458" s="166">
        <f t="shared" si="55"/>
        <v>3449</v>
      </c>
      <c r="B3458" s="85">
        <v>44872</v>
      </c>
      <c r="C3458" s="65" t="s">
        <v>1979</v>
      </c>
      <c r="D3458" s="943" t="s">
        <v>2477</v>
      </c>
      <c r="E3458" s="86">
        <v>50000</v>
      </c>
      <c r="F3458" s="258"/>
    </row>
    <row r="3459" spans="1:6">
      <c r="A3459" s="166">
        <f t="shared" si="55"/>
        <v>3450</v>
      </c>
      <c r="B3459" s="85">
        <v>44872</v>
      </c>
      <c r="C3459" s="65" t="s">
        <v>1979</v>
      </c>
      <c r="D3459" s="289" t="s">
        <v>21</v>
      </c>
      <c r="E3459" s="86">
        <v>15000</v>
      </c>
      <c r="F3459" s="258"/>
    </row>
    <row r="3460" spans="1:6">
      <c r="A3460" s="166">
        <f t="shared" si="55"/>
        <v>3451</v>
      </c>
      <c r="B3460" s="85">
        <v>44872</v>
      </c>
      <c r="C3460" s="65" t="s">
        <v>1979</v>
      </c>
      <c r="D3460" s="289" t="s">
        <v>21</v>
      </c>
      <c r="E3460" s="86">
        <v>300000</v>
      </c>
      <c r="F3460" s="258"/>
    </row>
    <row r="3461" spans="1:6">
      <c r="A3461" s="166">
        <f t="shared" si="55"/>
        <v>3452</v>
      </c>
      <c r="B3461" s="85">
        <v>44873</v>
      </c>
      <c r="C3461" s="65" t="s">
        <v>1980</v>
      </c>
      <c r="D3461" s="289" t="s">
        <v>157</v>
      </c>
      <c r="E3461" s="86">
        <v>50000</v>
      </c>
      <c r="F3461" s="258"/>
    </row>
    <row r="3462" spans="1:6">
      <c r="A3462" s="166">
        <f t="shared" si="55"/>
        <v>3453</v>
      </c>
      <c r="B3462" s="85">
        <v>44873</v>
      </c>
      <c r="C3462" s="65" t="s">
        <v>1980</v>
      </c>
      <c r="D3462" s="289" t="s">
        <v>1936</v>
      </c>
      <c r="E3462" s="86">
        <v>100000</v>
      </c>
      <c r="F3462" s="258"/>
    </row>
    <row r="3463" spans="1:6">
      <c r="A3463" s="166">
        <f t="shared" si="55"/>
        <v>3454</v>
      </c>
      <c r="B3463" s="85">
        <v>44873</v>
      </c>
      <c r="C3463" s="65" t="s">
        <v>1980</v>
      </c>
      <c r="D3463" s="289" t="s">
        <v>1937</v>
      </c>
      <c r="E3463" s="86">
        <v>100000</v>
      </c>
      <c r="F3463" s="258"/>
    </row>
    <row r="3464" spans="1:6">
      <c r="A3464" s="166">
        <f t="shared" si="55"/>
        <v>3455</v>
      </c>
      <c r="B3464" s="85">
        <v>44874</v>
      </c>
      <c r="C3464" s="65" t="s">
        <v>1963</v>
      </c>
      <c r="D3464" s="289" t="s">
        <v>1932</v>
      </c>
      <c r="E3464" s="86">
        <v>100000</v>
      </c>
      <c r="F3464" s="258"/>
    </row>
    <row r="3465" spans="1:6" ht="25.5">
      <c r="A3465" s="166">
        <f t="shared" si="55"/>
        <v>3456</v>
      </c>
      <c r="B3465" s="85">
        <v>44874</v>
      </c>
      <c r="C3465" s="65" t="s">
        <v>1963</v>
      </c>
      <c r="D3465" s="24" t="s">
        <v>2478</v>
      </c>
      <c r="E3465" s="86">
        <v>200000</v>
      </c>
      <c r="F3465" s="258"/>
    </row>
    <row r="3466" spans="1:6">
      <c r="A3466" s="166">
        <f t="shared" si="55"/>
        <v>3457</v>
      </c>
      <c r="B3466" s="85">
        <v>44874</v>
      </c>
      <c r="C3466" s="65" t="s">
        <v>1963</v>
      </c>
      <c r="D3466" s="289" t="s">
        <v>1938</v>
      </c>
      <c r="E3466" s="86">
        <v>200000</v>
      </c>
      <c r="F3466" s="258"/>
    </row>
    <row r="3467" spans="1:6">
      <c r="A3467" s="166">
        <f t="shared" si="55"/>
        <v>3458</v>
      </c>
      <c r="B3467" s="85">
        <v>44874</v>
      </c>
      <c r="C3467" s="65" t="s">
        <v>1963</v>
      </c>
      <c r="D3467" s="289" t="s">
        <v>1939</v>
      </c>
      <c r="E3467" s="86">
        <v>150000</v>
      </c>
      <c r="F3467" s="258"/>
    </row>
    <row r="3468" spans="1:6">
      <c r="A3468" s="166">
        <f t="shared" si="55"/>
        <v>3459</v>
      </c>
      <c r="B3468" s="85">
        <v>44874</v>
      </c>
      <c r="C3468" s="65" t="s">
        <v>1963</v>
      </c>
      <c r="D3468" s="289" t="s">
        <v>2020</v>
      </c>
      <c r="E3468" s="86">
        <v>300000</v>
      </c>
      <c r="F3468" s="258"/>
    </row>
    <row r="3469" spans="1:6">
      <c r="A3469" s="166">
        <f t="shared" si="55"/>
        <v>3460</v>
      </c>
      <c r="B3469" s="85">
        <v>44875</v>
      </c>
      <c r="C3469" s="65" t="s">
        <v>1964</v>
      </c>
      <c r="D3469" s="289" t="s">
        <v>21</v>
      </c>
      <c r="E3469" s="86">
        <v>10000</v>
      </c>
      <c r="F3469" s="258"/>
    </row>
    <row r="3470" spans="1:6">
      <c r="A3470" s="166">
        <f t="shared" si="55"/>
        <v>3461</v>
      </c>
      <c r="B3470" s="85">
        <v>44875</v>
      </c>
      <c r="C3470" s="65" t="s">
        <v>1964</v>
      </c>
      <c r="D3470" s="289" t="s">
        <v>1940</v>
      </c>
      <c r="E3470" s="86">
        <v>100000</v>
      </c>
      <c r="F3470" s="258"/>
    </row>
    <row r="3471" spans="1:6">
      <c r="A3471" s="166">
        <f t="shared" si="55"/>
        <v>3462</v>
      </c>
      <c r="B3471" s="85">
        <v>44875</v>
      </c>
      <c r="C3471" s="65" t="s">
        <v>1964</v>
      </c>
      <c r="D3471" s="289" t="s">
        <v>1932</v>
      </c>
      <c r="E3471" s="86">
        <v>100000</v>
      </c>
      <c r="F3471" s="258"/>
    </row>
    <row r="3472" spans="1:6">
      <c r="A3472" s="166">
        <f t="shared" si="55"/>
        <v>3463</v>
      </c>
      <c r="B3472" s="85">
        <v>44875</v>
      </c>
      <c r="C3472" s="65" t="s">
        <v>1964</v>
      </c>
      <c r="D3472" s="289" t="s">
        <v>340</v>
      </c>
      <c r="E3472" s="86">
        <v>50000</v>
      </c>
      <c r="F3472" s="258"/>
    </row>
    <row r="3473" spans="1:7">
      <c r="A3473" s="166">
        <f t="shared" si="55"/>
        <v>3464</v>
      </c>
      <c r="B3473" s="85">
        <v>44876</v>
      </c>
      <c r="C3473" s="65" t="s">
        <v>1965</v>
      </c>
      <c r="D3473" s="289" t="s">
        <v>21</v>
      </c>
      <c r="E3473" s="86">
        <v>20000</v>
      </c>
      <c r="F3473" s="258"/>
    </row>
    <row r="3474" spans="1:7" ht="25.5">
      <c r="A3474" s="166">
        <f t="shared" si="55"/>
        <v>3465</v>
      </c>
      <c r="B3474" s="85">
        <v>44876</v>
      </c>
      <c r="C3474" s="65" t="s">
        <v>1965</v>
      </c>
      <c r="D3474" s="289" t="s">
        <v>25</v>
      </c>
      <c r="E3474" s="86">
        <v>1000000</v>
      </c>
      <c r="F3474" s="258"/>
      <c r="G3474" s="265">
        <v>2</v>
      </c>
    </row>
    <row r="3475" spans="1:7">
      <c r="A3475" s="166">
        <f t="shared" si="55"/>
        <v>3466</v>
      </c>
      <c r="B3475" s="85">
        <v>44876</v>
      </c>
      <c r="C3475" s="65" t="s">
        <v>1965</v>
      </c>
      <c r="D3475" s="289" t="s">
        <v>21</v>
      </c>
      <c r="E3475" s="86">
        <v>10000</v>
      </c>
      <c r="F3475" s="258"/>
    </row>
    <row r="3476" spans="1:7">
      <c r="A3476" s="166">
        <f t="shared" si="55"/>
        <v>3467</v>
      </c>
      <c r="B3476" s="85">
        <v>44876</v>
      </c>
      <c r="C3476" s="65" t="s">
        <v>1965</v>
      </c>
      <c r="D3476" s="289" t="s">
        <v>21</v>
      </c>
      <c r="E3476" s="86">
        <v>500000</v>
      </c>
      <c r="F3476" s="258"/>
    </row>
    <row r="3477" spans="1:7">
      <c r="A3477" s="166">
        <f t="shared" si="55"/>
        <v>3468</v>
      </c>
      <c r="B3477" s="85">
        <v>44876</v>
      </c>
      <c r="C3477" s="65" t="s">
        <v>1965</v>
      </c>
      <c r="D3477" s="289" t="s">
        <v>21</v>
      </c>
      <c r="E3477" s="86">
        <v>5000</v>
      </c>
      <c r="F3477" s="258"/>
    </row>
    <row r="3478" spans="1:7">
      <c r="A3478" s="166">
        <f t="shared" si="55"/>
        <v>3469</v>
      </c>
      <c r="B3478" s="85">
        <v>44877</v>
      </c>
      <c r="C3478" s="65" t="s">
        <v>1966</v>
      </c>
      <c r="D3478" s="289" t="s">
        <v>955</v>
      </c>
      <c r="E3478" s="86">
        <v>100000</v>
      </c>
      <c r="F3478" s="258"/>
    </row>
    <row r="3479" spans="1:7">
      <c r="A3479" s="166">
        <f t="shared" si="55"/>
        <v>3470</v>
      </c>
      <c r="B3479" s="85">
        <v>44877</v>
      </c>
      <c r="C3479" s="65" t="s">
        <v>1966</v>
      </c>
      <c r="D3479" s="289" t="s">
        <v>21</v>
      </c>
      <c r="E3479" s="86">
        <v>10000</v>
      </c>
      <c r="F3479" s="258"/>
    </row>
    <row r="3480" spans="1:7">
      <c r="A3480" s="166">
        <f t="shared" si="55"/>
        <v>3471</v>
      </c>
      <c r="B3480" s="85">
        <v>44877</v>
      </c>
      <c r="C3480" s="65" t="s">
        <v>1966</v>
      </c>
      <c r="D3480" s="289" t="s">
        <v>21</v>
      </c>
      <c r="E3480" s="86">
        <v>50000</v>
      </c>
      <c r="F3480" s="258"/>
    </row>
    <row r="3481" spans="1:7">
      <c r="A3481" s="166">
        <f t="shared" si="55"/>
        <v>3472</v>
      </c>
      <c r="B3481" s="85">
        <v>44877</v>
      </c>
      <c r="C3481" s="65" t="s">
        <v>1966</v>
      </c>
      <c r="D3481" s="289" t="s">
        <v>21</v>
      </c>
      <c r="E3481" s="86">
        <v>10000</v>
      </c>
      <c r="F3481" s="258"/>
    </row>
    <row r="3482" spans="1:7">
      <c r="A3482" s="166">
        <f t="shared" si="55"/>
        <v>3473</v>
      </c>
      <c r="B3482" s="85">
        <v>44877</v>
      </c>
      <c r="C3482" s="65" t="s">
        <v>1966</v>
      </c>
      <c r="D3482" s="289" t="s">
        <v>1941</v>
      </c>
      <c r="E3482" s="86">
        <v>200000</v>
      </c>
      <c r="F3482" s="258"/>
    </row>
    <row r="3483" spans="1:7">
      <c r="A3483" s="166">
        <f t="shared" si="55"/>
        <v>3474</v>
      </c>
      <c r="B3483" s="85">
        <v>44878</v>
      </c>
      <c r="C3483" s="65" t="s">
        <v>1967</v>
      </c>
      <c r="D3483" s="289" t="s">
        <v>21</v>
      </c>
      <c r="E3483" s="86">
        <v>5000</v>
      </c>
      <c r="F3483" s="258"/>
    </row>
    <row r="3484" spans="1:7">
      <c r="A3484" s="166">
        <f t="shared" si="55"/>
        <v>3475</v>
      </c>
      <c r="B3484" s="85">
        <v>44878</v>
      </c>
      <c r="C3484" s="65" t="s">
        <v>1967</v>
      </c>
      <c r="D3484" s="289" t="s">
        <v>21</v>
      </c>
      <c r="E3484" s="86">
        <v>30000</v>
      </c>
      <c r="F3484" s="258"/>
    </row>
    <row r="3485" spans="1:7">
      <c r="A3485" s="166">
        <f t="shared" si="55"/>
        <v>3476</v>
      </c>
      <c r="B3485" s="85">
        <v>44879</v>
      </c>
      <c r="C3485" s="65" t="s">
        <v>1968</v>
      </c>
      <c r="D3485" s="289" t="s">
        <v>1942</v>
      </c>
      <c r="E3485" s="86">
        <v>100000</v>
      </c>
      <c r="F3485" s="258"/>
    </row>
    <row r="3486" spans="1:7">
      <c r="A3486" s="166">
        <f t="shared" si="55"/>
        <v>3477</v>
      </c>
      <c r="B3486" s="85">
        <v>44879</v>
      </c>
      <c r="C3486" s="65" t="s">
        <v>1968</v>
      </c>
      <c r="D3486" s="943" t="s">
        <v>2441</v>
      </c>
      <c r="E3486" s="86">
        <v>100000</v>
      </c>
      <c r="F3486" s="258"/>
    </row>
    <row r="3487" spans="1:7">
      <c r="A3487" s="166">
        <f t="shared" si="55"/>
        <v>3478</v>
      </c>
      <c r="B3487" s="85">
        <v>44879</v>
      </c>
      <c r="C3487" s="65" t="s">
        <v>1968</v>
      </c>
      <c r="D3487" s="289" t="s">
        <v>1944</v>
      </c>
      <c r="E3487" s="86">
        <v>1000000</v>
      </c>
      <c r="F3487" s="258"/>
    </row>
    <row r="3488" spans="1:7">
      <c r="A3488" s="166">
        <f t="shared" ref="A3488:A3551" si="56">A3487+1</f>
        <v>3479</v>
      </c>
      <c r="B3488" s="85">
        <v>44879</v>
      </c>
      <c r="C3488" s="65" t="s">
        <v>1968</v>
      </c>
      <c r="D3488" s="289" t="s">
        <v>1945</v>
      </c>
      <c r="E3488" s="86">
        <v>200000</v>
      </c>
      <c r="F3488" s="258"/>
    </row>
    <row r="3489" spans="1:7">
      <c r="A3489" s="166">
        <f t="shared" si="56"/>
        <v>3480</v>
      </c>
      <c r="B3489" s="85">
        <v>44879</v>
      </c>
      <c r="C3489" s="65" t="s">
        <v>1968</v>
      </c>
      <c r="D3489" s="289" t="s">
        <v>1946</v>
      </c>
      <c r="E3489" s="86">
        <v>100000</v>
      </c>
      <c r="F3489" s="258"/>
    </row>
    <row r="3490" spans="1:7">
      <c r="A3490" s="166">
        <f t="shared" si="56"/>
        <v>3481</v>
      </c>
      <c r="B3490" s="85">
        <v>44880</v>
      </c>
      <c r="C3490" s="65" t="s">
        <v>1969</v>
      </c>
      <c r="D3490" s="289" t="s">
        <v>21</v>
      </c>
      <c r="E3490" s="86">
        <v>10000</v>
      </c>
      <c r="F3490" s="258"/>
    </row>
    <row r="3491" spans="1:7">
      <c r="A3491" s="166">
        <f t="shared" si="56"/>
        <v>3482</v>
      </c>
      <c r="B3491" s="85">
        <v>44880</v>
      </c>
      <c r="C3491" s="65" t="s">
        <v>1969</v>
      </c>
      <c r="D3491" s="289" t="s">
        <v>991</v>
      </c>
      <c r="E3491" s="86">
        <v>700000</v>
      </c>
      <c r="F3491" s="258"/>
    </row>
    <row r="3492" spans="1:7">
      <c r="A3492" s="166">
        <f t="shared" si="56"/>
        <v>3483</v>
      </c>
      <c r="B3492" s="85">
        <v>44880</v>
      </c>
      <c r="C3492" s="65" t="s">
        <v>1969</v>
      </c>
      <c r="D3492" s="289" t="s">
        <v>966</v>
      </c>
      <c r="E3492" s="86">
        <v>100000</v>
      </c>
      <c r="F3492" s="258"/>
    </row>
    <row r="3493" spans="1:7">
      <c r="A3493" s="166">
        <f t="shared" si="56"/>
        <v>3484</v>
      </c>
      <c r="B3493" s="85">
        <v>44881</v>
      </c>
      <c r="C3493" s="65" t="s">
        <v>1970</v>
      </c>
      <c r="D3493" s="289" t="s">
        <v>343</v>
      </c>
      <c r="E3493" s="86">
        <v>100000</v>
      </c>
      <c r="F3493" s="258"/>
    </row>
    <row r="3494" spans="1:7">
      <c r="A3494" s="166">
        <f t="shared" si="56"/>
        <v>3485</v>
      </c>
      <c r="B3494" s="85">
        <v>44881</v>
      </c>
      <c r="C3494" s="65" t="s">
        <v>1970</v>
      </c>
      <c r="D3494" s="289" t="s">
        <v>21</v>
      </c>
      <c r="E3494" s="86">
        <v>50000</v>
      </c>
      <c r="F3494" s="258"/>
    </row>
    <row r="3495" spans="1:7">
      <c r="A3495" s="166">
        <f t="shared" si="56"/>
        <v>3486</v>
      </c>
      <c r="B3495" s="85">
        <v>44882</v>
      </c>
      <c r="C3495" s="65" t="s">
        <v>1971</v>
      </c>
      <c r="D3495" s="289" t="s">
        <v>1947</v>
      </c>
      <c r="E3495" s="86">
        <v>100000</v>
      </c>
      <c r="F3495" s="258"/>
    </row>
    <row r="3496" spans="1:7">
      <c r="A3496" s="166">
        <f t="shared" si="56"/>
        <v>3487</v>
      </c>
      <c r="B3496" s="85">
        <v>44882</v>
      </c>
      <c r="C3496" s="65" t="s">
        <v>1971</v>
      </c>
      <c r="D3496" s="289" t="s">
        <v>509</v>
      </c>
      <c r="E3496" s="86">
        <v>50000</v>
      </c>
      <c r="F3496" s="258"/>
    </row>
    <row r="3497" spans="1:7">
      <c r="A3497" s="166">
        <f t="shared" si="56"/>
        <v>3488</v>
      </c>
      <c r="B3497" s="85">
        <v>44882</v>
      </c>
      <c r="C3497" s="65" t="s">
        <v>1971</v>
      </c>
      <c r="D3497" s="289" t="s">
        <v>191</v>
      </c>
      <c r="E3497" s="86">
        <v>100000</v>
      </c>
      <c r="F3497" s="258"/>
    </row>
    <row r="3498" spans="1:7">
      <c r="A3498" s="166">
        <f t="shared" si="56"/>
        <v>3489</v>
      </c>
      <c r="B3498" s="85">
        <v>44882</v>
      </c>
      <c r="C3498" s="65" t="s">
        <v>1971</v>
      </c>
      <c r="D3498" s="289" t="s">
        <v>1948</v>
      </c>
      <c r="E3498" s="86">
        <v>200000</v>
      </c>
      <c r="F3498" s="258"/>
    </row>
    <row r="3499" spans="1:7">
      <c r="A3499" s="166">
        <f t="shared" si="56"/>
        <v>3490</v>
      </c>
      <c r="B3499" s="85">
        <v>44882</v>
      </c>
      <c r="C3499" s="65" t="s">
        <v>1971</v>
      </c>
      <c r="D3499" s="289" t="s">
        <v>1949</v>
      </c>
      <c r="E3499" s="86">
        <v>300000</v>
      </c>
      <c r="F3499" s="258"/>
    </row>
    <row r="3500" spans="1:7">
      <c r="A3500" s="166">
        <f t="shared" si="56"/>
        <v>3491</v>
      </c>
      <c r="B3500" s="85">
        <v>44882</v>
      </c>
      <c r="C3500" s="65" t="s">
        <v>1971</v>
      </c>
      <c r="D3500" s="289" t="s">
        <v>21</v>
      </c>
      <c r="E3500" s="86">
        <v>85777</v>
      </c>
      <c r="F3500" s="258"/>
    </row>
    <row r="3501" spans="1:7">
      <c r="A3501" s="166">
        <f t="shared" si="56"/>
        <v>3492</v>
      </c>
      <c r="B3501" s="85">
        <v>44882</v>
      </c>
      <c r="C3501" s="65" t="s">
        <v>1971</v>
      </c>
      <c r="D3501" s="289" t="s">
        <v>153</v>
      </c>
      <c r="E3501" s="86">
        <v>70000</v>
      </c>
      <c r="F3501" s="258"/>
    </row>
    <row r="3502" spans="1:7" ht="25.5">
      <c r="A3502" s="166">
        <f t="shared" si="56"/>
        <v>3493</v>
      </c>
      <c r="B3502" s="85">
        <v>44883</v>
      </c>
      <c r="C3502" s="65" t="s">
        <v>1972</v>
      </c>
      <c r="D3502" s="289" t="s">
        <v>2431</v>
      </c>
      <c r="E3502" s="86">
        <v>500000</v>
      </c>
      <c r="F3502" s="258"/>
      <c r="G3502" s="265">
        <v>12</v>
      </c>
    </row>
    <row r="3503" spans="1:7">
      <c r="A3503" s="166">
        <f t="shared" si="56"/>
        <v>3494</v>
      </c>
      <c r="B3503" s="85">
        <v>44883</v>
      </c>
      <c r="C3503" s="65" t="s">
        <v>1972</v>
      </c>
      <c r="D3503" s="289" t="s">
        <v>513</v>
      </c>
      <c r="E3503" s="86">
        <v>5000</v>
      </c>
      <c r="F3503" s="258"/>
    </row>
    <row r="3504" spans="1:7">
      <c r="A3504" s="166">
        <f t="shared" si="56"/>
        <v>3495</v>
      </c>
      <c r="B3504" s="85">
        <v>44884</v>
      </c>
      <c r="C3504" s="65" t="s">
        <v>1973</v>
      </c>
      <c r="D3504" s="289" t="s">
        <v>2448</v>
      </c>
      <c r="E3504" s="86">
        <v>300000</v>
      </c>
      <c r="F3504" s="258"/>
    </row>
    <row r="3505" spans="1:6">
      <c r="A3505" s="166">
        <f t="shared" si="56"/>
        <v>3496</v>
      </c>
      <c r="B3505" s="85">
        <v>44884</v>
      </c>
      <c r="C3505" s="65" t="s">
        <v>1973</v>
      </c>
      <c r="D3505" s="289" t="s">
        <v>21</v>
      </c>
      <c r="E3505" s="86">
        <v>10000</v>
      </c>
      <c r="F3505" s="258"/>
    </row>
    <row r="3506" spans="1:6">
      <c r="A3506" s="166">
        <f t="shared" si="56"/>
        <v>3497</v>
      </c>
      <c r="B3506" s="85">
        <v>44884</v>
      </c>
      <c r="C3506" s="65" t="s">
        <v>1973</v>
      </c>
      <c r="D3506" s="289" t="s">
        <v>1950</v>
      </c>
      <c r="E3506" s="86">
        <v>100000</v>
      </c>
      <c r="F3506" s="258"/>
    </row>
    <row r="3507" spans="1:6">
      <c r="A3507" s="166">
        <f t="shared" si="56"/>
        <v>3498</v>
      </c>
      <c r="B3507" s="85">
        <v>44884</v>
      </c>
      <c r="C3507" s="65" t="s">
        <v>1973</v>
      </c>
      <c r="D3507" s="289" t="s">
        <v>1951</v>
      </c>
      <c r="E3507" s="86">
        <v>100000</v>
      </c>
      <c r="F3507" s="258"/>
    </row>
    <row r="3508" spans="1:6">
      <c r="A3508" s="166">
        <f t="shared" si="56"/>
        <v>3499</v>
      </c>
      <c r="B3508" s="85">
        <v>44885</v>
      </c>
      <c r="C3508" s="65" t="s">
        <v>1974</v>
      </c>
      <c r="D3508" s="289" t="s">
        <v>21</v>
      </c>
      <c r="E3508" s="86">
        <v>20000</v>
      </c>
      <c r="F3508" s="258"/>
    </row>
    <row r="3509" spans="1:6">
      <c r="A3509" s="166">
        <f t="shared" si="56"/>
        <v>3500</v>
      </c>
      <c r="B3509" s="85">
        <v>44885</v>
      </c>
      <c r="C3509" s="65" t="s">
        <v>1974</v>
      </c>
      <c r="D3509" s="289" t="s">
        <v>146</v>
      </c>
      <c r="E3509" s="86">
        <v>200000</v>
      </c>
      <c r="F3509" s="258"/>
    </row>
    <row r="3510" spans="1:6">
      <c r="A3510" s="166">
        <f t="shared" si="56"/>
        <v>3501</v>
      </c>
      <c r="B3510" s="85">
        <v>44886</v>
      </c>
      <c r="C3510" s="65" t="s">
        <v>1975</v>
      </c>
      <c r="D3510" s="289" t="s">
        <v>361</v>
      </c>
      <c r="E3510" s="86">
        <v>500000</v>
      </c>
      <c r="F3510" s="258"/>
    </row>
    <row r="3511" spans="1:6">
      <c r="A3511" s="166">
        <f t="shared" si="56"/>
        <v>3502</v>
      </c>
      <c r="B3511" s="85">
        <v>44886</v>
      </c>
      <c r="C3511" s="65" t="s">
        <v>1975</v>
      </c>
      <c r="D3511" s="289" t="s">
        <v>143</v>
      </c>
      <c r="E3511" s="86">
        <v>200000</v>
      </c>
      <c r="F3511" s="258"/>
    </row>
    <row r="3512" spans="1:6">
      <c r="A3512" s="166">
        <f t="shared" si="56"/>
        <v>3503</v>
      </c>
      <c r="B3512" s="85">
        <v>44887</v>
      </c>
      <c r="C3512" s="65" t="s">
        <v>1976</v>
      </c>
      <c r="D3512" s="289" t="s">
        <v>1952</v>
      </c>
      <c r="E3512" s="86">
        <v>200000</v>
      </c>
      <c r="F3512" s="258"/>
    </row>
    <row r="3513" spans="1:6">
      <c r="A3513" s="166">
        <f t="shared" si="56"/>
        <v>3504</v>
      </c>
      <c r="B3513" s="85">
        <v>44887</v>
      </c>
      <c r="C3513" s="65" t="s">
        <v>1976</v>
      </c>
      <c r="D3513" s="289" t="s">
        <v>330</v>
      </c>
      <c r="E3513" s="86">
        <v>100000</v>
      </c>
      <c r="F3513" s="258"/>
    </row>
    <row r="3514" spans="1:6">
      <c r="A3514" s="166">
        <f t="shared" si="56"/>
        <v>3505</v>
      </c>
      <c r="B3514" s="85">
        <v>44887</v>
      </c>
      <c r="C3514" s="65" t="s">
        <v>1976</v>
      </c>
      <c r="D3514" s="289" t="s">
        <v>21</v>
      </c>
      <c r="E3514" s="86">
        <v>10000</v>
      </c>
      <c r="F3514" s="258"/>
    </row>
    <row r="3515" spans="1:6">
      <c r="A3515" s="166">
        <f t="shared" si="56"/>
        <v>3506</v>
      </c>
      <c r="B3515" s="85">
        <v>44887</v>
      </c>
      <c r="C3515" s="65" t="s">
        <v>1976</v>
      </c>
      <c r="D3515" s="289" t="s">
        <v>288</v>
      </c>
      <c r="E3515" s="86">
        <v>200000</v>
      </c>
      <c r="F3515" s="258"/>
    </row>
    <row r="3516" spans="1:6">
      <c r="A3516" s="166">
        <f t="shared" si="56"/>
        <v>3507</v>
      </c>
      <c r="B3516" s="85">
        <v>44888</v>
      </c>
      <c r="C3516" s="65" t="s">
        <v>1977</v>
      </c>
      <c r="D3516" s="289" t="s">
        <v>21</v>
      </c>
      <c r="E3516" s="86">
        <v>20000</v>
      </c>
      <c r="F3516" s="258"/>
    </row>
    <row r="3517" spans="1:6">
      <c r="A3517" s="166">
        <f t="shared" si="56"/>
        <v>3508</v>
      </c>
      <c r="B3517" s="85">
        <v>44888</v>
      </c>
      <c r="C3517" s="65" t="s">
        <v>1977</v>
      </c>
      <c r="D3517" s="289" t="s">
        <v>21</v>
      </c>
      <c r="E3517" s="86">
        <v>5000</v>
      </c>
      <c r="F3517" s="258"/>
    </row>
    <row r="3518" spans="1:6">
      <c r="A3518" s="166">
        <f t="shared" si="56"/>
        <v>3509</v>
      </c>
      <c r="B3518" s="85">
        <v>44889</v>
      </c>
      <c r="C3518" s="65" t="s">
        <v>1978</v>
      </c>
      <c r="D3518" s="289" t="s">
        <v>537</v>
      </c>
      <c r="E3518" s="86">
        <v>300000</v>
      </c>
      <c r="F3518" s="258"/>
    </row>
    <row r="3519" spans="1:6">
      <c r="A3519" s="166">
        <f t="shared" si="56"/>
        <v>3510</v>
      </c>
      <c r="B3519" s="85">
        <v>44889</v>
      </c>
      <c r="C3519" s="65" t="s">
        <v>1978</v>
      </c>
      <c r="D3519" s="289" t="s">
        <v>1953</v>
      </c>
      <c r="E3519" s="86">
        <v>100000</v>
      </c>
      <c r="F3519" s="258"/>
    </row>
    <row r="3520" spans="1:6">
      <c r="A3520" s="166">
        <f t="shared" si="56"/>
        <v>3511</v>
      </c>
      <c r="B3520" s="85">
        <v>44890</v>
      </c>
      <c r="C3520" s="65" t="s">
        <v>1981</v>
      </c>
      <c r="D3520" s="289" t="s">
        <v>294</v>
      </c>
      <c r="E3520" s="86">
        <v>200000</v>
      </c>
      <c r="F3520" s="258"/>
    </row>
    <row r="3521" spans="1:7" ht="25.5">
      <c r="A3521" s="166">
        <f t="shared" si="56"/>
        <v>3512</v>
      </c>
      <c r="B3521" s="85">
        <v>44890</v>
      </c>
      <c r="C3521" s="65" t="s">
        <v>1981</v>
      </c>
      <c r="D3521" s="24" t="s">
        <v>2444</v>
      </c>
      <c r="E3521" s="86">
        <v>50000</v>
      </c>
      <c r="F3521" s="258"/>
    </row>
    <row r="3522" spans="1:7">
      <c r="A3522" s="166">
        <f t="shared" si="56"/>
        <v>3513</v>
      </c>
      <c r="B3522" s="85">
        <v>44890</v>
      </c>
      <c r="C3522" s="65" t="s">
        <v>1981</v>
      </c>
      <c r="D3522" s="289" t="s">
        <v>21</v>
      </c>
      <c r="E3522" s="86">
        <v>10000</v>
      </c>
      <c r="F3522" s="258"/>
    </row>
    <row r="3523" spans="1:7">
      <c r="A3523" s="166">
        <f t="shared" si="56"/>
        <v>3514</v>
      </c>
      <c r="B3523" s="85">
        <v>44890</v>
      </c>
      <c r="C3523" s="65" t="s">
        <v>1981</v>
      </c>
      <c r="D3523" s="289" t="s">
        <v>231</v>
      </c>
      <c r="E3523" s="86">
        <v>200000</v>
      </c>
      <c r="F3523" s="258"/>
    </row>
    <row r="3524" spans="1:7">
      <c r="A3524" s="166">
        <f t="shared" si="56"/>
        <v>3515</v>
      </c>
      <c r="B3524" s="85">
        <v>44891</v>
      </c>
      <c r="C3524" s="65" t="s">
        <v>1982</v>
      </c>
      <c r="D3524" s="289" t="s">
        <v>149</v>
      </c>
      <c r="E3524" s="86">
        <v>400000</v>
      </c>
      <c r="F3524" s="258"/>
    </row>
    <row r="3525" spans="1:7">
      <c r="A3525" s="166">
        <f t="shared" si="56"/>
        <v>3516</v>
      </c>
      <c r="B3525" s="85">
        <v>44891</v>
      </c>
      <c r="C3525" s="65" t="s">
        <v>1982</v>
      </c>
      <c r="D3525" s="289" t="s">
        <v>21</v>
      </c>
      <c r="E3525" s="86">
        <v>10000</v>
      </c>
      <c r="F3525" s="258"/>
    </row>
    <row r="3526" spans="1:7">
      <c r="A3526" s="166">
        <f t="shared" si="56"/>
        <v>3517</v>
      </c>
      <c r="B3526" s="85">
        <v>44891</v>
      </c>
      <c r="C3526" s="65" t="s">
        <v>1982</v>
      </c>
      <c r="D3526" s="289" t="s">
        <v>21</v>
      </c>
      <c r="E3526" s="86">
        <v>20000</v>
      </c>
      <c r="F3526" s="258"/>
    </row>
    <row r="3527" spans="1:7">
      <c r="A3527" s="166">
        <f t="shared" si="56"/>
        <v>3518</v>
      </c>
      <c r="B3527" s="85">
        <v>44891</v>
      </c>
      <c r="C3527" s="65" t="s">
        <v>1982</v>
      </c>
      <c r="D3527" s="289" t="s">
        <v>21</v>
      </c>
      <c r="E3527" s="86">
        <v>5000</v>
      </c>
      <c r="F3527" s="258"/>
    </row>
    <row r="3528" spans="1:7">
      <c r="A3528" s="166">
        <f t="shared" si="56"/>
        <v>3519</v>
      </c>
      <c r="B3528" s="85">
        <v>44892</v>
      </c>
      <c r="C3528" s="65" t="s">
        <v>1983</v>
      </c>
      <c r="D3528" s="289" t="s">
        <v>21</v>
      </c>
      <c r="E3528" s="86">
        <v>20000</v>
      </c>
      <c r="F3528" s="258"/>
    </row>
    <row r="3529" spans="1:7">
      <c r="A3529" s="166">
        <f t="shared" si="56"/>
        <v>3520</v>
      </c>
      <c r="B3529" s="85">
        <v>44892</v>
      </c>
      <c r="C3529" s="65" t="s">
        <v>1983</v>
      </c>
      <c r="D3529" s="289" t="s">
        <v>1956</v>
      </c>
      <c r="E3529" s="86">
        <v>150000</v>
      </c>
      <c r="F3529" s="258"/>
    </row>
    <row r="3530" spans="1:7">
      <c r="A3530" s="166">
        <f t="shared" si="56"/>
        <v>3521</v>
      </c>
      <c r="B3530" s="85">
        <v>44893</v>
      </c>
      <c r="C3530" s="65" t="s">
        <v>1984</v>
      </c>
      <c r="D3530" s="289" t="s">
        <v>2430</v>
      </c>
      <c r="E3530" s="86">
        <v>900000</v>
      </c>
      <c r="F3530" s="258"/>
      <c r="G3530" s="265">
        <v>11</v>
      </c>
    </row>
    <row r="3531" spans="1:7">
      <c r="A3531" s="166">
        <f t="shared" si="56"/>
        <v>3522</v>
      </c>
      <c r="B3531" s="85">
        <v>44893</v>
      </c>
      <c r="C3531" s="65" t="s">
        <v>1984</v>
      </c>
      <c r="D3531" s="289" t="s">
        <v>1945</v>
      </c>
      <c r="E3531" s="86">
        <v>100000</v>
      </c>
      <c r="F3531" s="258"/>
    </row>
    <row r="3532" spans="1:7">
      <c r="A3532" s="166">
        <f t="shared" si="56"/>
        <v>3523</v>
      </c>
      <c r="B3532" s="85">
        <v>44894</v>
      </c>
      <c r="C3532" s="65" t="s">
        <v>1985</v>
      </c>
      <c r="D3532" s="289" t="s">
        <v>21</v>
      </c>
      <c r="E3532" s="86">
        <v>200000</v>
      </c>
      <c r="F3532" s="258"/>
    </row>
    <row r="3533" spans="1:7">
      <c r="A3533" s="166">
        <f t="shared" si="56"/>
        <v>3524</v>
      </c>
      <c r="B3533" s="85">
        <v>44894</v>
      </c>
      <c r="C3533" s="65" t="s">
        <v>1985</v>
      </c>
      <c r="D3533" s="289" t="s">
        <v>21</v>
      </c>
      <c r="E3533" s="86">
        <v>5000</v>
      </c>
      <c r="F3533" s="258"/>
    </row>
    <row r="3534" spans="1:7">
      <c r="A3534" s="166">
        <f t="shared" si="56"/>
        <v>3525</v>
      </c>
      <c r="B3534" s="85">
        <v>44894</v>
      </c>
      <c r="C3534" s="65" t="s">
        <v>1985</v>
      </c>
      <c r="D3534" s="289" t="s">
        <v>21</v>
      </c>
      <c r="E3534" s="86">
        <v>199827</v>
      </c>
      <c r="F3534" s="258"/>
    </row>
    <row r="3535" spans="1:7">
      <c r="A3535" s="166">
        <f t="shared" si="56"/>
        <v>3526</v>
      </c>
      <c r="B3535" s="85">
        <v>44894</v>
      </c>
      <c r="C3535" s="65" t="s">
        <v>1985</v>
      </c>
      <c r="D3535" s="289" t="s">
        <v>21</v>
      </c>
      <c r="E3535" s="86">
        <v>25000</v>
      </c>
      <c r="F3535" s="258"/>
    </row>
    <row r="3536" spans="1:7" ht="25.5">
      <c r="A3536" s="166">
        <f t="shared" si="56"/>
        <v>3527</v>
      </c>
      <c r="B3536" s="85">
        <v>44894</v>
      </c>
      <c r="C3536" s="65" t="s">
        <v>1985</v>
      </c>
      <c r="D3536" s="289" t="s">
        <v>2452</v>
      </c>
      <c r="E3536" s="86">
        <v>1000000</v>
      </c>
      <c r="F3536" s="258"/>
      <c r="G3536" s="265">
        <v>3</v>
      </c>
    </row>
    <row r="3537" spans="1:7">
      <c r="A3537" s="166">
        <f t="shared" si="56"/>
        <v>3528</v>
      </c>
      <c r="B3537" s="85">
        <v>44896</v>
      </c>
      <c r="C3537" s="65" t="s">
        <v>2026</v>
      </c>
      <c r="D3537" s="289" t="s">
        <v>973</v>
      </c>
      <c r="E3537" s="86">
        <v>200000</v>
      </c>
      <c r="F3537" s="258"/>
    </row>
    <row r="3538" spans="1:7">
      <c r="A3538" s="166">
        <f t="shared" si="56"/>
        <v>3529</v>
      </c>
      <c r="B3538" s="85">
        <v>44896</v>
      </c>
      <c r="C3538" s="65" t="s">
        <v>2026</v>
      </c>
      <c r="D3538" s="289" t="s">
        <v>21</v>
      </c>
      <c r="E3538" s="86">
        <v>30000</v>
      </c>
      <c r="F3538" s="258"/>
    </row>
    <row r="3539" spans="1:7">
      <c r="A3539" s="166">
        <f t="shared" si="56"/>
        <v>3530</v>
      </c>
      <c r="B3539" s="85">
        <v>44896</v>
      </c>
      <c r="C3539" s="65" t="s">
        <v>2026</v>
      </c>
      <c r="D3539" s="35" t="s">
        <v>2475</v>
      </c>
      <c r="E3539" s="86">
        <v>200000</v>
      </c>
      <c r="F3539" s="258"/>
    </row>
    <row r="3540" spans="1:7" ht="25.5">
      <c r="A3540" s="166">
        <f t="shared" si="56"/>
        <v>3531</v>
      </c>
      <c r="B3540" s="85">
        <v>44896</v>
      </c>
      <c r="C3540" s="65" t="s">
        <v>2026</v>
      </c>
      <c r="D3540" s="423" t="s">
        <v>2453</v>
      </c>
      <c r="E3540" s="86">
        <v>1000000</v>
      </c>
      <c r="F3540" s="258"/>
      <c r="G3540" s="265">
        <v>6</v>
      </c>
    </row>
    <row r="3541" spans="1:7">
      <c r="A3541" s="166">
        <f t="shared" si="56"/>
        <v>3532</v>
      </c>
      <c r="B3541" s="85">
        <v>44896</v>
      </c>
      <c r="C3541" s="65" t="s">
        <v>2026</v>
      </c>
      <c r="D3541" s="289" t="s">
        <v>21</v>
      </c>
      <c r="E3541" s="86">
        <v>10000</v>
      </c>
      <c r="F3541" s="258"/>
    </row>
    <row r="3542" spans="1:7">
      <c r="A3542" s="166">
        <f t="shared" si="56"/>
        <v>3533</v>
      </c>
      <c r="B3542" s="85">
        <v>44896</v>
      </c>
      <c r="C3542" s="65" t="s">
        <v>2026</v>
      </c>
      <c r="D3542" s="289" t="s">
        <v>21</v>
      </c>
      <c r="E3542" s="86">
        <v>20000</v>
      </c>
      <c r="F3542" s="258"/>
    </row>
    <row r="3543" spans="1:7">
      <c r="A3543" s="166">
        <f t="shared" si="56"/>
        <v>3534</v>
      </c>
      <c r="B3543" s="85">
        <v>44896</v>
      </c>
      <c r="C3543" s="65" t="s">
        <v>2026</v>
      </c>
      <c r="D3543" s="289" t="s">
        <v>21</v>
      </c>
      <c r="E3543" s="86">
        <v>20000</v>
      </c>
      <c r="F3543" s="258"/>
    </row>
    <row r="3544" spans="1:7">
      <c r="A3544" s="166">
        <f t="shared" si="56"/>
        <v>3535</v>
      </c>
      <c r="B3544" s="85">
        <v>44896</v>
      </c>
      <c r="C3544" s="65" t="s">
        <v>2026</v>
      </c>
      <c r="D3544" s="289" t="s">
        <v>21</v>
      </c>
      <c r="E3544" s="86">
        <v>20000</v>
      </c>
      <c r="F3544" s="258"/>
    </row>
    <row r="3545" spans="1:7">
      <c r="A3545" s="166">
        <f t="shared" si="56"/>
        <v>3536</v>
      </c>
      <c r="B3545" s="85">
        <v>44896</v>
      </c>
      <c r="C3545" s="65" t="s">
        <v>2026</v>
      </c>
      <c r="D3545" s="289" t="s">
        <v>21</v>
      </c>
      <c r="E3545" s="86">
        <v>20000</v>
      </c>
      <c r="F3545" s="258"/>
    </row>
    <row r="3546" spans="1:7">
      <c r="A3546" s="166">
        <f t="shared" si="56"/>
        <v>3537</v>
      </c>
      <c r="B3546" s="85">
        <v>44896</v>
      </c>
      <c r="C3546" s="65" t="s">
        <v>2026</v>
      </c>
      <c r="D3546" s="289" t="s">
        <v>21</v>
      </c>
      <c r="E3546" s="86">
        <v>20000</v>
      </c>
      <c r="F3546" s="258"/>
    </row>
    <row r="3547" spans="1:7">
      <c r="A3547" s="166">
        <f t="shared" si="56"/>
        <v>3538</v>
      </c>
      <c r="B3547" s="85">
        <v>44896</v>
      </c>
      <c r="C3547" s="65" t="s">
        <v>2026</v>
      </c>
      <c r="D3547" s="289" t="s">
        <v>21</v>
      </c>
      <c r="E3547" s="86">
        <v>20000</v>
      </c>
      <c r="F3547" s="258"/>
    </row>
    <row r="3548" spans="1:7">
      <c r="A3548" s="166">
        <f t="shared" si="56"/>
        <v>3539</v>
      </c>
      <c r="B3548" s="85">
        <v>44896</v>
      </c>
      <c r="C3548" s="65" t="s">
        <v>2026</v>
      </c>
      <c r="D3548" s="289" t="s">
        <v>21</v>
      </c>
      <c r="E3548" s="86">
        <v>1000</v>
      </c>
      <c r="F3548" s="258"/>
    </row>
    <row r="3549" spans="1:7">
      <c r="A3549" s="166">
        <f t="shared" si="56"/>
        <v>3540</v>
      </c>
      <c r="B3549" s="85">
        <v>44896</v>
      </c>
      <c r="C3549" s="65" t="s">
        <v>2026</v>
      </c>
      <c r="D3549" s="289" t="s">
        <v>21</v>
      </c>
      <c r="E3549" s="86">
        <v>20000</v>
      </c>
      <c r="F3549" s="258"/>
    </row>
    <row r="3550" spans="1:7">
      <c r="A3550" s="166">
        <f t="shared" si="56"/>
        <v>3541</v>
      </c>
      <c r="B3550" s="85">
        <v>44896</v>
      </c>
      <c r="C3550" s="65" t="s">
        <v>2026</v>
      </c>
      <c r="D3550" s="289" t="s">
        <v>21</v>
      </c>
      <c r="E3550" s="86">
        <v>20000</v>
      </c>
      <c r="F3550" s="258"/>
    </row>
    <row r="3551" spans="1:7">
      <c r="A3551" s="166">
        <f t="shared" si="56"/>
        <v>3542</v>
      </c>
      <c r="B3551" s="85">
        <v>44896</v>
      </c>
      <c r="C3551" s="65" t="s">
        <v>2026</v>
      </c>
      <c r="D3551" s="289" t="s">
        <v>21</v>
      </c>
      <c r="E3551" s="86">
        <v>20000</v>
      </c>
      <c r="F3551" s="258"/>
    </row>
    <row r="3552" spans="1:7">
      <c r="A3552" s="166">
        <f t="shared" ref="A3552:A3615" si="57">A3551+1</f>
        <v>3543</v>
      </c>
      <c r="B3552" s="85">
        <v>44896</v>
      </c>
      <c r="C3552" s="65" t="s">
        <v>2026</v>
      </c>
      <c r="D3552" s="289" t="s">
        <v>21</v>
      </c>
      <c r="E3552" s="86">
        <v>20000</v>
      </c>
      <c r="F3552" s="258"/>
    </row>
    <row r="3553" spans="1:6">
      <c r="A3553" s="166">
        <f t="shared" si="57"/>
        <v>3544</v>
      </c>
      <c r="B3553" s="85">
        <v>44896</v>
      </c>
      <c r="C3553" s="65" t="s">
        <v>2026</v>
      </c>
      <c r="D3553" s="289" t="s">
        <v>21</v>
      </c>
      <c r="E3553" s="86">
        <v>20000</v>
      </c>
      <c r="F3553" s="258"/>
    </row>
    <row r="3554" spans="1:6">
      <c r="A3554" s="166">
        <f t="shared" si="57"/>
        <v>3545</v>
      </c>
      <c r="B3554" s="85">
        <v>44896</v>
      </c>
      <c r="C3554" s="65" t="s">
        <v>2026</v>
      </c>
      <c r="D3554" s="289" t="s">
        <v>21</v>
      </c>
      <c r="E3554" s="86">
        <v>20000</v>
      </c>
      <c r="F3554" s="258"/>
    </row>
    <row r="3555" spans="1:6">
      <c r="A3555" s="166">
        <f t="shared" si="57"/>
        <v>3546</v>
      </c>
      <c r="B3555" s="85">
        <v>44896</v>
      </c>
      <c r="C3555" s="65" t="s">
        <v>2026</v>
      </c>
      <c r="D3555" s="289" t="s">
        <v>21</v>
      </c>
      <c r="E3555" s="86">
        <v>20000</v>
      </c>
      <c r="F3555" s="258"/>
    </row>
    <row r="3556" spans="1:6">
      <c r="A3556" s="166">
        <f t="shared" si="57"/>
        <v>3547</v>
      </c>
      <c r="B3556" s="85">
        <v>44896</v>
      </c>
      <c r="C3556" s="65" t="s">
        <v>2026</v>
      </c>
      <c r="D3556" s="289" t="s">
        <v>21</v>
      </c>
      <c r="E3556" s="86">
        <v>20000</v>
      </c>
      <c r="F3556" s="258"/>
    </row>
    <row r="3557" spans="1:6">
      <c r="A3557" s="166">
        <f t="shared" si="57"/>
        <v>3548</v>
      </c>
      <c r="B3557" s="85">
        <v>44896</v>
      </c>
      <c r="C3557" s="65" t="s">
        <v>2026</v>
      </c>
      <c r="D3557" s="289" t="s">
        <v>21</v>
      </c>
      <c r="E3557" s="86">
        <v>20000</v>
      </c>
      <c r="F3557" s="258"/>
    </row>
    <row r="3558" spans="1:6">
      <c r="A3558" s="166">
        <f t="shared" si="57"/>
        <v>3549</v>
      </c>
      <c r="B3558" s="85">
        <v>44896</v>
      </c>
      <c r="C3558" s="65" t="s">
        <v>2026</v>
      </c>
      <c r="D3558" s="289" t="s">
        <v>21</v>
      </c>
      <c r="E3558" s="86">
        <v>20000</v>
      </c>
      <c r="F3558" s="258"/>
    </row>
    <row r="3559" spans="1:6">
      <c r="A3559" s="166">
        <f t="shared" si="57"/>
        <v>3550</v>
      </c>
      <c r="B3559" s="85">
        <v>44896</v>
      </c>
      <c r="C3559" s="65" t="s">
        <v>2026</v>
      </c>
      <c r="D3559" s="289" t="s">
        <v>21</v>
      </c>
      <c r="E3559" s="86">
        <v>20000</v>
      </c>
      <c r="F3559" s="258"/>
    </row>
    <row r="3560" spans="1:6">
      <c r="A3560" s="166">
        <f t="shared" si="57"/>
        <v>3551</v>
      </c>
      <c r="B3560" s="85">
        <v>44896</v>
      </c>
      <c r="C3560" s="65" t="s">
        <v>2026</v>
      </c>
      <c r="D3560" s="289" t="s">
        <v>21</v>
      </c>
      <c r="E3560" s="86">
        <v>20000</v>
      </c>
      <c r="F3560" s="258"/>
    </row>
    <row r="3561" spans="1:6">
      <c r="A3561" s="166">
        <f t="shared" si="57"/>
        <v>3552</v>
      </c>
      <c r="B3561" s="85">
        <v>44896</v>
      </c>
      <c r="C3561" s="65" t="s">
        <v>2026</v>
      </c>
      <c r="D3561" s="35" t="s">
        <v>21</v>
      </c>
      <c r="E3561" s="86">
        <v>300000</v>
      </c>
      <c r="F3561" s="258"/>
    </row>
    <row r="3562" spans="1:6">
      <c r="A3562" s="166">
        <f t="shared" si="57"/>
        <v>3553</v>
      </c>
      <c r="B3562" s="85">
        <v>44897</v>
      </c>
      <c r="C3562" s="65" t="s">
        <v>2027</v>
      </c>
      <c r="D3562" s="289" t="s">
        <v>139</v>
      </c>
      <c r="E3562" s="86">
        <v>100000</v>
      </c>
      <c r="F3562" s="258"/>
    </row>
    <row r="3563" spans="1:6">
      <c r="A3563" s="166">
        <f t="shared" si="57"/>
        <v>3554</v>
      </c>
      <c r="B3563" s="85">
        <v>44897</v>
      </c>
      <c r="C3563" s="65" t="s">
        <v>2027</v>
      </c>
      <c r="D3563" s="289" t="s">
        <v>21</v>
      </c>
      <c r="E3563" s="86">
        <v>20000</v>
      </c>
      <c r="F3563" s="258"/>
    </row>
    <row r="3564" spans="1:6">
      <c r="A3564" s="166">
        <f t="shared" si="57"/>
        <v>3555</v>
      </c>
      <c r="B3564" s="85">
        <v>44897</v>
      </c>
      <c r="C3564" s="65" t="s">
        <v>2027</v>
      </c>
      <c r="D3564" s="289" t="s">
        <v>21</v>
      </c>
      <c r="E3564" s="86">
        <v>20000</v>
      </c>
      <c r="F3564" s="258"/>
    </row>
    <row r="3565" spans="1:6">
      <c r="A3565" s="166">
        <f t="shared" si="57"/>
        <v>3556</v>
      </c>
      <c r="B3565" s="85">
        <v>44897</v>
      </c>
      <c r="C3565" s="65" t="s">
        <v>2027</v>
      </c>
      <c r="D3565" s="289" t="s">
        <v>21</v>
      </c>
      <c r="E3565" s="86">
        <v>20000</v>
      </c>
      <c r="F3565" s="258"/>
    </row>
    <row r="3566" spans="1:6">
      <c r="A3566" s="166">
        <f t="shared" si="57"/>
        <v>3557</v>
      </c>
      <c r="B3566" s="85">
        <v>44897</v>
      </c>
      <c r="C3566" s="65" t="s">
        <v>2027</v>
      </c>
      <c r="D3566" s="289" t="s">
        <v>21</v>
      </c>
      <c r="E3566" s="86">
        <v>20000</v>
      </c>
      <c r="F3566" s="258"/>
    </row>
    <row r="3567" spans="1:6">
      <c r="A3567" s="166">
        <f t="shared" si="57"/>
        <v>3558</v>
      </c>
      <c r="B3567" s="85">
        <v>44897</v>
      </c>
      <c r="C3567" s="65" t="s">
        <v>2027</v>
      </c>
      <c r="D3567" s="289" t="s">
        <v>21</v>
      </c>
      <c r="E3567" s="86">
        <v>20000</v>
      </c>
      <c r="F3567" s="258"/>
    </row>
    <row r="3568" spans="1:6">
      <c r="A3568" s="166">
        <f t="shared" si="57"/>
        <v>3559</v>
      </c>
      <c r="B3568" s="85">
        <v>44897</v>
      </c>
      <c r="C3568" s="65" t="s">
        <v>2027</v>
      </c>
      <c r="D3568" s="289" t="s">
        <v>21</v>
      </c>
      <c r="E3568" s="86">
        <v>20000</v>
      </c>
      <c r="F3568" s="258"/>
    </row>
    <row r="3569" spans="1:6">
      <c r="A3569" s="166">
        <f t="shared" si="57"/>
        <v>3560</v>
      </c>
      <c r="B3569" s="85">
        <v>44897</v>
      </c>
      <c r="C3569" s="65" t="s">
        <v>2027</v>
      </c>
      <c r="D3569" s="289" t="s">
        <v>21</v>
      </c>
      <c r="E3569" s="86">
        <v>20000</v>
      </c>
      <c r="F3569" s="258"/>
    </row>
    <row r="3570" spans="1:6">
      <c r="A3570" s="166">
        <f t="shared" si="57"/>
        <v>3561</v>
      </c>
      <c r="B3570" s="85">
        <v>44897</v>
      </c>
      <c r="C3570" s="65" t="s">
        <v>2027</v>
      </c>
      <c r="D3570" s="289" t="s">
        <v>21</v>
      </c>
      <c r="E3570" s="86">
        <v>20000</v>
      </c>
      <c r="F3570" s="258"/>
    </row>
    <row r="3571" spans="1:6">
      <c r="A3571" s="166">
        <f t="shared" si="57"/>
        <v>3562</v>
      </c>
      <c r="B3571" s="85">
        <v>44897</v>
      </c>
      <c r="C3571" s="65" t="s">
        <v>2027</v>
      </c>
      <c r="D3571" s="289" t="s">
        <v>21</v>
      </c>
      <c r="E3571" s="86">
        <v>20000</v>
      </c>
      <c r="F3571" s="258"/>
    </row>
    <row r="3572" spans="1:6">
      <c r="A3572" s="166">
        <f t="shared" si="57"/>
        <v>3563</v>
      </c>
      <c r="B3572" s="85">
        <v>44897</v>
      </c>
      <c r="C3572" s="65" t="s">
        <v>2027</v>
      </c>
      <c r="D3572" s="289" t="s">
        <v>21</v>
      </c>
      <c r="E3572" s="86">
        <v>20000</v>
      </c>
      <c r="F3572" s="258"/>
    </row>
    <row r="3573" spans="1:6">
      <c r="A3573" s="166">
        <f t="shared" si="57"/>
        <v>3564</v>
      </c>
      <c r="B3573" s="85">
        <v>44897</v>
      </c>
      <c r="C3573" s="65" t="s">
        <v>2027</v>
      </c>
      <c r="D3573" s="289" t="s">
        <v>21</v>
      </c>
      <c r="E3573" s="86">
        <v>20000</v>
      </c>
      <c r="F3573" s="258"/>
    </row>
    <row r="3574" spans="1:6">
      <c r="A3574" s="166">
        <f t="shared" si="57"/>
        <v>3565</v>
      </c>
      <c r="B3574" s="85">
        <v>44897</v>
      </c>
      <c r="C3574" s="65" t="s">
        <v>2027</v>
      </c>
      <c r="D3574" s="289" t="s">
        <v>21</v>
      </c>
      <c r="E3574" s="86">
        <v>20000</v>
      </c>
      <c r="F3574" s="258"/>
    </row>
    <row r="3575" spans="1:6">
      <c r="A3575" s="166">
        <f t="shared" si="57"/>
        <v>3566</v>
      </c>
      <c r="B3575" s="85">
        <v>44897</v>
      </c>
      <c r="C3575" s="65" t="s">
        <v>2027</v>
      </c>
      <c r="D3575" s="289" t="s">
        <v>21</v>
      </c>
      <c r="E3575" s="86">
        <v>20000</v>
      </c>
      <c r="F3575" s="258"/>
    </row>
    <row r="3576" spans="1:6">
      <c r="A3576" s="166">
        <f t="shared" si="57"/>
        <v>3567</v>
      </c>
      <c r="B3576" s="85">
        <v>44897</v>
      </c>
      <c r="C3576" s="65" t="s">
        <v>2027</v>
      </c>
      <c r="D3576" s="289" t="s">
        <v>21</v>
      </c>
      <c r="E3576" s="86">
        <v>20000</v>
      </c>
      <c r="F3576" s="258"/>
    </row>
    <row r="3577" spans="1:6">
      <c r="A3577" s="166">
        <f t="shared" si="57"/>
        <v>3568</v>
      </c>
      <c r="B3577" s="85">
        <v>44897</v>
      </c>
      <c r="C3577" s="65" t="s">
        <v>2027</v>
      </c>
      <c r="D3577" s="289" t="s">
        <v>21</v>
      </c>
      <c r="E3577" s="86">
        <v>20000</v>
      </c>
      <c r="F3577" s="258"/>
    </row>
    <row r="3578" spans="1:6">
      <c r="A3578" s="166">
        <f t="shared" si="57"/>
        <v>3569</v>
      </c>
      <c r="B3578" s="85">
        <v>44897</v>
      </c>
      <c r="C3578" s="65" t="s">
        <v>2027</v>
      </c>
      <c r="D3578" s="289" t="s">
        <v>21</v>
      </c>
      <c r="E3578" s="86">
        <v>20000</v>
      </c>
      <c r="F3578" s="258"/>
    </row>
    <row r="3579" spans="1:6">
      <c r="A3579" s="166">
        <f t="shared" si="57"/>
        <v>3570</v>
      </c>
      <c r="B3579" s="85">
        <v>44897</v>
      </c>
      <c r="C3579" s="65" t="s">
        <v>2027</v>
      </c>
      <c r="D3579" s="289" t="s">
        <v>21</v>
      </c>
      <c r="E3579" s="86">
        <v>20000</v>
      </c>
      <c r="F3579" s="258"/>
    </row>
    <row r="3580" spans="1:6">
      <c r="A3580" s="166">
        <f t="shared" si="57"/>
        <v>3571</v>
      </c>
      <c r="B3580" s="85">
        <v>44897</v>
      </c>
      <c r="C3580" s="65" t="s">
        <v>2027</v>
      </c>
      <c r="D3580" s="289" t="s">
        <v>21</v>
      </c>
      <c r="E3580" s="86">
        <v>20000</v>
      </c>
      <c r="F3580" s="258"/>
    </row>
    <row r="3581" spans="1:6">
      <c r="A3581" s="166">
        <f t="shared" si="57"/>
        <v>3572</v>
      </c>
      <c r="B3581" s="85">
        <v>44897</v>
      </c>
      <c r="C3581" s="65" t="s">
        <v>2027</v>
      </c>
      <c r="D3581" s="289" t="s">
        <v>21</v>
      </c>
      <c r="E3581" s="86">
        <v>20000</v>
      </c>
      <c r="F3581" s="258"/>
    </row>
    <row r="3582" spans="1:6">
      <c r="A3582" s="166">
        <f t="shared" si="57"/>
        <v>3573</v>
      </c>
      <c r="B3582" s="85">
        <v>44897</v>
      </c>
      <c r="C3582" s="65" t="s">
        <v>2027</v>
      </c>
      <c r="D3582" s="289" t="s">
        <v>21</v>
      </c>
      <c r="E3582" s="86">
        <v>20000</v>
      </c>
      <c r="F3582" s="258"/>
    </row>
    <row r="3583" spans="1:6">
      <c r="A3583" s="166">
        <f t="shared" si="57"/>
        <v>3574</v>
      </c>
      <c r="B3583" s="85">
        <v>44897</v>
      </c>
      <c r="C3583" s="65" t="s">
        <v>2027</v>
      </c>
      <c r="D3583" s="289" t="s">
        <v>21</v>
      </c>
      <c r="E3583" s="86">
        <v>20000</v>
      </c>
      <c r="F3583" s="258"/>
    </row>
    <row r="3584" spans="1:6">
      <c r="A3584" s="166">
        <f t="shared" si="57"/>
        <v>3575</v>
      </c>
      <c r="B3584" s="85">
        <v>44897</v>
      </c>
      <c r="C3584" s="65" t="s">
        <v>2027</v>
      </c>
      <c r="D3584" s="289" t="s">
        <v>21</v>
      </c>
      <c r="E3584" s="86">
        <v>20000</v>
      </c>
      <c r="F3584" s="258"/>
    </row>
    <row r="3585" spans="1:6">
      <c r="A3585" s="166">
        <f t="shared" si="57"/>
        <v>3576</v>
      </c>
      <c r="B3585" s="85">
        <v>44897</v>
      </c>
      <c r="C3585" s="65" t="s">
        <v>2027</v>
      </c>
      <c r="D3585" s="289" t="s">
        <v>21</v>
      </c>
      <c r="E3585" s="86">
        <v>20000</v>
      </c>
      <c r="F3585" s="258"/>
    </row>
    <row r="3586" spans="1:6">
      <c r="A3586" s="166">
        <f t="shared" si="57"/>
        <v>3577</v>
      </c>
      <c r="B3586" s="85">
        <v>44897</v>
      </c>
      <c r="C3586" s="65" t="s">
        <v>2027</v>
      </c>
      <c r="D3586" s="289" t="s">
        <v>21</v>
      </c>
      <c r="E3586" s="86">
        <v>20000</v>
      </c>
      <c r="F3586" s="258"/>
    </row>
    <row r="3587" spans="1:6">
      <c r="A3587" s="166">
        <f t="shared" si="57"/>
        <v>3578</v>
      </c>
      <c r="B3587" s="85">
        <v>44897</v>
      </c>
      <c r="C3587" s="65" t="s">
        <v>2027</v>
      </c>
      <c r="D3587" s="289" t="s">
        <v>21</v>
      </c>
      <c r="E3587" s="86">
        <v>20000</v>
      </c>
      <c r="F3587" s="258"/>
    </row>
    <row r="3588" spans="1:6">
      <c r="A3588" s="166">
        <f t="shared" si="57"/>
        <v>3579</v>
      </c>
      <c r="B3588" s="85">
        <v>44897</v>
      </c>
      <c r="C3588" s="65" t="s">
        <v>2027</v>
      </c>
      <c r="D3588" s="289" t="s">
        <v>21</v>
      </c>
      <c r="E3588" s="86">
        <v>20000</v>
      </c>
      <c r="F3588" s="258"/>
    </row>
    <row r="3589" spans="1:6">
      <c r="A3589" s="166">
        <f t="shared" si="57"/>
        <v>3580</v>
      </c>
      <c r="B3589" s="85">
        <v>44897</v>
      </c>
      <c r="C3589" s="65" t="s">
        <v>2027</v>
      </c>
      <c r="D3589" s="289" t="s">
        <v>21</v>
      </c>
      <c r="E3589" s="86">
        <v>20000</v>
      </c>
      <c r="F3589" s="258"/>
    </row>
    <row r="3590" spans="1:6">
      <c r="A3590" s="166">
        <f t="shared" si="57"/>
        <v>3581</v>
      </c>
      <c r="B3590" s="85">
        <v>44897</v>
      </c>
      <c r="C3590" s="65" t="s">
        <v>2027</v>
      </c>
      <c r="D3590" s="289" t="s">
        <v>21</v>
      </c>
      <c r="E3590" s="86">
        <v>20000</v>
      </c>
      <c r="F3590" s="258"/>
    </row>
    <row r="3591" spans="1:6">
      <c r="A3591" s="166">
        <f t="shared" si="57"/>
        <v>3582</v>
      </c>
      <c r="B3591" s="85">
        <v>44897</v>
      </c>
      <c r="C3591" s="65" t="s">
        <v>2027</v>
      </c>
      <c r="D3591" s="289" t="s">
        <v>21</v>
      </c>
      <c r="E3591" s="86">
        <v>20000</v>
      </c>
      <c r="F3591" s="258"/>
    </row>
    <row r="3592" spans="1:6">
      <c r="A3592" s="166">
        <f t="shared" si="57"/>
        <v>3583</v>
      </c>
      <c r="B3592" s="85">
        <v>44897</v>
      </c>
      <c r="C3592" s="65" t="s">
        <v>2027</v>
      </c>
      <c r="D3592" s="289" t="s">
        <v>21</v>
      </c>
      <c r="E3592" s="86">
        <v>20000</v>
      </c>
      <c r="F3592" s="258"/>
    </row>
    <row r="3593" spans="1:6">
      <c r="A3593" s="166">
        <f t="shared" si="57"/>
        <v>3584</v>
      </c>
      <c r="B3593" s="85">
        <v>44897</v>
      </c>
      <c r="C3593" s="65" t="s">
        <v>2027</v>
      </c>
      <c r="D3593" s="289" t="s">
        <v>21</v>
      </c>
      <c r="E3593" s="86">
        <v>20000</v>
      </c>
      <c r="F3593" s="258"/>
    </row>
    <row r="3594" spans="1:6">
      <c r="A3594" s="166">
        <f t="shared" si="57"/>
        <v>3585</v>
      </c>
      <c r="B3594" s="85">
        <v>44897</v>
      </c>
      <c r="C3594" s="65" t="s">
        <v>2027</v>
      </c>
      <c r="D3594" s="289" t="s">
        <v>21</v>
      </c>
      <c r="E3594" s="86">
        <v>30000</v>
      </c>
      <c r="F3594" s="258"/>
    </row>
    <row r="3595" spans="1:6">
      <c r="A3595" s="166">
        <f t="shared" si="57"/>
        <v>3586</v>
      </c>
      <c r="B3595" s="85">
        <v>44897</v>
      </c>
      <c r="C3595" s="65" t="s">
        <v>2027</v>
      </c>
      <c r="D3595" s="289" t="s">
        <v>21</v>
      </c>
      <c r="E3595" s="86">
        <v>20000</v>
      </c>
      <c r="F3595" s="258"/>
    </row>
    <row r="3596" spans="1:6">
      <c r="A3596" s="166">
        <f t="shared" si="57"/>
        <v>3587</v>
      </c>
      <c r="B3596" s="85">
        <v>44897</v>
      </c>
      <c r="C3596" s="65" t="s">
        <v>2027</v>
      </c>
      <c r="D3596" s="289" t="s">
        <v>21</v>
      </c>
      <c r="E3596" s="86">
        <v>20000</v>
      </c>
      <c r="F3596" s="258"/>
    </row>
    <row r="3597" spans="1:6">
      <c r="A3597" s="166">
        <f t="shared" si="57"/>
        <v>3588</v>
      </c>
      <c r="B3597" s="85">
        <v>44897</v>
      </c>
      <c r="C3597" s="65" t="s">
        <v>2027</v>
      </c>
      <c r="D3597" s="289" t="s">
        <v>21</v>
      </c>
      <c r="E3597" s="86">
        <v>20000</v>
      </c>
      <c r="F3597" s="258"/>
    </row>
    <row r="3598" spans="1:6">
      <c r="A3598" s="166">
        <f t="shared" si="57"/>
        <v>3589</v>
      </c>
      <c r="B3598" s="85">
        <v>44897</v>
      </c>
      <c r="C3598" s="65" t="s">
        <v>2027</v>
      </c>
      <c r="D3598" s="289" t="s">
        <v>21</v>
      </c>
      <c r="E3598" s="86">
        <v>20000</v>
      </c>
      <c r="F3598" s="258"/>
    </row>
    <row r="3599" spans="1:6">
      <c r="A3599" s="166">
        <f t="shared" si="57"/>
        <v>3590</v>
      </c>
      <c r="B3599" s="85">
        <v>44897</v>
      </c>
      <c r="C3599" s="65" t="s">
        <v>2027</v>
      </c>
      <c r="D3599" s="289" t="s">
        <v>21</v>
      </c>
      <c r="E3599" s="86">
        <v>20000</v>
      </c>
      <c r="F3599" s="258"/>
    </row>
    <row r="3600" spans="1:6">
      <c r="A3600" s="166">
        <f t="shared" si="57"/>
        <v>3591</v>
      </c>
      <c r="B3600" s="85">
        <v>44897</v>
      </c>
      <c r="C3600" s="65" t="s">
        <v>2027</v>
      </c>
      <c r="D3600" s="289" t="s">
        <v>21</v>
      </c>
      <c r="E3600" s="86">
        <v>20000</v>
      </c>
      <c r="F3600" s="258"/>
    </row>
    <row r="3601" spans="1:6">
      <c r="A3601" s="166">
        <f t="shared" si="57"/>
        <v>3592</v>
      </c>
      <c r="B3601" s="85">
        <v>44897</v>
      </c>
      <c r="C3601" s="65" t="s">
        <v>2027</v>
      </c>
      <c r="D3601" s="289" t="s">
        <v>21</v>
      </c>
      <c r="E3601" s="86">
        <v>20000</v>
      </c>
      <c r="F3601" s="258"/>
    </row>
    <row r="3602" spans="1:6">
      <c r="A3602" s="166">
        <f t="shared" si="57"/>
        <v>3593</v>
      </c>
      <c r="B3602" s="85">
        <v>44897</v>
      </c>
      <c r="C3602" s="65" t="s">
        <v>2027</v>
      </c>
      <c r="D3602" s="289" t="s">
        <v>21</v>
      </c>
      <c r="E3602" s="86">
        <v>20000</v>
      </c>
      <c r="F3602" s="258"/>
    </row>
    <row r="3603" spans="1:6">
      <c r="A3603" s="166">
        <f t="shared" si="57"/>
        <v>3594</v>
      </c>
      <c r="B3603" s="85">
        <v>44897</v>
      </c>
      <c r="C3603" s="65" t="s">
        <v>2027</v>
      </c>
      <c r="D3603" s="289" t="s">
        <v>21</v>
      </c>
      <c r="E3603" s="86">
        <v>20000</v>
      </c>
      <c r="F3603" s="258"/>
    </row>
    <row r="3604" spans="1:6">
      <c r="A3604" s="166">
        <f t="shared" si="57"/>
        <v>3595</v>
      </c>
      <c r="B3604" s="85">
        <v>44897</v>
      </c>
      <c r="C3604" s="65" t="s">
        <v>2027</v>
      </c>
      <c r="D3604" s="289" t="s">
        <v>21</v>
      </c>
      <c r="E3604" s="86">
        <v>20000</v>
      </c>
      <c r="F3604" s="258"/>
    </row>
    <row r="3605" spans="1:6">
      <c r="A3605" s="166">
        <f t="shared" si="57"/>
        <v>3596</v>
      </c>
      <c r="B3605" s="85">
        <v>44897</v>
      </c>
      <c r="C3605" s="65" t="s">
        <v>2027</v>
      </c>
      <c r="D3605" s="289" t="s">
        <v>21</v>
      </c>
      <c r="E3605" s="86">
        <v>20000</v>
      </c>
      <c r="F3605" s="258"/>
    </row>
    <row r="3606" spans="1:6">
      <c r="A3606" s="166">
        <f t="shared" si="57"/>
        <v>3597</v>
      </c>
      <c r="B3606" s="85">
        <v>44897</v>
      </c>
      <c r="C3606" s="65" t="s">
        <v>2027</v>
      </c>
      <c r="D3606" s="289" t="s">
        <v>21</v>
      </c>
      <c r="E3606" s="86">
        <v>20000</v>
      </c>
      <c r="F3606" s="258"/>
    </row>
    <row r="3607" spans="1:6">
      <c r="A3607" s="166">
        <f t="shared" si="57"/>
        <v>3598</v>
      </c>
      <c r="B3607" s="85">
        <v>44897</v>
      </c>
      <c r="C3607" s="65" t="s">
        <v>2027</v>
      </c>
      <c r="D3607" s="289" t="s">
        <v>21</v>
      </c>
      <c r="E3607" s="86">
        <v>20000</v>
      </c>
      <c r="F3607" s="258"/>
    </row>
    <row r="3608" spans="1:6">
      <c r="A3608" s="166">
        <f t="shared" si="57"/>
        <v>3599</v>
      </c>
      <c r="B3608" s="85">
        <v>44897</v>
      </c>
      <c r="C3608" s="65" t="s">
        <v>2027</v>
      </c>
      <c r="D3608" s="289" t="s">
        <v>2014</v>
      </c>
      <c r="E3608" s="86">
        <v>100000</v>
      </c>
      <c r="F3608" s="258"/>
    </row>
    <row r="3609" spans="1:6">
      <c r="A3609" s="166">
        <f t="shared" si="57"/>
        <v>3600</v>
      </c>
      <c r="B3609" s="85">
        <v>44897</v>
      </c>
      <c r="C3609" s="65" t="s">
        <v>2027</v>
      </c>
      <c r="D3609" s="289" t="s">
        <v>2020</v>
      </c>
      <c r="E3609" s="86">
        <v>300000</v>
      </c>
      <c r="F3609" s="258"/>
    </row>
    <row r="3610" spans="1:6">
      <c r="A3610" s="166">
        <f t="shared" si="57"/>
        <v>3601</v>
      </c>
      <c r="B3610" s="85">
        <v>44898</v>
      </c>
      <c r="C3610" s="65" t="s">
        <v>2028</v>
      </c>
      <c r="D3610" s="289" t="s">
        <v>21</v>
      </c>
      <c r="E3610" s="86">
        <v>20000</v>
      </c>
      <c r="F3610" s="258"/>
    </row>
    <row r="3611" spans="1:6" ht="25.5">
      <c r="A3611" s="166">
        <f t="shared" si="57"/>
        <v>3602</v>
      </c>
      <c r="B3611" s="85">
        <v>44898</v>
      </c>
      <c r="C3611" s="65" t="s">
        <v>2028</v>
      </c>
      <c r="D3611" s="24" t="s">
        <v>2478</v>
      </c>
      <c r="E3611" s="86">
        <v>200000</v>
      </c>
      <c r="F3611" s="258"/>
    </row>
    <row r="3612" spans="1:6">
      <c r="A3612" s="166">
        <f t="shared" si="57"/>
        <v>3603</v>
      </c>
      <c r="B3612" s="85">
        <v>44898</v>
      </c>
      <c r="C3612" s="65" t="s">
        <v>2028</v>
      </c>
      <c r="D3612" s="289" t="s">
        <v>21</v>
      </c>
      <c r="E3612" s="86">
        <v>20000</v>
      </c>
      <c r="F3612" s="258"/>
    </row>
    <row r="3613" spans="1:6">
      <c r="A3613" s="166">
        <f t="shared" si="57"/>
        <v>3604</v>
      </c>
      <c r="B3613" s="85">
        <v>44898</v>
      </c>
      <c r="C3613" s="65" t="s">
        <v>2028</v>
      </c>
      <c r="D3613" s="289" t="s">
        <v>21</v>
      </c>
      <c r="E3613" s="86">
        <v>20000</v>
      </c>
      <c r="F3613" s="258"/>
    </row>
    <row r="3614" spans="1:6">
      <c r="A3614" s="166">
        <f t="shared" si="57"/>
        <v>3605</v>
      </c>
      <c r="B3614" s="85">
        <v>44898</v>
      </c>
      <c r="C3614" s="65" t="s">
        <v>2028</v>
      </c>
      <c r="D3614" s="289" t="s">
        <v>21</v>
      </c>
      <c r="E3614" s="86">
        <v>20000</v>
      </c>
      <c r="F3614" s="258"/>
    </row>
    <row r="3615" spans="1:6">
      <c r="A3615" s="166">
        <f t="shared" si="57"/>
        <v>3606</v>
      </c>
      <c r="B3615" s="85">
        <v>44898</v>
      </c>
      <c r="C3615" s="65" t="s">
        <v>2028</v>
      </c>
      <c r="D3615" s="289" t="s">
        <v>21</v>
      </c>
      <c r="E3615" s="86">
        <v>20000</v>
      </c>
      <c r="F3615" s="258"/>
    </row>
    <row r="3616" spans="1:6">
      <c r="A3616" s="166">
        <f t="shared" ref="A3616:A3679" si="58">A3615+1</f>
        <v>3607</v>
      </c>
      <c r="B3616" s="85">
        <v>44898</v>
      </c>
      <c r="C3616" s="65" t="s">
        <v>2028</v>
      </c>
      <c r="D3616" s="289" t="s">
        <v>21</v>
      </c>
      <c r="E3616" s="86">
        <v>20000</v>
      </c>
      <c r="F3616" s="258"/>
    </row>
    <row r="3617" spans="1:6">
      <c r="A3617" s="166">
        <f t="shared" si="58"/>
        <v>3608</v>
      </c>
      <c r="B3617" s="85">
        <v>44898</v>
      </c>
      <c r="C3617" s="65" t="s">
        <v>2028</v>
      </c>
      <c r="D3617" s="289" t="s">
        <v>21</v>
      </c>
      <c r="E3617" s="86">
        <v>10000</v>
      </c>
      <c r="F3617" s="258"/>
    </row>
    <row r="3618" spans="1:6">
      <c r="A3618" s="166">
        <f t="shared" si="58"/>
        <v>3609</v>
      </c>
      <c r="B3618" s="85">
        <v>44898</v>
      </c>
      <c r="C3618" s="65" t="s">
        <v>2028</v>
      </c>
      <c r="D3618" s="289" t="s">
        <v>21</v>
      </c>
      <c r="E3618" s="86">
        <v>20000</v>
      </c>
      <c r="F3618" s="258"/>
    </row>
    <row r="3619" spans="1:6">
      <c r="A3619" s="166">
        <f t="shared" si="58"/>
        <v>3610</v>
      </c>
      <c r="B3619" s="85">
        <v>44898</v>
      </c>
      <c r="C3619" s="65" t="s">
        <v>2028</v>
      </c>
      <c r="D3619" s="289" t="s">
        <v>21</v>
      </c>
      <c r="E3619" s="86">
        <v>20000</v>
      </c>
      <c r="F3619" s="258"/>
    </row>
    <row r="3620" spans="1:6">
      <c r="A3620" s="166">
        <f t="shared" si="58"/>
        <v>3611</v>
      </c>
      <c r="B3620" s="85">
        <v>44898</v>
      </c>
      <c r="C3620" s="65" t="s">
        <v>2028</v>
      </c>
      <c r="D3620" s="289" t="s">
        <v>21</v>
      </c>
      <c r="E3620" s="86">
        <v>20000</v>
      </c>
      <c r="F3620" s="258"/>
    </row>
    <row r="3621" spans="1:6">
      <c r="A3621" s="166">
        <f t="shared" si="58"/>
        <v>3612</v>
      </c>
      <c r="B3621" s="85">
        <v>44898</v>
      </c>
      <c r="C3621" s="65" t="s">
        <v>2028</v>
      </c>
      <c r="D3621" s="289" t="s">
        <v>21</v>
      </c>
      <c r="E3621" s="86">
        <v>20000</v>
      </c>
      <c r="F3621" s="258"/>
    </row>
    <row r="3622" spans="1:6">
      <c r="A3622" s="166">
        <f t="shared" si="58"/>
        <v>3613</v>
      </c>
      <c r="B3622" s="85">
        <v>44898</v>
      </c>
      <c r="C3622" s="65" t="s">
        <v>2028</v>
      </c>
      <c r="D3622" s="289" t="s">
        <v>21</v>
      </c>
      <c r="E3622" s="86">
        <v>20000</v>
      </c>
      <c r="F3622" s="258"/>
    </row>
    <row r="3623" spans="1:6">
      <c r="A3623" s="166">
        <f t="shared" si="58"/>
        <v>3614</v>
      </c>
      <c r="B3623" s="85">
        <v>44898</v>
      </c>
      <c r="C3623" s="65" t="s">
        <v>2028</v>
      </c>
      <c r="D3623" s="289" t="s">
        <v>21</v>
      </c>
      <c r="E3623" s="86">
        <v>20000</v>
      </c>
      <c r="F3623" s="258"/>
    </row>
    <row r="3624" spans="1:6">
      <c r="A3624" s="166">
        <f t="shared" si="58"/>
        <v>3615</v>
      </c>
      <c r="B3624" s="85">
        <v>44898</v>
      </c>
      <c r="C3624" s="65" t="s">
        <v>2028</v>
      </c>
      <c r="D3624" s="289" t="s">
        <v>21</v>
      </c>
      <c r="E3624" s="86">
        <v>20000</v>
      </c>
      <c r="F3624" s="258"/>
    </row>
    <row r="3625" spans="1:6">
      <c r="A3625" s="166">
        <f t="shared" si="58"/>
        <v>3616</v>
      </c>
      <c r="B3625" s="85">
        <v>44898</v>
      </c>
      <c r="C3625" s="65" t="s">
        <v>2028</v>
      </c>
      <c r="D3625" s="289" t="s">
        <v>21</v>
      </c>
      <c r="E3625" s="86">
        <v>20000</v>
      </c>
      <c r="F3625" s="258"/>
    </row>
    <row r="3626" spans="1:6">
      <c r="A3626" s="166">
        <f t="shared" si="58"/>
        <v>3617</v>
      </c>
      <c r="B3626" s="85">
        <v>44898</v>
      </c>
      <c r="C3626" s="65" t="s">
        <v>2028</v>
      </c>
      <c r="D3626" s="289" t="s">
        <v>21</v>
      </c>
      <c r="E3626" s="86">
        <v>20000</v>
      </c>
      <c r="F3626" s="258"/>
    </row>
    <row r="3627" spans="1:6">
      <c r="A3627" s="166">
        <f t="shared" si="58"/>
        <v>3618</v>
      </c>
      <c r="B3627" s="85">
        <v>44898</v>
      </c>
      <c r="C3627" s="65" t="s">
        <v>2028</v>
      </c>
      <c r="D3627" s="289" t="s">
        <v>21</v>
      </c>
      <c r="E3627" s="86">
        <v>20000</v>
      </c>
      <c r="F3627" s="258"/>
    </row>
    <row r="3628" spans="1:6">
      <c r="A3628" s="166">
        <f t="shared" si="58"/>
        <v>3619</v>
      </c>
      <c r="B3628" s="85">
        <v>44898</v>
      </c>
      <c r="C3628" s="65" t="s">
        <v>2028</v>
      </c>
      <c r="D3628" s="289" t="s">
        <v>21</v>
      </c>
      <c r="E3628" s="86">
        <v>20000</v>
      </c>
      <c r="F3628" s="258"/>
    </row>
    <row r="3629" spans="1:6">
      <c r="A3629" s="166">
        <f t="shared" si="58"/>
        <v>3620</v>
      </c>
      <c r="B3629" s="85">
        <v>44898</v>
      </c>
      <c r="C3629" s="65" t="s">
        <v>2028</v>
      </c>
      <c r="D3629" s="289" t="s">
        <v>21</v>
      </c>
      <c r="E3629" s="86">
        <v>20000</v>
      </c>
      <c r="F3629" s="258"/>
    </row>
    <row r="3630" spans="1:6">
      <c r="A3630" s="166">
        <f t="shared" si="58"/>
        <v>3621</v>
      </c>
      <c r="B3630" s="85">
        <v>44898</v>
      </c>
      <c r="C3630" s="65" t="s">
        <v>2028</v>
      </c>
      <c r="D3630" s="289" t="s">
        <v>21</v>
      </c>
      <c r="E3630" s="86">
        <v>20000</v>
      </c>
      <c r="F3630" s="258"/>
    </row>
    <row r="3631" spans="1:6">
      <c r="A3631" s="166">
        <f t="shared" si="58"/>
        <v>3622</v>
      </c>
      <c r="B3631" s="85">
        <v>44898</v>
      </c>
      <c r="C3631" s="65" t="s">
        <v>2028</v>
      </c>
      <c r="D3631" s="289" t="s">
        <v>21</v>
      </c>
      <c r="E3631" s="86">
        <v>20000</v>
      </c>
      <c r="F3631" s="258"/>
    </row>
    <row r="3632" spans="1:6">
      <c r="A3632" s="166">
        <f t="shared" si="58"/>
        <v>3623</v>
      </c>
      <c r="B3632" s="85">
        <v>44898</v>
      </c>
      <c r="C3632" s="65" t="s">
        <v>2028</v>
      </c>
      <c r="D3632" s="289" t="s">
        <v>21</v>
      </c>
      <c r="E3632" s="86">
        <v>20000</v>
      </c>
      <c r="F3632" s="258"/>
    </row>
    <row r="3633" spans="1:6">
      <c r="A3633" s="166">
        <f t="shared" si="58"/>
        <v>3624</v>
      </c>
      <c r="B3633" s="85">
        <v>44898</v>
      </c>
      <c r="C3633" s="65" t="s">
        <v>2028</v>
      </c>
      <c r="D3633" s="289" t="s">
        <v>21</v>
      </c>
      <c r="E3633" s="86">
        <v>20000</v>
      </c>
      <c r="F3633" s="258"/>
    </row>
    <row r="3634" spans="1:6">
      <c r="A3634" s="166">
        <f t="shared" si="58"/>
        <v>3625</v>
      </c>
      <c r="B3634" s="85">
        <v>44898</v>
      </c>
      <c r="C3634" s="65" t="s">
        <v>2028</v>
      </c>
      <c r="D3634" s="289" t="s">
        <v>21</v>
      </c>
      <c r="E3634" s="86">
        <v>20000</v>
      </c>
      <c r="F3634" s="258"/>
    </row>
    <row r="3635" spans="1:6">
      <c r="A3635" s="166">
        <f t="shared" si="58"/>
        <v>3626</v>
      </c>
      <c r="B3635" s="85">
        <v>44898</v>
      </c>
      <c r="C3635" s="65" t="s">
        <v>2028</v>
      </c>
      <c r="D3635" s="289" t="s">
        <v>21</v>
      </c>
      <c r="E3635" s="86">
        <v>20000</v>
      </c>
      <c r="F3635" s="258"/>
    </row>
    <row r="3636" spans="1:6">
      <c r="A3636" s="166">
        <f t="shared" si="58"/>
        <v>3627</v>
      </c>
      <c r="B3636" s="85">
        <v>44898</v>
      </c>
      <c r="C3636" s="65" t="s">
        <v>2028</v>
      </c>
      <c r="D3636" s="289" t="s">
        <v>21</v>
      </c>
      <c r="E3636" s="86">
        <v>20000</v>
      </c>
      <c r="F3636" s="258"/>
    </row>
    <row r="3637" spans="1:6">
      <c r="A3637" s="166">
        <f t="shared" si="58"/>
        <v>3628</v>
      </c>
      <c r="B3637" s="85">
        <v>44898</v>
      </c>
      <c r="C3637" s="65" t="s">
        <v>2028</v>
      </c>
      <c r="D3637" s="289" t="s">
        <v>21</v>
      </c>
      <c r="E3637" s="86">
        <v>20000</v>
      </c>
      <c r="F3637" s="258"/>
    </row>
    <row r="3638" spans="1:6">
      <c r="A3638" s="166">
        <f t="shared" si="58"/>
        <v>3629</v>
      </c>
      <c r="B3638" s="85">
        <v>44898</v>
      </c>
      <c r="C3638" s="65" t="s">
        <v>2028</v>
      </c>
      <c r="D3638" s="289" t="s">
        <v>21</v>
      </c>
      <c r="E3638" s="86">
        <v>20000</v>
      </c>
      <c r="F3638" s="258"/>
    </row>
    <row r="3639" spans="1:6">
      <c r="A3639" s="166">
        <f t="shared" si="58"/>
        <v>3630</v>
      </c>
      <c r="B3639" s="85">
        <v>44898</v>
      </c>
      <c r="C3639" s="65" t="s">
        <v>2028</v>
      </c>
      <c r="D3639" s="289" t="s">
        <v>21</v>
      </c>
      <c r="E3639" s="86">
        <v>20000</v>
      </c>
      <c r="F3639" s="258"/>
    </row>
    <row r="3640" spans="1:6">
      <c r="A3640" s="166">
        <f t="shared" si="58"/>
        <v>3631</v>
      </c>
      <c r="B3640" s="85">
        <v>44898</v>
      </c>
      <c r="C3640" s="65" t="s">
        <v>2028</v>
      </c>
      <c r="D3640" s="289" t="s">
        <v>21</v>
      </c>
      <c r="E3640" s="86">
        <v>20000</v>
      </c>
      <c r="F3640" s="258"/>
    </row>
    <row r="3641" spans="1:6">
      <c r="A3641" s="166">
        <f t="shared" si="58"/>
        <v>3632</v>
      </c>
      <c r="B3641" s="85">
        <v>44898</v>
      </c>
      <c r="C3641" s="65" t="s">
        <v>2028</v>
      </c>
      <c r="D3641" s="289" t="s">
        <v>21</v>
      </c>
      <c r="E3641" s="86">
        <v>20000</v>
      </c>
      <c r="F3641" s="258"/>
    </row>
    <row r="3642" spans="1:6">
      <c r="A3642" s="166">
        <f t="shared" si="58"/>
        <v>3633</v>
      </c>
      <c r="B3642" s="85">
        <v>44898</v>
      </c>
      <c r="C3642" s="65" t="s">
        <v>2028</v>
      </c>
      <c r="D3642" s="289" t="s">
        <v>21</v>
      </c>
      <c r="E3642" s="86">
        <v>20000</v>
      </c>
      <c r="F3642" s="258"/>
    </row>
    <row r="3643" spans="1:6">
      <c r="A3643" s="166">
        <f t="shared" si="58"/>
        <v>3634</v>
      </c>
      <c r="B3643" s="85">
        <v>44898</v>
      </c>
      <c r="C3643" s="65" t="s">
        <v>2028</v>
      </c>
      <c r="D3643" s="289" t="s">
        <v>21</v>
      </c>
      <c r="E3643" s="86">
        <v>20000</v>
      </c>
      <c r="F3643" s="258"/>
    </row>
    <row r="3644" spans="1:6">
      <c r="A3644" s="166">
        <f t="shared" si="58"/>
        <v>3635</v>
      </c>
      <c r="B3644" s="85">
        <v>44898</v>
      </c>
      <c r="C3644" s="65" t="s">
        <v>2028</v>
      </c>
      <c r="D3644" s="289" t="s">
        <v>21</v>
      </c>
      <c r="E3644" s="86">
        <v>20000</v>
      </c>
      <c r="F3644" s="258"/>
    </row>
    <row r="3645" spans="1:6">
      <c r="A3645" s="166">
        <f t="shared" si="58"/>
        <v>3636</v>
      </c>
      <c r="B3645" s="85">
        <v>44898</v>
      </c>
      <c r="C3645" s="65" t="s">
        <v>2028</v>
      </c>
      <c r="D3645" s="289" t="s">
        <v>21</v>
      </c>
      <c r="E3645" s="86">
        <v>20000</v>
      </c>
      <c r="F3645" s="258"/>
    </row>
    <row r="3646" spans="1:6">
      <c r="A3646" s="166">
        <f t="shared" si="58"/>
        <v>3637</v>
      </c>
      <c r="B3646" s="85">
        <v>44898</v>
      </c>
      <c r="C3646" s="65" t="s">
        <v>2028</v>
      </c>
      <c r="D3646" s="289" t="s">
        <v>21</v>
      </c>
      <c r="E3646" s="86">
        <v>20000</v>
      </c>
      <c r="F3646" s="258"/>
    </row>
    <row r="3647" spans="1:6">
      <c r="A3647" s="166">
        <f t="shared" si="58"/>
        <v>3638</v>
      </c>
      <c r="B3647" s="85">
        <v>44898</v>
      </c>
      <c r="C3647" s="65" t="s">
        <v>2028</v>
      </c>
      <c r="D3647" s="289" t="s">
        <v>21</v>
      </c>
      <c r="E3647" s="86">
        <v>20000</v>
      </c>
      <c r="F3647" s="258"/>
    </row>
    <row r="3648" spans="1:6">
      <c r="A3648" s="166">
        <f t="shared" si="58"/>
        <v>3639</v>
      </c>
      <c r="B3648" s="85">
        <v>44898</v>
      </c>
      <c r="C3648" s="65" t="s">
        <v>2028</v>
      </c>
      <c r="D3648" s="289" t="s">
        <v>21</v>
      </c>
      <c r="E3648" s="86">
        <v>20000</v>
      </c>
      <c r="F3648" s="258"/>
    </row>
    <row r="3649" spans="1:6">
      <c r="A3649" s="166">
        <f t="shared" si="58"/>
        <v>3640</v>
      </c>
      <c r="B3649" s="85">
        <v>44898</v>
      </c>
      <c r="C3649" s="65" t="s">
        <v>2028</v>
      </c>
      <c r="D3649" s="289" t="s">
        <v>21</v>
      </c>
      <c r="E3649" s="86">
        <v>20000</v>
      </c>
      <c r="F3649" s="258"/>
    </row>
    <row r="3650" spans="1:6">
      <c r="A3650" s="166">
        <f t="shared" si="58"/>
        <v>3641</v>
      </c>
      <c r="B3650" s="85">
        <v>44898</v>
      </c>
      <c r="C3650" s="65" t="s">
        <v>2028</v>
      </c>
      <c r="D3650" s="289" t="s">
        <v>21</v>
      </c>
      <c r="E3650" s="86">
        <v>20000</v>
      </c>
      <c r="F3650" s="258"/>
    </row>
    <row r="3651" spans="1:6">
      <c r="A3651" s="166">
        <f t="shared" si="58"/>
        <v>3642</v>
      </c>
      <c r="B3651" s="85">
        <v>44899</v>
      </c>
      <c r="C3651" s="65" t="s">
        <v>2029</v>
      </c>
      <c r="D3651" s="289" t="s">
        <v>21</v>
      </c>
      <c r="E3651" s="86">
        <v>5000</v>
      </c>
      <c r="F3651" s="258"/>
    </row>
    <row r="3652" spans="1:6">
      <c r="A3652" s="166">
        <f t="shared" si="58"/>
        <v>3643</v>
      </c>
      <c r="B3652" s="85">
        <v>44899</v>
      </c>
      <c r="C3652" s="65" t="s">
        <v>2029</v>
      </c>
      <c r="D3652" s="289" t="s">
        <v>21</v>
      </c>
      <c r="E3652" s="86">
        <v>20000</v>
      </c>
      <c r="F3652" s="258"/>
    </row>
    <row r="3653" spans="1:6">
      <c r="A3653" s="166">
        <f t="shared" si="58"/>
        <v>3644</v>
      </c>
      <c r="B3653" s="85">
        <v>44899</v>
      </c>
      <c r="C3653" s="65" t="s">
        <v>2029</v>
      </c>
      <c r="D3653" s="289" t="s">
        <v>21</v>
      </c>
      <c r="E3653" s="86">
        <v>20000</v>
      </c>
      <c r="F3653" s="258"/>
    </row>
    <row r="3654" spans="1:6">
      <c r="A3654" s="166">
        <f t="shared" si="58"/>
        <v>3645</v>
      </c>
      <c r="B3654" s="85">
        <v>44899</v>
      </c>
      <c r="C3654" s="65" t="s">
        <v>2029</v>
      </c>
      <c r="D3654" s="289" t="s">
        <v>21</v>
      </c>
      <c r="E3654" s="86">
        <v>20000</v>
      </c>
      <c r="F3654" s="258"/>
    </row>
    <row r="3655" spans="1:6">
      <c r="A3655" s="166">
        <f t="shared" si="58"/>
        <v>3646</v>
      </c>
      <c r="B3655" s="85">
        <v>44899</v>
      </c>
      <c r="C3655" s="65" t="s">
        <v>2029</v>
      </c>
      <c r="D3655" s="289" t="s">
        <v>21</v>
      </c>
      <c r="E3655" s="86">
        <v>20000</v>
      </c>
      <c r="F3655" s="258"/>
    </row>
    <row r="3656" spans="1:6">
      <c r="A3656" s="166">
        <f t="shared" si="58"/>
        <v>3647</v>
      </c>
      <c r="B3656" s="85">
        <v>44899</v>
      </c>
      <c r="C3656" s="65" t="s">
        <v>2029</v>
      </c>
      <c r="D3656" s="289" t="s">
        <v>21</v>
      </c>
      <c r="E3656" s="86">
        <v>20000</v>
      </c>
      <c r="F3656" s="258"/>
    </row>
    <row r="3657" spans="1:6">
      <c r="A3657" s="166">
        <f t="shared" si="58"/>
        <v>3648</v>
      </c>
      <c r="B3657" s="85">
        <v>44899</v>
      </c>
      <c r="C3657" s="65" t="s">
        <v>2029</v>
      </c>
      <c r="D3657" s="289" t="s">
        <v>21</v>
      </c>
      <c r="E3657" s="86">
        <v>20000</v>
      </c>
      <c r="F3657" s="258"/>
    </row>
    <row r="3658" spans="1:6">
      <c r="A3658" s="166">
        <f t="shared" si="58"/>
        <v>3649</v>
      </c>
      <c r="B3658" s="85">
        <v>44899</v>
      </c>
      <c r="C3658" s="65" t="s">
        <v>2029</v>
      </c>
      <c r="D3658" s="289" t="s">
        <v>21</v>
      </c>
      <c r="E3658" s="86">
        <v>20000</v>
      </c>
      <c r="F3658" s="258"/>
    </row>
    <row r="3659" spans="1:6">
      <c r="A3659" s="166">
        <f t="shared" si="58"/>
        <v>3650</v>
      </c>
      <c r="B3659" s="85">
        <v>44899</v>
      </c>
      <c r="C3659" s="65" t="s">
        <v>2029</v>
      </c>
      <c r="D3659" s="289" t="s">
        <v>21</v>
      </c>
      <c r="E3659" s="86">
        <v>20000</v>
      </c>
      <c r="F3659" s="258"/>
    </row>
    <row r="3660" spans="1:6">
      <c r="A3660" s="166">
        <f t="shared" si="58"/>
        <v>3651</v>
      </c>
      <c r="B3660" s="85">
        <v>44899</v>
      </c>
      <c r="C3660" s="65" t="s">
        <v>2029</v>
      </c>
      <c r="D3660" s="289" t="s">
        <v>21</v>
      </c>
      <c r="E3660" s="86">
        <v>20000</v>
      </c>
      <c r="F3660" s="258"/>
    </row>
    <row r="3661" spans="1:6">
      <c r="A3661" s="166">
        <f t="shared" si="58"/>
        <v>3652</v>
      </c>
      <c r="B3661" s="85">
        <v>44899</v>
      </c>
      <c r="C3661" s="65" t="s">
        <v>2029</v>
      </c>
      <c r="D3661" s="289" t="s">
        <v>21</v>
      </c>
      <c r="E3661" s="86">
        <v>20000</v>
      </c>
      <c r="F3661" s="258"/>
    </row>
    <row r="3662" spans="1:6">
      <c r="A3662" s="166">
        <f t="shared" si="58"/>
        <v>3653</v>
      </c>
      <c r="B3662" s="85">
        <v>44899</v>
      </c>
      <c r="C3662" s="65" t="s">
        <v>2029</v>
      </c>
      <c r="D3662" s="289" t="s">
        <v>21</v>
      </c>
      <c r="E3662" s="86">
        <v>20000</v>
      </c>
      <c r="F3662" s="258"/>
    </row>
    <row r="3663" spans="1:6">
      <c r="A3663" s="166">
        <f t="shared" si="58"/>
        <v>3654</v>
      </c>
      <c r="B3663" s="85">
        <v>44899</v>
      </c>
      <c r="C3663" s="65" t="s">
        <v>2029</v>
      </c>
      <c r="D3663" s="289" t="s">
        <v>21</v>
      </c>
      <c r="E3663" s="86">
        <v>20000</v>
      </c>
      <c r="F3663" s="258"/>
    </row>
    <row r="3664" spans="1:6">
      <c r="A3664" s="166">
        <f t="shared" si="58"/>
        <v>3655</v>
      </c>
      <c r="B3664" s="85">
        <v>44899</v>
      </c>
      <c r="C3664" s="65" t="s">
        <v>2029</v>
      </c>
      <c r="D3664" s="289" t="s">
        <v>21</v>
      </c>
      <c r="E3664" s="86">
        <v>20000</v>
      </c>
      <c r="F3664" s="258"/>
    </row>
    <row r="3665" spans="1:6">
      <c r="A3665" s="166">
        <f t="shared" si="58"/>
        <v>3656</v>
      </c>
      <c r="B3665" s="85">
        <v>44899</v>
      </c>
      <c r="C3665" s="65" t="s">
        <v>2029</v>
      </c>
      <c r="D3665" s="289" t="s">
        <v>21</v>
      </c>
      <c r="E3665" s="86">
        <v>20000</v>
      </c>
      <c r="F3665" s="258"/>
    </row>
    <row r="3666" spans="1:6">
      <c r="A3666" s="166">
        <f t="shared" si="58"/>
        <v>3657</v>
      </c>
      <c r="B3666" s="85">
        <v>44899</v>
      </c>
      <c r="C3666" s="65" t="s">
        <v>2029</v>
      </c>
      <c r="D3666" s="289" t="s">
        <v>21</v>
      </c>
      <c r="E3666" s="86">
        <v>20000</v>
      </c>
      <c r="F3666" s="258"/>
    </row>
    <row r="3667" spans="1:6">
      <c r="A3667" s="166">
        <f t="shared" si="58"/>
        <v>3658</v>
      </c>
      <c r="B3667" s="85">
        <v>44899</v>
      </c>
      <c r="C3667" s="65" t="s">
        <v>2029</v>
      </c>
      <c r="D3667" s="289" t="s">
        <v>21</v>
      </c>
      <c r="E3667" s="86">
        <v>20000</v>
      </c>
      <c r="F3667" s="258"/>
    </row>
    <row r="3668" spans="1:6">
      <c r="A3668" s="166">
        <f t="shared" si="58"/>
        <v>3659</v>
      </c>
      <c r="B3668" s="85">
        <v>44899</v>
      </c>
      <c r="C3668" s="65" t="s">
        <v>2029</v>
      </c>
      <c r="D3668" s="289" t="s">
        <v>21</v>
      </c>
      <c r="E3668" s="86">
        <v>20000</v>
      </c>
      <c r="F3668" s="258"/>
    </row>
    <row r="3669" spans="1:6">
      <c r="A3669" s="166">
        <f t="shared" si="58"/>
        <v>3660</v>
      </c>
      <c r="B3669" s="85">
        <v>44899</v>
      </c>
      <c r="C3669" s="65" t="s">
        <v>2029</v>
      </c>
      <c r="D3669" s="289" t="s">
        <v>21</v>
      </c>
      <c r="E3669" s="86">
        <v>20000</v>
      </c>
      <c r="F3669" s="258"/>
    </row>
    <row r="3670" spans="1:6">
      <c r="A3670" s="166">
        <f t="shared" si="58"/>
        <v>3661</v>
      </c>
      <c r="B3670" s="85">
        <v>44899</v>
      </c>
      <c r="C3670" s="65" t="s">
        <v>2029</v>
      </c>
      <c r="D3670" s="289" t="s">
        <v>21</v>
      </c>
      <c r="E3670" s="86">
        <v>20000</v>
      </c>
      <c r="F3670" s="258"/>
    </row>
    <row r="3671" spans="1:6">
      <c r="A3671" s="166">
        <f t="shared" si="58"/>
        <v>3662</v>
      </c>
      <c r="B3671" s="85">
        <v>44899</v>
      </c>
      <c r="C3671" s="65" t="s">
        <v>2029</v>
      </c>
      <c r="D3671" s="289" t="s">
        <v>21</v>
      </c>
      <c r="E3671" s="86">
        <v>20000</v>
      </c>
      <c r="F3671" s="258"/>
    </row>
    <row r="3672" spans="1:6">
      <c r="A3672" s="166">
        <f t="shared" si="58"/>
        <v>3663</v>
      </c>
      <c r="B3672" s="85">
        <v>44899</v>
      </c>
      <c r="C3672" s="65" t="s">
        <v>2029</v>
      </c>
      <c r="D3672" s="289" t="s">
        <v>2166</v>
      </c>
      <c r="E3672" s="86">
        <v>200000</v>
      </c>
      <c r="F3672" s="258"/>
    </row>
    <row r="3673" spans="1:6">
      <c r="A3673" s="166">
        <f t="shared" si="58"/>
        <v>3664</v>
      </c>
      <c r="B3673" s="85">
        <v>44899</v>
      </c>
      <c r="C3673" s="65" t="s">
        <v>2029</v>
      </c>
      <c r="D3673" s="289" t="s">
        <v>21</v>
      </c>
      <c r="E3673" s="86">
        <v>20000</v>
      </c>
      <c r="F3673" s="258"/>
    </row>
    <row r="3674" spans="1:6">
      <c r="A3674" s="166">
        <f t="shared" si="58"/>
        <v>3665</v>
      </c>
      <c r="B3674" s="85">
        <v>44899</v>
      </c>
      <c r="C3674" s="65" t="s">
        <v>2029</v>
      </c>
      <c r="D3674" s="289" t="s">
        <v>21</v>
      </c>
      <c r="E3674" s="86">
        <v>20000</v>
      </c>
      <c r="F3674" s="258"/>
    </row>
    <row r="3675" spans="1:6">
      <c r="A3675" s="166">
        <f t="shared" si="58"/>
        <v>3666</v>
      </c>
      <c r="B3675" s="85">
        <v>44899</v>
      </c>
      <c r="C3675" s="65" t="s">
        <v>2029</v>
      </c>
      <c r="D3675" s="289" t="s">
        <v>21</v>
      </c>
      <c r="E3675" s="86">
        <v>20000</v>
      </c>
      <c r="F3675" s="258"/>
    </row>
    <row r="3676" spans="1:6">
      <c r="A3676" s="166">
        <f t="shared" si="58"/>
        <v>3667</v>
      </c>
      <c r="B3676" s="85">
        <v>44899</v>
      </c>
      <c r="C3676" s="65" t="s">
        <v>2029</v>
      </c>
      <c r="D3676" s="289" t="s">
        <v>21</v>
      </c>
      <c r="E3676" s="86">
        <v>20000</v>
      </c>
      <c r="F3676" s="258"/>
    </row>
    <row r="3677" spans="1:6">
      <c r="A3677" s="166">
        <f t="shared" si="58"/>
        <v>3668</v>
      </c>
      <c r="B3677" s="85">
        <v>44899</v>
      </c>
      <c r="C3677" s="65" t="s">
        <v>2029</v>
      </c>
      <c r="D3677" s="289" t="s">
        <v>21</v>
      </c>
      <c r="E3677" s="86">
        <v>20000</v>
      </c>
      <c r="F3677" s="258"/>
    </row>
    <row r="3678" spans="1:6">
      <c r="A3678" s="166">
        <f t="shared" si="58"/>
        <v>3669</v>
      </c>
      <c r="B3678" s="85">
        <v>44899</v>
      </c>
      <c r="C3678" s="65" t="s">
        <v>2029</v>
      </c>
      <c r="D3678" s="289" t="s">
        <v>21</v>
      </c>
      <c r="E3678" s="86">
        <v>20000</v>
      </c>
      <c r="F3678" s="258"/>
    </row>
    <row r="3679" spans="1:6">
      <c r="A3679" s="166">
        <f t="shared" si="58"/>
        <v>3670</v>
      </c>
      <c r="B3679" s="85">
        <v>44899</v>
      </c>
      <c r="C3679" s="65" t="s">
        <v>2029</v>
      </c>
      <c r="D3679" s="289" t="s">
        <v>21</v>
      </c>
      <c r="E3679" s="86">
        <v>20000</v>
      </c>
      <c r="F3679" s="258"/>
    </row>
    <row r="3680" spans="1:6">
      <c r="A3680" s="166">
        <f t="shared" ref="A3680:A3743" si="59">A3679+1</f>
        <v>3671</v>
      </c>
      <c r="B3680" s="85">
        <v>44899</v>
      </c>
      <c r="C3680" s="65" t="s">
        <v>2029</v>
      </c>
      <c r="D3680" s="289" t="s">
        <v>21</v>
      </c>
      <c r="E3680" s="86">
        <v>20000</v>
      </c>
      <c r="F3680" s="258"/>
    </row>
    <row r="3681" spans="1:6">
      <c r="A3681" s="166">
        <f t="shared" si="59"/>
        <v>3672</v>
      </c>
      <c r="B3681" s="85">
        <v>44899</v>
      </c>
      <c r="C3681" s="65" t="s">
        <v>2029</v>
      </c>
      <c r="D3681" s="289" t="s">
        <v>21</v>
      </c>
      <c r="E3681" s="86">
        <v>20000</v>
      </c>
      <c r="F3681" s="258"/>
    </row>
    <row r="3682" spans="1:6">
      <c r="A3682" s="166">
        <f t="shared" si="59"/>
        <v>3673</v>
      </c>
      <c r="B3682" s="85">
        <v>44899</v>
      </c>
      <c r="C3682" s="65" t="s">
        <v>2029</v>
      </c>
      <c r="D3682" s="289" t="s">
        <v>21</v>
      </c>
      <c r="E3682" s="86">
        <v>20000</v>
      </c>
      <c r="F3682" s="258"/>
    </row>
    <row r="3683" spans="1:6">
      <c r="A3683" s="166">
        <f t="shared" si="59"/>
        <v>3674</v>
      </c>
      <c r="B3683" s="85">
        <v>44899</v>
      </c>
      <c r="C3683" s="65" t="s">
        <v>2029</v>
      </c>
      <c r="D3683" s="289" t="s">
        <v>21</v>
      </c>
      <c r="E3683" s="86">
        <v>20000</v>
      </c>
      <c r="F3683" s="258"/>
    </row>
    <row r="3684" spans="1:6">
      <c r="A3684" s="166">
        <f t="shared" si="59"/>
        <v>3675</v>
      </c>
      <c r="B3684" s="85">
        <v>44899</v>
      </c>
      <c r="C3684" s="65" t="s">
        <v>2029</v>
      </c>
      <c r="D3684" s="289" t="s">
        <v>21</v>
      </c>
      <c r="E3684" s="86">
        <v>20000</v>
      </c>
      <c r="F3684" s="258"/>
    </row>
    <row r="3685" spans="1:6">
      <c r="A3685" s="166">
        <f t="shared" si="59"/>
        <v>3676</v>
      </c>
      <c r="B3685" s="85">
        <v>44899</v>
      </c>
      <c r="C3685" s="65" t="s">
        <v>2029</v>
      </c>
      <c r="D3685" s="289" t="s">
        <v>21</v>
      </c>
      <c r="E3685" s="86">
        <v>20000</v>
      </c>
      <c r="F3685" s="258"/>
    </row>
    <row r="3686" spans="1:6">
      <c r="A3686" s="166">
        <f t="shared" si="59"/>
        <v>3677</v>
      </c>
      <c r="B3686" s="85">
        <v>44899</v>
      </c>
      <c r="C3686" s="65" t="s">
        <v>2029</v>
      </c>
      <c r="D3686" s="289" t="s">
        <v>21</v>
      </c>
      <c r="E3686" s="86">
        <v>20000</v>
      </c>
      <c r="F3686" s="258"/>
    </row>
    <row r="3687" spans="1:6">
      <c r="A3687" s="166">
        <f t="shared" si="59"/>
        <v>3678</v>
      </c>
      <c r="B3687" s="85">
        <v>44899</v>
      </c>
      <c r="C3687" s="65" t="s">
        <v>2029</v>
      </c>
      <c r="D3687" s="289" t="s">
        <v>21</v>
      </c>
      <c r="E3687" s="86">
        <v>20000</v>
      </c>
      <c r="F3687" s="258"/>
    </row>
    <row r="3688" spans="1:6">
      <c r="A3688" s="166">
        <f t="shared" si="59"/>
        <v>3679</v>
      </c>
      <c r="B3688" s="85">
        <v>44899</v>
      </c>
      <c r="C3688" s="65" t="s">
        <v>2029</v>
      </c>
      <c r="D3688" s="289" t="s">
        <v>21</v>
      </c>
      <c r="E3688" s="86">
        <v>20000</v>
      </c>
      <c r="F3688" s="258"/>
    </row>
    <row r="3689" spans="1:6">
      <c r="A3689" s="166">
        <f t="shared" si="59"/>
        <v>3680</v>
      </c>
      <c r="B3689" s="85">
        <v>44899</v>
      </c>
      <c r="C3689" s="65" t="s">
        <v>2029</v>
      </c>
      <c r="D3689" s="289" t="s">
        <v>21</v>
      </c>
      <c r="E3689" s="86">
        <v>20000</v>
      </c>
      <c r="F3689" s="258"/>
    </row>
    <row r="3690" spans="1:6">
      <c r="A3690" s="166">
        <f t="shared" si="59"/>
        <v>3681</v>
      </c>
      <c r="B3690" s="85">
        <v>44899</v>
      </c>
      <c r="C3690" s="65" t="s">
        <v>2029</v>
      </c>
      <c r="D3690" s="289" t="s">
        <v>21</v>
      </c>
      <c r="E3690" s="86">
        <v>20000</v>
      </c>
      <c r="F3690" s="258"/>
    </row>
    <row r="3691" spans="1:6">
      <c r="A3691" s="166">
        <f t="shared" si="59"/>
        <v>3682</v>
      </c>
      <c r="B3691" s="85">
        <v>44899</v>
      </c>
      <c r="C3691" s="65" t="s">
        <v>2029</v>
      </c>
      <c r="D3691" s="289" t="s">
        <v>21</v>
      </c>
      <c r="E3691" s="86">
        <v>20000</v>
      </c>
      <c r="F3691" s="258"/>
    </row>
    <row r="3692" spans="1:6">
      <c r="A3692" s="166">
        <f t="shared" si="59"/>
        <v>3683</v>
      </c>
      <c r="B3692" s="85">
        <v>44899</v>
      </c>
      <c r="C3692" s="65" t="s">
        <v>2029</v>
      </c>
      <c r="D3692" s="289" t="s">
        <v>21</v>
      </c>
      <c r="E3692" s="86">
        <v>20000</v>
      </c>
      <c r="F3692" s="258"/>
    </row>
    <row r="3693" spans="1:6">
      <c r="A3693" s="166">
        <f t="shared" si="59"/>
        <v>3684</v>
      </c>
      <c r="B3693" s="85">
        <v>44899</v>
      </c>
      <c r="C3693" s="65" t="s">
        <v>2029</v>
      </c>
      <c r="D3693" s="289" t="s">
        <v>21</v>
      </c>
      <c r="E3693" s="86">
        <v>20000</v>
      </c>
      <c r="F3693" s="258"/>
    </row>
    <row r="3694" spans="1:6">
      <c r="A3694" s="166">
        <f t="shared" si="59"/>
        <v>3685</v>
      </c>
      <c r="B3694" s="85">
        <v>44899</v>
      </c>
      <c r="C3694" s="65" t="s">
        <v>2029</v>
      </c>
      <c r="D3694" s="289" t="s">
        <v>21</v>
      </c>
      <c r="E3694" s="86">
        <v>20000</v>
      </c>
      <c r="F3694" s="258"/>
    </row>
    <row r="3695" spans="1:6">
      <c r="A3695" s="166">
        <f t="shared" si="59"/>
        <v>3686</v>
      </c>
      <c r="B3695" s="85">
        <v>44899</v>
      </c>
      <c r="C3695" s="65" t="s">
        <v>2029</v>
      </c>
      <c r="D3695" s="289" t="s">
        <v>21</v>
      </c>
      <c r="E3695" s="86">
        <v>20000</v>
      </c>
      <c r="F3695" s="258"/>
    </row>
    <row r="3696" spans="1:6">
      <c r="A3696" s="166">
        <f t="shared" si="59"/>
        <v>3687</v>
      </c>
      <c r="B3696" s="85">
        <v>44899</v>
      </c>
      <c r="C3696" s="65" t="s">
        <v>2029</v>
      </c>
      <c r="D3696" s="289" t="s">
        <v>1006</v>
      </c>
      <c r="E3696" s="86">
        <v>100000</v>
      </c>
      <c r="F3696" s="258"/>
    </row>
    <row r="3697" spans="1:6">
      <c r="A3697" s="166">
        <f t="shared" si="59"/>
        <v>3688</v>
      </c>
      <c r="B3697" s="85">
        <v>44900</v>
      </c>
      <c r="C3697" s="65" t="s">
        <v>2030</v>
      </c>
      <c r="D3697" s="289" t="s">
        <v>21</v>
      </c>
      <c r="E3697" s="86">
        <v>20000</v>
      </c>
      <c r="F3697" s="258"/>
    </row>
    <row r="3698" spans="1:6">
      <c r="A3698" s="166">
        <f t="shared" si="59"/>
        <v>3689</v>
      </c>
      <c r="B3698" s="85">
        <v>44900</v>
      </c>
      <c r="C3698" s="65" t="s">
        <v>2030</v>
      </c>
      <c r="D3698" s="289" t="s">
        <v>520</v>
      </c>
      <c r="E3698" s="86">
        <v>555555</v>
      </c>
      <c r="F3698" s="258"/>
    </row>
    <row r="3699" spans="1:6">
      <c r="A3699" s="166">
        <f t="shared" si="59"/>
        <v>3690</v>
      </c>
      <c r="B3699" s="85">
        <v>44900</v>
      </c>
      <c r="C3699" s="65" t="s">
        <v>2030</v>
      </c>
      <c r="D3699" s="289" t="s">
        <v>21</v>
      </c>
      <c r="E3699" s="86">
        <v>20000</v>
      </c>
      <c r="F3699" s="258"/>
    </row>
    <row r="3700" spans="1:6">
      <c r="A3700" s="166">
        <f t="shared" si="59"/>
        <v>3691</v>
      </c>
      <c r="B3700" s="85">
        <v>44900</v>
      </c>
      <c r="C3700" s="65" t="s">
        <v>2030</v>
      </c>
      <c r="D3700" s="289" t="s">
        <v>1008</v>
      </c>
      <c r="E3700" s="86">
        <v>500000</v>
      </c>
      <c r="F3700" s="258"/>
    </row>
    <row r="3701" spans="1:6">
      <c r="A3701" s="166">
        <f t="shared" si="59"/>
        <v>3692</v>
      </c>
      <c r="B3701" s="85">
        <v>44900</v>
      </c>
      <c r="C3701" s="65" t="s">
        <v>2030</v>
      </c>
      <c r="D3701" s="289" t="s">
        <v>21</v>
      </c>
      <c r="E3701" s="86">
        <v>20000</v>
      </c>
      <c r="F3701" s="258"/>
    </row>
    <row r="3702" spans="1:6">
      <c r="A3702" s="166">
        <f t="shared" si="59"/>
        <v>3693</v>
      </c>
      <c r="B3702" s="85">
        <v>44900</v>
      </c>
      <c r="C3702" s="65" t="s">
        <v>2030</v>
      </c>
      <c r="D3702" s="289" t="s">
        <v>21</v>
      </c>
      <c r="E3702" s="86">
        <v>20000</v>
      </c>
      <c r="F3702" s="258"/>
    </row>
    <row r="3703" spans="1:6">
      <c r="A3703" s="166">
        <f t="shared" si="59"/>
        <v>3694</v>
      </c>
      <c r="B3703" s="85">
        <v>44900</v>
      </c>
      <c r="C3703" s="65" t="s">
        <v>2030</v>
      </c>
      <c r="D3703" s="289" t="s">
        <v>21</v>
      </c>
      <c r="E3703" s="86">
        <v>20000</v>
      </c>
      <c r="F3703" s="258"/>
    </row>
    <row r="3704" spans="1:6">
      <c r="A3704" s="166">
        <f t="shared" si="59"/>
        <v>3695</v>
      </c>
      <c r="B3704" s="85">
        <v>44900</v>
      </c>
      <c r="C3704" s="65" t="s">
        <v>2030</v>
      </c>
      <c r="D3704" s="289" t="s">
        <v>21</v>
      </c>
      <c r="E3704" s="86">
        <v>20000</v>
      </c>
      <c r="F3704" s="258"/>
    </row>
    <row r="3705" spans="1:6">
      <c r="A3705" s="166">
        <f t="shared" si="59"/>
        <v>3696</v>
      </c>
      <c r="B3705" s="85">
        <v>44900</v>
      </c>
      <c r="C3705" s="65" t="s">
        <v>2030</v>
      </c>
      <c r="D3705" s="289" t="s">
        <v>21</v>
      </c>
      <c r="E3705" s="86">
        <v>20000</v>
      </c>
      <c r="F3705" s="258"/>
    </row>
    <row r="3706" spans="1:6">
      <c r="A3706" s="166">
        <f t="shared" si="59"/>
        <v>3697</v>
      </c>
      <c r="B3706" s="85">
        <v>44900</v>
      </c>
      <c r="C3706" s="65" t="s">
        <v>2030</v>
      </c>
      <c r="D3706" s="289" t="s">
        <v>21</v>
      </c>
      <c r="E3706" s="86">
        <v>20000</v>
      </c>
      <c r="F3706" s="258"/>
    </row>
    <row r="3707" spans="1:6">
      <c r="A3707" s="166">
        <f t="shared" si="59"/>
        <v>3698</v>
      </c>
      <c r="B3707" s="85">
        <v>44900</v>
      </c>
      <c r="C3707" s="65" t="s">
        <v>2030</v>
      </c>
      <c r="D3707" s="289" t="s">
        <v>21</v>
      </c>
      <c r="E3707" s="86">
        <v>20000</v>
      </c>
      <c r="F3707" s="258"/>
    </row>
    <row r="3708" spans="1:6">
      <c r="A3708" s="166">
        <f t="shared" si="59"/>
        <v>3699</v>
      </c>
      <c r="B3708" s="85">
        <v>44900</v>
      </c>
      <c r="C3708" s="65" t="s">
        <v>2030</v>
      </c>
      <c r="D3708" s="289" t="s">
        <v>21</v>
      </c>
      <c r="E3708" s="86">
        <v>20000</v>
      </c>
      <c r="F3708" s="258"/>
    </row>
    <row r="3709" spans="1:6">
      <c r="A3709" s="166">
        <f t="shared" si="59"/>
        <v>3700</v>
      </c>
      <c r="B3709" s="85">
        <v>44900</v>
      </c>
      <c r="C3709" s="65" t="s">
        <v>2030</v>
      </c>
      <c r="D3709" s="289" t="s">
        <v>21</v>
      </c>
      <c r="E3709" s="86">
        <v>20000</v>
      </c>
      <c r="F3709" s="258"/>
    </row>
    <row r="3710" spans="1:6">
      <c r="A3710" s="166">
        <f t="shared" si="59"/>
        <v>3701</v>
      </c>
      <c r="B3710" s="85">
        <v>44900</v>
      </c>
      <c r="C3710" s="65" t="s">
        <v>2030</v>
      </c>
      <c r="D3710" s="289" t="s">
        <v>21</v>
      </c>
      <c r="E3710" s="86">
        <v>10000</v>
      </c>
      <c r="F3710" s="258"/>
    </row>
    <row r="3711" spans="1:6">
      <c r="A3711" s="166">
        <f t="shared" si="59"/>
        <v>3702</v>
      </c>
      <c r="B3711" s="85">
        <v>44900</v>
      </c>
      <c r="C3711" s="65" t="s">
        <v>2030</v>
      </c>
      <c r="D3711" s="289" t="s">
        <v>21</v>
      </c>
      <c r="E3711" s="86">
        <v>20000</v>
      </c>
      <c r="F3711" s="258"/>
    </row>
    <row r="3712" spans="1:6">
      <c r="A3712" s="166">
        <f t="shared" si="59"/>
        <v>3703</v>
      </c>
      <c r="B3712" s="85">
        <v>44900</v>
      </c>
      <c r="C3712" s="65" t="s">
        <v>2030</v>
      </c>
      <c r="D3712" s="289" t="s">
        <v>21</v>
      </c>
      <c r="E3712" s="86">
        <v>20000</v>
      </c>
      <c r="F3712" s="258"/>
    </row>
    <row r="3713" spans="1:6">
      <c r="A3713" s="166">
        <f t="shared" si="59"/>
        <v>3704</v>
      </c>
      <c r="B3713" s="85">
        <v>44900</v>
      </c>
      <c r="C3713" s="65" t="s">
        <v>2030</v>
      </c>
      <c r="D3713" s="289" t="s">
        <v>21</v>
      </c>
      <c r="E3713" s="86">
        <v>20000</v>
      </c>
      <c r="F3713" s="258"/>
    </row>
    <row r="3714" spans="1:6">
      <c r="A3714" s="166">
        <f t="shared" si="59"/>
        <v>3705</v>
      </c>
      <c r="B3714" s="85">
        <v>44900</v>
      </c>
      <c r="C3714" s="65" t="s">
        <v>2030</v>
      </c>
      <c r="D3714" s="289" t="s">
        <v>21</v>
      </c>
      <c r="E3714" s="86">
        <v>20000</v>
      </c>
      <c r="F3714" s="258"/>
    </row>
    <row r="3715" spans="1:6">
      <c r="A3715" s="166">
        <f t="shared" si="59"/>
        <v>3706</v>
      </c>
      <c r="B3715" s="85">
        <v>44900</v>
      </c>
      <c r="C3715" s="65" t="s">
        <v>2030</v>
      </c>
      <c r="D3715" s="289" t="s">
        <v>21</v>
      </c>
      <c r="E3715" s="86">
        <v>20000</v>
      </c>
      <c r="F3715" s="258"/>
    </row>
    <row r="3716" spans="1:6">
      <c r="A3716" s="166">
        <f t="shared" si="59"/>
        <v>3707</v>
      </c>
      <c r="B3716" s="85">
        <v>44900</v>
      </c>
      <c r="C3716" s="65" t="s">
        <v>2030</v>
      </c>
      <c r="D3716" s="289" t="s">
        <v>21</v>
      </c>
      <c r="E3716" s="86">
        <v>20000</v>
      </c>
      <c r="F3716" s="258"/>
    </row>
    <row r="3717" spans="1:6">
      <c r="A3717" s="166">
        <f t="shared" si="59"/>
        <v>3708</v>
      </c>
      <c r="B3717" s="85">
        <v>44900</v>
      </c>
      <c r="C3717" s="65" t="s">
        <v>2030</v>
      </c>
      <c r="D3717" s="289" t="s">
        <v>21</v>
      </c>
      <c r="E3717" s="86">
        <v>20000</v>
      </c>
      <c r="F3717" s="258"/>
    </row>
    <row r="3718" spans="1:6">
      <c r="A3718" s="166">
        <f t="shared" si="59"/>
        <v>3709</v>
      </c>
      <c r="B3718" s="85">
        <v>44900</v>
      </c>
      <c r="C3718" s="65" t="s">
        <v>2030</v>
      </c>
      <c r="D3718" s="289" t="s">
        <v>21</v>
      </c>
      <c r="E3718" s="86">
        <v>20000</v>
      </c>
      <c r="F3718" s="258"/>
    </row>
    <row r="3719" spans="1:6">
      <c r="A3719" s="166">
        <f t="shared" si="59"/>
        <v>3710</v>
      </c>
      <c r="B3719" s="85">
        <v>44900</v>
      </c>
      <c r="C3719" s="65" t="s">
        <v>2030</v>
      </c>
      <c r="D3719" s="289" t="s">
        <v>21</v>
      </c>
      <c r="E3719" s="86">
        <v>20000</v>
      </c>
      <c r="F3719" s="258"/>
    </row>
    <row r="3720" spans="1:6">
      <c r="A3720" s="166">
        <f t="shared" si="59"/>
        <v>3711</v>
      </c>
      <c r="B3720" s="85">
        <v>44900</v>
      </c>
      <c r="C3720" s="65" t="s">
        <v>2030</v>
      </c>
      <c r="D3720" s="289" t="s">
        <v>21</v>
      </c>
      <c r="E3720" s="86">
        <v>20000</v>
      </c>
      <c r="F3720" s="258"/>
    </row>
    <row r="3721" spans="1:6">
      <c r="A3721" s="166">
        <f t="shared" si="59"/>
        <v>3712</v>
      </c>
      <c r="B3721" s="85">
        <v>44900</v>
      </c>
      <c r="C3721" s="65" t="s">
        <v>2030</v>
      </c>
      <c r="D3721" s="289" t="s">
        <v>21</v>
      </c>
      <c r="E3721" s="86">
        <v>20000</v>
      </c>
      <c r="F3721" s="258"/>
    </row>
    <row r="3722" spans="1:6">
      <c r="A3722" s="166">
        <f t="shared" si="59"/>
        <v>3713</v>
      </c>
      <c r="B3722" s="85">
        <v>44900</v>
      </c>
      <c r="C3722" s="65" t="s">
        <v>2030</v>
      </c>
      <c r="D3722" s="289" t="s">
        <v>21</v>
      </c>
      <c r="E3722" s="86">
        <v>20000</v>
      </c>
      <c r="F3722" s="258"/>
    </row>
    <row r="3723" spans="1:6">
      <c r="A3723" s="166">
        <f t="shared" si="59"/>
        <v>3714</v>
      </c>
      <c r="B3723" s="85">
        <v>44900</v>
      </c>
      <c r="C3723" s="65" t="s">
        <v>2030</v>
      </c>
      <c r="D3723" s="289" t="s">
        <v>21</v>
      </c>
      <c r="E3723" s="86">
        <v>20000</v>
      </c>
      <c r="F3723" s="258"/>
    </row>
    <row r="3724" spans="1:6">
      <c r="A3724" s="166">
        <f t="shared" si="59"/>
        <v>3715</v>
      </c>
      <c r="B3724" s="85">
        <v>44900</v>
      </c>
      <c r="C3724" s="65" t="s">
        <v>2030</v>
      </c>
      <c r="D3724" s="289" t="s">
        <v>21</v>
      </c>
      <c r="E3724" s="86">
        <v>20000</v>
      </c>
      <c r="F3724" s="258"/>
    </row>
    <row r="3725" spans="1:6">
      <c r="A3725" s="166">
        <f t="shared" si="59"/>
        <v>3716</v>
      </c>
      <c r="B3725" s="85">
        <v>44900</v>
      </c>
      <c r="C3725" s="65" t="s">
        <v>2030</v>
      </c>
      <c r="D3725" s="289" t="s">
        <v>21</v>
      </c>
      <c r="E3725" s="86">
        <v>20000</v>
      </c>
      <c r="F3725" s="258"/>
    </row>
    <row r="3726" spans="1:6">
      <c r="A3726" s="166">
        <f t="shared" si="59"/>
        <v>3717</v>
      </c>
      <c r="B3726" s="85">
        <v>44900</v>
      </c>
      <c r="C3726" s="65" t="s">
        <v>2030</v>
      </c>
      <c r="D3726" s="289" t="s">
        <v>21</v>
      </c>
      <c r="E3726" s="86">
        <v>20000</v>
      </c>
      <c r="F3726" s="258"/>
    </row>
    <row r="3727" spans="1:6">
      <c r="A3727" s="166">
        <f t="shared" si="59"/>
        <v>3718</v>
      </c>
      <c r="B3727" s="85">
        <v>44900</v>
      </c>
      <c r="C3727" s="65" t="s">
        <v>2030</v>
      </c>
      <c r="D3727" s="289" t="s">
        <v>21</v>
      </c>
      <c r="E3727" s="86">
        <v>20000</v>
      </c>
      <c r="F3727" s="258"/>
    </row>
    <row r="3728" spans="1:6">
      <c r="A3728" s="166">
        <f t="shared" si="59"/>
        <v>3719</v>
      </c>
      <c r="B3728" s="85">
        <v>44900</v>
      </c>
      <c r="C3728" s="65" t="s">
        <v>2030</v>
      </c>
      <c r="D3728" s="289" t="s">
        <v>21</v>
      </c>
      <c r="E3728" s="86">
        <v>10000</v>
      </c>
      <c r="F3728" s="258"/>
    </row>
    <row r="3729" spans="1:6">
      <c r="A3729" s="166">
        <f t="shared" si="59"/>
        <v>3720</v>
      </c>
      <c r="B3729" s="85">
        <v>44900</v>
      </c>
      <c r="C3729" s="65" t="s">
        <v>2030</v>
      </c>
      <c r="D3729" s="289" t="s">
        <v>21</v>
      </c>
      <c r="E3729" s="86">
        <v>20000</v>
      </c>
      <c r="F3729" s="258"/>
    </row>
    <row r="3730" spans="1:6">
      <c r="A3730" s="166">
        <f t="shared" si="59"/>
        <v>3721</v>
      </c>
      <c r="B3730" s="85">
        <v>44900</v>
      </c>
      <c r="C3730" s="65" t="s">
        <v>2030</v>
      </c>
      <c r="D3730" s="289" t="s">
        <v>21</v>
      </c>
      <c r="E3730" s="86">
        <v>20000</v>
      </c>
      <c r="F3730" s="258"/>
    </row>
    <row r="3731" spans="1:6">
      <c r="A3731" s="166">
        <f t="shared" si="59"/>
        <v>3722</v>
      </c>
      <c r="B3731" s="85">
        <v>44900</v>
      </c>
      <c r="C3731" s="65" t="s">
        <v>2030</v>
      </c>
      <c r="D3731" s="289" t="s">
        <v>21</v>
      </c>
      <c r="E3731" s="86">
        <v>20000</v>
      </c>
      <c r="F3731" s="258"/>
    </row>
    <row r="3732" spans="1:6">
      <c r="A3732" s="166">
        <f t="shared" si="59"/>
        <v>3723</v>
      </c>
      <c r="B3732" s="85">
        <v>44901</v>
      </c>
      <c r="C3732" s="65" t="s">
        <v>2031</v>
      </c>
      <c r="D3732" s="289" t="s">
        <v>151</v>
      </c>
      <c r="E3732" s="86">
        <v>100000</v>
      </c>
      <c r="F3732" s="258"/>
    </row>
    <row r="3733" spans="1:6">
      <c r="A3733" s="166">
        <f t="shared" si="59"/>
        <v>3724</v>
      </c>
      <c r="B3733" s="85">
        <v>44901</v>
      </c>
      <c r="C3733" s="65" t="s">
        <v>2031</v>
      </c>
      <c r="D3733" s="289" t="s">
        <v>1657</v>
      </c>
      <c r="E3733" s="86">
        <v>500000</v>
      </c>
      <c r="F3733" s="258"/>
    </row>
    <row r="3734" spans="1:6">
      <c r="A3734" s="166">
        <f t="shared" si="59"/>
        <v>3725</v>
      </c>
      <c r="B3734" s="85">
        <v>44901</v>
      </c>
      <c r="C3734" s="65" t="s">
        <v>2031</v>
      </c>
      <c r="D3734" s="289" t="s">
        <v>21</v>
      </c>
      <c r="E3734" s="86">
        <v>20000</v>
      </c>
      <c r="F3734" s="258"/>
    </row>
    <row r="3735" spans="1:6">
      <c r="A3735" s="166">
        <f t="shared" si="59"/>
        <v>3726</v>
      </c>
      <c r="B3735" s="85">
        <v>44901</v>
      </c>
      <c r="C3735" s="65" t="s">
        <v>2031</v>
      </c>
      <c r="D3735" s="289" t="s">
        <v>21</v>
      </c>
      <c r="E3735" s="86">
        <v>250000</v>
      </c>
      <c r="F3735" s="258"/>
    </row>
    <row r="3736" spans="1:6">
      <c r="A3736" s="166">
        <f t="shared" si="59"/>
        <v>3727</v>
      </c>
      <c r="B3736" s="85">
        <v>44901</v>
      </c>
      <c r="C3736" s="65" t="s">
        <v>2031</v>
      </c>
      <c r="D3736" s="289" t="s">
        <v>21</v>
      </c>
      <c r="E3736" s="86">
        <v>1000</v>
      </c>
      <c r="F3736" s="258"/>
    </row>
    <row r="3737" spans="1:6">
      <c r="A3737" s="166">
        <f t="shared" si="59"/>
        <v>3728</v>
      </c>
      <c r="B3737" s="85">
        <v>44901</v>
      </c>
      <c r="C3737" s="65" t="s">
        <v>2031</v>
      </c>
      <c r="D3737" s="289" t="s">
        <v>21</v>
      </c>
      <c r="E3737" s="86">
        <v>20000</v>
      </c>
      <c r="F3737" s="258"/>
    </row>
    <row r="3738" spans="1:6">
      <c r="A3738" s="166">
        <f t="shared" si="59"/>
        <v>3729</v>
      </c>
      <c r="B3738" s="85">
        <v>44901</v>
      </c>
      <c r="C3738" s="65" t="s">
        <v>2031</v>
      </c>
      <c r="D3738" s="289" t="s">
        <v>21</v>
      </c>
      <c r="E3738" s="86">
        <v>20000</v>
      </c>
      <c r="F3738" s="258"/>
    </row>
    <row r="3739" spans="1:6">
      <c r="A3739" s="166">
        <f t="shared" si="59"/>
        <v>3730</v>
      </c>
      <c r="B3739" s="85">
        <v>44901</v>
      </c>
      <c r="C3739" s="65" t="s">
        <v>2031</v>
      </c>
      <c r="D3739" s="289" t="s">
        <v>21</v>
      </c>
      <c r="E3739" s="86">
        <v>1500</v>
      </c>
      <c r="F3739" s="258"/>
    </row>
    <row r="3740" spans="1:6">
      <c r="A3740" s="166">
        <f t="shared" si="59"/>
        <v>3731</v>
      </c>
      <c r="B3740" s="85">
        <v>44901</v>
      </c>
      <c r="C3740" s="65" t="s">
        <v>2031</v>
      </c>
      <c r="D3740" s="289" t="s">
        <v>21</v>
      </c>
      <c r="E3740" s="86">
        <v>13500</v>
      </c>
      <c r="F3740" s="258"/>
    </row>
    <row r="3741" spans="1:6">
      <c r="A3741" s="166">
        <f t="shared" si="59"/>
        <v>3732</v>
      </c>
      <c r="B3741" s="85">
        <v>44901</v>
      </c>
      <c r="C3741" s="65" t="s">
        <v>2031</v>
      </c>
      <c r="D3741" s="289" t="s">
        <v>21</v>
      </c>
      <c r="E3741" s="86">
        <v>20000</v>
      </c>
      <c r="F3741" s="258"/>
    </row>
    <row r="3742" spans="1:6">
      <c r="A3742" s="166">
        <f t="shared" si="59"/>
        <v>3733</v>
      </c>
      <c r="B3742" s="85">
        <v>44901</v>
      </c>
      <c r="C3742" s="65" t="s">
        <v>2031</v>
      </c>
      <c r="D3742" s="289" t="s">
        <v>21</v>
      </c>
      <c r="E3742" s="86">
        <v>1000</v>
      </c>
      <c r="F3742" s="258"/>
    </row>
    <row r="3743" spans="1:6">
      <c r="A3743" s="166">
        <f t="shared" si="59"/>
        <v>3734</v>
      </c>
      <c r="B3743" s="85">
        <v>44901</v>
      </c>
      <c r="C3743" s="65" t="s">
        <v>2031</v>
      </c>
      <c r="D3743" s="289" t="s">
        <v>21</v>
      </c>
      <c r="E3743" s="86">
        <v>20000</v>
      </c>
      <c r="F3743" s="258"/>
    </row>
    <row r="3744" spans="1:6">
      <c r="A3744" s="166">
        <f t="shared" ref="A3744:A3807" si="60">A3743+1</f>
        <v>3735</v>
      </c>
      <c r="B3744" s="85">
        <v>44901</v>
      </c>
      <c r="C3744" s="65" t="s">
        <v>2031</v>
      </c>
      <c r="D3744" s="289" t="s">
        <v>21</v>
      </c>
      <c r="E3744" s="86">
        <v>20000</v>
      </c>
      <c r="F3744" s="258"/>
    </row>
    <row r="3745" spans="1:6">
      <c r="A3745" s="166">
        <f t="shared" si="60"/>
        <v>3736</v>
      </c>
      <c r="B3745" s="85">
        <v>44901</v>
      </c>
      <c r="C3745" s="65" t="s">
        <v>2031</v>
      </c>
      <c r="D3745" s="289" t="s">
        <v>21</v>
      </c>
      <c r="E3745" s="86">
        <v>20000</v>
      </c>
      <c r="F3745" s="258"/>
    </row>
    <row r="3746" spans="1:6">
      <c r="A3746" s="166">
        <f t="shared" si="60"/>
        <v>3737</v>
      </c>
      <c r="B3746" s="85">
        <v>44901</v>
      </c>
      <c r="C3746" s="65" t="s">
        <v>2031</v>
      </c>
      <c r="D3746" s="289" t="s">
        <v>21</v>
      </c>
      <c r="E3746" s="86">
        <v>20000</v>
      </c>
      <c r="F3746" s="258"/>
    </row>
    <row r="3747" spans="1:6">
      <c r="A3747" s="166">
        <f t="shared" si="60"/>
        <v>3738</v>
      </c>
      <c r="B3747" s="85">
        <v>44901</v>
      </c>
      <c r="C3747" s="65" t="s">
        <v>2031</v>
      </c>
      <c r="D3747" s="289" t="s">
        <v>21</v>
      </c>
      <c r="E3747" s="86">
        <v>20000</v>
      </c>
      <c r="F3747" s="258"/>
    </row>
    <row r="3748" spans="1:6">
      <c r="A3748" s="166">
        <f t="shared" si="60"/>
        <v>3739</v>
      </c>
      <c r="B3748" s="85">
        <v>44901</v>
      </c>
      <c r="C3748" s="65" t="s">
        <v>2031</v>
      </c>
      <c r="D3748" s="289" t="s">
        <v>21</v>
      </c>
      <c r="E3748" s="86">
        <v>20000</v>
      </c>
      <c r="F3748" s="258"/>
    </row>
    <row r="3749" spans="1:6">
      <c r="A3749" s="166">
        <f t="shared" si="60"/>
        <v>3740</v>
      </c>
      <c r="B3749" s="85">
        <v>44901</v>
      </c>
      <c r="C3749" s="65" t="s">
        <v>2031</v>
      </c>
      <c r="D3749" s="289" t="s">
        <v>21</v>
      </c>
      <c r="E3749" s="86">
        <v>20000</v>
      </c>
      <c r="F3749" s="258"/>
    </row>
    <row r="3750" spans="1:6">
      <c r="A3750" s="166">
        <f t="shared" si="60"/>
        <v>3741</v>
      </c>
      <c r="B3750" s="85">
        <v>44901</v>
      </c>
      <c r="C3750" s="65" t="s">
        <v>2031</v>
      </c>
      <c r="D3750" s="289" t="s">
        <v>21</v>
      </c>
      <c r="E3750" s="86">
        <v>20000</v>
      </c>
      <c r="F3750" s="258"/>
    </row>
    <row r="3751" spans="1:6">
      <c r="A3751" s="166">
        <f t="shared" si="60"/>
        <v>3742</v>
      </c>
      <c r="B3751" s="85">
        <v>44901</v>
      </c>
      <c r="C3751" s="65" t="s">
        <v>2031</v>
      </c>
      <c r="D3751" s="289" t="s">
        <v>21</v>
      </c>
      <c r="E3751" s="86">
        <v>20000</v>
      </c>
      <c r="F3751" s="258"/>
    </row>
    <row r="3752" spans="1:6">
      <c r="A3752" s="166">
        <f t="shared" si="60"/>
        <v>3743</v>
      </c>
      <c r="B3752" s="85">
        <v>44901</v>
      </c>
      <c r="C3752" s="65" t="s">
        <v>2031</v>
      </c>
      <c r="D3752" s="289" t="s">
        <v>21</v>
      </c>
      <c r="E3752" s="86">
        <v>20000</v>
      </c>
      <c r="F3752" s="258"/>
    </row>
    <row r="3753" spans="1:6">
      <c r="A3753" s="166">
        <f t="shared" si="60"/>
        <v>3744</v>
      </c>
      <c r="B3753" s="85">
        <v>44901</v>
      </c>
      <c r="C3753" s="65" t="s">
        <v>2031</v>
      </c>
      <c r="D3753" s="289" t="s">
        <v>21</v>
      </c>
      <c r="E3753" s="86">
        <v>20000</v>
      </c>
      <c r="F3753" s="258"/>
    </row>
    <row r="3754" spans="1:6">
      <c r="A3754" s="166">
        <f t="shared" si="60"/>
        <v>3745</v>
      </c>
      <c r="B3754" s="85">
        <v>44901</v>
      </c>
      <c r="C3754" s="65" t="s">
        <v>2031</v>
      </c>
      <c r="D3754" s="289" t="s">
        <v>21</v>
      </c>
      <c r="E3754" s="86">
        <v>20000</v>
      </c>
      <c r="F3754" s="258"/>
    </row>
    <row r="3755" spans="1:6">
      <c r="A3755" s="166">
        <f t="shared" si="60"/>
        <v>3746</v>
      </c>
      <c r="B3755" s="85">
        <v>44901</v>
      </c>
      <c r="C3755" s="65" t="s">
        <v>2031</v>
      </c>
      <c r="D3755" s="289" t="s">
        <v>21</v>
      </c>
      <c r="E3755" s="86">
        <v>20000</v>
      </c>
      <c r="F3755" s="258"/>
    </row>
    <row r="3756" spans="1:6">
      <c r="A3756" s="166">
        <f t="shared" si="60"/>
        <v>3747</v>
      </c>
      <c r="B3756" s="85">
        <v>44901</v>
      </c>
      <c r="C3756" s="65" t="s">
        <v>2031</v>
      </c>
      <c r="D3756" s="289" t="s">
        <v>21</v>
      </c>
      <c r="E3756" s="86">
        <v>20000</v>
      </c>
      <c r="F3756" s="258"/>
    </row>
    <row r="3757" spans="1:6">
      <c r="A3757" s="166">
        <f t="shared" si="60"/>
        <v>3748</v>
      </c>
      <c r="B3757" s="85">
        <v>44901</v>
      </c>
      <c r="C3757" s="65" t="s">
        <v>2031</v>
      </c>
      <c r="D3757" s="289" t="s">
        <v>21</v>
      </c>
      <c r="E3757" s="86">
        <v>20000</v>
      </c>
      <c r="F3757" s="258"/>
    </row>
    <row r="3758" spans="1:6">
      <c r="A3758" s="166">
        <f t="shared" si="60"/>
        <v>3749</v>
      </c>
      <c r="B3758" s="85">
        <v>44901</v>
      </c>
      <c r="C3758" s="65" t="s">
        <v>2031</v>
      </c>
      <c r="D3758" s="289" t="s">
        <v>21</v>
      </c>
      <c r="E3758" s="86">
        <v>300000</v>
      </c>
      <c r="F3758" s="258"/>
    </row>
    <row r="3759" spans="1:6">
      <c r="A3759" s="166">
        <f t="shared" si="60"/>
        <v>3750</v>
      </c>
      <c r="B3759" s="85">
        <v>44901</v>
      </c>
      <c r="C3759" s="65" t="s">
        <v>2031</v>
      </c>
      <c r="D3759" s="289" t="s">
        <v>21</v>
      </c>
      <c r="E3759" s="86">
        <v>20000</v>
      </c>
      <c r="F3759" s="258"/>
    </row>
    <row r="3760" spans="1:6">
      <c r="A3760" s="166">
        <f t="shared" si="60"/>
        <v>3751</v>
      </c>
      <c r="B3760" s="85">
        <v>44901</v>
      </c>
      <c r="C3760" s="65" t="s">
        <v>2031</v>
      </c>
      <c r="D3760" s="289" t="s">
        <v>21</v>
      </c>
      <c r="E3760" s="86">
        <v>20000</v>
      </c>
      <c r="F3760" s="258"/>
    </row>
    <row r="3761" spans="1:6">
      <c r="A3761" s="166">
        <f t="shared" si="60"/>
        <v>3752</v>
      </c>
      <c r="B3761" s="85">
        <v>44901</v>
      </c>
      <c r="C3761" s="65" t="s">
        <v>2031</v>
      </c>
      <c r="D3761" s="289" t="s">
        <v>21</v>
      </c>
      <c r="E3761" s="86">
        <v>20000</v>
      </c>
      <c r="F3761" s="258"/>
    </row>
    <row r="3762" spans="1:6">
      <c r="A3762" s="166">
        <f t="shared" si="60"/>
        <v>3753</v>
      </c>
      <c r="B3762" s="85">
        <v>44901</v>
      </c>
      <c r="C3762" s="65" t="s">
        <v>2031</v>
      </c>
      <c r="D3762" s="289" t="s">
        <v>21</v>
      </c>
      <c r="E3762" s="86">
        <v>20000</v>
      </c>
      <c r="F3762" s="258"/>
    </row>
    <row r="3763" spans="1:6">
      <c r="A3763" s="166">
        <f t="shared" si="60"/>
        <v>3754</v>
      </c>
      <c r="B3763" s="85">
        <v>44901</v>
      </c>
      <c r="C3763" s="65" t="s">
        <v>2031</v>
      </c>
      <c r="D3763" s="289" t="s">
        <v>21</v>
      </c>
      <c r="E3763" s="86">
        <v>20000</v>
      </c>
      <c r="F3763" s="258"/>
    </row>
    <row r="3764" spans="1:6">
      <c r="A3764" s="166">
        <f t="shared" si="60"/>
        <v>3755</v>
      </c>
      <c r="B3764" s="85">
        <v>44901</v>
      </c>
      <c r="C3764" s="65" t="s">
        <v>2031</v>
      </c>
      <c r="D3764" s="289" t="s">
        <v>21</v>
      </c>
      <c r="E3764" s="86">
        <v>20000</v>
      </c>
      <c r="F3764" s="258"/>
    </row>
    <row r="3765" spans="1:6">
      <c r="A3765" s="166">
        <f t="shared" si="60"/>
        <v>3756</v>
      </c>
      <c r="B3765" s="85">
        <v>44901</v>
      </c>
      <c r="C3765" s="65" t="s">
        <v>2031</v>
      </c>
      <c r="D3765" s="289" t="s">
        <v>21</v>
      </c>
      <c r="E3765" s="86">
        <v>20000</v>
      </c>
      <c r="F3765" s="258"/>
    </row>
    <row r="3766" spans="1:6">
      <c r="A3766" s="166">
        <f t="shared" si="60"/>
        <v>3757</v>
      </c>
      <c r="B3766" s="85">
        <v>44901</v>
      </c>
      <c r="C3766" s="65" t="s">
        <v>2031</v>
      </c>
      <c r="D3766" s="289" t="s">
        <v>21</v>
      </c>
      <c r="E3766" s="86">
        <v>20000</v>
      </c>
      <c r="F3766" s="258"/>
    </row>
    <row r="3767" spans="1:6">
      <c r="A3767" s="166">
        <f t="shared" si="60"/>
        <v>3758</v>
      </c>
      <c r="B3767" s="85">
        <v>44901</v>
      </c>
      <c r="C3767" s="65" t="s">
        <v>2031</v>
      </c>
      <c r="D3767" s="289" t="s">
        <v>21</v>
      </c>
      <c r="E3767" s="86">
        <v>20000</v>
      </c>
      <c r="F3767" s="258"/>
    </row>
    <row r="3768" spans="1:6">
      <c r="A3768" s="166">
        <f t="shared" si="60"/>
        <v>3759</v>
      </c>
      <c r="B3768" s="85">
        <v>44901</v>
      </c>
      <c r="C3768" s="65" t="s">
        <v>2031</v>
      </c>
      <c r="D3768" s="289" t="s">
        <v>21</v>
      </c>
      <c r="E3768" s="86">
        <v>20000</v>
      </c>
      <c r="F3768" s="258"/>
    </row>
    <row r="3769" spans="1:6">
      <c r="A3769" s="166">
        <f t="shared" si="60"/>
        <v>3760</v>
      </c>
      <c r="B3769" s="85">
        <v>44901</v>
      </c>
      <c r="C3769" s="65" t="s">
        <v>2031</v>
      </c>
      <c r="D3769" s="289" t="s">
        <v>21</v>
      </c>
      <c r="E3769" s="86">
        <v>20000</v>
      </c>
      <c r="F3769" s="258"/>
    </row>
    <row r="3770" spans="1:6">
      <c r="A3770" s="166">
        <f t="shared" si="60"/>
        <v>3761</v>
      </c>
      <c r="B3770" s="85">
        <v>44901</v>
      </c>
      <c r="C3770" s="65" t="s">
        <v>2031</v>
      </c>
      <c r="D3770" s="289" t="s">
        <v>21</v>
      </c>
      <c r="E3770" s="86">
        <v>20000</v>
      </c>
      <c r="F3770" s="258"/>
    </row>
    <row r="3771" spans="1:6">
      <c r="A3771" s="166">
        <f t="shared" si="60"/>
        <v>3762</v>
      </c>
      <c r="B3771" s="85">
        <v>44901</v>
      </c>
      <c r="C3771" s="65" t="s">
        <v>2031</v>
      </c>
      <c r="D3771" s="289" t="s">
        <v>21</v>
      </c>
      <c r="E3771" s="86">
        <v>20000</v>
      </c>
      <c r="F3771" s="258"/>
    </row>
    <row r="3772" spans="1:6">
      <c r="A3772" s="166">
        <f t="shared" si="60"/>
        <v>3763</v>
      </c>
      <c r="B3772" s="85">
        <v>44901</v>
      </c>
      <c r="C3772" s="65" t="s">
        <v>2031</v>
      </c>
      <c r="D3772" s="289" t="s">
        <v>21</v>
      </c>
      <c r="E3772" s="86">
        <v>20000</v>
      </c>
      <c r="F3772" s="258"/>
    </row>
    <row r="3773" spans="1:6">
      <c r="A3773" s="166">
        <f t="shared" si="60"/>
        <v>3764</v>
      </c>
      <c r="B3773" s="85">
        <v>44901</v>
      </c>
      <c r="C3773" s="65" t="s">
        <v>2031</v>
      </c>
      <c r="D3773" s="289" t="s">
        <v>21</v>
      </c>
      <c r="E3773" s="86">
        <v>20000</v>
      </c>
      <c r="F3773" s="258"/>
    </row>
    <row r="3774" spans="1:6">
      <c r="A3774" s="166">
        <f t="shared" si="60"/>
        <v>3765</v>
      </c>
      <c r="B3774" s="85">
        <v>44901</v>
      </c>
      <c r="C3774" s="65" t="s">
        <v>2031</v>
      </c>
      <c r="D3774" s="289" t="s">
        <v>21</v>
      </c>
      <c r="E3774" s="86">
        <v>20000</v>
      </c>
      <c r="F3774" s="258"/>
    </row>
    <row r="3775" spans="1:6">
      <c r="A3775" s="166">
        <f t="shared" si="60"/>
        <v>3766</v>
      </c>
      <c r="B3775" s="85">
        <v>44901</v>
      </c>
      <c r="C3775" s="65" t="s">
        <v>2031</v>
      </c>
      <c r="D3775" s="289" t="s">
        <v>21</v>
      </c>
      <c r="E3775" s="86">
        <v>20000</v>
      </c>
      <c r="F3775" s="258"/>
    </row>
    <row r="3776" spans="1:6">
      <c r="A3776" s="166">
        <f t="shared" si="60"/>
        <v>3767</v>
      </c>
      <c r="B3776" s="85">
        <v>44901</v>
      </c>
      <c r="C3776" s="65" t="s">
        <v>2031</v>
      </c>
      <c r="D3776" s="289" t="s">
        <v>21</v>
      </c>
      <c r="E3776" s="86">
        <v>20000</v>
      </c>
      <c r="F3776" s="258"/>
    </row>
    <row r="3777" spans="1:6">
      <c r="A3777" s="166">
        <f t="shared" si="60"/>
        <v>3768</v>
      </c>
      <c r="B3777" s="85">
        <v>44901</v>
      </c>
      <c r="C3777" s="65" t="s">
        <v>2031</v>
      </c>
      <c r="D3777" s="289" t="s">
        <v>2167</v>
      </c>
      <c r="E3777" s="86">
        <v>50000</v>
      </c>
      <c r="F3777" s="258"/>
    </row>
    <row r="3778" spans="1:6">
      <c r="A3778" s="166">
        <f t="shared" si="60"/>
        <v>3769</v>
      </c>
      <c r="B3778" s="85">
        <v>44901</v>
      </c>
      <c r="C3778" s="65" t="s">
        <v>2031</v>
      </c>
      <c r="D3778" s="289" t="s">
        <v>21</v>
      </c>
      <c r="E3778" s="86">
        <v>20000</v>
      </c>
      <c r="F3778" s="258"/>
    </row>
    <row r="3779" spans="1:6">
      <c r="A3779" s="166">
        <f t="shared" si="60"/>
        <v>3770</v>
      </c>
      <c r="B3779" s="85">
        <v>44901</v>
      </c>
      <c r="C3779" s="65" t="s">
        <v>2031</v>
      </c>
      <c r="D3779" s="289" t="s">
        <v>21</v>
      </c>
      <c r="E3779" s="86">
        <v>20000</v>
      </c>
      <c r="F3779" s="258"/>
    </row>
    <row r="3780" spans="1:6">
      <c r="A3780" s="166">
        <f t="shared" si="60"/>
        <v>3771</v>
      </c>
      <c r="B3780" s="85">
        <v>44901</v>
      </c>
      <c r="C3780" s="65" t="s">
        <v>2031</v>
      </c>
      <c r="D3780" s="289" t="s">
        <v>21</v>
      </c>
      <c r="E3780" s="86">
        <v>20000</v>
      </c>
      <c r="F3780" s="258"/>
    </row>
    <row r="3781" spans="1:6">
      <c r="A3781" s="166">
        <f t="shared" si="60"/>
        <v>3772</v>
      </c>
      <c r="B3781" s="85">
        <v>44901</v>
      </c>
      <c r="C3781" s="65" t="s">
        <v>2031</v>
      </c>
      <c r="D3781" s="289" t="s">
        <v>21</v>
      </c>
      <c r="E3781" s="86">
        <v>20000</v>
      </c>
      <c r="F3781" s="258"/>
    </row>
    <row r="3782" spans="1:6">
      <c r="A3782" s="166">
        <f t="shared" si="60"/>
        <v>3773</v>
      </c>
      <c r="B3782" s="85">
        <v>44901</v>
      </c>
      <c r="C3782" s="65" t="s">
        <v>2031</v>
      </c>
      <c r="D3782" s="289" t="s">
        <v>21</v>
      </c>
      <c r="E3782" s="86">
        <v>20000</v>
      </c>
      <c r="F3782" s="258"/>
    </row>
    <row r="3783" spans="1:6">
      <c r="A3783" s="166">
        <f t="shared" si="60"/>
        <v>3774</v>
      </c>
      <c r="B3783" s="85">
        <v>44901</v>
      </c>
      <c r="C3783" s="65" t="s">
        <v>2031</v>
      </c>
      <c r="D3783" s="289" t="s">
        <v>21</v>
      </c>
      <c r="E3783" s="86">
        <v>20000</v>
      </c>
      <c r="F3783" s="258"/>
    </row>
    <row r="3784" spans="1:6">
      <c r="A3784" s="166">
        <f t="shared" si="60"/>
        <v>3775</v>
      </c>
      <c r="B3784" s="85">
        <v>44901</v>
      </c>
      <c r="C3784" s="65" t="s">
        <v>2031</v>
      </c>
      <c r="D3784" s="289" t="s">
        <v>21</v>
      </c>
      <c r="E3784" s="86">
        <v>20000</v>
      </c>
      <c r="F3784" s="258"/>
    </row>
    <row r="3785" spans="1:6">
      <c r="A3785" s="166">
        <f t="shared" si="60"/>
        <v>3776</v>
      </c>
      <c r="B3785" s="85">
        <v>44901</v>
      </c>
      <c r="C3785" s="65" t="s">
        <v>2031</v>
      </c>
      <c r="D3785" s="289" t="s">
        <v>21</v>
      </c>
      <c r="E3785" s="86">
        <v>20000</v>
      </c>
      <c r="F3785" s="258"/>
    </row>
    <row r="3786" spans="1:6">
      <c r="A3786" s="166">
        <f t="shared" si="60"/>
        <v>3777</v>
      </c>
      <c r="B3786" s="85">
        <v>44901</v>
      </c>
      <c r="C3786" s="65" t="s">
        <v>2031</v>
      </c>
      <c r="D3786" s="289" t="s">
        <v>21</v>
      </c>
      <c r="E3786" s="86">
        <v>20000</v>
      </c>
      <c r="F3786" s="258"/>
    </row>
    <row r="3787" spans="1:6">
      <c r="A3787" s="166">
        <f t="shared" si="60"/>
        <v>3778</v>
      </c>
      <c r="B3787" s="85">
        <v>44901</v>
      </c>
      <c r="C3787" s="65" t="s">
        <v>2031</v>
      </c>
      <c r="D3787" s="289" t="s">
        <v>21</v>
      </c>
      <c r="E3787" s="86">
        <v>20000</v>
      </c>
      <c r="F3787" s="258"/>
    </row>
    <row r="3788" spans="1:6">
      <c r="A3788" s="166">
        <f t="shared" si="60"/>
        <v>3779</v>
      </c>
      <c r="B3788" s="85">
        <v>44901</v>
      </c>
      <c r="C3788" s="65" t="s">
        <v>2031</v>
      </c>
      <c r="D3788" s="289" t="s">
        <v>21</v>
      </c>
      <c r="E3788" s="86">
        <v>20000</v>
      </c>
      <c r="F3788" s="258"/>
    </row>
    <row r="3789" spans="1:6">
      <c r="A3789" s="166">
        <f t="shared" si="60"/>
        <v>3780</v>
      </c>
      <c r="B3789" s="85">
        <v>44901</v>
      </c>
      <c r="C3789" s="65" t="s">
        <v>2031</v>
      </c>
      <c r="D3789" s="289" t="s">
        <v>21</v>
      </c>
      <c r="E3789" s="86">
        <v>20000</v>
      </c>
      <c r="F3789" s="258"/>
    </row>
    <row r="3790" spans="1:6">
      <c r="A3790" s="166">
        <f t="shared" si="60"/>
        <v>3781</v>
      </c>
      <c r="B3790" s="85">
        <v>44901</v>
      </c>
      <c r="C3790" s="65" t="s">
        <v>2031</v>
      </c>
      <c r="D3790" s="289" t="s">
        <v>21</v>
      </c>
      <c r="E3790" s="86">
        <v>20000</v>
      </c>
      <c r="F3790" s="258"/>
    </row>
    <row r="3791" spans="1:6">
      <c r="A3791" s="166">
        <f t="shared" si="60"/>
        <v>3782</v>
      </c>
      <c r="B3791" s="85">
        <v>44901</v>
      </c>
      <c r="C3791" s="65" t="s">
        <v>2031</v>
      </c>
      <c r="D3791" s="289" t="s">
        <v>21</v>
      </c>
      <c r="E3791" s="86">
        <v>20000</v>
      </c>
      <c r="F3791" s="258"/>
    </row>
    <row r="3792" spans="1:6">
      <c r="A3792" s="166">
        <f t="shared" si="60"/>
        <v>3783</v>
      </c>
      <c r="B3792" s="85">
        <v>44901</v>
      </c>
      <c r="C3792" s="65" t="s">
        <v>2031</v>
      </c>
      <c r="D3792" s="289" t="s">
        <v>21</v>
      </c>
      <c r="E3792" s="86">
        <v>20000</v>
      </c>
      <c r="F3792" s="258"/>
    </row>
    <row r="3793" spans="1:6">
      <c r="A3793" s="166">
        <f t="shared" si="60"/>
        <v>3784</v>
      </c>
      <c r="B3793" s="85">
        <v>44901</v>
      </c>
      <c r="C3793" s="65" t="s">
        <v>2031</v>
      </c>
      <c r="D3793" s="289" t="s">
        <v>21</v>
      </c>
      <c r="E3793" s="86">
        <v>20000</v>
      </c>
      <c r="F3793" s="258"/>
    </row>
    <row r="3794" spans="1:6">
      <c r="A3794" s="166">
        <f t="shared" si="60"/>
        <v>3785</v>
      </c>
      <c r="B3794" s="85">
        <v>44901</v>
      </c>
      <c r="C3794" s="65" t="s">
        <v>2031</v>
      </c>
      <c r="D3794" s="289" t="s">
        <v>21</v>
      </c>
      <c r="E3794" s="86">
        <v>20000</v>
      </c>
      <c r="F3794" s="258"/>
    </row>
    <row r="3795" spans="1:6">
      <c r="A3795" s="166">
        <f t="shared" si="60"/>
        <v>3786</v>
      </c>
      <c r="B3795" s="85">
        <v>44901</v>
      </c>
      <c r="C3795" s="65" t="s">
        <v>2031</v>
      </c>
      <c r="D3795" s="289" t="s">
        <v>21</v>
      </c>
      <c r="E3795" s="86">
        <v>20000</v>
      </c>
      <c r="F3795" s="258"/>
    </row>
    <row r="3796" spans="1:6">
      <c r="A3796" s="166">
        <f t="shared" si="60"/>
        <v>3787</v>
      </c>
      <c r="B3796" s="85">
        <v>44902</v>
      </c>
      <c r="C3796" s="65" t="s">
        <v>2032</v>
      </c>
      <c r="D3796" s="289" t="s">
        <v>2168</v>
      </c>
      <c r="E3796" s="86">
        <v>1000000</v>
      </c>
      <c r="F3796" s="258"/>
    </row>
    <row r="3797" spans="1:6">
      <c r="A3797" s="166">
        <f t="shared" si="60"/>
        <v>3788</v>
      </c>
      <c r="B3797" s="85">
        <v>44902</v>
      </c>
      <c r="C3797" s="65" t="s">
        <v>2032</v>
      </c>
      <c r="D3797" s="289" t="s">
        <v>21</v>
      </c>
      <c r="E3797" s="86">
        <v>20000</v>
      </c>
      <c r="F3797" s="258"/>
    </row>
    <row r="3798" spans="1:6">
      <c r="A3798" s="166">
        <f t="shared" si="60"/>
        <v>3789</v>
      </c>
      <c r="B3798" s="85">
        <v>44902</v>
      </c>
      <c r="C3798" s="65" t="s">
        <v>2032</v>
      </c>
      <c r="D3798" s="289" t="s">
        <v>21</v>
      </c>
      <c r="E3798" s="86">
        <v>20000</v>
      </c>
      <c r="F3798" s="258"/>
    </row>
    <row r="3799" spans="1:6">
      <c r="A3799" s="166">
        <f t="shared" si="60"/>
        <v>3790</v>
      </c>
      <c r="B3799" s="85">
        <v>44902</v>
      </c>
      <c r="C3799" s="65" t="s">
        <v>2032</v>
      </c>
      <c r="D3799" s="289" t="s">
        <v>21</v>
      </c>
      <c r="E3799" s="86">
        <v>20000</v>
      </c>
      <c r="F3799" s="258"/>
    </row>
    <row r="3800" spans="1:6">
      <c r="A3800" s="166">
        <f t="shared" si="60"/>
        <v>3791</v>
      </c>
      <c r="B3800" s="85">
        <v>44902</v>
      </c>
      <c r="C3800" s="65" t="s">
        <v>2032</v>
      </c>
      <c r="D3800" s="289" t="s">
        <v>21</v>
      </c>
      <c r="E3800" s="86">
        <v>20000</v>
      </c>
      <c r="F3800" s="258"/>
    </row>
    <row r="3801" spans="1:6">
      <c r="A3801" s="166">
        <f t="shared" si="60"/>
        <v>3792</v>
      </c>
      <c r="B3801" s="85">
        <v>44902</v>
      </c>
      <c r="C3801" s="65" t="s">
        <v>2032</v>
      </c>
      <c r="D3801" s="289" t="s">
        <v>21</v>
      </c>
      <c r="E3801" s="86">
        <v>20000</v>
      </c>
      <c r="F3801" s="258"/>
    </row>
    <row r="3802" spans="1:6">
      <c r="A3802" s="166">
        <f t="shared" si="60"/>
        <v>3793</v>
      </c>
      <c r="B3802" s="85">
        <v>44902</v>
      </c>
      <c r="C3802" s="65" t="s">
        <v>2032</v>
      </c>
      <c r="D3802" s="289" t="s">
        <v>21</v>
      </c>
      <c r="E3802" s="86">
        <v>20000</v>
      </c>
      <c r="F3802" s="258"/>
    </row>
    <row r="3803" spans="1:6">
      <c r="A3803" s="166">
        <f t="shared" si="60"/>
        <v>3794</v>
      </c>
      <c r="B3803" s="85">
        <v>44902</v>
      </c>
      <c r="C3803" s="65" t="s">
        <v>2032</v>
      </c>
      <c r="D3803" s="289" t="s">
        <v>21</v>
      </c>
      <c r="E3803" s="86">
        <v>20000</v>
      </c>
      <c r="F3803" s="258"/>
    </row>
    <row r="3804" spans="1:6">
      <c r="A3804" s="166">
        <f t="shared" si="60"/>
        <v>3795</v>
      </c>
      <c r="B3804" s="85">
        <v>44902</v>
      </c>
      <c r="C3804" s="65" t="s">
        <v>2032</v>
      </c>
      <c r="D3804" s="289" t="s">
        <v>21</v>
      </c>
      <c r="E3804" s="86">
        <v>20000</v>
      </c>
      <c r="F3804" s="258"/>
    </row>
    <row r="3805" spans="1:6">
      <c r="A3805" s="166">
        <f t="shared" si="60"/>
        <v>3796</v>
      </c>
      <c r="B3805" s="85">
        <v>44902</v>
      </c>
      <c r="C3805" s="65" t="s">
        <v>2032</v>
      </c>
      <c r="D3805" s="289" t="s">
        <v>21</v>
      </c>
      <c r="E3805" s="86">
        <v>20000</v>
      </c>
      <c r="F3805" s="258"/>
    </row>
    <row r="3806" spans="1:6">
      <c r="A3806" s="166">
        <f t="shared" si="60"/>
        <v>3797</v>
      </c>
      <c r="B3806" s="85">
        <v>44902</v>
      </c>
      <c r="C3806" s="65" t="s">
        <v>2032</v>
      </c>
      <c r="D3806" s="289" t="s">
        <v>21</v>
      </c>
      <c r="E3806" s="86">
        <v>20000</v>
      </c>
      <c r="F3806" s="258"/>
    </row>
    <row r="3807" spans="1:6">
      <c r="A3807" s="166">
        <f t="shared" si="60"/>
        <v>3798</v>
      </c>
      <c r="B3807" s="85">
        <v>44902</v>
      </c>
      <c r="C3807" s="65" t="s">
        <v>2032</v>
      </c>
      <c r="D3807" s="289" t="s">
        <v>21</v>
      </c>
      <c r="E3807" s="86">
        <v>20000</v>
      </c>
      <c r="F3807" s="258"/>
    </row>
    <row r="3808" spans="1:6">
      <c r="A3808" s="166">
        <f t="shared" ref="A3808:A3871" si="61">A3807+1</f>
        <v>3799</v>
      </c>
      <c r="B3808" s="85">
        <v>44902</v>
      </c>
      <c r="C3808" s="65" t="s">
        <v>2032</v>
      </c>
      <c r="D3808" s="289" t="s">
        <v>21</v>
      </c>
      <c r="E3808" s="86">
        <v>1000</v>
      </c>
      <c r="F3808" s="258"/>
    </row>
    <row r="3809" spans="1:6">
      <c r="A3809" s="166">
        <f t="shared" si="61"/>
        <v>3800</v>
      </c>
      <c r="B3809" s="85">
        <v>44902</v>
      </c>
      <c r="C3809" s="65" t="s">
        <v>2032</v>
      </c>
      <c r="D3809" s="289" t="s">
        <v>21</v>
      </c>
      <c r="E3809" s="86">
        <v>20000</v>
      </c>
      <c r="F3809" s="258"/>
    </row>
    <row r="3810" spans="1:6">
      <c r="A3810" s="166">
        <f t="shared" si="61"/>
        <v>3801</v>
      </c>
      <c r="B3810" s="85">
        <v>44902</v>
      </c>
      <c r="C3810" s="65" t="s">
        <v>2032</v>
      </c>
      <c r="D3810" s="289" t="s">
        <v>21</v>
      </c>
      <c r="E3810" s="86">
        <v>20000</v>
      </c>
      <c r="F3810" s="258"/>
    </row>
    <row r="3811" spans="1:6">
      <c r="A3811" s="166">
        <f t="shared" si="61"/>
        <v>3802</v>
      </c>
      <c r="B3811" s="85">
        <v>44902</v>
      </c>
      <c r="C3811" s="65" t="s">
        <v>2032</v>
      </c>
      <c r="D3811" s="289" t="s">
        <v>21</v>
      </c>
      <c r="E3811" s="86">
        <v>20000</v>
      </c>
      <c r="F3811" s="258"/>
    </row>
    <row r="3812" spans="1:6">
      <c r="A3812" s="166">
        <f t="shared" si="61"/>
        <v>3803</v>
      </c>
      <c r="B3812" s="85">
        <v>44902</v>
      </c>
      <c r="C3812" s="65" t="s">
        <v>2032</v>
      </c>
      <c r="D3812" s="289" t="s">
        <v>2021</v>
      </c>
      <c r="E3812" s="86">
        <v>500000</v>
      </c>
      <c r="F3812" s="258"/>
    </row>
    <row r="3813" spans="1:6">
      <c r="A3813" s="166">
        <f t="shared" si="61"/>
        <v>3804</v>
      </c>
      <c r="B3813" s="85">
        <v>44902</v>
      </c>
      <c r="C3813" s="65" t="s">
        <v>2032</v>
      </c>
      <c r="D3813" s="289" t="s">
        <v>152</v>
      </c>
      <c r="E3813" s="86">
        <v>50000</v>
      </c>
      <c r="F3813" s="258"/>
    </row>
    <row r="3814" spans="1:6">
      <c r="A3814" s="166">
        <f t="shared" si="61"/>
        <v>3805</v>
      </c>
      <c r="B3814" s="85">
        <v>44902</v>
      </c>
      <c r="C3814" s="65" t="s">
        <v>2032</v>
      </c>
      <c r="D3814" s="289" t="s">
        <v>1939</v>
      </c>
      <c r="E3814" s="86">
        <v>300000</v>
      </c>
      <c r="F3814" s="258"/>
    </row>
    <row r="3815" spans="1:6">
      <c r="A3815" s="166">
        <f t="shared" si="61"/>
        <v>3806</v>
      </c>
      <c r="B3815" s="85">
        <v>44902</v>
      </c>
      <c r="C3815" s="65" t="s">
        <v>2032</v>
      </c>
      <c r="D3815" s="289" t="s">
        <v>21</v>
      </c>
      <c r="E3815" s="86">
        <v>20000</v>
      </c>
      <c r="F3815" s="258"/>
    </row>
    <row r="3816" spans="1:6">
      <c r="A3816" s="166">
        <f t="shared" si="61"/>
        <v>3807</v>
      </c>
      <c r="B3816" s="85">
        <v>44902</v>
      </c>
      <c r="C3816" s="65" t="s">
        <v>2032</v>
      </c>
      <c r="D3816" s="289" t="s">
        <v>21</v>
      </c>
      <c r="E3816" s="86">
        <v>5000</v>
      </c>
      <c r="F3816" s="258"/>
    </row>
    <row r="3817" spans="1:6">
      <c r="A3817" s="166">
        <f t="shared" si="61"/>
        <v>3808</v>
      </c>
      <c r="B3817" s="85">
        <v>44902</v>
      </c>
      <c r="C3817" s="65" t="s">
        <v>2032</v>
      </c>
      <c r="D3817" s="289" t="s">
        <v>21</v>
      </c>
      <c r="E3817" s="86">
        <v>20000</v>
      </c>
      <c r="F3817" s="258"/>
    </row>
    <row r="3818" spans="1:6">
      <c r="A3818" s="166">
        <f t="shared" si="61"/>
        <v>3809</v>
      </c>
      <c r="B3818" s="85">
        <v>44903</v>
      </c>
      <c r="C3818" s="65" t="s">
        <v>2033</v>
      </c>
      <c r="D3818" s="289" t="s">
        <v>21</v>
      </c>
      <c r="E3818" s="86">
        <v>20000</v>
      </c>
      <c r="F3818" s="258"/>
    </row>
    <row r="3819" spans="1:6">
      <c r="A3819" s="166">
        <f t="shared" si="61"/>
        <v>3810</v>
      </c>
      <c r="B3819" s="85">
        <v>44903</v>
      </c>
      <c r="C3819" s="65" t="s">
        <v>2033</v>
      </c>
      <c r="D3819" s="289" t="s">
        <v>21</v>
      </c>
      <c r="E3819" s="86">
        <v>10000</v>
      </c>
      <c r="F3819" s="258"/>
    </row>
    <row r="3820" spans="1:6">
      <c r="A3820" s="166">
        <f t="shared" si="61"/>
        <v>3811</v>
      </c>
      <c r="B3820" s="85">
        <v>44903</v>
      </c>
      <c r="C3820" s="65" t="s">
        <v>2033</v>
      </c>
      <c r="D3820" s="289" t="s">
        <v>21</v>
      </c>
      <c r="E3820" s="86">
        <v>20000</v>
      </c>
      <c r="F3820" s="258"/>
    </row>
    <row r="3821" spans="1:6">
      <c r="A3821" s="166">
        <f t="shared" si="61"/>
        <v>3812</v>
      </c>
      <c r="B3821" s="85">
        <v>44903</v>
      </c>
      <c r="C3821" s="65" t="s">
        <v>2033</v>
      </c>
      <c r="D3821" s="289" t="s">
        <v>21</v>
      </c>
      <c r="E3821" s="86">
        <v>20000</v>
      </c>
      <c r="F3821" s="258"/>
    </row>
    <row r="3822" spans="1:6">
      <c r="A3822" s="166">
        <f t="shared" si="61"/>
        <v>3813</v>
      </c>
      <c r="B3822" s="85">
        <v>44903</v>
      </c>
      <c r="C3822" s="65" t="s">
        <v>2033</v>
      </c>
      <c r="D3822" s="289" t="s">
        <v>21</v>
      </c>
      <c r="E3822" s="86">
        <v>20000</v>
      </c>
      <c r="F3822" s="258"/>
    </row>
    <row r="3823" spans="1:6">
      <c r="A3823" s="166">
        <f t="shared" si="61"/>
        <v>3814</v>
      </c>
      <c r="B3823" s="85">
        <v>44903</v>
      </c>
      <c r="C3823" s="65" t="s">
        <v>2033</v>
      </c>
      <c r="D3823" s="289" t="s">
        <v>21</v>
      </c>
      <c r="E3823" s="86">
        <v>20000</v>
      </c>
      <c r="F3823" s="258"/>
    </row>
    <row r="3824" spans="1:6">
      <c r="A3824" s="166">
        <f t="shared" si="61"/>
        <v>3815</v>
      </c>
      <c r="B3824" s="85">
        <v>44903</v>
      </c>
      <c r="C3824" s="65" t="s">
        <v>2033</v>
      </c>
      <c r="D3824" s="289" t="s">
        <v>2022</v>
      </c>
      <c r="E3824" s="86">
        <v>75000</v>
      </c>
      <c r="F3824" s="258"/>
    </row>
    <row r="3825" spans="1:6">
      <c r="A3825" s="166">
        <f t="shared" si="61"/>
        <v>3816</v>
      </c>
      <c r="B3825" s="85">
        <v>44903</v>
      </c>
      <c r="C3825" s="65" t="s">
        <v>2033</v>
      </c>
      <c r="D3825" s="289" t="s">
        <v>21</v>
      </c>
      <c r="E3825" s="86">
        <v>20000</v>
      </c>
      <c r="F3825" s="258"/>
    </row>
    <row r="3826" spans="1:6">
      <c r="A3826" s="166">
        <f t="shared" si="61"/>
        <v>3817</v>
      </c>
      <c r="B3826" s="85">
        <v>44903</v>
      </c>
      <c r="C3826" s="65" t="s">
        <v>2033</v>
      </c>
      <c r="D3826" s="289" t="s">
        <v>21</v>
      </c>
      <c r="E3826" s="86">
        <v>20000</v>
      </c>
      <c r="F3826" s="258"/>
    </row>
    <row r="3827" spans="1:6">
      <c r="A3827" s="166">
        <f t="shared" si="61"/>
        <v>3818</v>
      </c>
      <c r="B3827" s="85">
        <v>44903</v>
      </c>
      <c r="C3827" s="65" t="s">
        <v>2033</v>
      </c>
      <c r="D3827" s="289" t="s">
        <v>21</v>
      </c>
      <c r="E3827" s="86">
        <v>20000</v>
      </c>
      <c r="F3827" s="258"/>
    </row>
    <row r="3828" spans="1:6">
      <c r="A3828" s="166">
        <f t="shared" si="61"/>
        <v>3819</v>
      </c>
      <c r="B3828" s="85">
        <v>44903</v>
      </c>
      <c r="C3828" s="65" t="s">
        <v>2033</v>
      </c>
      <c r="D3828" s="289" t="s">
        <v>21</v>
      </c>
      <c r="E3828" s="86">
        <v>20000</v>
      </c>
      <c r="F3828" s="258"/>
    </row>
    <row r="3829" spans="1:6">
      <c r="A3829" s="166">
        <f t="shared" si="61"/>
        <v>3820</v>
      </c>
      <c r="B3829" s="85">
        <v>44903</v>
      </c>
      <c r="C3829" s="65" t="s">
        <v>2033</v>
      </c>
      <c r="D3829" s="289" t="s">
        <v>21</v>
      </c>
      <c r="E3829" s="86">
        <v>20000</v>
      </c>
      <c r="F3829" s="258"/>
    </row>
    <row r="3830" spans="1:6">
      <c r="A3830" s="166">
        <f t="shared" si="61"/>
        <v>3821</v>
      </c>
      <c r="B3830" s="85">
        <v>44903</v>
      </c>
      <c r="C3830" s="65" t="s">
        <v>2033</v>
      </c>
      <c r="D3830" s="289" t="s">
        <v>21</v>
      </c>
      <c r="E3830" s="86">
        <v>20000</v>
      </c>
      <c r="F3830" s="258"/>
    </row>
    <row r="3831" spans="1:6">
      <c r="A3831" s="166">
        <f t="shared" si="61"/>
        <v>3822</v>
      </c>
      <c r="B3831" s="85">
        <v>44903</v>
      </c>
      <c r="C3831" s="65" t="s">
        <v>2033</v>
      </c>
      <c r="D3831" s="289" t="s">
        <v>21</v>
      </c>
      <c r="E3831" s="86">
        <v>20000</v>
      </c>
      <c r="F3831" s="258"/>
    </row>
    <row r="3832" spans="1:6">
      <c r="A3832" s="166">
        <f t="shared" si="61"/>
        <v>3823</v>
      </c>
      <c r="B3832" s="85">
        <v>44903</v>
      </c>
      <c r="C3832" s="65" t="s">
        <v>2033</v>
      </c>
      <c r="D3832" s="289" t="s">
        <v>2023</v>
      </c>
      <c r="E3832" s="86">
        <v>200000</v>
      </c>
      <c r="F3832" s="258"/>
    </row>
    <row r="3833" spans="1:6">
      <c r="A3833" s="166">
        <f t="shared" si="61"/>
        <v>3824</v>
      </c>
      <c r="B3833" s="85">
        <v>44903</v>
      </c>
      <c r="C3833" s="65" t="s">
        <v>2033</v>
      </c>
      <c r="D3833" s="289" t="s">
        <v>21</v>
      </c>
      <c r="E3833" s="86">
        <v>20000</v>
      </c>
      <c r="F3833" s="258"/>
    </row>
    <row r="3834" spans="1:6">
      <c r="A3834" s="166">
        <f t="shared" si="61"/>
        <v>3825</v>
      </c>
      <c r="B3834" s="85">
        <v>44903</v>
      </c>
      <c r="C3834" s="65" t="s">
        <v>2033</v>
      </c>
      <c r="D3834" s="289" t="s">
        <v>21</v>
      </c>
      <c r="E3834" s="86">
        <v>20000</v>
      </c>
      <c r="F3834" s="258"/>
    </row>
    <row r="3835" spans="1:6">
      <c r="A3835" s="166">
        <f t="shared" si="61"/>
        <v>3826</v>
      </c>
      <c r="B3835" s="85">
        <v>44903</v>
      </c>
      <c r="C3835" s="65" t="s">
        <v>2033</v>
      </c>
      <c r="D3835" s="289" t="s">
        <v>2169</v>
      </c>
      <c r="E3835" s="86">
        <v>50000</v>
      </c>
      <c r="F3835" s="258"/>
    </row>
    <row r="3836" spans="1:6">
      <c r="A3836" s="166">
        <f t="shared" si="61"/>
        <v>3827</v>
      </c>
      <c r="B3836" s="85">
        <v>44903</v>
      </c>
      <c r="C3836" s="65" t="s">
        <v>2033</v>
      </c>
      <c r="D3836" s="289" t="s">
        <v>21</v>
      </c>
      <c r="E3836" s="86">
        <v>20000</v>
      </c>
      <c r="F3836" s="258"/>
    </row>
    <row r="3837" spans="1:6">
      <c r="A3837" s="166">
        <f t="shared" si="61"/>
        <v>3828</v>
      </c>
      <c r="B3837" s="85">
        <v>44903</v>
      </c>
      <c r="C3837" s="65" t="s">
        <v>2033</v>
      </c>
      <c r="D3837" s="289" t="s">
        <v>21</v>
      </c>
      <c r="E3837" s="86">
        <v>20000</v>
      </c>
      <c r="F3837" s="258"/>
    </row>
    <row r="3838" spans="1:6">
      <c r="A3838" s="166">
        <f t="shared" si="61"/>
        <v>3829</v>
      </c>
      <c r="B3838" s="85">
        <v>44904</v>
      </c>
      <c r="C3838" s="65" t="s">
        <v>2034</v>
      </c>
      <c r="D3838" s="289" t="s">
        <v>21</v>
      </c>
      <c r="E3838" s="86">
        <v>5000</v>
      </c>
      <c r="F3838" s="258"/>
    </row>
    <row r="3839" spans="1:6">
      <c r="A3839" s="166">
        <f t="shared" si="61"/>
        <v>3830</v>
      </c>
      <c r="B3839" s="85">
        <v>44904</v>
      </c>
      <c r="C3839" s="65" t="s">
        <v>2034</v>
      </c>
      <c r="D3839" s="289" t="s">
        <v>21</v>
      </c>
      <c r="E3839" s="86">
        <v>20000</v>
      </c>
      <c r="F3839" s="258"/>
    </row>
    <row r="3840" spans="1:6">
      <c r="A3840" s="166">
        <f t="shared" si="61"/>
        <v>3831</v>
      </c>
      <c r="B3840" s="85">
        <v>44904</v>
      </c>
      <c r="C3840" s="65" t="s">
        <v>2034</v>
      </c>
      <c r="D3840" s="289" t="s">
        <v>21</v>
      </c>
      <c r="E3840" s="86">
        <v>20000</v>
      </c>
      <c r="F3840" s="258"/>
    </row>
    <row r="3841" spans="1:7">
      <c r="A3841" s="166">
        <f t="shared" si="61"/>
        <v>3832</v>
      </c>
      <c r="B3841" s="85">
        <v>44904</v>
      </c>
      <c r="C3841" s="65" t="s">
        <v>2034</v>
      </c>
      <c r="D3841" s="289" t="s">
        <v>21</v>
      </c>
      <c r="E3841" s="86">
        <v>20000</v>
      </c>
      <c r="F3841" s="258"/>
    </row>
    <row r="3842" spans="1:7">
      <c r="A3842" s="166">
        <f t="shared" si="61"/>
        <v>3833</v>
      </c>
      <c r="B3842" s="85">
        <v>44904</v>
      </c>
      <c r="C3842" s="65" t="s">
        <v>2034</v>
      </c>
      <c r="D3842" s="289" t="s">
        <v>21</v>
      </c>
      <c r="E3842" s="86">
        <v>20000</v>
      </c>
      <c r="F3842" s="258"/>
    </row>
    <row r="3843" spans="1:7">
      <c r="A3843" s="166">
        <f t="shared" si="61"/>
        <v>3834</v>
      </c>
      <c r="B3843" s="85">
        <v>44904</v>
      </c>
      <c r="C3843" s="65" t="s">
        <v>2034</v>
      </c>
      <c r="D3843" s="289" t="s">
        <v>21</v>
      </c>
      <c r="E3843" s="86">
        <v>20000</v>
      </c>
      <c r="F3843" s="258"/>
    </row>
    <row r="3844" spans="1:7">
      <c r="A3844" s="166">
        <f t="shared" si="61"/>
        <v>3835</v>
      </c>
      <c r="B3844" s="85">
        <v>44905</v>
      </c>
      <c r="C3844" s="65" t="s">
        <v>2035</v>
      </c>
      <c r="D3844" s="289" t="s">
        <v>2170</v>
      </c>
      <c r="E3844" s="86">
        <v>5000000</v>
      </c>
      <c r="F3844" s="258"/>
    </row>
    <row r="3845" spans="1:7">
      <c r="A3845" s="166">
        <f t="shared" si="61"/>
        <v>3836</v>
      </c>
      <c r="B3845" s="85">
        <v>44905</v>
      </c>
      <c r="C3845" s="65" t="s">
        <v>2035</v>
      </c>
      <c r="D3845" s="289" t="s">
        <v>21</v>
      </c>
      <c r="E3845" s="86">
        <v>5000</v>
      </c>
      <c r="F3845" s="258"/>
    </row>
    <row r="3846" spans="1:7" ht="25.5">
      <c r="A3846" s="166">
        <f t="shared" si="61"/>
        <v>3837</v>
      </c>
      <c r="B3846" s="85">
        <v>44905</v>
      </c>
      <c r="C3846" s="65" t="s">
        <v>2035</v>
      </c>
      <c r="D3846" s="24" t="s">
        <v>2479</v>
      </c>
      <c r="E3846" s="86">
        <v>1000000</v>
      </c>
      <c r="F3846" s="258"/>
      <c r="G3846" s="265">
        <v>1</v>
      </c>
    </row>
    <row r="3847" spans="1:7">
      <c r="A3847" s="166">
        <f t="shared" si="61"/>
        <v>3838</v>
      </c>
      <c r="B3847" s="85">
        <v>44905</v>
      </c>
      <c r="C3847" s="65" t="s">
        <v>2035</v>
      </c>
      <c r="D3847" s="289" t="s">
        <v>21</v>
      </c>
      <c r="E3847" s="86">
        <v>40000</v>
      </c>
      <c r="F3847" s="258"/>
    </row>
    <row r="3848" spans="1:7">
      <c r="A3848" s="166">
        <f t="shared" si="61"/>
        <v>3839</v>
      </c>
      <c r="B3848" s="85">
        <v>44905</v>
      </c>
      <c r="C3848" s="65" t="s">
        <v>2035</v>
      </c>
      <c r="D3848" s="289" t="s">
        <v>21</v>
      </c>
      <c r="E3848" s="86">
        <v>20000</v>
      </c>
      <c r="F3848" s="258"/>
    </row>
    <row r="3849" spans="1:7">
      <c r="A3849" s="166">
        <f t="shared" si="61"/>
        <v>3840</v>
      </c>
      <c r="B3849" s="85">
        <v>44905</v>
      </c>
      <c r="C3849" s="65" t="s">
        <v>2035</v>
      </c>
      <c r="D3849" s="289" t="s">
        <v>21</v>
      </c>
      <c r="E3849" s="86">
        <v>20000</v>
      </c>
      <c r="F3849" s="258"/>
    </row>
    <row r="3850" spans="1:7">
      <c r="A3850" s="166">
        <f t="shared" si="61"/>
        <v>3841</v>
      </c>
      <c r="B3850" s="85">
        <v>44905</v>
      </c>
      <c r="C3850" s="65" t="s">
        <v>2035</v>
      </c>
      <c r="D3850" s="289" t="s">
        <v>21</v>
      </c>
      <c r="E3850" s="86">
        <v>5000</v>
      </c>
      <c r="F3850" s="258"/>
    </row>
    <row r="3851" spans="1:7">
      <c r="A3851" s="166">
        <f t="shared" si="61"/>
        <v>3842</v>
      </c>
      <c r="B3851" s="85">
        <v>44905</v>
      </c>
      <c r="C3851" s="65" t="s">
        <v>2035</v>
      </c>
      <c r="D3851" s="289" t="s">
        <v>21</v>
      </c>
      <c r="E3851" s="86">
        <v>20000</v>
      </c>
      <c r="F3851" s="258"/>
    </row>
    <row r="3852" spans="1:7">
      <c r="A3852" s="166">
        <f t="shared" si="61"/>
        <v>3843</v>
      </c>
      <c r="B3852" s="85">
        <v>44905</v>
      </c>
      <c r="C3852" s="65" t="s">
        <v>2035</v>
      </c>
      <c r="D3852" s="289" t="s">
        <v>21</v>
      </c>
      <c r="E3852" s="86">
        <v>20000</v>
      </c>
      <c r="F3852" s="258"/>
    </row>
    <row r="3853" spans="1:7">
      <c r="A3853" s="166">
        <f t="shared" si="61"/>
        <v>3844</v>
      </c>
      <c r="B3853" s="85">
        <v>44905</v>
      </c>
      <c r="C3853" s="65" t="s">
        <v>2035</v>
      </c>
      <c r="D3853" s="289" t="s">
        <v>21</v>
      </c>
      <c r="E3853" s="86">
        <v>20000</v>
      </c>
      <c r="F3853" s="258"/>
    </row>
    <row r="3854" spans="1:7">
      <c r="A3854" s="166">
        <f t="shared" si="61"/>
        <v>3845</v>
      </c>
      <c r="B3854" s="85">
        <v>44905</v>
      </c>
      <c r="C3854" s="65" t="s">
        <v>2035</v>
      </c>
      <c r="D3854" s="289" t="s">
        <v>21</v>
      </c>
      <c r="E3854" s="86">
        <v>20000</v>
      </c>
      <c r="F3854" s="258"/>
    </row>
    <row r="3855" spans="1:7">
      <c r="A3855" s="166">
        <f t="shared" si="61"/>
        <v>3846</v>
      </c>
      <c r="B3855" s="85">
        <v>44905</v>
      </c>
      <c r="C3855" s="65" t="s">
        <v>2035</v>
      </c>
      <c r="D3855" s="289" t="s">
        <v>21</v>
      </c>
      <c r="E3855" s="86">
        <v>20000</v>
      </c>
      <c r="F3855" s="258"/>
    </row>
    <row r="3856" spans="1:7">
      <c r="A3856" s="166">
        <f t="shared" si="61"/>
        <v>3847</v>
      </c>
      <c r="B3856" s="85">
        <v>44905</v>
      </c>
      <c r="C3856" s="65" t="s">
        <v>2035</v>
      </c>
      <c r="D3856" s="289" t="s">
        <v>21</v>
      </c>
      <c r="E3856" s="86">
        <v>20000</v>
      </c>
      <c r="F3856" s="258"/>
    </row>
    <row r="3857" spans="1:6">
      <c r="A3857" s="166">
        <f t="shared" si="61"/>
        <v>3848</v>
      </c>
      <c r="B3857" s="85">
        <v>44905</v>
      </c>
      <c r="C3857" s="65" t="s">
        <v>2035</v>
      </c>
      <c r="D3857" s="289" t="s">
        <v>21</v>
      </c>
      <c r="E3857" s="86">
        <v>20000</v>
      </c>
      <c r="F3857" s="258"/>
    </row>
    <row r="3858" spans="1:6">
      <c r="A3858" s="166">
        <f t="shared" si="61"/>
        <v>3849</v>
      </c>
      <c r="B3858" s="85">
        <v>44905</v>
      </c>
      <c r="C3858" s="65" t="s">
        <v>2035</v>
      </c>
      <c r="D3858" s="289" t="s">
        <v>21</v>
      </c>
      <c r="E3858" s="86">
        <v>20000</v>
      </c>
      <c r="F3858" s="258"/>
    </row>
    <row r="3859" spans="1:6">
      <c r="A3859" s="166">
        <f t="shared" si="61"/>
        <v>3850</v>
      </c>
      <c r="B3859" s="85">
        <v>44906</v>
      </c>
      <c r="C3859" s="65" t="s">
        <v>2036</v>
      </c>
      <c r="D3859" s="289" t="s">
        <v>21</v>
      </c>
      <c r="E3859" s="86">
        <v>20000</v>
      </c>
      <c r="F3859" s="258"/>
    </row>
    <row r="3860" spans="1:6">
      <c r="A3860" s="166">
        <f t="shared" si="61"/>
        <v>3851</v>
      </c>
      <c r="B3860" s="85">
        <v>44906</v>
      </c>
      <c r="C3860" s="65" t="s">
        <v>2036</v>
      </c>
      <c r="D3860" s="289" t="s">
        <v>21</v>
      </c>
      <c r="E3860" s="86">
        <v>20000</v>
      </c>
      <c r="F3860" s="258"/>
    </row>
    <row r="3861" spans="1:6">
      <c r="A3861" s="166">
        <f t="shared" si="61"/>
        <v>3852</v>
      </c>
      <c r="B3861" s="85">
        <v>44906</v>
      </c>
      <c r="C3861" s="65" t="s">
        <v>2036</v>
      </c>
      <c r="D3861" s="289" t="s">
        <v>21</v>
      </c>
      <c r="E3861" s="86">
        <v>20000</v>
      </c>
      <c r="F3861" s="258"/>
    </row>
    <row r="3862" spans="1:6">
      <c r="A3862" s="166">
        <f t="shared" si="61"/>
        <v>3853</v>
      </c>
      <c r="B3862" s="85">
        <v>44906</v>
      </c>
      <c r="C3862" s="65" t="s">
        <v>2036</v>
      </c>
      <c r="D3862" s="289" t="s">
        <v>21</v>
      </c>
      <c r="E3862" s="86">
        <v>20000</v>
      </c>
      <c r="F3862" s="258"/>
    </row>
    <row r="3863" spans="1:6">
      <c r="A3863" s="166">
        <f t="shared" si="61"/>
        <v>3854</v>
      </c>
      <c r="B3863" s="85">
        <v>44906</v>
      </c>
      <c r="C3863" s="65" t="s">
        <v>2036</v>
      </c>
      <c r="D3863" s="289" t="s">
        <v>21</v>
      </c>
      <c r="E3863" s="86">
        <v>20000</v>
      </c>
      <c r="F3863" s="258"/>
    </row>
    <row r="3864" spans="1:6">
      <c r="A3864" s="166">
        <f t="shared" si="61"/>
        <v>3855</v>
      </c>
      <c r="B3864" s="85">
        <v>44906</v>
      </c>
      <c r="C3864" s="65" t="s">
        <v>2036</v>
      </c>
      <c r="D3864" s="289" t="s">
        <v>21</v>
      </c>
      <c r="E3864" s="86">
        <v>10000</v>
      </c>
      <c r="F3864" s="258"/>
    </row>
    <row r="3865" spans="1:6">
      <c r="A3865" s="166">
        <f t="shared" si="61"/>
        <v>3856</v>
      </c>
      <c r="B3865" s="85">
        <v>44906</v>
      </c>
      <c r="C3865" s="65" t="s">
        <v>2036</v>
      </c>
      <c r="D3865" s="289" t="s">
        <v>21</v>
      </c>
      <c r="E3865" s="86">
        <v>20000</v>
      </c>
      <c r="F3865" s="258"/>
    </row>
    <row r="3866" spans="1:6">
      <c r="A3866" s="166">
        <f t="shared" si="61"/>
        <v>3857</v>
      </c>
      <c r="B3866" s="85">
        <v>44906</v>
      </c>
      <c r="C3866" s="65" t="s">
        <v>2036</v>
      </c>
      <c r="D3866" s="289" t="s">
        <v>21</v>
      </c>
      <c r="E3866" s="86">
        <v>20000</v>
      </c>
      <c r="F3866" s="258"/>
    </row>
    <row r="3867" spans="1:6">
      <c r="A3867" s="166">
        <f t="shared" si="61"/>
        <v>3858</v>
      </c>
      <c r="B3867" s="85">
        <v>44907</v>
      </c>
      <c r="C3867" s="65" t="s">
        <v>2037</v>
      </c>
      <c r="D3867" s="289" t="s">
        <v>21</v>
      </c>
      <c r="E3867" s="86">
        <v>70000</v>
      </c>
      <c r="F3867" s="258"/>
    </row>
    <row r="3868" spans="1:6">
      <c r="A3868" s="166">
        <f t="shared" si="61"/>
        <v>3859</v>
      </c>
      <c r="B3868" s="85">
        <v>44907</v>
      </c>
      <c r="C3868" s="65" t="s">
        <v>2037</v>
      </c>
      <c r="D3868" s="289" t="s">
        <v>955</v>
      </c>
      <c r="E3868" s="86">
        <v>100000</v>
      </c>
      <c r="F3868" s="258"/>
    </row>
    <row r="3869" spans="1:6" ht="25.5">
      <c r="A3869" s="166">
        <f t="shared" si="61"/>
        <v>3860</v>
      </c>
      <c r="B3869" s="85">
        <v>44907</v>
      </c>
      <c r="C3869" s="65" t="s">
        <v>2037</v>
      </c>
      <c r="D3869" s="24" t="s">
        <v>2444</v>
      </c>
      <c r="E3869" s="86">
        <v>50000</v>
      </c>
      <c r="F3869" s="258"/>
    </row>
    <row r="3870" spans="1:6">
      <c r="A3870" s="166">
        <f t="shared" si="61"/>
        <v>3861</v>
      </c>
      <c r="B3870" s="85">
        <v>44907</v>
      </c>
      <c r="C3870" s="65" t="s">
        <v>2037</v>
      </c>
      <c r="D3870" s="289" t="s">
        <v>21</v>
      </c>
      <c r="E3870" s="86">
        <v>20000</v>
      </c>
      <c r="F3870" s="258"/>
    </row>
    <row r="3871" spans="1:6">
      <c r="A3871" s="166">
        <f t="shared" si="61"/>
        <v>3862</v>
      </c>
      <c r="B3871" s="85">
        <v>44907</v>
      </c>
      <c r="C3871" s="65" t="s">
        <v>2037</v>
      </c>
      <c r="D3871" s="289" t="s">
        <v>21</v>
      </c>
      <c r="E3871" s="86">
        <v>20000</v>
      </c>
      <c r="F3871" s="258"/>
    </row>
    <row r="3872" spans="1:6">
      <c r="A3872" s="166">
        <f t="shared" ref="A3872:A3935" si="62">A3871+1</f>
        <v>3863</v>
      </c>
      <c r="B3872" s="85">
        <v>44907</v>
      </c>
      <c r="C3872" s="65" t="s">
        <v>2037</v>
      </c>
      <c r="D3872" s="289" t="s">
        <v>21</v>
      </c>
      <c r="E3872" s="86">
        <v>20000</v>
      </c>
      <c r="F3872" s="258"/>
    </row>
    <row r="3873" spans="1:6">
      <c r="A3873" s="166">
        <f t="shared" si="62"/>
        <v>3864</v>
      </c>
      <c r="B3873" s="85">
        <v>44907</v>
      </c>
      <c r="C3873" s="65" t="s">
        <v>2037</v>
      </c>
      <c r="D3873" s="289" t="s">
        <v>21</v>
      </c>
      <c r="E3873" s="86">
        <v>10000</v>
      </c>
      <c r="F3873" s="258"/>
    </row>
    <row r="3874" spans="1:6">
      <c r="A3874" s="166">
        <f t="shared" si="62"/>
        <v>3865</v>
      </c>
      <c r="B3874" s="85">
        <v>44907</v>
      </c>
      <c r="C3874" s="65" t="s">
        <v>2037</v>
      </c>
      <c r="D3874" s="289" t="s">
        <v>21</v>
      </c>
      <c r="E3874" s="86">
        <v>20000</v>
      </c>
      <c r="F3874" s="258"/>
    </row>
    <row r="3875" spans="1:6">
      <c r="A3875" s="166">
        <f t="shared" si="62"/>
        <v>3866</v>
      </c>
      <c r="B3875" s="85">
        <v>44908</v>
      </c>
      <c r="C3875" s="65" t="s">
        <v>2038</v>
      </c>
      <c r="D3875" s="289" t="s">
        <v>21</v>
      </c>
      <c r="E3875" s="86">
        <v>10000</v>
      </c>
      <c r="F3875" s="258"/>
    </row>
    <row r="3876" spans="1:6">
      <c r="A3876" s="166">
        <f t="shared" si="62"/>
        <v>3867</v>
      </c>
      <c r="B3876" s="85">
        <v>44908</v>
      </c>
      <c r="C3876" s="65" t="s">
        <v>2038</v>
      </c>
      <c r="D3876" s="289" t="s">
        <v>21</v>
      </c>
      <c r="E3876" s="86">
        <v>20000</v>
      </c>
      <c r="F3876" s="258"/>
    </row>
    <row r="3877" spans="1:6">
      <c r="A3877" s="166">
        <f t="shared" si="62"/>
        <v>3868</v>
      </c>
      <c r="B3877" s="85">
        <v>44908</v>
      </c>
      <c r="C3877" s="65" t="s">
        <v>2038</v>
      </c>
      <c r="D3877" s="289" t="s">
        <v>21</v>
      </c>
      <c r="E3877" s="86">
        <v>10000</v>
      </c>
      <c r="F3877" s="258"/>
    </row>
    <row r="3878" spans="1:6">
      <c r="A3878" s="166">
        <f t="shared" si="62"/>
        <v>3869</v>
      </c>
      <c r="B3878" s="85">
        <v>44908</v>
      </c>
      <c r="C3878" s="65" t="s">
        <v>2038</v>
      </c>
      <c r="D3878" s="289" t="s">
        <v>21</v>
      </c>
      <c r="E3878" s="86">
        <v>20</v>
      </c>
      <c r="F3878" s="258"/>
    </row>
    <row r="3879" spans="1:6">
      <c r="A3879" s="166">
        <f t="shared" si="62"/>
        <v>3870</v>
      </c>
      <c r="B3879" s="85">
        <v>44908</v>
      </c>
      <c r="C3879" s="65" t="s">
        <v>2038</v>
      </c>
      <c r="D3879" s="289" t="s">
        <v>21</v>
      </c>
      <c r="E3879" s="86">
        <v>20000</v>
      </c>
      <c r="F3879" s="258"/>
    </row>
    <row r="3880" spans="1:6">
      <c r="A3880" s="166">
        <f t="shared" si="62"/>
        <v>3871</v>
      </c>
      <c r="B3880" s="85">
        <v>44908</v>
      </c>
      <c r="C3880" s="65" t="s">
        <v>2038</v>
      </c>
      <c r="D3880" s="289" t="s">
        <v>21</v>
      </c>
      <c r="E3880" s="86">
        <v>20000</v>
      </c>
      <c r="F3880" s="258"/>
    </row>
    <row r="3881" spans="1:6">
      <c r="A3881" s="166">
        <f t="shared" si="62"/>
        <v>3872</v>
      </c>
      <c r="B3881" s="85">
        <v>44908</v>
      </c>
      <c r="C3881" s="65" t="s">
        <v>2038</v>
      </c>
      <c r="D3881" s="289" t="s">
        <v>21</v>
      </c>
      <c r="E3881" s="86">
        <v>20000</v>
      </c>
      <c r="F3881" s="258"/>
    </row>
    <row r="3882" spans="1:6">
      <c r="A3882" s="166">
        <f t="shared" si="62"/>
        <v>3873</v>
      </c>
      <c r="B3882" s="85">
        <v>44908</v>
      </c>
      <c r="C3882" s="65" t="s">
        <v>2038</v>
      </c>
      <c r="D3882" s="289" t="s">
        <v>21</v>
      </c>
      <c r="E3882" s="86">
        <v>20000</v>
      </c>
      <c r="F3882" s="258"/>
    </row>
    <row r="3883" spans="1:6">
      <c r="A3883" s="166">
        <f t="shared" si="62"/>
        <v>3874</v>
      </c>
      <c r="B3883" s="85">
        <v>44908</v>
      </c>
      <c r="C3883" s="65" t="s">
        <v>2038</v>
      </c>
      <c r="D3883" s="289" t="s">
        <v>21</v>
      </c>
      <c r="E3883" s="86">
        <v>5000</v>
      </c>
      <c r="F3883" s="258"/>
    </row>
    <row r="3884" spans="1:6">
      <c r="A3884" s="166">
        <f t="shared" si="62"/>
        <v>3875</v>
      </c>
      <c r="B3884" s="85">
        <v>44908</v>
      </c>
      <c r="C3884" s="65" t="s">
        <v>2038</v>
      </c>
      <c r="D3884" s="289" t="s">
        <v>21</v>
      </c>
      <c r="E3884" s="86">
        <v>10000</v>
      </c>
      <c r="F3884" s="258"/>
    </row>
    <row r="3885" spans="1:6">
      <c r="A3885" s="166">
        <f t="shared" si="62"/>
        <v>3876</v>
      </c>
      <c r="B3885" s="85">
        <v>44908</v>
      </c>
      <c r="C3885" s="65" t="s">
        <v>2038</v>
      </c>
      <c r="D3885" s="289" t="s">
        <v>21</v>
      </c>
      <c r="E3885" s="86">
        <v>5000</v>
      </c>
      <c r="F3885" s="258"/>
    </row>
    <row r="3886" spans="1:6">
      <c r="A3886" s="166">
        <f t="shared" si="62"/>
        <v>3877</v>
      </c>
      <c r="B3886" s="85">
        <v>44908</v>
      </c>
      <c r="C3886" s="65" t="s">
        <v>2038</v>
      </c>
      <c r="D3886" s="289" t="s">
        <v>21</v>
      </c>
      <c r="E3886" s="86">
        <v>20000</v>
      </c>
      <c r="F3886" s="258"/>
    </row>
    <row r="3887" spans="1:6">
      <c r="A3887" s="166">
        <f t="shared" si="62"/>
        <v>3878</v>
      </c>
      <c r="B3887" s="85">
        <v>44909</v>
      </c>
      <c r="C3887" s="65" t="s">
        <v>2039</v>
      </c>
      <c r="D3887" s="289" t="s">
        <v>21</v>
      </c>
      <c r="E3887" s="86">
        <v>70000</v>
      </c>
      <c r="F3887" s="258"/>
    </row>
    <row r="3888" spans="1:6">
      <c r="A3888" s="166">
        <f t="shared" si="62"/>
        <v>3879</v>
      </c>
      <c r="B3888" s="85">
        <v>44909</v>
      </c>
      <c r="C3888" s="65" t="s">
        <v>2039</v>
      </c>
      <c r="D3888" s="35" t="s">
        <v>2441</v>
      </c>
      <c r="E3888" s="86">
        <v>100000</v>
      </c>
      <c r="F3888" s="258"/>
    </row>
    <row r="3889" spans="1:7">
      <c r="A3889" s="166">
        <f t="shared" si="62"/>
        <v>3880</v>
      </c>
      <c r="B3889" s="85">
        <v>44909</v>
      </c>
      <c r="C3889" s="65" t="s">
        <v>2039</v>
      </c>
      <c r="D3889" s="289" t="s">
        <v>21</v>
      </c>
      <c r="E3889" s="86">
        <v>20000</v>
      </c>
      <c r="F3889" s="258"/>
    </row>
    <row r="3890" spans="1:7">
      <c r="A3890" s="166">
        <f t="shared" si="62"/>
        <v>3881</v>
      </c>
      <c r="B3890" s="85">
        <v>44909</v>
      </c>
      <c r="C3890" s="65" t="s">
        <v>2039</v>
      </c>
      <c r="D3890" s="289" t="s">
        <v>21</v>
      </c>
      <c r="E3890" s="86">
        <v>20000</v>
      </c>
      <c r="F3890" s="258"/>
    </row>
    <row r="3891" spans="1:7">
      <c r="A3891" s="166">
        <f t="shared" si="62"/>
        <v>3882</v>
      </c>
      <c r="B3891" s="85">
        <v>44909</v>
      </c>
      <c r="C3891" s="65" t="s">
        <v>2039</v>
      </c>
      <c r="D3891" s="289" t="s">
        <v>21</v>
      </c>
      <c r="E3891" s="86">
        <v>20000</v>
      </c>
      <c r="F3891" s="258"/>
    </row>
    <row r="3892" spans="1:7">
      <c r="A3892" s="166">
        <f t="shared" si="62"/>
        <v>3883</v>
      </c>
      <c r="B3892" s="85">
        <v>44909</v>
      </c>
      <c r="C3892" s="65" t="s">
        <v>2039</v>
      </c>
      <c r="D3892" s="289" t="s">
        <v>21</v>
      </c>
      <c r="E3892" s="86">
        <v>20000</v>
      </c>
      <c r="F3892" s="258"/>
    </row>
    <row r="3893" spans="1:7">
      <c r="A3893" s="166">
        <f t="shared" si="62"/>
        <v>3884</v>
      </c>
      <c r="B3893" s="85">
        <v>44909</v>
      </c>
      <c r="C3893" s="65" t="s">
        <v>2039</v>
      </c>
      <c r="D3893" s="289" t="s">
        <v>1950</v>
      </c>
      <c r="E3893" s="86">
        <v>100000</v>
      </c>
      <c r="F3893" s="258"/>
    </row>
    <row r="3894" spans="1:7">
      <c r="A3894" s="166">
        <f t="shared" si="62"/>
        <v>3885</v>
      </c>
      <c r="B3894" s="85">
        <v>44909</v>
      </c>
      <c r="C3894" s="65" t="s">
        <v>2039</v>
      </c>
      <c r="D3894" s="289" t="s">
        <v>21</v>
      </c>
      <c r="E3894" s="86">
        <v>20000</v>
      </c>
      <c r="F3894" s="258"/>
    </row>
    <row r="3895" spans="1:7">
      <c r="A3895" s="166">
        <f t="shared" si="62"/>
        <v>3886</v>
      </c>
      <c r="B3895" s="85">
        <v>44909</v>
      </c>
      <c r="C3895" s="65" t="s">
        <v>2039</v>
      </c>
      <c r="D3895" s="289" t="s">
        <v>21</v>
      </c>
      <c r="E3895" s="86">
        <v>20000</v>
      </c>
      <c r="F3895" s="258"/>
    </row>
    <row r="3896" spans="1:7">
      <c r="A3896" s="166">
        <f t="shared" si="62"/>
        <v>3887</v>
      </c>
      <c r="B3896" s="85">
        <v>44909</v>
      </c>
      <c r="C3896" s="65" t="s">
        <v>2039</v>
      </c>
      <c r="D3896" s="289" t="s">
        <v>21</v>
      </c>
      <c r="E3896" s="86">
        <v>1000</v>
      </c>
      <c r="F3896" s="258"/>
    </row>
    <row r="3897" spans="1:7">
      <c r="A3897" s="166">
        <f t="shared" si="62"/>
        <v>3888</v>
      </c>
      <c r="B3897" s="85">
        <v>44909</v>
      </c>
      <c r="C3897" s="65" t="s">
        <v>2039</v>
      </c>
      <c r="D3897" s="289" t="s">
        <v>2172</v>
      </c>
      <c r="E3897" s="86">
        <v>100000</v>
      </c>
      <c r="F3897" s="258"/>
    </row>
    <row r="3898" spans="1:7">
      <c r="A3898" s="166">
        <f t="shared" si="62"/>
        <v>3889</v>
      </c>
      <c r="B3898" s="85">
        <v>44909</v>
      </c>
      <c r="C3898" s="65" t="s">
        <v>2039</v>
      </c>
      <c r="D3898" s="289" t="s">
        <v>21</v>
      </c>
      <c r="E3898" s="86">
        <v>10000</v>
      </c>
      <c r="F3898" s="258"/>
    </row>
    <row r="3899" spans="1:7">
      <c r="A3899" s="166">
        <f t="shared" si="62"/>
        <v>3890</v>
      </c>
      <c r="B3899" s="85">
        <v>44909</v>
      </c>
      <c r="C3899" s="65" t="s">
        <v>2039</v>
      </c>
      <c r="D3899" s="289" t="s">
        <v>21</v>
      </c>
      <c r="E3899" s="86">
        <v>20000</v>
      </c>
      <c r="F3899" s="258"/>
    </row>
    <row r="3900" spans="1:7">
      <c r="A3900" s="166">
        <f t="shared" si="62"/>
        <v>3891</v>
      </c>
      <c r="B3900" s="85">
        <v>44909</v>
      </c>
      <c r="C3900" s="65" t="s">
        <v>2039</v>
      </c>
      <c r="D3900" s="289" t="s">
        <v>21</v>
      </c>
      <c r="E3900" s="86">
        <v>1000</v>
      </c>
      <c r="F3900" s="258"/>
    </row>
    <row r="3901" spans="1:7">
      <c r="A3901" s="166">
        <f t="shared" si="62"/>
        <v>3892</v>
      </c>
      <c r="B3901" s="85">
        <v>44909</v>
      </c>
      <c r="C3901" s="65" t="s">
        <v>2039</v>
      </c>
      <c r="D3901" s="289" t="s">
        <v>21</v>
      </c>
      <c r="E3901" s="86">
        <v>20000</v>
      </c>
      <c r="F3901" s="258"/>
    </row>
    <row r="3902" spans="1:7" ht="25.5">
      <c r="A3902" s="166">
        <f t="shared" si="62"/>
        <v>3893</v>
      </c>
      <c r="B3902" s="85">
        <v>44909</v>
      </c>
      <c r="C3902" s="65" t="s">
        <v>2039</v>
      </c>
      <c r="D3902" s="289" t="s">
        <v>25</v>
      </c>
      <c r="E3902" s="86">
        <v>750000</v>
      </c>
      <c r="F3902" s="258"/>
      <c r="G3902" s="265">
        <v>2</v>
      </c>
    </row>
    <row r="3903" spans="1:7">
      <c r="A3903" s="166">
        <f t="shared" si="62"/>
        <v>3894</v>
      </c>
      <c r="B3903" s="85">
        <v>44910</v>
      </c>
      <c r="C3903" s="65" t="s">
        <v>2040</v>
      </c>
      <c r="D3903" s="289" t="s">
        <v>21</v>
      </c>
      <c r="E3903" s="86">
        <v>10000</v>
      </c>
      <c r="F3903" s="258"/>
    </row>
    <row r="3904" spans="1:7">
      <c r="A3904" s="166">
        <f t="shared" si="62"/>
        <v>3895</v>
      </c>
      <c r="B3904" s="85">
        <v>44910</v>
      </c>
      <c r="C3904" s="65" t="s">
        <v>2040</v>
      </c>
      <c r="D3904" s="35" t="s">
        <v>343</v>
      </c>
      <c r="E3904" s="86">
        <v>100000</v>
      </c>
      <c r="F3904" s="258"/>
    </row>
    <row r="3905" spans="1:6">
      <c r="A3905" s="166">
        <f t="shared" si="62"/>
        <v>3896</v>
      </c>
      <c r="B3905" s="85">
        <v>44910</v>
      </c>
      <c r="C3905" s="65" t="s">
        <v>2040</v>
      </c>
      <c r="D3905" s="289" t="s">
        <v>21</v>
      </c>
      <c r="E3905" s="86">
        <v>1000</v>
      </c>
      <c r="F3905" s="258"/>
    </row>
    <row r="3906" spans="1:6">
      <c r="A3906" s="166">
        <f t="shared" si="62"/>
        <v>3897</v>
      </c>
      <c r="B3906" s="85">
        <v>44910</v>
      </c>
      <c r="C3906" s="65" t="s">
        <v>2040</v>
      </c>
      <c r="D3906" s="289" t="s">
        <v>21</v>
      </c>
      <c r="E3906" s="86">
        <v>20000</v>
      </c>
      <c r="F3906" s="258"/>
    </row>
    <row r="3907" spans="1:6">
      <c r="A3907" s="166">
        <f t="shared" si="62"/>
        <v>3898</v>
      </c>
      <c r="B3907" s="85">
        <v>44910</v>
      </c>
      <c r="C3907" s="65" t="s">
        <v>2040</v>
      </c>
      <c r="D3907" s="289" t="s">
        <v>21</v>
      </c>
      <c r="E3907" s="86">
        <v>20000</v>
      </c>
      <c r="F3907" s="258"/>
    </row>
    <row r="3908" spans="1:6">
      <c r="A3908" s="166">
        <f t="shared" si="62"/>
        <v>3899</v>
      </c>
      <c r="B3908" s="85">
        <v>44910</v>
      </c>
      <c r="C3908" s="65" t="s">
        <v>2040</v>
      </c>
      <c r="D3908" s="289" t="s">
        <v>21</v>
      </c>
      <c r="E3908" s="86">
        <v>20000</v>
      </c>
      <c r="F3908" s="258"/>
    </row>
    <row r="3909" spans="1:6">
      <c r="A3909" s="166">
        <f t="shared" si="62"/>
        <v>3900</v>
      </c>
      <c r="B3909" s="85">
        <v>44910</v>
      </c>
      <c r="C3909" s="65" t="s">
        <v>2040</v>
      </c>
      <c r="D3909" s="289" t="s">
        <v>2173</v>
      </c>
      <c r="E3909" s="86">
        <v>50000</v>
      </c>
      <c r="F3909" s="258"/>
    </row>
    <row r="3910" spans="1:6">
      <c r="A3910" s="166">
        <f t="shared" si="62"/>
        <v>3901</v>
      </c>
      <c r="B3910" s="85">
        <v>44910</v>
      </c>
      <c r="C3910" s="65" t="s">
        <v>2040</v>
      </c>
      <c r="D3910" s="289" t="s">
        <v>21</v>
      </c>
      <c r="E3910" s="86">
        <v>20000</v>
      </c>
      <c r="F3910" s="258"/>
    </row>
    <row r="3911" spans="1:6">
      <c r="A3911" s="166">
        <f t="shared" si="62"/>
        <v>3902</v>
      </c>
      <c r="B3911" s="85">
        <v>44910</v>
      </c>
      <c r="C3911" s="65" t="s">
        <v>2040</v>
      </c>
      <c r="D3911" s="289" t="s">
        <v>21</v>
      </c>
      <c r="E3911" s="86">
        <v>20000</v>
      </c>
      <c r="F3911" s="258"/>
    </row>
    <row r="3912" spans="1:6">
      <c r="A3912" s="166">
        <f t="shared" si="62"/>
        <v>3903</v>
      </c>
      <c r="B3912" s="85">
        <v>44910</v>
      </c>
      <c r="C3912" s="65" t="s">
        <v>2040</v>
      </c>
      <c r="D3912" s="289" t="s">
        <v>21</v>
      </c>
      <c r="E3912" s="86">
        <v>1</v>
      </c>
      <c r="F3912" s="258"/>
    </row>
    <row r="3913" spans="1:6">
      <c r="A3913" s="166">
        <f t="shared" si="62"/>
        <v>3904</v>
      </c>
      <c r="B3913" s="85">
        <v>44910</v>
      </c>
      <c r="C3913" s="65" t="s">
        <v>2040</v>
      </c>
      <c r="D3913" s="289" t="s">
        <v>21</v>
      </c>
      <c r="E3913" s="86">
        <v>20000</v>
      </c>
      <c r="F3913" s="258"/>
    </row>
    <row r="3914" spans="1:6">
      <c r="A3914" s="166">
        <f t="shared" si="62"/>
        <v>3905</v>
      </c>
      <c r="B3914" s="85">
        <v>44911</v>
      </c>
      <c r="C3914" s="65" t="s">
        <v>2041</v>
      </c>
      <c r="D3914" s="289" t="s">
        <v>21</v>
      </c>
      <c r="E3914" s="86">
        <v>10000</v>
      </c>
      <c r="F3914" s="258"/>
    </row>
    <row r="3915" spans="1:6">
      <c r="A3915" s="166">
        <f t="shared" si="62"/>
        <v>3906</v>
      </c>
      <c r="B3915" s="85">
        <v>44911</v>
      </c>
      <c r="C3915" s="65" t="s">
        <v>2041</v>
      </c>
      <c r="D3915" s="289" t="s">
        <v>21</v>
      </c>
      <c r="E3915" s="86">
        <v>20000</v>
      </c>
      <c r="F3915" s="258"/>
    </row>
    <row r="3916" spans="1:6">
      <c r="A3916" s="166">
        <f t="shared" si="62"/>
        <v>3907</v>
      </c>
      <c r="B3916" s="85">
        <v>44911</v>
      </c>
      <c r="C3916" s="65" t="s">
        <v>2041</v>
      </c>
      <c r="D3916" s="289" t="s">
        <v>537</v>
      </c>
      <c r="E3916" s="86">
        <v>300000</v>
      </c>
      <c r="F3916" s="258"/>
    </row>
    <row r="3917" spans="1:6">
      <c r="A3917" s="166">
        <f t="shared" si="62"/>
        <v>3908</v>
      </c>
      <c r="B3917" s="85">
        <v>44911</v>
      </c>
      <c r="C3917" s="65" t="s">
        <v>2041</v>
      </c>
      <c r="D3917" s="289" t="s">
        <v>21</v>
      </c>
      <c r="E3917" s="86">
        <v>20000</v>
      </c>
      <c r="F3917" s="258"/>
    </row>
    <row r="3918" spans="1:6">
      <c r="A3918" s="166">
        <f t="shared" si="62"/>
        <v>3909</v>
      </c>
      <c r="B3918" s="85">
        <v>44911</v>
      </c>
      <c r="C3918" s="65" t="s">
        <v>2041</v>
      </c>
      <c r="D3918" s="289" t="s">
        <v>21</v>
      </c>
      <c r="E3918" s="86">
        <v>20000</v>
      </c>
      <c r="F3918" s="258"/>
    </row>
    <row r="3919" spans="1:6">
      <c r="A3919" s="166">
        <f t="shared" si="62"/>
        <v>3910</v>
      </c>
      <c r="B3919" s="85">
        <v>44911</v>
      </c>
      <c r="C3919" s="65" t="s">
        <v>2041</v>
      </c>
      <c r="D3919" s="289" t="s">
        <v>21</v>
      </c>
      <c r="E3919" s="86">
        <v>20000</v>
      </c>
      <c r="F3919" s="258"/>
    </row>
    <row r="3920" spans="1:6">
      <c r="A3920" s="166">
        <f t="shared" si="62"/>
        <v>3911</v>
      </c>
      <c r="B3920" s="85">
        <v>44911</v>
      </c>
      <c r="C3920" s="65" t="s">
        <v>2041</v>
      </c>
      <c r="D3920" s="289" t="s">
        <v>21</v>
      </c>
      <c r="E3920" s="86">
        <v>20000</v>
      </c>
      <c r="F3920" s="258"/>
    </row>
    <row r="3921" spans="1:7">
      <c r="A3921" s="166">
        <f t="shared" si="62"/>
        <v>3912</v>
      </c>
      <c r="B3921" s="85">
        <v>44911</v>
      </c>
      <c r="C3921" s="65" t="s">
        <v>2041</v>
      </c>
      <c r="D3921" s="289" t="s">
        <v>21</v>
      </c>
      <c r="E3921" s="86">
        <v>20000</v>
      </c>
      <c r="F3921" s="258"/>
    </row>
    <row r="3922" spans="1:7">
      <c r="A3922" s="166">
        <f t="shared" si="62"/>
        <v>3913</v>
      </c>
      <c r="B3922" s="85">
        <v>44911</v>
      </c>
      <c r="C3922" s="65" t="s">
        <v>2041</v>
      </c>
      <c r="D3922" s="289" t="s">
        <v>21</v>
      </c>
      <c r="E3922" s="86">
        <v>20000</v>
      </c>
      <c r="F3922" s="258"/>
    </row>
    <row r="3923" spans="1:7">
      <c r="A3923" s="166">
        <f t="shared" si="62"/>
        <v>3914</v>
      </c>
      <c r="B3923" s="85">
        <v>44911</v>
      </c>
      <c r="C3923" s="65" t="s">
        <v>2041</v>
      </c>
      <c r="D3923" s="289" t="s">
        <v>21</v>
      </c>
      <c r="E3923" s="86">
        <v>20000</v>
      </c>
      <c r="F3923" s="258"/>
    </row>
    <row r="3924" spans="1:7">
      <c r="A3924" s="166">
        <f t="shared" si="62"/>
        <v>3915</v>
      </c>
      <c r="B3924" s="85">
        <v>44911</v>
      </c>
      <c r="C3924" s="65" t="s">
        <v>2041</v>
      </c>
      <c r="D3924" s="289" t="s">
        <v>21</v>
      </c>
      <c r="E3924" s="86">
        <v>20000</v>
      </c>
      <c r="F3924" s="258"/>
    </row>
    <row r="3925" spans="1:7">
      <c r="A3925" s="166">
        <f t="shared" si="62"/>
        <v>3916</v>
      </c>
      <c r="B3925" s="85">
        <v>44911</v>
      </c>
      <c r="C3925" s="65" t="s">
        <v>2041</v>
      </c>
      <c r="D3925" s="289" t="s">
        <v>21</v>
      </c>
      <c r="E3925" s="86">
        <v>20000</v>
      </c>
      <c r="F3925" s="258"/>
    </row>
    <row r="3926" spans="1:7">
      <c r="A3926" s="166">
        <f t="shared" si="62"/>
        <v>3917</v>
      </c>
      <c r="B3926" s="85">
        <v>44911</v>
      </c>
      <c r="C3926" s="65" t="s">
        <v>2041</v>
      </c>
      <c r="D3926" s="289" t="s">
        <v>21</v>
      </c>
      <c r="E3926" s="86">
        <v>20000</v>
      </c>
      <c r="F3926" s="258"/>
    </row>
    <row r="3927" spans="1:7">
      <c r="A3927" s="166">
        <f t="shared" si="62"/>
        <v>3918</v>
      </c>
      <c r="B3927" s="85">
        <v>44911</v>
      </c>
      <c r="C3927" s="65" t="s">
        <v>2041</v>
      </c>
      <c r="D3927" s="289" t="s">
        <v>21</v>
      </c>
      <c r="E3927" s="86">
        <v>20000</v>
      </c>
      <c r="F3927" s="258"/>
    </row>
    <row r="3928" spans="1:7">
      <c r="A3928" s="166">
        <f t="shared" si="62"/>
        <v>3919</v>
      </c>
      <c r="B3928" s="85">
        <v>44911</v>
      </c>
      <c r="C3928" s="65" t="s">
        <v>2041</v>
      </c>
      <c r="D3928" s="289" t="s">
        <v>979</v>
      </c>
      <c r="E3928" s="86">
        <v>2000000</v>
      </c>
      <c r="F3928" s="258"/>
      <c r="G3928" s="265">
        <v>9</v>
      </c>
    </row>
    <row r="3929" spans="1:7">
      <c r="A3929" s="166">
        <f t="shared" si="62"/>
        <v>3920</v>
      </c>
      <c r="B3929" s="85">
        <v>44911</v>
      </c>
      <c r="C3929" s="65" t="s">
        <v>2041</v>
      </c>
      <c r="D3929" s="289" t="s">
        <v>21</v>
      </c>
      <c r="E3929" s="86">
        <v>20000</v>
      </c>
      <c r="F3929" s="258"/>
    </row>
    <row r="3930" spans="1:7">
      <c r="A3930" s="166">
        <f t="shared" si="62"/>
        <v>3921</v>
      </c>
      <c r="B3930" s="85">
        <v>44911</v>
      </c>
      <c r="C3930" s="65" t="s">
        <v>2041</v>
      </c>
      <c r="D3930" s="289" t="s">
        <v>21</v>
      </c>
      <c r="E3930" s="86">
        <v>20000</v>
      </c>
      <c r="F3930" s="258"/>
    </row>
    <row r="3931" spans="1:7">
      <c r="A3931" s="166">
        <f t="shared" si="62"/>
        <v>3922</v>
      </c>
      <c r="B3931" s="85">
        <v>44911</v>
      </c>
      <c r="C3931" s="65" t="s">
        <v>2041</v>
      </c>
      <c r="D3931" s="289" t="s">
        <v>21</v>
      </c>
      <c r="E3931" s="86">
        <v>20000</v>
      </c>
      <c r="F3931" s="258"/>
    </row>
    <row r="3932" spans="1:7">
      <c r="A3932" s="166">
        <f t="shared" si="62"/>
        <v>3923</v>
      </c>
      <c r="B3932" s="85">
        <v>44911</v>
      </c>
      <c r="C3932" s="65" t="s">
        <v>2041</v>
      </c>
      <c r="D3932" s="289" t="s">
        <v>21</v>
      </c>
      <c r="E3932" s="86">
        <v>20000</v>
      </c>
      <c r="F3932" s="258"/>
    </row>
    <row r="3933" spans="1:7">
      <c r="A3933" s="166">
        <f t="shared" si="62"/>
        <v>3924</v>
      </c>
      <c r="B3933" s="85">
        <v>44911</v>
      </c>
      <c r="C3933" s="65" t="s">
        <v>2041</v>
      </c>
      <c r="D3933" s="289" t="s">
        <v>21</v>
      </c>
      <c r="E3933" s="86">
        <v>20000</v>
      </c>
      <c r="F3933" s="258"/>
    </row>
    <row r="3934" spans="1:7">
      <c r="A3934" s="166">
        <f t="shared" si="62"/>
        <v>3925</v>
      </c>
      <c r="B3934" s="85">
        <v>44912</v>
      </c>
      <c r="C3934" s="65" t="s">
        <v>2042</v>
      </c>
      <c r="D3934" s="289" t="s">
        <v>21</v>
      </c>
      <c r="E3934" s="86">
        <v>20000</v>
      </c>
      <c r="F3934" s="258"/>
    </row>
    <row r="3935" spans="1:7">
      <c r="A3935" s="166">
        <f t="shared" si="62"/>
        <v>3926</v>
      </c>
      <c r="B3935" s="85">
        <v>44912</v>
      </c>
      <c r="C3935" s="65" t="s">
        <v>2042</v>
      </c>
      <c r="D3935" s="289" t="s">
        <v>21</v>
      </c>
      <c r="E3935" s="86">
        <v>10000</v>
      </c>
      <c r="F3935" s="258"/>
    </row>
    <row r="3936" spans="1:7">
      <c r="A3936" s="166">
        <f t="shared" ref="A3936:A3999" si="63">A3935+1</f>
        <v>3927</v>
      </c>
      <c r="B3936" s="85">
        <v>44912</v>
      </c>
      <c r="C3936" s="65" t="s">
        <v>2042</v>
      </c>
      <c r="D3936" s="289" t="s">
        <v>21</v>
      </c>
      <c r="E3936" s="86">
        <v>10000</v>
      </c>
      <c r="F3936" s="258"/>
    </row>
    <row r="3937" spans="1:6">
      <c r="A3937" s="166">
        <f t="shared" si="63"/>
        <v>3928</v>
      </c>
      <c r="B3937" s="85">
        <v>44912</v>
      </c>
      <c r="C3937" s="65" t="s">
        <v>2042</v>
      </c>
      <c r="D3937" s="289" t="s">
        <v>21</v>
      </c>
      <c r="E3937" s="86">
        <v>10000</v>
      </c>
      <c r="F3937" s="258"/>
    </row>
    <row r="3938" spans="1:6">
      <c r="A3938" s="166">
        <f t="shared" si="63"/>
        <v>3929</v>
      </c>
      <c r="B3938" s="85">
        <v>44912</v>
      </c>
      <c r="C3938" s="65" t="s">
        <v>2042</v>
      </c>
      <c r="D3938" s="289" t="s">
        <v>21</v>
      </c>
      <c r="E3938" s="86">
        <v>10000</v>
      </c>
      <c r="F3938" s="258"/>
    </row>
    <row r="3939" spans="1:6">
      <c r="A3939" s="166">
        <f t="shared" si="63"/>
        <v>3930</v>
      </c>
      <c r="B3939" s="85">
        <v>44913</v>
      </c>
      <c r="C3939" s="65" t="s">
        <v>2043</v>
      </c>
      <c r="D3939" s="289" t="s">
        <v>21</v>
      </c>
      <c r="E3939" s="86">
        <v>10000</v>
      </c>
      <c r="F3939" s="258"/>
    </row>
    <row r="3940" spans="1:6">
      <c r="A3940" s="166">
        <f t="shared" si="63"/>
        <v>3931</v>
      </c>
      <c r="B3940" s="85">
        <v>44913</v>
      </c>
      <c r="C3940" s="65" t="s">
        <v>2043</v>
      </c>
      <c r="D3940" s="289" t="s">
        <v>21</v>
      </c>
      <c r="E3940" s="86">
        <v>20000</v>
      </c>
      <c r="F3940" s="258"/>
    </row>
    <row r="3941" spans="1:6">
      <c r="A3941" s="166">
        <f t="shared" si="63"/>
        <v>3932</v>
      </c>
      <c r="B3941" s="85">
        <v>44913</v>
      </c>
      <c r="C3941" s="65" t="s">
        <v>2043</v>
      </c>
      <c r="D3941" s="289" t="s">
        <v>21</v>
      </c>
      <c r="E3941" s="86">
        <v>20000</v>
      </c>
      <c r="F3941" s="258"/>
    </row>
    <row r="3942" spans="1:6">
      <c r="A3942" s="166">
        <f t="shared" si="63"/>
        <v>3933</v>
      </c>
      <c r="B3942" s="85">
        <v>44913</v>
      </c>
      <c r="C3942" s="65" t="s">
        <v>2043</v>
      </c>
      <c r="D3942" s="289" t="s">
        <v>21</v>
      </c>
      <c r="E3942" s="86">
        <v>10000</v>
      </c>
      <c r="F3942" s="258"/>
    </row>
    <row r="3943" spans="1:6">
      <c r="A3943" s="166">
        <f t="shared" si="63"/>
        <v>3934</v>
      </c>
      <c r="B3943" s="85">
        <v>44913</v>
      </c>
      <c r="C3943" s="65" t="s">
        <v>2043</v>
      </c>
      <c r="D3943" s="289" t="s">
        <v>21</v>
      </c>
      <c r="E3943" s="86">
        <v>20000</v>
      </c>
      <c r="F3943" s="258"/>
    </row>
    <row r="3944" spans="1:6">
      <c r="A3944" s="166">
        <f t="shared" si="63"/>
        <v>3935</v>
      </c>
      <c r="B3944" s="85">
        <v>44913</v>
      </c>
      <c r="C3944" s="65" t="s">
        <v>2043</v>
      </c>
      <c r="D3944" s="289" t="s">
        <v>21</v>
      </c>
      <c r="E3944" s="86">
        <v>20000</v>
      </c>
      <c r="F3944" s="258"/>
    </row>
    <row r="3945" spans="1:6">
      <c r="A3945" s="166">
        <f t="shared" si="63"/>
        <v>3936</v>
      </c>
      <c r="B3945" s="85">
        <v>44913</v>
      </c>
      <c r="C3945" s="65" t="s">
        <v>2043</v>
      </c>
      <c r="D3945" s="289" t="s">
        <v>21</v>
      </c>
      <c r="E3945" s="86">
        <v>1</v>
      </c>
      <c r="F3945" s="258"/>
    </row>
    <row r="3946" spans="1:6">
      <c r="A3946" s="166">
        <f t="shared" si="63"/>
        <v>3937</v>
      </c>
      <c r="B3946" s="85">
        <v>44913</v>
      </c>
      <c r="C3946" s="65" t="s">
        <v>2043</v>
      </c>
      <c r="D3946" s="289" t="s">
        <v>21</v>
      </c>
      <c r="E3946" s="86">
        <v>20000</v>
      </c>
      <c r="F3946" s="258"/>
    </row>
    <row r="3947" spans="1:6">
      <c r="A3947" s="166">
        <f t="shared" si="63"/>
        <v>3938</v>
      </c>
      <c r="B3947" s="85">
        <v>44913</v>
      </c>
      <c r="C3947" s="65" t="s">
        <v>2043</v>
      </c>
      <c r="D3947" s="289" t="s">
        <v>21</v>
      </c>
      <c r="E3947" s="86">
        <v>10000</v>
      </c>
      <c r="F3947" s="258"/>
    </row>
    <row r="3948" spans="1:6">
      <c r="A3948" s="166">
        <f t="shared" si="63"/>
        <v>3939</v>
      </c>
      <c r="B3948" s="85">
        <v>44913</v>
      </c>
      <c r="C3948" s="65" t="s">
        <v>2043</v>
      </c>
      <c r="D3948" s="289" t="s">
        <v>21</v>
      </c>
      <c r="E3948" s="86">
        <v>20000</v>
      </c>
      <c r="F3948" s="258"/>
    </row>
    <row r="3949" spans="1:6">
      <c r="A3949" s="166">
        <f t="shared" si="63"/>
        <v>3940</v>
      </c>
      <c r="B3949" s="85">
        <v>44913</v>
      </c>
      <c r="C3949" s="65" t="s">
        <v>2043</v>
      </c>
      <c r="D3949" s="289" t="s">
        <v>21</v>
      </c>
      <c r="E3949" s="86">
        <v>20000</v>
      </c>
      <c r="F3949" s="258"/>
    </row>
    <row r="3950" spans="1:6">
      <c r="A3950" s="166">
        <f t="shared" si="63"/>
        <v>3941</v>
      </c>
      <c r="B3950" s="85">
        <v>44913</v>
      </c>
      <c r="C3950" s="65" t="s">
        <v>2043</v>
      </c>
      <c r="D3950" s="289" t="s">
        <v>21</v>
      </c>
      <c r="E3950" s="86">
        <v>20000</v>
      </c>
      <c r="F3950" s="258"/>
    </row>
    <row r="3951" spans="1:6">
      <c r="A3951" s="166">
        <f t="shared" si="63"/>
        <v>3942</v>
      </c>
      <c r="B3951" s="85">
        <v>44913</v>
      </c>
      <c r="C3951" s="65" t="s">
        <v>2043</v>
      </c>
      <c r="D3951" s="289" t="s">
        <v>21</v>
      </c>
      <c r="E3951" s="86">
        <v>5000</v>
      </c>
      <c r="F3951" s="258"/>
    </row>
    <row r="3952" spans="1:6">
      <c r="A3952" s="166">
        <f t="shared" si="63"/>
        <v>3943</v>
      </c>
      <c r="B3952" s="85">
        <v>44913</v>
      </c>
      <c r="C3952" s="65" t="s">
        <v>2043</v>
      </c>
      <c r="D3952" s="289" t="s">
        <v>21</v>
      </c>
      <c r="E3952" s="86">
        <v>20000</v>
      </c>
      <c r="F3952" s="258"/>
    </row>
    <row r="3953" spans="1:6">
      <c r="A3953" s="166">
        <f t="shared" si="63"/>
        <v>3944</v>
      </c>
      <c r="B3953" s="85">
        <v>44913</v>
      </c>
      <c r="C3953" s="65" t="s">
        <v>2043</v>
      </c>
      <c r="D3953" s="289" t="s">
        <v>21</v>
      </c>
      <c r="E3953" s="86">
        <v>20000</v>
      </c>
      <c r="F3953" s="258"/>
    </row>
    <row r="3954" spans="1:6">
      <c r="A3954" s="166">
        <f t="shared" si="63"/>
        <v>3945</v>
      </c>
      <c r="B3954" s="85">
        <v>44913</v>
      </c>
      <c r="C3954" s="65" t="s">
        <v>2043</v>
      </c>
      <c r="D3954" s="289" t="s">
        <v>21</v>
      </c>
      <c r="E3954" s="86">
        <v>20000</v>
      </c>
      <c r="F3954" s="258"/>
    </row>
    <row r="3955" spans="1:6">
      <c r="A3955" s="166">
        <f t="shared" si="63"/>
        <v>3946</v>
      </c>
      <c r="B3955" s="85">
        <v>44913</v>
      </c>
      <c r="C3955" s="65" t="s">
        <v>2043</v>
      </c>
      <c r="D3955" s="289" t="s">
        <v>21</v>
      </c>
      <c r="E3955" s="86">
        <v>20000</v>
      </c>
      <c r="F3955" s="258"/>
    </row>
    <row r="3956" spans="1:6">
      <c r="A3956" s="166">
        <f t="shared" si="63"/>
        <v>3947</v>
      </c>
      <c r="B3956" s="85">
        <v>44913</v>
      </c>
      <c r="C3956" s="65" t="s">
        <v>2043</v>
      </c>
      <c r="D3956" s="289" t="s">
        <v>21</v>
      </c>
      <c r="E3956" s="86">
        <v>20000</v>
      </c>
      <c r="F3956" s="258"/>
    </row>
    <row r="3957" spans="1:6">
      <c r="A3957" s="166">
        <f t="shared" si="63"/>
        <v>3948</v>
      </c>
      <c r="B3957" s="85">
        <v>44913</v>
      </c>
      <c r="C3957" s="65" t="s">
        <v>2043</v>
      </c>
      <c r="D3957" s="289" t="s">
        <v>21</v>
      </c>
      <c r="E3957" s="86">
        <v>20000</v>
      </c>
      <c r="F3957" s="258"/>
    </row>
    <row r="3958" spans="1:6">
      <c r="A3958" s="166">
        <f t="shared" si="63"/>
        <v>3949</v>
      </c>
      <c r="B3958" s="85">
        <v>44913</v>
      </c>
      <c r="C3958" s="65" t="s">
        <v>2043</v>
      </c>
      <c r="D3958" s="289" t="s">
        <v>21</v>
      </c>
      <c r="E3958" s="86">
        <v>20000</v>
      </c>
      <c r="F3958" s="258"/>
    </row>
    <row r="3959" spans="1:6">
      <c r="A3959" s="166">
        <f t="shared" si="63"/>
        <v>3950</v>
      </c>
      <c r="B3959" s="85">
        <v>44913</v>
      </c>
      <c r="C3959" s="65" t="s">
        <v>2043</v>
      </c>
      <c r="D3959" s="289" t="s">
        <v>21</v>
      </c>
      <c r="E3959" s="86">
        <v>20000</v>
      </c>
      <c r="F3959" s="258"/>
    </row>
    <row r="3960" spans="1:6">
      <c r="A3960" s="166">
        <f t="shared" si="63"/>
        <v>3951</v>
      </c>
      <c r="B3960" s="85">
        <v>44913</v>
      </c>
      <c r="C3960" s="65" t="s">
        <v>2043</v>
      </c>
      <c r="D3960" s="289" t="s">
        <v>21</v>
      </c>
      <c r="E3960" s="86">
        <v>20000</v>
      </c>
      <c r="F3960" s="258"/>
    </row>
    <row r="3961" spans="1:6">
      <c r="A3961" s="166">
        <f t="shared" si="63"/>
        <v>3952</v>
      </c>
      <c r="B3961" s="85">
        <v>44913</v>
      </c>
      <c r="C3961" s="65" t="s">
        <v>2043</v>
      </c>
      <c r="D3961" s="289" t="s">
        <v>21</v>
      </c>
      <c r="E3961" s="86">
        <v>20000</v>
      </c>
      <c r="F3961" s="258"/>
    </row>
    <row r="3962" spans="1:6">
      <c r="A3962" s="166">
        <f t="shared" si="63"/>
        <v>3953</v>
      </c>
      <c r="B3962" s="85">
        <v>44913</v>
      </c>
      <c r="C3962" s="65" t="s">
        <v>2043</v>
      </c>
      <c r="D3962" s="289" t="s">
        <v>21</v>
      </c>
      <c r="E3962" s="86">
        <v>20000</v>
      </c>
      <c r="F3962" s="258"/>
    </row>
    <row r="3963" spans="1:6">
      <c r="A3963" s="166">
        <f t="shared" si="63"/>
        <v>3954</v>
      </c>
      <c r="B3963" s="85">
        <v>44913</v>
      </c>
      <c r="C3963" s="65" t="s">
        <v>2043</v>
      </c>
      <c r="D3963" s="289" t="s">
        <v>21</v>
      </c>
      <c r="E3963" s="86">
        <v>20000</v>
      </c>
      <c r="F3963" s="258"/>
    </row>
    <row r="3964" spans="1:6">
      <c r="A3964" s="166">
        <f t="shared" si="63"/>
        <v>3955</v>
      </c>
      <c r="B3964" s="85">
        <v>44913</v>
      </c>
      <c r="C3964" s="65" t="s">
        <v>2043</v>
      </c>
      <c r="D3964" s="289" t="s">
        <v>21</v>
      </c>
      <c r="E3964" s="86">
        <v>20000</v>
      </c>
      <c r="F3964" s="258"/>
    </row>
    <row r="3965" spans="1:6">
      <c r="A3965" s="166">
        <f t="shared" si="63"/>
        <v>3956</v>
      </c>
      <c r="B3965" s="85">
        <v>44913</v>
      </c>
      <c r="C3965" s="65" t="s">
        <v>2043</v>
      </c>
      <c r="D3965" s="289" t="s">
        <v>21</v>
      </c>
      <c r="E3965" s="86">
        <v>20000</v>
      </c>
      <c r="F3965" s="258"/>
    </row>
    <row r="3966" spans="1:6">
      <c r="A3966" s="166">
        <f t="shared" si="63"/>
        <v>3957</v>
      </c>
      <c r="B3966" s="85">
        <v>44913</v>
      </c>
      <c r="C3966" s="65" t="s">
        <v>2043</v>
      </c>
      <c r="D3966" s="289" t="s">
        <v>21</v>
      </c>
      <c r="E3966" s="86">
        <v>20000</v>
      </c>
      <c r="F3966" s="258"/>
    </row>
    <row r="3967" spans="1:6">
      <c r="A3967" s="166">
        <f t="shared" si="63"/>
        <v>3958</v>
      </c>
      <c r="B3967" s="85">
        <v>44913</v>
      </c>
      <c r="C3967" s="65" t="s">
        <v>2043</v>
      </c>
      <c r="D3967" s="289" t="s">
        <v>21</v>
      </c>
      <c r="E3967" s="86">
        <v>20000</v>
      </c>
      <c r="F3967" s="258"/>
    </row>
    <row r="3968" spans="1:6">
      <c r="A3968" s="166">
        <f t="shared" si="63"/>
        <v>3959</v>
      </c>
      <c r="B3968" s="85">
        <v>44913</v>
      </c>
      <c r="C3968" s="65" t="s">
        <v>2043</v>
      </c>
      <c r="D3968" s="289" t="s">
        <v>21</v>
      </c>
      <c r="E3968" s="86">
        <v>20000</v>
      </c>
      <c r="F3968" s="258"/>
    </row>
    <row r="3969" spans="1:6">
      <c r="A3969" s="166">
        <f t="shared" si="63"/>
        <v>3960</v>
      </c>
      <c r="B3969" s="85">
        <v>44913</v>
      </c>
      <c r="C3969" s="65" t="s">
        <v>2043</v>
      </c>
      <c r="D3969" s="289" t="s">
        <v>21</v>
      </c>
      <c r="E3969" s="86">
        <v>20000</v>
      </c>
      <c r="F3969" s="258"/>
    </row>
    <row r="3970" spans="1:6">
      <c r="A3970" s="166">
        <f t="shared" si="63"/>
        <v>3961</v>
      </c>
      <c r="B3970" s="85">
        <v>44913</v>
      </c>
      <c r="C3970" s="65" t="s">
        <v>2043</v>
      </c>
      <c r="D3970" s="289" t="s">
        <v>21</v>
      </c>
      <c r="E3970" s="86">
        <v>10000</v>
      </c>
      <c r="F3970" s="258"/>
    </row>
    <row r="3971" spans="1:6">
      <c r="A3971" s="166">
        <f t="shared" si="63"/>
        <v>3962</v>
      </c>
      <c r="B3971" s="85">
        <v>44913</v>
      </c>
      <c r="C3971" s="65" t="s">
        <v>2043</v>
      </c>
      <c r="D3971" s="289" t="s">
        <v>21</v>
      </c>
      <c r="E3971" s="86">
        <v>20000</v>
      </c>
      <c r="F3971" s="258"/>
    </row>
    <row r="3972" spans="1:6">
      <c r="A3972" s="166">
        <f t="shared" si="63"/>
        <v>3963</v>
      </c>
      <c r="B3972" s="85">
        <v>44913</v>
      </c>
      <c r="C3972" s="65" t="s">
        <v>2043</v>
      </c>
      <c r="D3972" s="289" t="s">
        <v>21</v>
      </c>
      <c r="E3972" s="86">
        <v>20000</v>
      </c>
      <c r="F3972" s="258"/>
    </row>
    <row r="3973" spans="1:6">
      <c r="A3973" s="166">
        <f t="shared" si="63"/>
        <v>3964</v>
      </c>
      <c r="B3973" s="85">
        <v>44913</v>
      </c>
      <c r="C3973" s="65" t="s">
        <v>2043</v>
      </c>
      <c r="D3973" s="289" t="s">
        <v>21</v>
      </c>
      <c r="E3973" s="86">
        <v>20000</v>
      </c>
      <c r="F3973" s="258"/>
    </row>
    <row r="3974" spans="1:6">
      <c r="A3974" s="166">
        <f t="shared" si="63"/>
        <v>3965</v>
      </c>
      <c r="B3974" s="85">
        <v>44913</v>
      </c>
      <c r="C3974" s="65" t="s">
        <v>2043</v>
      </c>
      <c r="D3974" s="289" t="s">
        <v>21</v>
      </c>
      <c r="E3974" s="86">
        <v>20000</v>
      </c>
      <c r="F3974" s="258"/>
    </row>
    <row r="3975" spans="1:6">
      <c r="A3975" s="166">
        <f t="shared" si="63"/>
        <v>3966</v>
      </c>
      <c r="B3975" s="85">
        <v>44913</v>
      </c>
      <c r="C3975" s="65" t="s">
        <v>2043</v>
      </c>
      <c r="D3975" s="289" t="s">
        <v>21</v>
      </c>
      <c r="E3975" s="86">
        <v>20000</v>
      </c>
      <c r="F3975" s="258"/>
    </row>
    <row r="3976" spans="1:6">
      <c r="A3976" s="166">
        <f t="shared" si="63"/>
        <v>3967</v>
      </c>
      <c r="B3976" s="85">
        <v>44913</v>
      </c>
      <c r="C3976" s="65" t="s">
        <v>2043</v>
      </c>
      <c r="D3976" s="289" t="s">
        <v>21</v>
      </c>
      <c r="E3976" s="86">
        <v>20000</v>
      </c>
      <c r="F3976" s="258"/>
    </row>
    <row r="3977" spans="1:6">
      <c r="A3977" s="166">
        <f t="shared" si="63"/>
        <v>3968</v>
      </c>
      <c r="B3977" s="85">
        <v>44914</v>
      </c>
      <c r="C3977" s="65" t="s">
        <v>2044</v>
      </c>
      <c r="D3977" s="289" t="s">
        <v>2448</v>
      </c>
      <c r="E3977" s="86">
        <v>300000</v>
      </c>
      <c r="F3977" s="258"/>
    </row>
    <row r="3978" spans="1:6">
      <c r="A3978" s="166">
        <f t="shared" si="63"/>
        <v>3969</v>
      </c>
      <c r="B3978" s="85">
        <v>44914</v>
      </c>
      <c r="C3978" s="65" t="s">
        <v>2044</v>
      </c>
      <c r="D3978" s="289" t="s">
        <v>21</v>
      </c>
      <c r="E3978" s="86">
        <v>20000</v>
      </c>
      <c r="F3978" s="258"/>
    </row>
    <row r="3979" spans="1:6">
      <c r="A3979" s="166">
        <f t="shared" si="63"/>
        <v>3970</v>
      </c>
      <c r="B3979" s="85">
        <v>44914</v>
      </c>
      <c r="C3979" s="65" t="s">
        <v>2044</v>
      </c>
      <c r="D3979" s="289" t="s">
        <v>21</v>
      </c>
      <c r="E3979" s="86">
        <v>1000</v>
      </c>
      <c r="F3979" s="258"/>
    </row>
    <row r="3980" spans="1:6">
      <c r="A3980" s="166">
        <f t="shared" si="63"/>
        <v>3971</v>
      </c>
      <c r="B3980" s="85">
        <v>44914</v>
      </c>
      <c r="C3980" s="65" t="s">
        <v>2044</v>
      </c>
      <c r="D3980" s="289" t="s">
        <v>21</v>
      </c>
      <c r="E3980" s="86">
        <v>20000</v>
      </c>
      <c r="F3980" s="258"/>
    </row>
    <row r="3981" spans="1:6">
      <c r="A3981" s="166">
        <f t="shared" si="63"/>
        <v>3972</v>
      </c>
      <c r="B3981" s="85">
        <v>44914</v>
      </c>
      <c r="C3981" s="65" t="s">
        <v>2044</v>
      </c>
      <c r="D3981" s="289" t="s">
        <v>21</v>
      </c>
      <c r="E3981" s="86">
        <v>20000</v>
      </c>
      <c r="F3981" s="258"/>
    </row>
    <row r="3982" spans="1:6">
      <c r="A3982" s="166">
        <f t="shared" si="63"/>
        <v>3973</v>
      </c>
      <c r="B3982" s="85">
        <v>44914</v>
      </c>
      <c r="C3982" s="65" t="s">
        <v>2044</v>
      </c>
      <c r="D3982" s="289" t="s">
        <v>21</v>
      </c>
      <c r="E3982" s="86">
        <v>20000</v>
      </c>
      <c r="F3982" s="258"/>
    </row>
    <row r="3983" spans="1:6">
      <c r="A3983" s="166">
        <f t="shared" si="63"/>
        <v>3974</v>
      </c>
      <c r="B3983" s="85">
        <v>44914</v>
      </c>
      <c r="C3983" s="65" t="s">
        <v>2044</v>
      </c>
      <c r="D3983" s="289" t="s">
        <v>21</v>
      </c>
      <c r="E3983" s="86">
        <v>20000</v>
      </c>
      <c r="F3983" s="258"/>
    </row>
    <row r="3984" spans="1:6">
      <c r="A3984" s="166">
        <f t="shared" si="63"/>
        <v>3975</v>
      </c>
      <c r="B3984" s="85">
        <v>44914</v>
      </c>
      <c r="C3984" s="65" t="s">
        <v>2044</v>
      </c>
      <c r="D3984" s="289" t="s">
        <v>21</v>
      </c>
      <c r="E3984" s="86">
        <v>20000</v>
      </c>
      <c r="F3984" s="258"/>
    </row>
    <row r="3985" spans="1:6">
      <c r="A3985" s="166">
        <f t="shared" si="63"/>
        <v>3976</v>
      </c>
      <c r="B3985" s="85">
        <v>44914</v>
      </c>
      <c r="C3985" s="65" t="s">
        <v>2044</v>
      </c>
      <c r="D3985" s="289" t="s">
        <v>21</v>
      </c>
      <c r="E3985" s="86">
        <v>10000</v>
      </c>
      <c r="F3985" s="258"/>
    </row>
    <row r="3986" spans="1:6">
      <c r="A3986" s="166">
        <f t="shared" si="63"/>
        <v>3977</v>
      </c>
      <c r="B3986" s="85">
        <v>44914</v>
      </c>
      <c r="C3986" s="65" t="s">
        <v>2044</v>
      </c>
      <c r="D3986" s="289" t="s">
        <v>21</v>
      </c>
      <c r="E3986" s="86">
        <v>20000</v>
      </c>
      <c r="F3986" s="258"/>
    </row>
    <row r="3987" spans="1:6">
      <c r="A3987" s="166">
        <f t="shared" si="63"/>
        <v>3978</v>
      </c>
      <c r="B3987" s="85">
        <v>44914</v>
      </c>
      <c r="C3987" s="65" t="s">
        <v>2044</v>
      </c>
      <c r="D3987" s="289" t="s">
        <v>21</v>
      </c>
      <c r="E3987" s="86">
        <v>20000</v>
      </c>
      <c r="F3987" s="258"/>
    </row>
    <row r="3988" spans="1:6">
      <c r="A3988" s="166">
        <f t="shared" si="63"/>
        <v>3979</v>
      </c>
      <c r="B3988" s="85">
        <v>44914</v>
      </c>
      <c r="C3988" s="65" t="s">
        <v>2044</v>
      </c>
      <c r="D3988" s="289" t="s">
        <v>21</v>
      </c>
      <c r="E3988" s="86">
        <v>20000</v>
      </c>
      <c r="F3988" s="258"/>
    </row>
    <row r="3989" spans="1:6">
      <c r="A3989" s="166">
        <f t="shared" si="63"/>
        <v>3980</v>
      </c>
      <c r="B3989" s="85">
        <v>44914</v>
      </c>
      <c r="C3989" s="65" t="s">
        <v>2044</v>
      </c>
      <c r="D3989" s="289" t="s">
        <v>21</v>
      </c>
      <c r="E3989" s="86">
        <v>20000</v>
      </c>
      <c r="F3989" s="258"/>
    </row>
    <row r="3990" spans="1:6">
      <c r="A3990" s="166">
        <f t="shared" si="63"/>
        <v>3981</v>
      </c>
      <c r="B3990" s="85">
        <v>44914</v>
      </c>
      <c r="C3990" s="65" t="s">
        <v>2044</v>
      </c>
      <c r="D3990" s="289" t="s">
        <v>21</v>
      </c>
      <c r="E3990" s="86">
        <v>3000</v>
      </c>
      <c r="F3990" s="258"/>
    </row>
    <row r="3991" spans="1:6">
      <c r="A3991" s="166">
        <f t="shared" si="63"/>
        <v>3982</v>
      </c>
      <c r="B3991" s="85">
        <v>44914</v>
      </c>
      <c r="C3991" s="65" t="s">
        <v>2044</v>
      </c>
      <c r="D3991" s="289" t="s">
        <v>21</v>
      </c>
      <c r="E3991" s="86">
        <v>5000</v>
      </c>
      <c r="F3991" s="258"/>
    </row>
    <row r="3992" spans="1:6">
      <c r="A3992" s="166">
        <f t="shared" si="63"/>
        <v>3983</v>
      </c>
      <c r="B3992" s="85">
        <v>44914</v>
      </c>
      <c r="C3992" s="65" t="s">
        <v>2044</v>
      </c>
      <c r="D3992" s="289" t="s">
        <v>21</v>
      </c>
      <c r="E3992" s="86">
        <v>20000</v>
      </c>
      <c r="F3992" s="258"/>
    </row>
    <row r="3993" spans="1:6">
      <c r="A3993" s="166">
        <f t="shared" si="63"/>
        <v>3984</v>
      </c>
      <c r="B3993" s="85">
        <v>44914</v>
      </c>
      <c r="C3993" s="65" t="s">
        <v>2044</v>
      </c>
      <c r="D3993" s="289" t="s">
        <v>21</v>
      </c>
      <c r="E3993" s="86">
        <v>10000</v>
      </c>
      <c r="F3993" s="258"/>
    </row>
    <row r="3994" spans="1:6">
      <c r="A3994" s="166">
        <f t="shared" si="63"/>
        <v>3985</v>
      </c>
      <c r="B3994" s="85">
        <v>44914</v>
      </c>
      <c r="C3994" s="65" t="s">
        <v>2044</v>
      </c>
      <c r="D3994" s="289" t="s">
        <v>21</v>
      </c>
      <c r="E3994" s="86">
        <v>20000</v>
      </c>
      <c r="F3994" s="258"/>
    </row>
    <row r="3995" spans="1:6">
      <c r="A3995" s="166">
        <f t="shared" si="63"/>
        <v>3986</v>
      </c>
      <c r="B3995" s="85">
        <v>44914</v>
      </c>
      <c r="C3995" s="65" t="s">
        <v>2044</v>
      </c>
      <c r="D3995" s="289" t="s">
        <v>21</v>
      </c>
      <c r="E3995" s="86">
        <v>20000</v>
      </c>
      <c r="F3995" s="258"/>
    </row>
    <row r="3996" spans="1:6">
      <c r="A3996" s="166">
        <f t="shared" si="63"/>
        <v>3987</v>
      </c>
      <c r="B3996" s="85">
        <v>44914</v>
      </c>
      <c r="C3996" s="65" t="s">
        <v>2044</v>
      </c>
      <c r="D3996" s="289" t="s">
        <v>21</v>
      </c>
      <c r="E3996" s="86">
        <v>20000</v>
      </c>
      <c r="F3996" s="258"/>
    </row>
    <row r="3997" spans="1:6">
      <c r="A3997" s="166">
        <f t="shared" si="63"/>
        <v>3988</v>
      </c>
      <c r="B3997" s="85">
        <v>44914</v>
      </c>
      <c r="C3997" s="65" t="s">
        <v>2044</v>
      </c>
      <c r="D3997" s="289" t="s">
        <v>2024</v>
      </c>
      <c r="E3997" s="86">
        <v>100000</v>
      </c>
      <c r="F3997" s="258"/>
    </row>
    <row r="3998" spans="1:6">
      <c r="A3998" s="166">
        <f t="shared" si="63"/>
        <v>3989</v>
      </c>
      <c r="B3998" s="85">
        <v>44915</v>
      </c>
      <c r="C3998" s="65" t="s">
        <v>2045</v>
      </c>
      <c r="D3998" s="289" t="s">
        <v>146</v>
      </c>
      <c r="E3998" s="86">
        <v>200000</v>
      </c>
      <c r="F3998" s="258"/>
    </row>
    <row r="3999" spans="1:6">
      <c r="A3999" s="166">
        <f t="shared" si="63"/>
        <v>3990</v>
      </c>
      <c r="B3999" s="85">
        <v>44915</v>
      </c>
      <c r="C3999" s="65" t="s">
        <v>2045</v>
      </c>
      <c r="D3999" s="289" t="s">
        <v>21</v>
      </c>
      <c r="E3999" s="86">
        <v>20000</v>
      </c>
      <c r="F3999" s="258"/>
    </row>
    <row r="4000" spans="1:6">
      <c r="A4000" s="166">
        <f t="shared" ref="A4000:A4063" si="64">A3999+1</f>
        <v>3991</v>
      </c>
      <c r="B4000" s="85">
        <v>44915</v>
      </c>
      <c r="C4000" s="65" t="s">
        <v>2045</v>
      </c>
      <c r="D4000" s="289" t="s">
        <v>21</v>
      </c>
      <c r="E4000" s="86">
        <v>20000</v>
      </c>
      <c r="F4000" s="258"/>
    </row>
    <row r="4001" spans="1:6">
      <c r="A4001" s="166">
        <f t="shared" si="64"/>
        <v>3992</v>
      </c>
      <c r="B4001" s="85">
        <v>44915</v>
      </c>
      <c r="C4001" s="65" t="s">
        <v>2045</v>
      </c>
      <c r="D4001" s="289" t="s">
        <v>21</v>
      </c>
      <c r="E4001" s="86">
        <v>20000</v>
      </c>
      <c r="F4001" s="258"/>
    </row>
    <row r="4002" spans="1:6">
      <c r="A4002" s="166">
        <f t="shared" si="64"/>
        <v>3993</v>
      </c>
      <c r="B4002" s="85">
        <v>44915</v>
      </c>
      <c r="C4002" s="65" t="s">
        <v>2045</v>
      </c>
      <c r="D4002" s="289" t="s">
        <v>21</v>
      </c>
      <c r="E4002" s="86">
        <v>20000</v>
      </c>
      <c r="F4002" s="258"/>
    </row>
    <row r="4003" spans="1:6">
      <c r="A4003" s="166">
        <f t="shared" si="64"/>
        <v>3994</v>
      </c>
      <c r="B4003" s="85">
        <v>44915</v>
      </c>
      <c r="C4003" s="65" t="s">
        <v>2045</v>
      </c>
      <c r="D4003" s="289" t="s">
        <v>21</v>
      </c>
      <c r="E4003" s="86">
        <v>20000</v>
      </c>
      <c r="F4003" s="258"/>
    </row>
    <row r="4004" spans="1:6">
      <c r="A4004" s="166">
        <f t="shared" si="64"/>
        <v>3995</v>
      </c>
      <c r="B4004" s="85">
        <v>44915</v>
      </c>
      <c r="C4004" s="65" t="s">
        <v>2045</v>
      </c>
      <c r="D4004" s="289" t="s">
        <v>21</v>
      </c>
      <c r="E4004" s="86">
        <v>20000</v>
      </c>
      <c r="F4004" s="258"/>
    </row>
    <row r="4005" spans="1:6">
      <c r="A4005" s="166">
        <f t="shared" si="64"/>
        <v>3996</v>
      </c>
      <c r="B4005" s="85">
        <v>44915</v>
      </c>
      <c r="C4005" s="65" t="s">
        <v>2045</v>
      </c>
      <c r="D4005" s="289" t="s">
        <v>21</v>
      </c>
      <c r="E4005" s="86">
        <v>20000</v>
      </c>
      <c r="F4005" s="258"/>
    </row>
    <row r="4006" spans="1:6">
      <c r="A4006" s="166">
        <f t="shared" si="64"/>
        <v>3997</v>
      </c>
      <c r="B4006" s="85">
        <v>44915</v>
      </c>
      <c r="C4006" s="65" t="s">
        <v>2045</v>
      </c>
      <c r="D4006" s="289" t="s">
        <v>21</v>
      </c>
      <c r="E4006" s="86">
        <v>20000</v>
      </c>
      <c r="F4006" s="258"/>
    </row>
    <row r="4007" spans="1:6">
      <c r="A4007" s="166">
        <f t="shared" si="64"/>
        <v>3998</v>
      </c>
      <c r="B4007" s="85">
        <v>44915</v>
      </c>
      <c r="C4007" s="65" t="s">
        <v>2045</v>
      </c>
      <c r="D4007" s="289" t="s">
        <v>21</v>
      </c>
      <c r="E4007" s="86">
        <v>10000</v>
      </c>
      <c r="F4007" s="258"/>
    </row>
    <row r="4008" spans="1:6">
      <c r="A4008" s="166">
        <f t="shared" si="64"/>
        <v>3999</v>
      </c>
      <c r="B4008" s="85">
        <v>44915</v>
      </c>
      <c r="C4008" s="65" t="s">
        <v>2045</v>
      </c>
      <c r="D4008" s="289" t="s">
        <v>21</v>
      </c>
      <c r="E4008" s="86">
        <v>20000</v>
      </c>
      <c r="F4008" s="258"/>
    </row>
    <row r="4009" spans="1:6">
      <c r="A4009" s="166">
        <f t="shared" si="64"/>
        <v>4000</v>
      </c>
      <c r="B4009" s="85">
        <v>44915</v>
      </c>
      <c r="C4009" s="65" t="s">
        <v>2045</v>
      </c>
      <c r="D4009" s="289" t="s">
        <v>2084</v>
      </c>
      <c r="E4009" s="86">
        <v>200000</v>
      </c>
      <c r="F4009" s="258"/>
    </row>
    <row r="4010" spans="1:6">
      <c r="A4010" s="166">
        <f t="shared" si="64"/>
        <v>4001</v>
      </c>
      <c r="B4010" s="85">
        <v>44915</v>
      </c>
      <c r="C4010" s="65" t="s">
        <v>2045</v>
      </c>
      <c r="D4010" s="289" t="s">
        <v>21</v>
      </c>
      <c r="E4010" s="86">
        <v>20000</v>
      </c>
      <c r="F4010" s="258"/>
    </row>
    <row r="4011" spans="1:6">
      <c r="A4011" s="166">
        <f t="shared" si="64"/>
        <v>4002</v>
      </c>
      <c r="B4011" s="85">
        <v>44915</v>
      </c>
      <c r="C4011" s="65" t="s">
        <v>2045</v>
      </c>
      <c r="D4011" s="289" t="s">
        <v>21</v>
      </c>
      <c r="E4011" s="86">
        <v>20000</v>
      </c>
      <c r="F4011" s="258"/>
    </row>
    <row r="4012" spans="1:6">
      <c r="A4012" s="166">
        <f t="shared" si="64"/>
        <v>4003</v>
      </c>
      <c r="B4012" s="85">
        <v>44915</v>
      </c>
      <c r="C4012" s="65" t="s">
        <v>2045</v>
      </c>
      <c r="D4012" s="289" t="s">
        <v>21</v>
      </c>
      <c r="E4012" s="86">
        <v>20000</v>
      </c>
      <c r="F4012" s="258"/>
    </row>
    <row r="4013" spans="1:6">
      <c r="A4013" s="166">
        <f t="shared" si="64"/>
        <v>4004</v>
      </c>
      <c r="B4013" s="85">
        <v>44915</v>
      </c>
      <c r="C4013" s="65" t="s">
        <v>2045</v>
      </c>
      <c r="D4013" s="289" t="s">
        <v>21</v>
      </c>
      <c r="E4013" s="86">
        <v>20000</v>
      </c>
      <c r="F4013" s="258"/>
    </row>
    <row r="4014" spans="1:6">
      <c r="A4014" s="166">
        <f t="shared" si="64"/>
        <v>4005</v>
      </c>
      <c r="B4014" s="85">
        <v>44915</v>
      </c>
      <c r="C4014" s="65" t="s">
        <v>2045</v>
      </c>
      <c r="D4014" s="289" t="s">
        <v>21</v>
      </c>
      <c r="E4014" s="86">
        <v>10000</v>
      </c>
      <c r="F4014" s="258"/>
    </row>
    <row r="4015" spans="1:6">
      <c r="A4015" s="166">
        <f t="shared" si="64"/>
        <v>4006</v>
      </c>
      <c r="B4015" s="85">
        <v>44915</v>
      </c>
      <c r="C4015" s="65" t="s">
        <v>2045</v>
      </c>
      <c r="D4015" s="289" t="s">
        <v>21</v>
      </c>
      <c r="E4015" s="86">
        <v>10000</v>
      </c>
      <c r="F4015" s="258"/>
    </row>
    <row r="4016" spans="1:6">
      <c r="A4016" s="166">
        <f t="shared" si="64"/>
        <v>4007</v>
      </c>
      <c r="B4016" s="85">
        <v>44915</v>
      </c>
      <c r="C4016" s="65" t="s">
        <v>2045</v>
      </c>
      <c r="D4016" s="289" t="s">
        <v>21</v>
      </c>
      <c r="E4016" s="86">
        <v>20000</v>
      </c>
      <c r="F4016" s="258"/>
    </row>
    <row r="4017" spans="1:6">
      <c r="A4017" s="166">
        <f t="shared" si="64"/>
        <v>4008</v>
      </c>
      <c r="B4017" s="85">
        <v>44915</v>
      </c>
      <c r="C4017" s="65" t="s">
        <v>2045</v>
      </c>
      <c r="D4017" s="289" t="s">
        <v>21</v>
      </c>
      <c r="E4017" s="86">
        <v>10000</v>
      </c>
      <c r="F4017" s="258"/>
    </row>
    <row r="4018" spans="1:6">
      <c r="A4018" s="166">
        <f t="shared" si="64"/>
        <v>4009</v>
      </c>
      <c r="B4018" s="85">
        <v>44915</v>
      </c>
      <c r="C4018" s="65" t="s">
        <v>2045</v>
      </c>
      <c r="D4018" s="289" t="s">
        <v>21</v>
      </c>
      <c r="E4018" s="86">
        <v>20000</v>
      </c>
      <c r="F4018" s="258"/>
    </row>
    <row r="4019" spans="1:6">
      <c r="A4019" s="166">
        <f t="shared" si="64"/>
        <v>4010</v>
      </c>
      <c r="B4019" s="85">
        <v>44915</v>
      </c>
      <c r="C4019" s="65" t="s">
        <v>2045</v>
      </c>
      <c r="D4019" s="289" t="s">
        <v>21</v>
      </c>
      <c r="E4019" s="86">
        <v>10000</v>
      </c>
      <c r="F4019" s="258"/>
    </row>
    <row r="4020" spans="1:6">
      <c r="A4020" s="166">
        <f t="shared" si="64"/>
        <v>4011</v>
      </c>
      <c r="B4020" s="85">
        <v>44915</v>
      </c>
      <c r="C4020" s="65" t="s">
        <v>2045</v>
      </c>
      <c r="D4020" s="289" t="s">
        <v>21</v>
      </c>
      <c r="E4020" s="86">
        <v>20000</v>
      </c>
      <c r="F4020" s="258"/>
    </row>
    <row r="4021" spans="1:6">
      <c r="A4021" s="166">
        <f t="shared" si="64"/>
        <v>4012</v>
      </c>
      <c r="B4021" s="85">
        <v>44915</v>
      </c>
      <c r="C4021" s="65" t="s">
        <v>2045</v>
      </c>
      <c r="D4021" s="289" t="s">
        <v>21</v>
      </c>
      <c r="E4021" s="86">
        <v>20000</v>
      </c>
      <c r="F4021" s="258"/>
    </row>
    <row r="4022" spans="1:6">
      <c r="A4022" s="166">
        <f t="shared" si="64"/>
        <v>4013</v>
      </c>
      <c r="B4022" s="85">
        <v>44915</v>
      </c>
      <c r="C4022" s="65" t="s">
        <v>2045</v>
      </c>
      <c r="D4022" s="289" t="s">
        <v>21</v>
      </c>
      <c r="E4022" s="86">
        <v>5000</v>
      </c>
      <c r="F4022" s="258"/>
    </row>
    <row r="4023" spans="1:6">
      <c r="A4023" s="166">
        <f t="shared" si="64"/>
        <v>4014</v>
      </c>
      <c r="B4023" s="85">
        <v>44915</v>
      </c>
      <c r="C4023" s="65" t="s">
        <v>2045</v>
      </c>
      <c r="D4023" s="289" t="s">
        <v>21</v>
      </c>
      <c r="E4023" s="86">
        <v>20000</v>
      </c>
      <c r="F4023" s="258"/>
    </row>
    <row r="4024" spans="1:6">
      <c r="A4024" s="166">
        <f t="shared" si="64"/>
        <v>4015</v>
      </c>
      <c r="B4024" s="85">
        <v>44915</v>
      </c>
      <c r="C4024" s="65" t="s">
        <v>2045</v>
      </c>
      <c r="D4024" s="289" t="s">
        <v>21</v>
      </c>
      <c r="E4024" s="86">
        <v>20000</v>
      </c>
      <c r="F4024" s="258"/>
    </row>
    <row r="4025" spans="1:6">
      <c r="A4025" s="166">
        <f t="shared" si="64"/>
        <v>4016</v>
      </c>
      <c r="B4025" s="85">
        <v>44915</v>
      </c>
      <c r="C4025" s="65" t="s">
        <v>2045</v>
      </c>
      <c r="D4025" s="289" t="s">
        <v>21</v>
      </c>
      <c r="E4025" s="86">
        <v>20000</v>
      </c>
      <c r="F4025" s="258"/>
    </row>
    <row r="4026" spans="1:6">
      <c r="A4026" s="166">
        <f t="shared" si="64"/>
        <v>4017</v>
      </c>
      <c r="B4026" s="85">
        <v>44916</v>
      </c>
      <c r="C4026" s="65" t="s">
        <v>2046</v>
      </c>
      <c r="D4026" s="289" t="s">
        <v>361</v>
      </c>
      <c r="E4026" s="86">
        <v>500000</v>
      </c>
      <c r="F4026" s="258"/>
    </row>
    <row r="4027" spans="1:6">
      <c r="A4027" s="166">
        <f t="shared" si="64"/>
        <v>4018</v>
      </c>
      <c r="B4027" s="85">
        <v>44916</v>
      </c>
      <c r="C4027" s="65" t="s">
        <v>2046</v>
      </c>
      <c r="D4027" s="289" t="s">
        <v>21</v>
      </c>
      <c r="E4027" s="86">
        <v>20000</v>
      </c>
      <c r="F4027" s="258"/>
    </row>
    <row r="4028" spans="1:6">
      <c r="A4028" s="166">
        <f t="shared" si="64"/>
        <v>4019</v>
      </c>
      <c r="B4028" s="85">
        <v>44916</v>
      </c>
      <c r="C4028" s="65" t="s">
        <v>2046</v>
      </c>
      <c r="D4028" s="289" t="s">
        <v>21</v>
      </c>
      <c r="E4028" s="86">
        <v>20000</v>
      </c>
      <c r="F4028" s="258"/>
    </row>
    <row r="4029" spans="1:6">
      <c r="A4029" s="166">
        <f t="shared" si="64"/>
        <v>4020</v>
      </c>
      <c r="B4029" s="85">
        <v>44916</v>
      </c>
      <c r="C4029" s="65" t="s">
        <v>2046</v>
      </c>
      <c r="D4029" s="289" t="s">
        <v>143</v>
      </c>
      <c r="E4029" s="86">
        <v>100000</v>
      </c>
      <c r="F4029" s="258"/>
    </row>
    <row r="4030" spans="1:6">
      <c r="A4030" s="166">
        <f t="shared" si="64"/>
        <v>4021</v>
      </c>
      <c r="B4030" s="85">
        <v>44916</v>
      </c>
      <c r="C4030" s="65" t="s">
        <v>2046</v>
      </c>
      <c r="D4030" s="289" t="s">
        <v>21</v>
      </c>
      <c r="E4030" s="86">
        <v>20000</v>
      </c>
      <c r="F4030" s="258"/>
    </row>
    <row r="4031" spans="1:6">
      <c r="A4031" s="166">
        <f t="shared" si="64"/>
        <v>4022</v>
      </c>
      <c r="B4031" s="85">
        <v>44916</v>
      </c>
      <c r="C4031" s="65" t="s">
        <v>2046</v>
      </c>
      <c r="D4031" s="289" t="s">
        <v>21</v>
      </c>
      <c r="E4031" s="86">
        <v>20000</v>
      </c>
      <c r="F4031" s="258"/>
    </row>
    <row r="4032" spans="1:6">
      <c r="A4032" s="166">
        <f t="shared" si="64"/>
        <v>4023</v>
      </c>
      <c r="B4032" s="85">
        <v>44916</v>
      </c>
      <c r="C4032" s="65" t="s">
        <v>2046</v>
      </c>
      <c r="D4032" s="289" t="s">
        <v>21</v>
      </c>
      <c r="E4032" s="86">
        <v>20000</v>
      </c>
      <c r="F4032" s="258"/>
    </row>
    <row r="4033" spans="1:6">
      <c r="A4033" s="166">
        <f t="shared" si="64"/>
        <v>4024</v>
      </c>
      <c r="B4033" s="85">
        <v>44916</v>
      </c>
      <c r="C4033" s="65" t="s">
        <v>2046</v>
      </c>
      <c r="D4033" s="289" t="s">
        <v>21</v>
      </c>
      <c r="E4033" s="86">
        <v>10000</v>
      </c>
      <c r="F4033" s="258"/>
    </row>
    <row r="4034" spans="1:6">
      <c r="A4034" s="166">
        <f t="shared" si="64"/>
        <v>4025</v>
      </c>
      <c r="B4034" s="85">
        <v>44916</v>
      </c>
      <c r="C4034" s="65" t="s">
        <v>2046</v>
      </c>
      <c r="D4034" s="289" t="s">
        <v>21</v>
      </c>
      <c r="E4034" s="86">
        <v>20000</v>
      </c>
      <c r="F4034" s="258"/>
    </row>
    <row r="4035" spans="1:6">
      <c r="A4035" s="166">
        <f t="shared" si="64"/>
        <v>4026</v>
      </c>
      <c r="B4035" s="85">
        <v>44916</v>
      </c>
      <c r="C4035" s="65" t="s">
        <v>2046</v>
      </c>
      <c r="D4035" s="289" t="s">
        <v>21</v>
      </c>
      <c r="E4035" s="86">
        <v>10000</v>
      </c>
      <c r="F4035" s="258"/>
    </row>
    <row r="4036" spans="1:6">
      <c r="A4036" s="166">
        <f t="shared" si="64"/>
        <v>4027</v>
      </c>
      <c r="B4036" s="85">
        <v>44916</v>
      </c>
      <c r="C4036" s="65" t="s">
        <v>2046</v>
      </c>
      <c r="D4036" s="289" t="s">
        <v>21</v>
      </c>
      <c r="E4036" s="86">
        <v>20000</v>
      </c>
      <c r="F4036" s="258"/>
    </row>
    <row r="4037" spans="1:6">
      <c r="A4037" s="166">
        <f t="shared" si="64"/>
        <v>4028</v>
      </c>
      <c r="B4037" s="85">
        <v>44916</v>
      </c>
      <c r="C4037" s="65" t="s">
        <v>2046</v>
      </c>
      <c r="D4037" s="289" t="s">
        <v>21</v>
      </c>
      <c r="E4037" s="86">
        <v>20000</v>
      </c>
      <c r="F4037" s="258"/>
    </row>
    <row r="4038" spans="1:6">
      <c r="A4038" s="166">
        <f t="shared" si="64"/>
        <v>4029</v>
      </c>
      <c r="B4038" s="85">
        <v>44916</v>
      </c>
      <c r="C4038" s="65" t="s">
        <v>2046</v>
      </c>
      <c r="D4038" s="289" t="s">
        <v>21</v>
      </c>
      <c r="E4038" s="86">
        <v>10000</v>
      </c>
      <c r="F4038" s="258"/>
    </row>
    <row r="4039" spans="1:6">
      <c r="A4039" s="166">
        <f t="shared" si="64"/>
        <v>4030</v>
      </c>
      <c r="B4039" s="85">
        <v>44916</v>
      </c>
      <c r="C4039" s="65" t="s">
        <v>2046</v>
      </c>
      <c r="D4039" s="289" t="s">
        <v>21</v>
      </c>
      <c r="E4039" s="86">
        <v>20000</v>
      </c>
      <c r="F4039" s="258"/>
    </row>
    <row r="4040" spans="1:6">
      <c r="A4040" s="166">
        <f t="shared" si="64"/>
        <v>4031</v>
      </c>
      <c r="B4040" s="85">
        <v>44916</v>
      </c>
      <c r="C4040" s="65" t="s">
        <v>2046</v>
      </c>
      <c r="D4040" s="289" t="s">
        <v>21</v>
      </c>
      <c r="E4040" s="86">
        <v>20000</v>
      </c>
      <c r="F4040" s="258"/>
    </row>
    <row r="4041" spans="1:6">
      <c r="A4041" s="166">
        <f t="shared" si="64"/>
        <v>4032</v>
      </c>
      <c r="B4041" s="85">
        <v>44916</v>
      </c>
      <c r="C4041" s="65" t="s">
        <v>2046</v>
      </c>
      <c r="D4041" s="289" t="s">
        <v>21</v>
      </c>
      <c r="E4041" s="86">
        <v>20000</v>
      </c>
      <c r="F4041" s="258"/>
    </row>
    <row r="4042" spans="1:6">
      <c r="A4042" s="166">
        <f t="shared" si="64"/>
        <v>4033</v>
      </c>
      <c r="B4042" s="85">
        <v>44916</v>
      </c>
      <c r="C4042" s="65" t="s">
        <v>2046</v>
      </c>
      <c r="D4042" s="289" t="s">
        <v>21</v>
      </c>
      <c r="E4042" s="86">
        <v>20000</v>
      </c>
      <c r="F4042" s="258"/>
    </row>
    <row r="4043" spans="1:6">
      <c r="A4043" s="166">
        <f t="shared" si="64"/>
        <v>4034</v>
      </c>
      <c r="B4043" s="85">
        <v>44916</v>
      </c>
      <c r="C4043" s="65" t="s">
        <v>2046</v>
      </c>
      <c r="D4043" s="289" t="s">
        <v>21</v>
      </c>
      <c r="E4043" s="86">
        <v>20000</v>
      </c>
      <c r="F4043" s="258"/>
    </row>
    <row r="4044" spans="1:6">
      <c r="A4044" s="166">
        <f t="shared" si="64"/>
        <v>4035</v>
      </c>
      <c r="B4044" s="85">
        <v>44916</v>
      </c>
      <c r="C4044" s="65" t="s">
        <v>2046</v>
      </c>
      <c r="D4044" s="289" t="s">
        <v>21</v>
      </c>
      <c r="E4044" s="86">
        <v>20000</v>
      </c>
      <c r="F4044" s="258"/>
    </row>
    <row r="4045" spans="1:6">
      <c r="A4045" s="166">
        <f t="shared" si="64"/>
        <v>4036</v>
      </c>
      <c r="B4045" s="85">
        <v>44916</v>
      </c>
      <c r="C4045" s="65" t="s">
        <v>2046</v>
      </c>
      <c r="D4045" s="289" t="s">
        <v>21</v>
      </c>
      <c r="E4045" s="86">
        <v>10000</v>
      </c>
      <c r="F4045" s="258"/>
    </row>
    <row r="4046" spans="1:6">
      <c r="A4046" s="166">
        <f t="shared" si="64"/>
        <v>4037</v>
      </c>
      <c r="B4046" s="85">
        <v>44916</v>
      </c>
      <c r="C4046" s="65" t="s">
        <v>2046</v>
      </c>
      <c r="D4046" s="289" t="s">
        <v>21</v>
      </c>
      <c r="E4046" s="86">
        <v>10000</v>
      </c>
      <c r="F4046" s="258"/>
    </row>
    <row r="4047" spans="1:6">
      <c r="A4047" s="166">
        <f t="shared" si="64"/>
        <v>4038</v>
      </c>
      <c r="B4047" s="85">
        <v>44916</v>
      </c>
      <c r="C4047" s="65" t="s">
        <v>2046</v>
      </c>
      <c r="D4047" s="289" t="s">
        <v>21</v>
      </c>
      <c r="E4047" s="86">
        <v>10000</v>
      </c>
      <c r="F4047" s="258"/>
    </row>
    <row r="4048" spans="1:6">
      <c r="A4048" s="166">
        <f t="shared" si="64"/>
        <v>4039</v>
      </c>
      <c r="B4048" s="85">
        <v>44916</v>
      </c>
      <c r="C4048" s="65" t="s">
        <v>2046</v>
      </c>
      <c r="D4048" s="289" t="s">
        <v>21</v>
      </c>
      <c r="E4048" s="86">
        <v>20000</v>
      </c>
      <c r="F4048" s="258"/>
    </row>
    <row r="4049" spans="1:6">
      <c r="A4049" s="166">
        <f t="shared" si="64"/>
        <v>4040</v>
      </c>
      <c r="B4049" s="85">
        <v>44916</v>
      </c>
      <c r="C4049" s="65" t="s">
        <v>2046</v>
      </c>
      <c r="D4049" s="289" t="s">
        <v>21</v>
      </c>
      <c r="E4049" s="86">
        <v>10000</v>
      </c>
      <c r="F4049" s="258"/>
    </row>
    <row r="4050" spans="1:6">
      <c r="A4050" s="166">
        <f t="shared" si="64"/>
        <v>4041</v>
      </c>
      <c r="B4050" s="85">
        <v>44916</v>
      </c>
      <c r="C4050" s="65" t="s">
        <v>2046</v>
      </c>
      <c r="D4050" s="289" t="s">
        <v>21</v>
      </c>
      <c r="E4050" s="86">
        <v>20000</v>
      </c>
      <c r="F4050" s="258"/>
    </row>
    <row r="4051" spans="1:6">
      <c r="A4051" s="166">
        <f t="shared" si="64"/>
        <v>4042</v>
      </c>
      <c r="B4051" s="85">
        <v>44916</v>
      </c>
      <c r="C4051" s="65" t="s">
        <v>2046</v>
      </c>
      <c r="D4051" s="289" t="s">
        <v>288</v>
      </c>
      <c r="E4051" s="86">
        <v>200000</v>
      </c>
      <c r="F4051" s="258"/>
    </row>
    <row r="4052" spans="1:6">
      <c r="A4052" s="166">
        <f t="shared" si="64"/>
        <v>4043</v>
      </c>
      <c r="B4052" s="85">
        <v>44916</v>
      </c>
      <c r="C4052" s="65" t="s">
        <v>2046</v>
      </c>
      <c r="D4052" s="289" t="s">
        <v>21</v>
      </c>
      <c r="E4052" s="86">
        <v>20000</v>
      </c>
      <c r="F4052" s="258"/>
    </row>
    <row r="4053" spans="1:6">
      <c r="A4053" s="166">
        <f t="shared" si="64"/>
        <v>4044</v>
      </c>
      <c r="B4053" s="85">
        <v>44916</v>
      </c>
      <c r="C4053" s="65" t="s">
        <v>2046</v>
      </c>
      <c r="D4053" s="289" t="s">
        <v>21</v>
      </c>
      <c r="E4053" s="86">
        <v>10000</v>
      </c>
      <c r="F4053" s="258"/>
    </row>
    <row r="4054" spans="1:6">
      <c r="A4054" s="166">
        <f t="shared" si="64"/>
        <v>4045</v>
      </c>
      <c r="B4054" s="85">
        <v>44916</v>
      </c>
      <c r="C4054" s="65" t="s">
        <v>2046</v>
      </c>
      <c r="D4054" s="289" t="s">
        <v>21</v>
      </c>
      <c r="E4054" s="86">
        <v>20000</v>
      </c>
      <c r="F4054" s="258"/>
    </row>
    <row r="4055" spans="1:6">
      <c r="A4055" s="166">
        <f t="shared" si="64"/>
        <v>4046</v>
      </c>
      <c r="B4055" s="85">
        <v>44916</v>
      </c>
      <c r="C4055" s="65" t="s">
        <v>2046</v>
      </c>
      <c r="D4055" s="289" t="s">
        <v>21</v>
      </c>
      <c r="E4055" s="86">
        <v>20000</v>
      </c>
      <c r="F4055" s="258"/>
    </row>
    <row r="4056" spans="1:6">
      <c r="A4056" s="166">
        <f t="shared" si="64"/>
        <v>4047</v>
      </c>
      <c r="B4056" s="85">
        <v>44916</v>
      </c>
      <c r="C4056" s="65" t="s">
        <v>2046</v>
      </c>
      <c r="D4056" s="289" t="s">
        <v>21</v>
      </c>
      <c r="E4056" s="86">
        <v>20000</v>
      </c>
      <c r="F4056" s="258"/>
    </row>
    <row r="4057" spans="1:6">
      <c r="A4057" s="166">
        <f t="shared" si="64"/>
        <v>4048</v>
      </c>
      <c r="B4057" s="85">
        <v>44916</v>
      </c>
      <c r="C4057" s="65" t="s">
        <v>2046</v>
      </c>
      <c r="D4057" s="289" t="s">
        <v>21</v>
      </c>
      <c r="E4057" s="86">
        <v>20000</v>
      </c>
      <c r="F4057" s="258"/>
    </row>
    <row r="4058" spans="1:6">
      <c r="A4058" s="166">
        <f t="shared" si="64"/>
        <v>4049</v>
      </c>
      <c r="B4058" s="85">
        <v>44916</v>
      </c>
      <c r="C4058" s="65" t="s">
        <v>2046</v>
      </c>
      <c r="D4058" s="289" t="s">
        <v>21</v>
      </c>
      <c r="E4058" s="86">
        <v>10000</v>
      </c>
      <c r="F4058" s="258"/>
    </row>
    <row r="4059" spans="1:6">
      <c r="A4059" s="166">
        <f t="shared" si="64"/>
        <v>4050</v>
      </c>
      <c r="B4059" s="85">
        <v>44916</v>
      </c>
      <c r="C4059" s="65" t="s">
        <v>2046</v>
      </c>
      <c r="D4059" s="289" t="s">
        <v>330</v>
      </c>
      <c r="E4059" s="86">
        <v>100000</v>
      </c>
      <c r="F4059" s="258"/>
    </row>
    <row r="4060" spans="1:6">
      <c r="A4060" s="166">
        <f t="shared" si="64"/>
        <v>4051</v>
      </c>
      <c r="B4060" s="85">
        <v>44916</v>
      </c>
      <c r="C4060" s="65" t="s">
        <v>2046</v>
      </c>
      <c r="D4060" s="289" t="s">
        <v>21</v>
      </c>
      <c r="E4060" s="86">
        <v>10000</v>
      </c>
      <c r="F4060" s="258"/>
    </row>
    <row r="4061" spans="1:6">
      <c r="A4061" s="166">
        <f t="shared" si="64"/>
        <v>4052</v>
      </c>
      <c r="B4061" s="85">
        <v>44916</v>
      </c>
      <c r="C4061" s="65" t="s">
        <v>2046</v>
      </c>
      <c r="D4061" s="289" t="s">
        <v>21</v>
      </c>
      <c r="E4061" s="86">
        <v>20000</v>
      </c>
      <c r="F4061" s="258"/>
    </row>
    <row r="4062" spans="1:6">
      <c r="A4062" s="166">
        <f t="shared" si="64"/>
        <v>4053</v>
      </c>
      <c r="B4062" s="85">
        <v>44916</v>
      </c>
      <c r="C4062" s="65" t="s">
        <v>2046</v>
      </c>
      <c r="D4062" s="289" t="s">
        <v>21</v>
      </c>
      <c r="E4062" s="86">
        <v>20000</v>
      </c>
      <c r="F4062" s="258"/>
    </row>
    <row r="4063" spans="1:6">
      <c r="A4063" s="166">
        <f t="shared" si="64"/>
        <v>4054</v>
      </c>
      <c r="B4063" s="85">
        <v>44916</v>
      </c>
      <c r="C4063" s="65" t="s">
        <v>2046</v>
      </c>
      <c r="D4063" s="289" t="s">
        <v>21</v>
      </c>
      <c r="E4063" s="86">
        <v>20000</v>
      </c>
      <c r="F4063" s="258"/>
    </row>
    <row r="4064" spans="1:6">
      <c r="A4064" s="166">
        <f t="shared" ref="A4064:A4127" si="65">A4063+1</f>
        <v>4055</v>
      </c>
      <c r="B4064" s="85">
        <v>44916</v>
      </c>
      <c r="C4064" s="65" t="s">
        <v>2046</v>
      </c>
      <c r="D4064" s="289" t="s">
        <v>21</v>
      </c>
      <c r="E4064" s="86">
        <v>10000</v>
      </c>
      <c r="F4064" s="258"/>
    </row>
    <row r="4065" spans="1:6">
      <c r="A4065" s="166">
        <f t="shared" si="65"/>
        <v>4056</v>
      </c>
      <c r="B4065" s="85">
        <v>44916</v>
      </c>
      <c r="C4065" s="65" t="s">
        <v>2046</v>
      </c>
      <c r="D4065" s="289" t="s">
        <v>21</v>
      </c>
      <c r="E4065" s="86">
        <v>20000</v>
      </c>
      <c r="F4065" s="258"/>
    </row>
    <row r="4066" spans="1:6">
      <c r="A4066" s="166">
        <f t="shared" si="65"/>
        <v>4057</v>
      </c>
      <c r="B4066" s="85">
        <v>44916</v>
      </c>
      <c r="C4066" s="65" t="s">
        <v>2046</v>
      </c>
      <c r="D4066" s="289" t="s">
        <v>21</v>
      </c>
      <c r="E4066" s="86">
        <v>10000</v>
      </c>
      <c r="F4066" s="258"/>
    </row>
    <row r="4067" spans="1:6">
      <c r="A4067" s="166">
        <f t="shared" si="65"/>
        <v>4058</v>
      </c>
      <c r="B4067" s="85">
        <v>44916</v>
      </c>
      <c r="C4067" s="65" t="s">
        <v>2046</v>
      </c>
      <c r="D4067" s="289" t="s">
        <v>21</v>
      </c>
      <c r="E4067" s="86">
        <v>10000</v>
      </c>
      <c r="F4067" s="258"/>
    </row>
    <row r="4068" spans="1:6">
      <c r="A4068" s="166">
        <f t="shared" si="65"/>
        <v>4059</v>
      </c>
      <c r="B4068" s="85">
        <v>44916</v>
      </c>
      <c r="C4068" s="65" t="s">
        <v>2046</v>
      </c>
      <c r="D4068" s="289" t="s">
        <v>21</v>
      </c>
      <c r="E4068" s="86">
        <v>20000</v>
      </c>
      <c r="F4068" s="258"/>
    </row>
    <row r="4069" spans="1:6">
      <c r="A4069" s="166">
        <f t="shared" si="65"/>
        <v>4060</v>
      </c>
      <c r="B4069" s="85">
        <v>44916</v>
      </c>
      <c r="C4069" s="65" t="s">
        <v>2046</v>
      </c>
      <c r="D4069" s="289" t="s">
        <v>21</v>
      </c>
      <c r="E4069" s="86">
        <v>20000</v>
      </c>
      <c r="F4069" s="258"/>
    </row>
    <row r="4070" spans="1:6">
      <c r="A4070" s="166">
        <f t="shared" si="65"/>
        <v>4061</v>
      </c>
      <c r="B4070" s="85">
        <v>44916</v>
      </c>
      <c r="C4070" s="65" t="s">
        <v>2046</v>
      </c>
      <c r="D4070" s="289" t="s">
        <v>21</v>
      </c>
      <c r="E4070" s="86">
        <v>10000</v>
      </c>
      <c r="F4070" s="258"/>
    </row>
    <row r="4071" spans="1:6">
      <c r="A4071" s="166">
        <f t="shared" si="65"/>
        <v>4062</v>
      </c>
      <c r="B4071" s="85">
        <v>44916</v>
      </c>
      <c r="C4071" s="65" t="s">
        <v>2046</v>
      </c>
      <c r="D4071" s="289" t="s">
        <v>21</v>
      </c>
      <c r="E4071" s="86">
        <v>20000</v>
      </c>
      <c r="F4071" s="258"/>
    </row>
    <row r="4072" spans="1:6">
      <c r="A4072" s="166">
        <f t="shared" si="65"/>
        <v>4063</v>
      </c>
      <c r="B4072" s="85">
        <v>44917</v>
      </c>
      <c r="C4072" s="65" t="s">
        <v>2047</v>
      </c>
      <c r="D4072" s="289" t="s">
        <v>21</v>
      </c>
      <c r="E4072" s="86">
        <v>10000</v>
      </c>
      <c r="F4072" s="258"/>
    </row>
    <row r="4073" spans="1:6">
      <c r="A4073" s="166">
        <f t="shared" si="65"/>
        <v>4064</v>
      </c>
      <c r="B4073" s="85">
        <v>44917</v>
      </c>
      <c r="C4073" s="65" t="s">
        <v>2047</v>
      </c>
      <c r="D4073" s="289" t="s">
        <v>21</v>
      </c>
      <c r="E4073" s="86">
        <v>10000</v>
      </c>
      <c r="F4073" s="258"/>
    </row>
    <row r="4074" spans="1:6">
      <c r="A4074" s="166">
        <f t="shared" si="65"/>
        <v>4065</v>
      </c>
      <c r="B4074" s="85">
        <v>44917</v>
      </c>
      <c r="C4074" s="65" t="s">
        <v>2047</v>
      </c>
      <c r="D4074" s="289" t="s">
        <v>21</v>
      </c>
      <c r="E4074" s="86">
        <v>10000</v>
      </c>
      <c r="F4074" s="258"/>
    </row>
    <row r="4075" spans="1:6">
      <c r="A4075" s="166">
        <f t="shared" si="65"/>
        <v>4066</v>
      </c>
      <c r="B4075" s="85">
        <v>44917</v>
      </c>
      <c r="C4075" s="65" t="s">
        <v>2047</v>
      </c>
      <c r="D4075" s="289" t="s">
        <v>21</v>
      </c>
      <c r="E4075" s="86">
        <v>10000</v>
      </c>
      <c r="F4075" s="258"/>
    </row>
    <row r="4076" spans="1:6">
      <c r="A4076" s="166">
        <f t="shared" si="65"/>
        <v>4067</v>
      </c>
      <c r="B4076" s="85">
        <v>44917</v>
      </c>
      <c r="C4076" s="65" t="s">
        <v>2047</v>
      </c>
      <c r="D4076" s="289" t="s">
        <v>21</v>
      </c>
      <c r="E4076" s="86">
        <v>10000</v>
      </c>
      <c r="F4076" s="258"/>
    </row>
    <row r="4077" spans="1:6">
      <c r="A4077" s="166">
        <f t="shared" si="65"/>
        <v>4068</v>
      </c>
      <c r="B4077" s="85">
        <v>44917</v>
      </c>
      <c r="C4077" s="65" t="s">
        <v>2047</v>
      </c>
      <c r="D4077" s="289" t="s">
        <v>21</v>
      </c>
      <c r="E4077" s="86">
        <v>10000</v>
      </c>
      <c r="F4077" s="258"/>
    </row>
    <row r="4078" spans="1:6">
      <c r="A4078" s="166">
        <f t="shared" si="65"/>
        <v>4069</v>
      </c>
      <c r="B4078" s="85">
        <v>44917</v>
      </c>
      <c r="C4078" s="65" t="s">
        <v>2047</v>
      </c>
      <c r="D4078" s="289" t="s">
        <v>21</v>
      </c>
      <c r="E4078" s="86">
        <v>10000</v>
      </c>
      <c r="F4078" s="258"/>
    </row>
    <row r="4079" spans="1:6">
      <c r="A4079" s="166">
        <f t="shared" si="65"/>
        <v>4070</v>
      </c>
      <c r="B4079" s="85">
        <v>44917</v>
      </c>
      <c r="C4079" s="65" t="s">
        <v>2047</v>
      </c>
      <c r="D4079" s="289" t="s">
        <v>21</v>
      </c>
      <c r="E4079" s="86">
        <v>20000</v>
      </c>
      <c r="F4079" s="258"/>
    </row>
    <row r="4080" spans="1:6">
      <c r="A4080" s="166">
        <f t="shared" si="65"/>
        <v>4071</v>
      </c>
      <c r="B4080" s="85">
        <v>44917</v>
      </c>
      <c r="C4080" s="65" t="s">
        <v>2047</v>
      </c>
      <c r="D4080" s="289" t="s">
        <v>21</v>
      </c>
      <c r="E4080" s="86">
        <v>20000</v>
      </c>
      <c r="F4080" s="258"/>
    </row>
    <row r="4081" spans="1:6">
      <c r="A4081" s="166">
        <f t="shared" si="65"/>
        <v>4072</v>
      </c>
      <c r="B4081" s="85">
        <v>44917</v>
      </c>
      <c r="C4081" s="65" t="s">
        <v>2047</v>
      </c>
      <c r="D4081" s="289" t="s">
        <v>21</v>
      </c>
      <c r="E4081" s="86">
        <v>20000</v>
      </c>
      <c r="F4081" s="258"/>
    </row>
    <row r="4082" spans="1:6">
      <c r="A4082" s="166">
        <f t="shared" si="65"/>
        <v>4073</v>
      </c>
      <c r="B4082" s="85">
        <v>44917</v>
      </c>
      <c r="C4082" s="65" t="s">
        <v>2047</v>
      </c>
      <c r="D4082" s="289" t="s">
        <v>21</v>
      </c>
      <c r="E4082" s="86">
        <v>20000</v>
      </c>
      <c r="F4082" s="258"/>
    </row>
    <row r="4083" spans="1:6">
      <c r="A4083" s="166">
        <f t="shared" si="65"/>
        <v>4074</v>
      </c>
      <c r="B4083" s="85">
        <v>44917</v>
      </c>
      <c r="C4083" s="65" t="s">
        <v>2047</v>
      </c>
      <c r="D4083" s="289" t="s">
        <v>21</v>
      </c>
      <c r="E4083" s="86">
        <v>10000</v>
      </c>
      <c r="F4083" s="258"/>
    </row>
    <row r="4084" spans="1:6">
      <c r="A4084" s="166">
        <f t="shared" si="65"/>
        <v>4075</v>
      </c>
      <c r="B4084" s="85">
        <v>44917</v>
      </c>
      <c r="C4084" s="65" t="s">
        <v>2047</v>
      </c>
      <c r="D4084" s="289" t="s">
        <v>21</v>
      </c>
      <c r="E4084" s="86">
        <v>10000</v>
      </c>
      <c r="F4084" s="258"/>
    </row>
    <row r="4085" spans="1:6">
      <c r="A4085" s="166">
        <f t="shared" si="65"/>
        <v>4076</v>
      </c>
      <c r="B4085" s="85">
        <v>44917</v>
      </c>
      <c r="C4085" s="65" t="s">
        <v>2047</v>
      </c>
      <c r="D4085" s="289" t="s">
        <v>21</v>
      </c>
      <c r="E4085" s="86">
        <v>10000</v>
      </c>
      <c r="F4085" s="258"/>
    </row>
    <row r="4086" spans="1:6">
      <c r="A4086" s="166">
        <f t="shared" si="65"/>
        <v>4077</v>
      </c>
      <c r="B4086" s="85">
        <v>44917</v>
      </c>
      <c r="C4086" s="65" t="s">
        <v>2047</v>
      </c>
      <c r="D4086" s="289" t="s">
        <v>21</v>
      </c>
      <c r="E4086" s="86">
        <v>10000</v>
      </c>
      <c r="F4086" s="258"/>
    </row>
    <row r="4087" spans="1:6">
      <c r="A4087" s="166">
        <f t="shared" si="65"/>
        <v>4078</v>
      </c>
      <c r="B4087" s="85">
        <v>44917</v>
      </c>
      <c r="C4087" s="65" t="s">
        <v>2047</v>
      </c>
      <c r="D4087" s="289" t="s">
        <v>21</v>
      </c>
      <c r="E4087" s="86">
        <v>1000</v>
      </c>
      <c r="F4087" s="258"/>
    </row>
    <row r="4088" spans="1:6">
      <c r="A4088" s="166">
        <f t="shared" si="65"/>
        <v>4079</v>
      </c>
      <c r="B4088" s="85">
        <v>44917</v>
      </c>
      <c r="C4088" s="65" t="s">
        <v>2047</v>
      </c>
      <c r="D4088" s="289" t="s">
        <v>2174</v>
      </c>
      <c r="E4088" s="86">
        <v>200000</v>
      </c>
      <c r="F4088" s="258"/>
    </row>
    <row r="4089" spans="1:6">
      <c r="A4089" s="166">
        <f t="shared" si="65"/>
        <v>4080</v>
      </c>
      <c r="B4089" s="85">
        <v>44917</v>
      </c>
      <c r="C4089" s="65" t="s">
        <v>2047</v>
      </c>
      <c r="D4089" s="289" t="s">
        <v>21</v>
      </c>
      <c r="E4089" s="86">
        <v>20000</v>
      </c>
      <c r="F4089" s="258"/>
    </row>
    <row r="4090" spans="1:6">
      <c r="A4090" s="166">
        <f t="shared" si="65"/>
        <v>4081</v>
      </c>
      <c r="B4090" s="85">
        <v>44917</v>
      </c>
      <c r="C4090" s="65" t="s">
        <v>2047</v>
      </c>
      <c r="D4090" s="289" t="s">
        <v>21</v>
      </c>
      <c r="E4090" s="86">
        <v>5000</v>
      </c>
      <c r="F4090" s="258"/>
    </row>
    <row r="4091" spans="1:6">
      <c r="A4091" s="166">
        <f t="shared" si="65"/>
        <v>4082</v>
      </c>
      <c r="B4091" s="85">
        <v>44917</v>
      </c>
      <c r="C4091" s="65" t="s">
        <v>2047</v>
      </c>
      <c r="D4091" s="289" t="s">
        <v>21</v>
      </c>
      <c r="E4091" s="86">
        <v>20000</v>
      </c>
      <c r="F4091" s="258"/>
    </row>
    <row r="4092" spans="1:6">
      <c r="A4092" s="166">
        <f t="shared" si="65"/>
        <v>4083</v>
      </c>
      <c r="B4092" s="85">
        <v>44917</v>
      </c>
      <c r="C4092" s="65" t="s">
        <v>2047</v>
      </c>
      <c r="D4092" s="289" t="s">
        <v>21</v>
      </c>
      <c r="E4092" s="86">
        <v>10000</v>
      </c>
      <c r="F4092" s="258"/>
    </row>
    <row r="4093" spans="1:6">
      <c r="A4093" s="166">
        <f t="shared" si="65"/>
        <v>4084</v>
      </c>
      <c r="B4093" s="85">
        <v>44917</v>
      </c>
      <c r="C4093" s="65" t="s">
        <v>2047</v>
      </c>
      <c r="D4093" s="289" t="s">
        <v>21</v>
      </c>
      <c r="E4093" s="86">
        <v>20000</v>
      </c>
      <c r="F4093" s="258"/>
    </row>
    <row r="4094" spans="1:6">
      <c r="A4094" s="166">
        <f t="shared" si="65"/>
        <v>4085</v>
      </c>
      <c r="B4094" s="85">
        <v>44917</v>
      </c>
      <c r="C4094" s="65" t="s">
        <v>2047</v>
      </c>
      <c r="D4094" s="289" t="s">
        <v>21</v>
      </c>
      <c r="E4094" s="86">
        <v>20000</v>
      </c>
      <c r="F4094" s="258"/>
    </row>
    <row r="4095" spans="1:6">
      <c r="A4095" s="166">
        <f t="shared" si="65"/>
        <v>4086</v>
      </c>
      <c r="B4095" s="85">
        <v>44917</v>
      </c>
      <c r="C4095" s="65" t="s">
        <v>2047</v>
      </c>
      <c r="D4095" s="289" t="s">
        <v>21</v>
      </c>
      <c r="E4095" s="86">
        <v>20000</v>
      </c>
      <c r="F4095" s="258"/>
    </row>
    <row r="4096" spans="1:6">
      <c r="A4096" s="166">
        <f t="shared" si="65"/>
        <v>4087</v>
      </c>
      <c r="B4096" s="85">
        <v>44917</v>
      </c>
      <c r="C4096" s="65" t="s">
        <v>2047</v>
      </c>
      <c r="D4096" s="289" t="s">
        <v>21</v>
      </c>
      <c r="E4096" s="86">
        <v>10000</v>
      </c>
      <c r="F4096" s="258"/>
    </row>
    <row r="4097" spans="1:6">
      <c r="A4097" s="166">
        <f t="shared" si="65"/>
        <v>4088</v>
      </c>
      <c r="B4097" s="85">
        <v>44917</v>
      </c>
      <c r="C4097" s="65" t="s">
        <v>2047</v>
      </c>
      <c r="D4097" s="289" t="s">
        <v>21</v>
      </c>
      <c r="E4097" s="86">
        <v>10000</v>
      </c>
      <c r="F4097" s="258"/>
    </row>
    <row r="4098" spans="1:6">
      <c r="A4098" s="166">
        <f t="shared" si="65"/>
        <v>4089</v>
      </c>
      <c r="B4098" s="85">
        <v>44917</v>
      </c>
      <c r="C4098" s="65" t="s">
        <v>2047</v>
      </c>
      <c r="D4098" s="289" t="s">
        <v>21</v>
      </c>
      <c r="E4098" s="86">
        <v>20000</v>
      </c>
      <c r="F4098" s="258"/>
    </row>
    <row r="4099" spans="1:6">
      <c r="A4099" s="166">
        <f t="shared" si="65"/>
        <v>4090</v>
      </c>
      <c r="B4099" s="85">
        <v>44917</v>
      </c>
      <c r="C4099" s="65" t="s">
        <v>2047</v>
      </c>
      <c r="D4099" s="289" t="s">
        <v>21</v>
      </c>
      <c r="E4099" s="86">
        <v>20000</v>
      </c>
      <c r="F4099" s="258"/>
    </row>
    <row r="4100" spans="1:6">
      <c r="A4100" s="166">
        <f t="shared" si="65"/>
        <v>4091</v>
      </c>
      <c r="B4100" s="85">
        <v>44918</v>
      </c>
      <c r="C4100" s="65" t="s">
        <v>2048</v>
      </c>
      <c r="D4100" s="289" t="s">
        <v>21</v>
      </c>
      <c r="E4100" s="86">
        <v>5000</v>
      </c>
      <c r="F4100" s="258"/>
    </row>
    <row r="4101" spans="1:6">
      <c r="A4101" s="166">
        <f t="shared" si="65"/>
        <v>4092</v>
      </c>
      <c r="B4101" s="85">
        <v>44918</v>
      </c>
      <c r="C4101" s="65" t="s">
        <v>2048</v>
      </c>
      <c r="D4101" s="289" t="s">
        <v>21</v>
      </c>
      <c r="E4101" s="86">
        <v>20000</v>
      </c>
      <c r="F4101" s="258"/>
    </row>
    <row r="4102" spans="1:6">
      <c r="A4102" s="166">
        <f t="shared" si="65"/>
        <v>4093</v>
      </c>
      <c r="B4102" s="85">
        <v>44918</v>
      </c>
      <c r="C4102" s="65" t="s">
        <v>2048</v>
      </c>
      <c r="D4102" s="289" t="s">
        <v>21</v>
      </c>
      <c r="E4102" s="86">
        <v>20000</v>
      </c>
      <c r="F4102" s="258"/>
    </row>
    <row r="4103" spans="1:6">
      <c r="A4103" s="166">
        <f t="shared" si="65"/>
        <v>4094</v>
      </c>
      <c r="B4103" s="85">
        <v>44918</v>
      </c>
      <c r="C4103" s="65" t="s">
        <v>2048</v>
      </c>
      <c r="D4103" s="289" t="s">
        <v>21</v>
      </c>
      <c r="E4103" s="86">
        <v>10000</v>
      </c>
      <c r="F4103" s="258"/>
    </row>
    <row r="4104" spans="1:6">
      <c r="A4104" s="166">
        <f t="shared" si="65"/>
        <v>4095</v>
      </c>
      <c r="B4104" s="85">
        <v>44918</v>
      </c>
      <c r="C4104" s="65" t="s">
        <v>2048</v>
      </c>
      <c r="D4104" s="289" t="s">
        <v>509</v>
      </c>
      <c r="E4104" s="86">
        <v>50000</v>
      </c>
      <c r="F4104" s="258"/>
    </row>
    <row r="4105" spans="1:6">
      <c r="A4105" s="166">
        <f t="shared" si="65"/>
        <v>4096</v>
      </c>
      <c r="B4105" s="85">
        <v>44918</v>
      </c>
      <c r="C4105" s="65" t="s">
        <v>2048</v>
      </c>
      <c r="D4105" s="289" t="s">
        <v>21</v>
      </c>
      <c r="E4105" s="86">
        <v>20000</v>
      </c>
      <c r="F4105" s="258"/>
    </row>
    <row r="4106" spans="1:6">
      <c r="A4106" s="166">
        <f t="shared" si="65"/>
        <v>4097</v>
      </c>
      <c r="B4106" s="85">
        <v>44918</v>
      </c>
      <c r="C4106" s="65" t="s">
        <v>2048</v>
      </c>
      <c r="D4106" s="289" t="s">
        <v>21</v>
      </c>
      <c r="E4106" s="86">
        <v>20000</v>
      </c>
      <c r="F4106" s="258"/>
    </row>
    <row r="4107" spans="1:6">
      <c r="A4107" s="166">
        <f t="shared" si="65"/>
        <v>4098</v>
      </c>
      <c r="B4107" s="85">
        <v>44918</v>
      </c>
      <c r="C4107" s="65" t="s">
        <v>2048</v>
      </c>
      <c r="D4107" s="289" t="s">
        <v>21</v>
      </c>
      <c r="E4107" s="86">
        <v>20000</v>
      </c>
      <c r="F4107" s="258"/>
    </row>
    <row r="4108" spans="1:6">
      <c r="A4108" s="166">
        <f t="shared" si="65"/>
        <v>4099</v>
      </c>
      <c r="B4108" s="85">
        <v>44918</v>
      </c>
      <c r="C4108" s="65" t="s">
        <v>2048</v>
      </c>
      <c r="D4108" s="289" t="s">
        <v>21</v>
      </c>
      <c r="E4108" s="86">
        <v>20000</v>
      </c>
      <c r="F4108" s="258"/>
    </row>
    <row r="4109" spans="1:6">
      <c r="A4109" s="166">
        <f t="shared" si="65"/>
        <v>4100</v>
      </c>
      <c r="B4109" s="85">
        <v>44918</v>
      </c>
      <c r="C4109" s="65" t="s">
        <v>2048</v>
      </c>
      <c r="D4109" s="289" t="s">
        <v>21</v>
      </c>
      <c r="E4109" s="86">
        <v>10000</v>
      </c>
      <c r="F4109" s="258"/>
    </row>
    <row r="4110" spans="1:6">
      <c r="A4110" s="166">
        <f t="shared" si="65"/>
        <v>4101</v>
      </c>
      <c r="B4110" s="85">
        <v>44918</v>
      </c>
      <c r="C4110" s="65" t="s">
        <v>2048</v>
      </c>
      <c r="D4110" s="289" t="s">
        <v>21</v>
      </c>
      <c r="E4110" s="86">
        <v>20000</v>
      </c>
      <c r="F4110" s="258"/>
    </row>
    <row r="4111" spans="1:6">
      <c r="A4111" s="166">
        <f t="shared" si="65"/>
        <v>4102</v>
      </c>
      <c r="B4111" s="85">
        <v>44918</v>
      </c>
      <c r="C4111" s="65" t="s">
        <v>2048</v>
      </c>
      <c r="D4111" s="289" t="s">
        <v>21</v>
      </c>
      <c r="E4111" s="86">
        <v>20000</v>
      </c>
      <c r="F4111" s="258"/>
    </row>
    <row r="4112" spans="1:6">
      <c r="A4112" s="166">
        <f t="shared" si="65"/>
        <v>4103</v>
      </c>
      <c r="B4112" s="85">
        <v>44918</v>
      </c>
      <c r="C4112" s="65" t="s">
        <v>2048</v>
      </c>
      <c r="D4112" s="289" t="s">
        <v>21</v>
      </c>
      <c r="E4112" s="86">
        <v>10000</v>
      </c>
      <c r="F4112" s="258"/>
    </row>
    <row r="4113" spans="1:6">
      <c r="A4113" s="166">
        <f t="shared" si="65"/>
        <v>4104</v>
      </c>
      <c r="B4113" s="85">
        <v>44918</v>
      </c>
      <c r="C4113" s="65" t="s">
        <v>2048</v>
      </c>
      <c r="D4113" s="289" t="s">
        <v>21</v>
      </c>
      <c r="E4113" s="86">
        <v>20000</v>
      </c>
      <c r="F4113" s="258"/>
    </row>
    <row r="4114" spans="1:6">
      <c r="A4114" s="166">
        <f t="shared" si="65"/>
        <v>4105</v>
      </c>
      <c r="B4114" s="85">
        <v>44918</v>
      </c>
      <c r="C4114" s="65" t="s">
        <v>2048</v>
      </c>
      <c r="D4114" s="289" t="s">
        <v>21</v>
      </c>
      <c r="E4114" s="86">
        <v>20000</v>
      </c>
      <c r="F4114" s="258"/>
    </row>
    <row r="4115" spans="1:6">
      <c r="A4115" s="166">
        <f t="shared" si="65"/>
        <v>4106</v>
      </c>
      <c r="B4115" s="85">
        <v>44918</v>
      </c>
      <c r="C4115" s="65" t="s">
        <v>2048</v>
      </c>
      <c r="D4115" s="289" t="s">
        <v>21</v>
      </c>
      <c r="E4115" s="86">
        <v>10000</v>
      </c>
      <c r="F4115" s="258"/>
    </row>
    <row r="4116" spans="1:6">
      <c r="A4116" s="166">
        <f t="shared" si="65"/>
        <v>4107</v>
      </c>
      <c r="B4116" s="85">
        <v>44918</v>
      </c>
      <c r="C4116" s="65" t="s">
        <v>2048</v>
      </c>
      <c r="D4116" s="289" t="s">
        <v>21</v>
      </c>
      <c r="E4116" s="86">
        <v>20000</v>
      </c>
      <c r="F4116" s="258"/>
    </row>
    <row r="4117" spans="1:6">
      <c r="A4117" s="166">
        <f t="shared" si="65"/>
        <v>4108</v>
      </c>
      <c r="B4117" s="85">
        <v>44918</v>
      </c>
      <c r="C4117" s="65" t="s">
        <v>2048</v>
      </c>
      <c r="D4117" s="289" t="s">
        <v>2025</v>
      </c>
      <c r="E4117" s="86">
        <v>50000</v>
      </c>
      <c r="F4117" s="258"/>
    </row>
    <row r="4118" spans="1:6">
      <c r="A4118" s="166">
        <f t="shared" si="65"/>
        <v>4109</v>
      </c>
      <c r="B4118" s="85">
        <v>44918</v>
      </c>
      <c r="C4118" s="65" t="s">
        <v>2048</v>
      </c>
      <c r="D4118" s="289" t="s">
        <v>21</v>
      </c>
      <c r="E4118" s="86">
        <v>10000</v>
      </c>
      <c r="F4118" s="258"/>
    </row>
    <row r="4119" spans="1:6">
      <c r="A4119" s="166">
        <f t="shared" si="65"/>
        <v>4110</v>
      </c>
      <c r="B4119" s="85">
        <v>44918</v>
      </c>
      <c r="C4119" s="65" t="s">
        <v>2048</v>
      </c>
      <c r="D4119" s="289" t="s">
        <v>21</v>
      </c>
      <c r="E4119" s="86">
        <v>20000</v>
      </c>
      <c r="F4119" s="258"/>
    </row>
    <row r="4120" spans="1:6">
      <c r="A4120" s="166">
        <f t="shared" si="65"/>
        <v>4111</v>
      </c>
      <c r="B4120" s="85">
        <v>44918</v>
      </c>
      <c r="C4120" s="65" t="s">
        <v>2048</v>
      </c>
      <c r="D4120" s="289" t="s">
        <v>21</v>
      </c>
      <c r="E4120" s="86">
        <v>20000</v>
      </c>
      <c r="F4120" s="258"/>
    </row>
    <row r="4121" spans="1:6">
      <c r="A4121" s="166">
        <f t="shared" si="65"/>
        <v>4112</v>
      </c>
      <c r="B4121" s="85">
        <v>44918</v>
      </c>
      <c r="C4121" s="65" t="s">
        <v>2048</v>
      </c>
      <c r="D4121" s="289" t="s">
        <v>21</v>
      </c>
      <c r="E4121" s="86">
        <v>20000</v>
      </c>
      <c r="F4121" s="258"/>
    </row>
    <row r="4122" spans="1:6">
      <c r="A4122" s="166">
        <f t="shared" si="65"/>
        <v>4113</v>
      </c>
      <c r="B4122" s="85">
        <v>44918</v>
      </c>
      <c r="C4122" s="65" t="s">
        <v>2048</v>
      </c>
      <c r="D4122" s="289" t="s">
        <v>21</v>
      </c>
      <c r="E4122" s="86">
        <v>20000</v>
      </c>
      <c r="F4122" s="258"/>
    </row>
    <row r="4123" spans="1:6">
      <c r="A4123" s="166">
        <f t="shared" si="65"/>
        <v>4114</v>
      </c>
      <c r="B4123" s="85">
        <v>44918</v>
      </c>
      <c r="C4123" s="65" t="s">
        <v>2048</v>
      </c>
      <c r="D4123" s="289" t="s">
        <v>21</v>
      </c>
      <c r="E4123" s="86">
        <v>20000</v>
      </c>
      <c r="F4123" s="258"/>
    </row>
    <row r="4124" spans="1:6">
      <c r="A4124" s="166">
        <f t="shared" si="65"/>
        <v>4115</v>
      </c>
      <c r="B4124" s="85">
        <v>44918</v>
      </c>
      <c r="C4124" s="65" t="s">
        <v>2048</v>
      </c>
      <c r="D4124" s="289" t="s">
        <v>21</v>
      </c>
      <c r="E4124" s="86">
        <v>20000</v>
      </c>
      <c r="F4124" s="258"/>
    </row>
    <row r="4125" spans="1:6">
      <c r="A4125" s="166">
        <f t="shared" si="65"/>
        <v>4116</v>
      </c>
      <c r="B4125" s="85">
        <v>44918</v>
      </c>
      <c r="C4125" s="65" t="s">
        <v>2048</v>
      </c>
      <c r="D4125" s="289" t="s">
        <v>21</v>
      </c>
      <c r="E4125" s="86">
        <v>20000</v>
      </c>
      <c r="F4125" s="258"/>
    </row>
    <row r="4126" spans="1:6">
      <c r="A4126" s="166">
        <f t="shared" si="65"/>
        <v>4117</v>
      </c>
      <c r="B4126" s="85">
        <v>44918</v>
      </c>
      <c r="C4126" s="65" t="s">
        <v>2048</v>
      </c>
      <c r="D4126" s="289" t="s">
        <v>21</v>
      </c>
      <c r="E4126" s="86">
        <v>5000</v>
      </c>
      <c r="F4126" s="258"/>
    </row>
    <row r="4127" spans="1:6">
      <c r="A4127" s="166">
        <f t="shared" si="65"/>
        <v>4118</v>
      </c>
      <c r="B4127" s="85">
        <v>44919</v>
      </c>
      <c r="C4127" s="65" t="s">
        <v>2049</v>
      </c>
      <c r="D4127" s="289" t="s">
        <v>21</v>
      </c>
      <c r="E4127" s="86">
        <v>1111</v>
      </c>
      <c r="F4127" s="258"/>
    </row>
    <row r="4128" spans="1:6">
      <c r="A4128" s="166">
        <f t="shared" ref="A4128:A4191" si="66">A4127+1</f>
        <v>4119</v>
      </c>
      <c r="B4128" s="85">
        <v>44919</v>
      </c>
      <c r="C4128" s="65" t="s">
        <v>2049</v>
      </c>
      <c r="D4128" s="289" t="s">
        <v>21</v>
      </c>
      <c r="E4128" s="86">
        <v>20000</v>
      </c>
      <c r="F4128" s="258"/>
    </row>
    <row r="4129" spans="1:6">
      <c r="A4129" s="166">
        <f t="shared" si="66"/>
        <v>4120</v>
      </c>
      <c r="B4129" s="85">
        <v>44919</v>
      </c>
      <c r="C4129" s="65" t="s">
        <v>2049</v>
      </c>
      <c r="D4129" s="289" t="s">
        <v>21</v>
      </c>
      <c r="E4129" s="86">
        <v>20000</v>
      </c>
      <c r="F4129" s="258"/>
    </row>
    <row r="4130" spans="1:6">
      <c r="A4130" s="166">
        <f t="shared" si="66"/>
        <v>4121</v>
      </c>
      <c r="B4130" s="85">
        <v>44919</v>
      </c>
      <c r="C4130" s="65" t="s">
        <v>2049</v>
      </c>
      <c r="D4130" s="289" t="s">
        <v>21</v>
      </c>
      <c r="E4130" s="86">
        <v>20000</v>
      </c>
      <c r="F4130" s="258"/>
    </row>
    <row r="4131" spans="1:6">
      <c r="A4131" s="166">
        <f t="shared" si="66"/>
        <v>4122</v>
      </c>
      <c r="B4131" s="85">
        <v>44919</v>
      </c>
      <c r="C4131" s="65" t="s">
        <v>2049</v>
      </c>
      <c r="D4131" s="289" t="s">
        <v>21</v>
      </c>
      <c r="E4131" s="86">
        <v>10000</v>
      </c>
      <c r="F4131" s="258"/>
    </row>
    <row r="4132" spans="1:6">
      <c r="A4132" s="166">
        <f t="shared" si="66"/>
        <v>4123</v>
      </c>
      <c r="B4132" s="85">
        <v>44919</v>
      </c>
      <c r="C4132" s="65" t="s">
        <v>2049</v>
      </c>
      <c r="D4132" s="289" t="s">
        <v>21</v>
      </c>
      <c r="E4132" s="86">
        <v>20000</v>
      </c>
      <c r="F4132" s="258"/>
    </row>
    <row r="4133" spans="1:6">
      <c r="A4133" s="166">
        <f t="shared" si="66"/>
        <v>4124</v>
      </c>
      <c r="B4133" s="85">
        <v>44919</v>
      </c>
      <c r="C4133" s="65" t="s">
        <v>2049</v>
      </c>
      <c r="D4133" s="289" t="s">
        <v>21</v>
      </c>
      <c r="E4133" s="86">
        <v>2000</v>
      </c>
      <c r="F4133" s="258"/>
    </row>
    <row r="4134" spans="1:6">
      <c r="A4134" s="166">
        <f t="shared" si="66"/>
        <v>4125</v>
      </c>
      <c r="B4134" s="85">
        <v>44919</v>
      </c>
      <c r="C4134" s="65" t="s">
        <v>2049</v>
      </c>
      <c r="D4134" s="289" t="s">
        <v>21</v>
      </c>
      <c r="E4134" s="86">
        <v>20000</v>
      </c>
      <c r="F4134" s="258"/>
    </row>
    <row r="4135" spans="1:6">
      <c r="A4135" s="166">
        <f t="shared" si="66"/>
        <v>4126</v>
      </c>
      <c r="B4135" s="85">
        <v>44919</v>
      </c>
      <c r="C4135" s="65" t="s">
        <v>2049</v>
      </c>
      <c r="D4135" s="289" t="s">
        <v>21</v>
      </c>
      <c r="E4135" s="86">
        <v>20000</v>
      </c>
      <c r="F4135" s="258"/>
    </row>
    <row r="4136" spans="1:6">
      <c r="A4136" s="166">
        <f t="shared" si="66"/>
        <v>4127</v>
      </c>
      <c r="B4136" s="85">
        <v>44919</v>
      </c>
      <c r="C4136" s="65" t="s">
        <v>2049</v>
      </c>
      <c r="D4136" s="289" t="s">
        <v>21</v>
      </c>
      <c r="E4136" s="86">
        <v>1</v>
      </c>
      <c r="F4136" s="258"/>
    </row>
    <row r="4137" spans="1:6">
      <c r="A4137" s="166">
        <f t="shared" si="66"/>
        <v>4128</v>
      </c>
      <c r="B4137" s="85">
        <v>44919</v>
      </c>
      <c r="C4137" s="65" t="s">
        <v>2049</v>
      </c>
      <c r="D4137" s="289" t="s">
        <v>21</v>
      </c>
      <c r="E4137" s="86">
        <v>10000</v>
      </c>
      <c r="F4137" s="258"/>
    </row>
    <row r="4138" spans="1:6">
      <c r="A4138" s="166">
        <f t="shared" si="66"/>
        <v>4129</v>
      </c>
      <c r="B4138" s="85">
        <v>44919</v>
      </c>
      <c r="C4138" s="65" t="s">
        <v>2049</v>
      </c>
      <c r="D4138" s="289" t="s">
        <v>21</v>
      </c>
      <c r="E4138" s="86">
        <v>20000</v>
      </c>
      <c r="F4138" s="258"/>
    </row>
    <row r="4139" spans="1:6">
      <c r="A4139" s="166">
        <f t="shared" si="66"/>
        <v>4130</v>
      </c>
      <c r="B4139" s="85">
        <v>44919</v>
      </c>
      <c r="C4139" s="65" t="s">
        <v>2049</v>
      </c>
      <c r="D4139" s="289" t="s">
        <v>21</v>
      </c>
      <c r="E4139" s="86">
        <v>20000</v>
      </c>
      <c r="F4139" s="258"/>
    </row>
    <row r="4140" spans="1:6">
      <c r="A4140" s="166">
        <f t="shared" si="66"/>
        <v>4131</v>
      </c>
      <c r="B4140" s="85">
        <v>44919</v>
      </c>
      <c r="C4140" s="65" t="s">
        <v>2049</v>
      </c>
      <c r="D4140" s="289" t="s">
        <v>21</v>
      </c>
      <c r="E4140" s="86">
        <v>10000</v>
      </c>
      <c r="F4140" s="258"/>
    </row>
    <row r="4141" spans="1:6">
      <c r="A4141" s="166">
        <f t="shared" si="66"/>
        <v>4132</v>
      </c>
      <c r="B4141" s="85">
        <v>44919</v>
      </c>
      <c r="C4141" s="65" t="s">
        <v>2049</v>
      </c>
      <c r="D4141" s="289" t="s">
        <v>21</v>
      </c>
      <c r="E4141" s="86">
        <v>20000</v>
      </c>
      <c r="F4141" s="258"/>
    </row>
    <row r="4142" spans="1:6">
      <c r="A4142" s="166">
        <f t="shared" si="66"/>
        <v>4133</v>
      </c>
      <c r="B4142" s="85">
        <v>44919</v>
      </c>
      <c r="C4142" s="65" t="s">
        <v>2049</v>
      </c>
      <c r="D4142" s="289" t="s">
        <v>21</v>
      </c>
      <c r="E4142" s="86">
        <v>5000</v>
      </c>
      <c r="F4142" s="258"/>
    </row>
    <row r="4143" spans="1:6">
      <c r="A4143" s="166">
        <f t="shared" si="66"/>
        <v>4134</v>
      </c>
      <c r="B4143" s="85">
        <v>44919</v>
      </c>
      <c r="C4143" s="65" t="s">
        <v>2049</v>
      </c>
      <c r="D4143" s="289" t="s">
        <v>21</v>
      </c>
      <c r="E4143" s="86">
        <v>20000</v>
      </c>
      <c r="F4143" s="258"/>
    </row>
    <row r="4144" spans="1:6">
      <c r="A4144" s="166">
        <f t="shared" si="66"/>
        <v>4135</v>
      </c>
      <c r="B4144" s="85">
        <v>44919</v>
      </c>
      <c r="C4144" s="65" t="s">
        <v>2049</v>
      </c>
      <c r="D4144" s="289" t="s">
        <v>21</v>
      </c>
      <c r="E4144" s="86">
        <v>20000</v>
      </c>
      <c r="F4144" s="258"/>
    </row>
    <row r="4145" spans="1:6">
      <c r="A4145" s="166">
        <f t="shared" si="66"/>
        <v>4136</v>
      </c>
      <c r="B4145" s="85">
        <v>44919</v>
      </c>
      <c r="C4145" s="65" t="s">
        <v>2049</v>
      </c>
      <c r="D4145" s="289" t="s">
        <v>21</v>
      </c>
      <c r="E4145" s="86">
        <v>20000</v>
      </c>
      <c r="F4145" s="258"/>
    </row>
    <row r="4146" spans="1:6">
      <c r="A4146" s="166">
        <f t="shared" si="66"/>
        <v>4137</v>
      </c>
      <c r="B4146" s="85">
        <v>44919</v>
      </c>
      <c r="C4146" s="65" t="s">
        <v>2049</v>
      </c>
      <c r="D4146" s="289" t="s">
        <v>21</v>
      </c>
      <c r="E4146" s="86">
        <v>20000</v>
      </c>
      <c r="F4146" s="258"/>
    </row>
    <row r="4147" spans="1:6">
      <c r="A4147" s="166">
        <f t="shared" si="66"/>
        <v>4138</v>
      </c>
      <c r="B4147" s="85">
        <v>44919</v>
      </c>
      <c r="C4147" s="65" t="s">
        <v>2049</v>
      </c>
      <c r="D4147" s="289" t="s">
        <v>21</v>
      </c>
      <c r="E4147" s="86">
        <v>10000</v>
      </c>
      <c r="F4147" s="258"/>
    </row>
    <row r="4148" spans="1:6">
      <c r="A4148" s="166">
        <f t="shared" si="66"/>
        <v>4139</v>
      </c>
      <c r="B4148" s="85">
        <v>44919</v>
      </c>
      <c r="C4148" s="65" t="s">
        <v>2049</v>
      </c>
      <c r="D4148" s="289" t="s">
        <v>21</v>
      </c>
      <c r="E4148" s="86">
        <v>10000</v>
      </c>
      <c r="F4148" s="258"/>
    </row>
    <row r="4149" spans="1:6">
      <c r="A4149" s="166">
        <f t="shared" si="66"/>
        <v>4140</v>
      </c>
      <c r="B4149" s="85">
        <v>44919</v>
      </c>
      <c r="C4149" s="65" t="s">
        <v>2049</v>
      </c>
      <c r="D4149" s="289" t="s">
        <v>21</v>
      </c>
      <c r="E4149" s="86">
        <v>20000</v>
      </c>
      <c r="F4149" s="258"/>
    </row>
    <row r="4150" spans="1:6">
      <c r="A4150" s="166">
        <f t="shared" si="66"/>
        <v>4141</v>
      </c>
      <c r="B4150" s="85">
        <v>44919</v>
      </c>
      <c r="C4150" s="65" t="s">
        <v>2049</v>
      </c>
      <c r="D4150" s="289" t="s">
        <v>21</v>
      </c>
      <c r="E4150" s="86">
        <v>20000</v>
      </c>
      <c r="F4150" s="258"/>
    </row>
    <row r="4151" spans="1:6">
      <c r="A4151" s="166">
        <f t="shared" si="66"/>
        <v>4142</v>
      </c>
      <c r="B4151" s="85">
        <v>44919</v>
      </c>
      <c r="C4151" s="65" t="s">
        <v>2049</v>
      </c>
      <c r="D4151" s="289" t="s">
        <v>246</v>
      </c>
      <c r="E4151" s="86">
        <v>150000</v>
      </c>
      <c r="F4151" s="258"/>
    </row>
    <row r="4152" spans="1:6">
      <c r="A4152" s="166">
        <f t="shared" si="66"/>
        <v>4143</v>
      </c>
      <c r="B4152" s="85">
        <v>44920</v>
      </c>
      <c r="C4152" s="65" t="s">
        <v>2050</v>
      </c>
      <c r="D4152" s="35" t="s">
        <v>294</v>
      </c>
      <c r="E4152" s="86">
        <v>200000</v>
      </c>
      <c r="F4152" s="258"/>
    </row>
    <row r="4153" spans="1:6">
      <c r="A4153" s="166">
        <f t="shared" si="66"/>
        <v>4144</v>
      </c>
      <c r="B4153" s="85">
        <v>44920</v>
      </c>
      <c r="C4153" s="65" t="s">
        <v>2050</v>
      </c>
      <c r="D4153" s="289" t="s">
        <v>21</v>
      </c>
      <c r="E4153" s="86">
        <v>20000</v>
      </c>
      <c r="F4153" s="258"/>
    </row>
    <row r="4154" spans="1:6">
      <c r="A4154" s="166">
        <f t="shared" si="66"/>
        <v>4145</v>
      </c>
      <c r="B4154" s="85">
        <v>44920</v>
      </c>
      <c r="C4154" s="65" t="s">
        <v>2050</v>
      </c>
      <c r="D4154" s="289" t="s">
        <v>21</v>
      </c>
      <c r="E4154" s="86">
        <v>20000</v>
      </c>
      <c r="F4154" s="258"/>
    </row>
    <row r="4155" spans="1:6">
      <c r="A4155" s="166">
        <f t="shared" si="66"/>
        <v>4146</v>
      </c>
      <c r="B4155" s="85">
        <v>44920</v>
      </c>
      <c r="C4155" s="65" t="s">
        <v>2050</v>
      </c>
      <c r="D4155" s="289" t="s">
        <v>21</v>
      </c>
      <c r="E4155" s="86">
        <v>20000</v>
      </c>
      <c r="F4155" s="258"/>
    </row>
    <row r="4156" spans="1:6">
      <c r="A4156" s="166">
        <f t="shared" si="66"/>
        <v>4147</v>
      </c>
      <c r="B4156" s="85">
        <v>44920</v>
      </c>
      <c r="C4156" s="65" t="s">
        <v>2050</v>
      </c>
      <c r="D4156" s="289" t="s">
        <v>21</v>
      </c>
      <c r="E4156" s="86">
        <v>20000</v>
      </c>
      <c r="F4156" s="258"/>
    </row>
    <row r="4157" spans="1:6">
      <c r="A4157" s="166">
        <f t="shared" si="66"/>
        <v>4148</v>
      </c>
      <c r="B4157" s="85">
        <v>44920</v>
      </c>
      <c r="C4157" s="65" t="s">
        <v>2050</v>
      </c>
      <c r="D4157" s="289" t="s">
        <v>21</v>
      </c>
      <c r="E4157" s="86">
        <v>20000</v>
      </c>
      <c r="F4157" s="258"/>
    </row>
    <row r="4158" spans="1:6">
      <c r="A4158" s="166">
        <f t="shared" si="66"/>
        <v>4149</v>
      </c>
      <c r="B4158" s="85">
        <v>44920</v>
      </c>
      <c r="C4158" s="65" t="s">
        <v>2050</v>
      </c>
      <c r="D4158" s="289" t="s">
        <v>21</v>
      </c>
      <c r="E4158" s="86">
        <v>20000</v>
      </c>
      <c r="F4158" s="258"/>
    </row>
    <row r="4159" spans="1:6">
      <c r="A4159" s="166">
        <f t="shared" si="66"/>
        <v>4150</v>
      </c>
      <c r="B4159" s="85">
        <v>44920</v>
      </c>
      <c r="C4159" s="65" t="s">
        <v>2050</v>
      </c>
      <c r="D4159" s="289" t="s">
        <v>21</v>
      </c>
      <c r="E4159" s="86">
        <v>10000</v>
      </c>
      <c r="F4159" s="258"/>
    </row>
    <row r="4160" spans="1:6">
      <c r="A4160" s="166">
        <f t="shared" si="66"/>
        <v>4151</v>
      </c>
      <c r="B4160" s="85">
        <v>44920</v>
      </c>
      <c r="C4160" s="65" t="s">
        <v>2050</v>
      </c>
      <c r="D4160" s="289" t="s">
        <v>21</v>
      </c>
      <c r="E4160" s="86">
        <v>20000</v>
      </c>
      <c r="F4160" s="258"/>
    </row>
    <row r="4161" spans="1:6">
      <c r="A4161" s="166">
        <f t="shared" si="66"/>
        <v>4152</v>
      </c>
      <c r="B4161" s="85">
        <v>44920</v>
      </c>
      <c r="C4161" s="65" t="s">
        <v>2050</v>
      </c>
      <c r="D4161" s="289" t="s">
        <v>21</v>
      </c>
      <c r="E4161" s="86">
        <v>10000</v>
      </c>
      <c r="F4161" s="258"/>
    </row>
    <row r="4162" spans="1:6">
      <c r="A4162" s="166">
        <f t="shared" si="66"/>
        <v>4153</v>
      </c>
      <c r="B4162" s="85">
        <v>44920</v>
      </c>
      <c r="C4162" s="65" t="s">
        <v>2050</v>
      </c>
      <c r="D4162" s="289" t="s">
        <v>21</v>
      </c>
      <c r="E4162" s="86">
        <v>10000</v>
      </c>
      <c r="F4162" s="258"/>
    </row>
    <row r="4163" spans="1:6">
      <c r="A4163" s="166">
        <f t="shared" si="66"/>
        <v>4154</v>
      </c>
      <c r="B4163" s="85">
        <v>44920</v>
      </c>
      <c r="C4163" s="65" t="s">
        <v>2050</v>
      </c>
      <c r="D4163" s="289" t="s">
        <v>21</v>
      </c>
      <c r="E4163" s="86">
        <v>10000</v>
      </c>
      <c r="F4163" s="258"/>
    </row>
    <row r="4164" spans="1:6">
      <c r="A4164" s="166">
        <f t="shared" si="66"/>
        <v>4155</v>
      </c>
      <c r="B4164" s="85">
        <v>44920</v>
      </c>
      <c r="C4164" s="65" t="s">
        <v>2050</v>
      </c>
      <c r="D4164" s="289" t="s">
        <v>21</v>
      </c>
      <c r="E4164" s="86">
        <v>5000</v>
      </c>
      <c r="F4164" s="258"/>
    </row>
    <row r="4165" spans="1:6">
      <c r="A4165" s="166">
        <f t="shared" si="66"/>
        <v>4156</v>
      </c>
      <c r="B4165" s="85">
        <v>44920</v>
      </c>
      <c r="C4165" s="65" t="s">
        <v>2050</v>
      </c>
      <c r="D4165" s="289" t="s">
        <v>21</v>
      </c>
      <c r="E4165" s="86">
        <v>20000</v>
      </c>
      <c r="F4165" s="258"/>
    </row>
    <row r="4166" spans="1:6">
      <c r="A4166" s="166">
        <f t="shared" si="66"/>
        <v>4157</v>
      </c>
      <c r="B4166" s="85">
        <v>44920</v>
      </c>
      <c r="C4166" s="65" t="s">
        <v>2050</v>
      </c>
      <c r="D4166" s="289" t="s">
        <v>21</v>
      </c>
      <c r="E4166" s="86">
        <v>20000</v>
      </c>
      <c r="F4166" s="258"/>
    </row>
    <row r="4167" spans="1:6">
      <c r="A4167" s="166">
        <f t="shared" si="66"/>
        <v>4158</v>
      </c>
      <c r="B4167" s="85">
        <v>44920</v>
      </c>
      <c r="C4167" s="65" t="s">
        <v>2050</v>
      </c>
      <c r="D4167" s="289" t="s">
        <v>21</v>
      </c>
      <c r="E4167" s="86">
        <v>20000</v>
      </c>
      <c r="F4167" s="258"/>
    </row>
    <row r="4168" spans="1:6">
      <c r="A4168" s="166">
        <f t="shared" si="66"/>
        <v>4159</v>
      </c>
      <c r="B4168" s="85">
        <v>44920</v>
      </c>
      <c r="C4168" s="65" t="s">
        <v>2050</v>
      </c>
      <c r="D4168" s="289" t="s">
        <v>21</v>
      </c>
      <c r="E4168" s="86">
        <v>20000</v>
      </c>
      <c r="F4168" s="258"/>
    </row>
    <row r="4169" spans="1:6">
      <c r="A4169" s="166">
        <f t="shared" si="66"/>
        <v>4160</v>
      </c>
      <c r="B4169" s="85">
        <v>44920</v>
      </c>
      <c r="C4169" s="65" t="s">
        <v>2050</v>
      </c>
      <c r="D4169" s="289" t="s">
        <v>21</v>
      </c>
      <c r="E4169" s="86">
        <v>20000</v>
      </c>
      <c r="F4169" s="258"/>
    </row>
    <row r="4170" spans="1:6">
      <c r="A4170" s="166">
        <f t="shared" si="66"/>
        <v>4161</v>
      </c>
      <c r="B4170" s="85">
        <v>44920</v>
      </c>
      <c r="C4170" s="65" t="s">
        <v>2050</v>
      </c>
      <c r="D4170" s="289" t="s">
        <v>21</v>
      </c>
      <c r="E4170" s="86">
        <v>20000</v>
      </c>
      <c r="F4170" s="258"/>
    </row>
    <row r="4171" spans="1:6">
      <c r="A4171" s="166">
        <f t="shared" si="66"/>
        <v>4162</v>
      </c>
      <c r="B4171" s="85">
        <v>44920</v>
      </c>
      <c r="C4171" s="65" t="s">
        <v>2050</v>
      </c>
      <c r="D4171" s="289" t="s">
        <v>21</v>
      </c>
      <c r="E4171" s="86">
        <v>10000</v>
      </c>
      <c r="F4171" s="258"/>
    </row>
    <row r="4172" spans="1:6">
      <c r="A4172" s="166">
        <f t="shared" si="66"/>
        <v>4163</v>
      </c>
      <c r="B4172" s="85">
        <v>44920</v>
      </c>
      <c r="C4172" s="65" t="s">
        <v>2050</v>
      </c>
      <c r="D4172" s="289" t="s">
        <v>21</v>
      </c>
      <c r="E4172" s="86">
        <v>20000</v>
      </c>
      <c r="F4172" s="258"/>
    </row>
    <row r="4173" spans="1:6">
      <c r="A4173" s="166">
        <f t="shared" si="66"/>
        <v>4164</v>
      </c>
      <c r="B4173" s="85">
        <v>44920</v>
      </c>
      <c r="C4173" s="65" t="s">
        <v>2050</v>
      </c>
      <c r="D4173" s="289" t="s">
        <v>21</v>
      </c>
      <c r="E4173" s="86">
        <v>20000</v>
      </c>
      <c r="F4173" s="258"/>
    </row>
    <row r="4174" spans="1:6">
      <c r="A4174" s="166">
        <f t="shared" si="66"/>
        <v>4165</v>
      </c>
      <c r="B4174" s="85">
        <v>44920</v>
      </c>
      <c r="C4174" s="65" t="s">
        <v>2050</v>
      </c>
      <c r="D4174" s="289" t="s">
        <v>21</v>
      </c>
      <c r="E4174" s="86">
        <v>1000</v>
      </c>
      <c r="F4174" s="258"/>
    </row>
    <row r="4175" spans="1:6">
      <c r="A4175" s="166">
        <f t="shared" si="66"/>
        <v>4166</v>
      </c>
      <c r="B4175" s="85">
        <v>44920</v>
      </c>
      <c r="C4175" s="65" t="s">
        <v>2050</v>
      </c>
      <c r="D4175" s="289" t="s">
        <v>21</v>
      </c>
      <c r="E4175" s="86">
        <v>20000</v>
      </c>
      <c r="F4175" s="258"/>
    </row>
    <row r="4176" spans="1:6">
      <c r="A4176" s="166">
        <f t="shared" si="66"/>
        <v>4167</v>
      </c>
      <c r="B4176" s="85">
        <v>44920</v>
      </c>
      <c r="C4176" s="65" t="s">
        <v>2050</v>
      </c>
      <c r="D4176" s="289" t="s">
        <v>21</v>
      </c>
      <c r="E4176" s="86">
        <v>20000</v>
      </c>
      <c r="F4176" s="258"/>
    </row>
    <row r="4177" spans="1:6">
      <c r="A4177" s="166">
        <f t="shared" si="66"/>
        <v>4168</v>
      </c>
      <c r="B4177" s="85">
        <v>44921</v>
      </c>
      <c r="C4177" s="65" t="s">
        <v>2051</v>
      </c>
      <c r="D4177" s="289" t="s">
        <v>21</v>
      </c>
      <c r="E4177" s="86">
        <v>20000</v>
      </c>
      <c r="F4177" s="258"/>
    </row>
    <row r="4178" spans="1:6">
      <c r="A4178" s="166">
        <f t="shared" si="66"/>
        <v>4169</v>
      </c>
      <c r="B4178" s="85">
        <v>44921</v>
      </c>
      <c r="C4178" s="65" t="s">
        <v>2051</v>
      </c>
      <c r="D4178" s="289" t="s">
        <v>21</v>
      </c>
      <c r="E4178" s="86">
        <v>10000</v>
      </c>
      <c r="F4178" s="258"/>
    </row>
    <row r="4179" spans="1:6">
      <c r="A4179" s="166">
        <f t="shared" si="66"/>
        <v>4170</v>
      </c>
      <c r="B4179" s="85">
        <v>44921</v>
      </c>
      <c r="C4179" s="65" t="s">
        <v>2051</v>
      </c>
      <c r="D4179" s="289" t="s">
        <v>21</v>
      </c>
      <c r="E4179" s="86">
        <v>20000</v>
      </c>
      <c r="F4179" s="258"/>
    </row>
    <row r="4180" spans="1:6">
      <c r="A4180" s="166">
        <f t="shared" si="66"/>
        <v>4171</v>
      </c>
      <c r="B4180" s="85">
        <v>44921</v>
      </c>
      <c r="C4180" s="65" t="s">
        <v>2051</v>
      </c>
      <c r="D4180" s="289" t="s">
        <v>21</v>
      </c>
      <c r="E4180" s="86">
        <v>20000</v>
      </c>
      <c r="F4180" s="258"/>
    </row>
    <row r="4181" spans="1:6">
      <c r="A4181" s="166">
        <f t="shared" si="66"/>
        <v>4172</v>
      </c>
      <c r="B4181" s="85">
        <v>44921</v>
      </c>
      <c r="C4181" s="65" t="s">
        <v>2051</v>
      </c>
      <c r="D4181" s="289" t="s">
        <v>2175</v>
      </c>
      <c r="E4181" s="86">
        <v>100000</v>
      </c>
      <c r="F4181" s="258"/>
    </row>
    <row r="4182" spans="1:6">
      <c r="A4182" s="166">
        <f t="shared" si="66"/>
        <v>4173</v>
      </c>
      <c r="B4182" s="85">
        <v>44921</v>
      </c>
      <c r="C4182" s="65" t="s">
        <v>2051</v>
      </c>
      <c r="D4182" s="289" t="s">
        <v>21</v>
      </c>
      <c r="E4182" s="86">
        <v>10000</v>
      </c>
      <c r="F4182" s="258"/>
    </row>
    <row r="4183" spans="1:6">
      <c r="A4183" s="166">
        <f t="shared" si="66"/>
        <v>4174</v>
      </c>
      <c r="B4183" s="85">
        <v>44921</v>
      </c>
      <c r="C4183" s="65" t="s">
        <v>2051</v>
      </c>
      <c r="D4183" s="289" t="s">
        <v>21</v>
      </c>
      <c r="E4183" s="86">
        <v>10000</v>
      </c>
      <c r="F4183" s="258"/>
    </row>
    <row r="4184" spans="1:6">
      <c r="A4184" s="166">
        <f t="shared" si="66"/>
        <v>4175</v>
      </c>
      <c r="B4184" s="85">
        <v>44921</v>
      </c>
      <c r="C4184" s="65" t="s">
        <v>2051</v>
      </c>
      <c r="D4184" s="289" t="s">
        <v>21</v>
      </c>
      <c r="E4184" s="86">
        <v>20000</v>
      </c>
      <c r="F4184" s="258"/>
    </row>
    <row r="4185" spans="1:6">
      <c r="A4185" s="166">
        <f t="shared" si="66"/>
        <v>4176</v>
      </c>
      <c r="B4185" s="85">
        <v>44921</v>
      </c>
      <c r="C4185" s="65" t="s">
        <v>2051</v>
      </c>
      <c r="D4185" s="289" t="s">
        <v>21</v>
      </c>
      <c r="E4185" s="86">
        <v>10000</v>
      </c>
      <c r="F4185" s="258"/>
    </row>
    <row r="4186" spans="1:6">
      <c r="A4186" s="166">
        <f t="shared" si="66"/>
        <v>4177</v>
      </c>
      <c r="B4186" s="85">
        <v>44921</v>
      </c>
      <c r="C4186" s="65" t="s">
        <v>2051</v>
      </c>
      <c r="D4186" s="289" t="s">
        <v>21</v>
      </c>
      <c r="E4186" s="86">
        <v>10000</v>
      </c>
      <c r="F4186" s="258"/>
    </row>
    <row r="4187" spans="1:6">
      <c r="A4187" s="166">
        <f t="shared" si="66"/>
        <v>4178</v>
      </c>
      <c r="B4187" s="85">
        <v>44921</v>
      </c>
      <c r="C4187" s="65" t="s">
        <v>2051</v>
      </c>
      <c r="D4187" s="289" t="s">
        <v>21</v>
      </c>
      <c r="E4187" s="86">
        <v>10000</v>
      </c>
      <c r="F4187" s="258"/>
    </row>
    <row r="4188" spans="1:6">
      <c r="A4188" s="166">
        <f t="shared" si="66"/>
        <v>4179</v>
      </c>
      <c r="B4188" s="85">
        <v>44921</v>
      </c>
      <c r="C4188" s="65" t="s">
        <v>2051</v>
      </c>
      <c r="D4188" s="289" t="s">
        <v>21</v>
      </c>
      <c r="E4188" s="86">
        <v>10000</v>
      </c>
      <c r="F4188" s="258"/>
    </row>
    <row r="4189" spans="1:6">
      <c r="A4189" s="166">
        <f t="shared" si="66"/>
        <v>4180</v>
      </c>
      <c r="B4189" s="85">
        <v>44921</v>
      </c>
      <c r="C4189" s="65" t="s">
        <v>2051</v>
      </c>
      <c r="D4189" s="289" t="s">
        <v>21</v>
      </c>
      <c r="E4189" s="86">
        <v>20000</v>
      </c>
      <c r="F4189" s="258"/>
    </row>
    <row r="4190" spans="1:6">
      <c r="A4190" s="166">
        <f t="shared" si="66"/>
        <v>4181</v>
      </c>
      <c r="B4190" s="85">
        <v>44921</v>
      </c>
      <c r="C4190" s="65" t="s">
        <v>2051</v>
      </c>
      <c r="D4190" s="289" t="s">
        <v>21</v>
      </c>
      <c r="E4190" s="86">
        <v>20000</v>
      </c>
      <c r="F4190" s="258"/>
    </row>
    <row r="4191" spans="1:6">
      <c r="A4191" s="166">
        <f t="shared" si="66"/>
        <v>4182</v>
      </c>
      <c r="B4191" s="85">
        <v>44922</v>
      </c>
      <c r="C4191" s="65" t="s">
        <v>2052</v>
      </c>
      <c r="D4191" s="289" t="s">
        <v>21</v>
      </c>
      <c r="E4191" s="86">
        <v>10000</v>
      </c>
      <c r="F4191" s="258"/>
    </row>
    <row r="4192" spans="1:6">
      <c r="A4192" s="166">
        <f t="shared" ref="A4192:A4255" si="67">A4191+1</f>
        <v>4183</v>
      </c>
      <c r="B4192" s="85">
        <v>44922</v>
      </c>
      <c r="C4192" s="65" t="s">
        <v>2052</v>
      </c>
      <c r="D4192" s="289" t="s">
        <v>21</v>
      </c>
      <c r="E4192" s="86">
        <v>10000</v>
      </c>
      <c r="F4192" s="258"/>
    </row>
    <row r="4193" spans="1:7">
      <c r="A4193" s="166">
        <f t="shared" si="67"/>
        <v>4184</v>
      </c>
      <c r="B4193" s="85">
        <v>44922</v>
      </c>
      <c r="C4193" s="65" t="s">
        <v>2052</v>
      </c>
      <c r="D4193" s="289" t="s">
        <v>21</v>
      </c>
      <c r="E4193" s="86">
        <v>70000</v>
      </c>
      <c r="F4193" s="258"/>
    </row>
    <row r="4194" spans="1:7">
      <c r="A4194" s="166">
        <f t="shared" si="67"/>
        <v>4185</v>
      </c>
      <c r="B4194" s="85">
        <v>44922</v>
      </c>
      <c r="C4194" s="65" t="s">
        <v>2052</v>
      </c>
      <c r="D4194" s="289" t="s">
        <v>21</v>
      </c>
      <c r="E4194" s="86">
        <v>20000</v>
      </c>
      <c r="F4194" s="258"/>
    </row>
    <row r="4195" spans="1:7">
      <c r="A4195" s="166">
        <f t="shared" si="67"/>
        <v>4186</v>
      </c>
      <c r="B4195" s="85">
        <v>44922</v>
      </c>
      <c r="C4195" s="65" t="s">
        <v>2052</v>
      </c>
      <c r="D4195" s="289" t="s">
        <v>21</v>
      </c>
      <c r="E4195" s="86">
        <v>20000</v>
      </c>
      <c r="F4195" s="258"/>
    </row>
    <row r="4196" spans="1:7">
      <c r="A4196" s="166">
        <f t="shared" si="67"/>
        <v>4187</v>
      </c>
      <c r="B4196" s="85">
        <v>44922</v>
      </c>
      <c r="C4196" s="65" t="s">
        <v>2052</v>
      </c>
      <c r="D4196" s="289" t="s">
        <v>21</v>
      </c>
      <c r="E4196" s="86">
        <v>20000</v>
      </c>
      <c r="F4196" s="258"/>
    </row>
    <row r="4197" spans="1:7">
      <c r="A4197" s="166">
        <f t="shared" si="67"/>
        <v>4188</v>
      </c>
      <c r="B4197" s="85">
        <v>44922</v>
      </c>
      <c r="C4197" s="65" t="s">
        <v>2052</v>
      </c>
      <c r="D4197" s="289" t="s">
        <v>21</v>
      </c>
      <c r="E4197" s="86">
        <v>20000</v>
      </c>
      <c r="F4197" s="258"/>
    </row>
    <row r="4198" spans="1:7">
      <c r="A4198" s="166">
        <f t="shared" si="67"/>
        <v>4189</v>
      </c>
      <c r="B4198" s="85">
        <v>44922</v>
      </c>
      <c r="C4198" s="65" t="s">
        <v>2052</v>
      </c>
      <c r="D4198" s="289" t="s">
        <v>21</v>
      </c>
      <c r="E4198" s="86">
        <v>10000</v>
      </c>
      <c r="F4198" s="258"/>
    </row>
    <row r="4199" spans="1:7">
      <c r="A4199" s="166">
        <f t="shared" si="67"/>
        <v>4190</v>
      </c>
      <c r="B4199" s="85">
        <v>44922</v>
      </c>
      <c r="C4199" s="65" t="s">
        <v>2052</v>
      </c>
      <c r="D4199" s="289" t="s">
        <v>21</v>
      </c>
      <c r="E4199" s="86">
        <v>10000</v>
      </c>
      <c r="F4199" s="258"/>
    </row>
    <row r="4200" spans="1:7">
      <c r="A4200" s="166">
        <f t="shared" si="67"/>
        <v>4191</v>
      </c>
      <c r="B4200" s="85">
        <v>44922</v>
      </c>
      <c r="C4200" s="65" t="s">
        <v>2052</v>
      </c>
      <c r="D4200" s="289" t="s">
        <v>21</v>
      </c>
      <c r="E4200" s="86">
        <v>10000</v>
      </c>
      <c r="F4200" s="258"/>
    </row>
    <row r="4201" spans="1:7">
      <c r="A4201" s="166">
        <f t="shared" si="67"/>
        <v>4192</v>
      </c>
      <c r="B4201" s="85">
        <v>44922</v>
      </c>
      <c r="C4201" s="65" t="s">
        <v>2052</v>
      </c>
      <c r="D4201" s="289" t="s">
        <v>224</v>
      </c>
      <c r="E4201" s="86">
        <v>550000</v>
      </c>
      <c r="F4201" s="258"/>
    </row>
    <row r="4202" spans="1:7">
      <c r="A4202" s="166">
        <f t="shared" si="67"/>
        <v>4193</v>
      </c>
      <c r="B4202" s="85">
        <v>44922</v>
      </c>
      <c r="C4202" s="65" t="s">
        <v>2052</v>
      </c>
      <c r="D4202" s="289" t="s">
        <v>21</v>
      </c>
      <c r="E4202" s="86">
        <v>20000</v>
      </c>
      <c r="F4202" s="258"/>
    </row>
    <row r="4203" spans="1:7">
      <c r="A4203" s="166">
        <f t="shared" si="67"/>
        <v>4194</v>
      </c>
      <c r="B4203" s="85">
        <v>44922</v>
      </c>
      <c r="C4203" s="65" t="s">
        <v>2052</v>
      </c>
      <c r="D4203" s="289" t="s">
        <v>21</v>
      </c>
      <c r="E4203" s="86">
        <v>20000</v>
      </c>
      <c r="F4203" s="258"/>
    </row>
    <row r="4204" spans="1:7">
      <c r="A4204" s="166">
        <f t="shared" si="67"/>
        <v>4195</v>
      </c>
      <c r="B4204" s="85">
        <v>44922</v>
      </c>
      <c r="C4204" s="65" t="s">
        <v>2052</v>
      </c>
      <c r="D4204" s="289" t="s">
        <v>21</v>
      </c>
      <c r="E4204" s="86">
        <v>10000</v>
      </c>
      <c r="F4204" s="258"/>
    </row>
    <row r="4205" spans="1:7">
      <c r="A4205" s="166">
        <f t="shared" si="67"/>
        <v>4196</v>
      </c>
      <c r="B4205" s="85">
        <v>44922</v>
      </c>
      <c r="C4205" s="65" t="s">
        <v>2052</v>
      </c>
      <c r="D4205" s="289" t="s">
        <v>2430</v>
      </c>
      <c r="E4205" s="86">
        <v>750000</v>
      </c>
      <c r="F4205" s="258"/>
      <c r="G4205" s="265">
        <v>11</v>
      </c>
    </row>
    <row r="4206" spans="1:7">
      <c r="A4206" s="166">
        <f t="shared" si="67"/>
        <v>4197</v>
      </c>
      <c r="B4206" s="85">
        <v>44922</v>
      </c>
      <c r="C4206" s="65" t="s">
        <v>2052</v>
      </c>
      <c r="D4206" s="289" t="s">
        <v>21</v>
      </c>
      <c r="E4206" s="86">
        <v>20000</v>
      </c>
      <c r="F4206" s="258"/>
    </row>
    <row r="4207" spans="1:7">
      <c r="A4207" s="166">
        <f t="shared" si="67"/>
        <v>4198</v>
      </c>
      <c r="B4207" s="85">
        <v>44922</v>
      </c>
      <c r="C4207" s="65" t="s">
        <v>2052</v>
      </c>
      <c r="D4207" s="289" t="s">
        <v>21</v>
      </c>
      <c r="E4207" s="86">
        <v>20000</v>
      </c>
      <c r="F4207" s="258"/>
    </row>
    <row r="4208" spans="1:7">
      <c r="A4208" s="166">
        <f t="shared" si="67"/>
        <v>4199</v>
      </c>
      <c r="B4208" s="85">
        <v>44922</v>
      </c>
      <c r="C4208" s="65" t="s">
        <v>2052</v>
      </c>
      <c r="D4208" s="289" t="s">
        <v>21</v>
      </c>
      <c r="E4208" s="86">
        <v>10000</v>
      </c>
      <c r="F4208" s="258"/>
    </row>
    <row r="4209" spans="1:6">
      <c r="A4209" s="166">
        <f t="shared" si="67"/>
        <v>4200</v>
      </c>
      <c r="B4209" s="85">
        <v>44922</v>
      </c>
      <c r="C4209" s="65" t="s">
        <v>2052</v>
      </c>
      <c r="D4209" s="289" t="s">
        <v>21</v>
      </c>
      <c r="E4209" s="86">
        <v>20000</v>
      </c>
      <c r="F4209" s="258"/>
    </row>
    <row r="4210" spans="1:6">
      <c r="A4210" s="166">
        <f t="shared" si="67"/>
        <v>4201</v>
      </c>
      <c r="B4210" s="85">
        <v>44922</v>
      </c>
      <c r="C4210" s="65" t="s">
        <v>2052</v>
      </c>
      <c r="D4210" s="289" t="s">
        <v>21</v>
      </c>
      <c r="E4210" s="86">
        <v>2000</v>
      </c>
      <c r="F4210" s="258"/>
    </row>
    <row r="4211" spans="1:6">
      <c r="A4211" s="166">
        <f t="shared" si="67"/>
        <v>4202</v>
      </c>
      <c r="B4211" s="85">
        <v>44922</v>
      </c>
      <c r="C4211" s="65" t="s">
        <v>2052</v>
      </c>
      <c r="D4211" s="289" t="s">
        <v>21</v>
      </c>
      <c r="E4211" s="86">
        <v>10000</v>
      </c>
      <c r="F4211" s="258"/>
    </row>
    <row r="4212" spans="1:6">
      <c r="A4212" s="166">
        <f t="shared" si="67"/>
        <v>4203</v>
      </c>
      <c r="B4212" s="85">
        <v>44922</v>
      </c>
      <c r="C4212" s="65" t="s">
        <v>2052</v>
      </c>
      <c r="D4212" s="289" t="s">
        <v>21</v>
      </c>
      <c r="E4212" s="86">
        <v>20000</v>
      </c>
      <c r="F4212" s="258"/>
    </row>
    <row r="4213" spans="1:6">
      <c r="A4213" s="166">
        <f t="shared" si="67"/>
        <v>4204</v>
      </c>
      <c r="B4213" s="85">
        <v>44922</v>
      </c>
      <c r="C4213" s="65" t="s">
        <v>2052</v>
      </c>
      <c r="D4213" s="289" t="s">
        <v>21</v>
      </c>
      <c r="E4213" s="86">
        <v>20000</v>
      </c>
      <c r="F4213" s="258"/>
    </row>
    <row r="4214" spans="1:6">
      <c r="A4214" s="166">
        <f t="shared" si="67"/>
        <v>4205</v>
      </c>
      <c r="B4214" s="85">
        <v>44922</v>
      </c>
      <c r="C4214" s="65" t="s">
        <v>2052</v>
      </c>
      <c r="D4214" s="289" t="s">
        <v>21</v>
      </c>
      <c r="E4214" s="86">
        <v>20000</v>
      </c>
      <c r="F4214" s="258"/>
    </row>
    <row r="4215" spans="1:6">
      <c r="A4215" s="166">
        <f t="shared" si="67"/>
        <v>4206</v>
      </c>
      <c r="B4215" s="85">
        <v>44922</v>
      </c>
      <c r="C4215" s="65" t="s">
        <v>2052</v>
      </c>
      <c r="D4215" s="289" t="s">
        <v>21</v>
      </c>
      <c r="E4215" s="86">
        <v>20000</v>
      </c>
      <c r="F4215" s="258"/>
    </row>
    <row r="4216" spans="1:6">
      <c r="A4216" s="166">
        <f t="shared" si="67"/>
        <v>4207</v>
      </c>
      <c r="B4216" s="85">
        <v>44922</v>
      </c>
      <c r="C4216" s="65" t="s">
        <v>2052</v>
      </c>
      <c r="D4216" s="289" t="s">
        <v>2176</v>
      </c>
      <c r="E4216" s="86">
        <v>100000</v>
      </c>
      <c r="F4216" s="258"/>
    </row>
    <row r="4217" spans="1:6">
      <c r="A4217" s="166">
        <f t="shared" si="67"/>
        <v>4208</v>
      </c>
      <c r="B4217" s="85">
        <v>44922</v>
      </c>
      <c r="C4217" s="65" t="s">
        <v>2052</v>
      </c>
      <c r="D4217" s="289" t="s">
        <v>21</v>
      </c>
      <c r="E4217" s="86">
        <v>20000</v>
      </c>
      <c r="F4217" s="258"/>
    </row>
    <row r="4218" spans="1:6">
      <c r="A4218" s="166">
        <f t="shared" si="67"/>
        <v>4209</v>
      </c>
      <c r="B4218" s="85">
        <v>44922</v>
      </c>
      <c r="C4218" s="65" t="s">
        <v>2052</v>
      </c>
      <c r="D4218" s="289" t="s">
        <v>21</v>
      </c>
      <c r="E4218" s="86">
        <v>20000</v>
      </c>
      <c r="F4218" s="258"/>
    </row>
    <row r="4219" spans="1:6">
      <c r="A4219" s="166">
        <f t="shared" si="67"/>
        <v>4210</v>
      </c>
      <c r="B4219" s="85">
        <v>44923</v>
      </c>
      <c r="C4219" s="65" t="s">
        <v>2053</v>
      </c>
      <c r="D4219" s="289" t="s">
        <v>21</v>
      </c>
      <c r="E4219" s="86">
        <v>10000</v>
      </c>
      <c r="F4219" s="258"/>
    </row>
    <row r="4220" spans="1:6">
      <c r="A4220" s="166">
        <f t="shared" si="67"/>
        <v>4211</v>
      </c>
      <c r="B4220" s="85">
        <v>44923</v>
      </c>
      <c r="C4220" s="65" t="s">
        <v>2053</v>
      </c>
      <c r="D4220" s="289" t="s">
        <v>21</v>
      </c>
      <c r="E4220" s="86">
        <v>20000</v>
      </c>
      <c r="F4220" s="258"/>
    </row>
    <row r="4221" spans="1:6">
      <c r="A4221" s="166">
        <f t="shared" si="67"/>
        <v>4212</v>
      </c>
      <c r="B4221" s="85">
        <v>44923</v>
      </c>
      <c r="C4221" s="65" t="s">
        <v>2053</v>
      </c>
      <c r="D4221" s="289" t="s">
        <v>2177</v>
      </c>
      <c r="E4221" s="86">
        <v>80000</v>
      </c>
      <c r="F4221" s="258"/>
    </row>
    <row r="4222" spans="1:6">
      <c r="A4222" s="166">
        <f t="shared" si="67"/>
        <v>4213</v>
      </c>
      <c r="B4222" s="85">
        <v>44923</v>
      </c>
      <c r="C4222" s="65" t="s">
        <v>2053</v>
      </c>
      <c r="D4222" s="289" t="s">
        <v>21</v>
      </c>
      <c r="E4222" s="86">
        <v>20000</v>
      </c>
      <c r="F4222" s="258"/>
    </row>
    <row r="4223" spans="1:6">
      <c r="A4223" s="166">
        <f t="shared" si="67"/>
        <v>4214</v>
      </c>
      <c r="B4223" s="85">
        <v>44923</v>
      </c>
      <c r="C4223" s="65" t="s">
        <v>2053</v>
      </c>
      <c r="D4223" s="289" t="s">
        <v>154</v>
      </c>
      <c r="E4223" s="86">
        <v>100000</v>
      </c>
      <c r="F4223" s="258"/>
    </row>
    <row r="4224" spans="1:6">
      <c r="A4224" s="166">
        <f t="shared" si="67"/>
        <v>4215</v>
      </c>
      <c r="B4224" s="85">
        <v>44923</v>
      </c>
      <c r="C4224" s="65" t="s">
        <v>2053</v>
      </c>
      <c r="D4224" s="289" t="s">
        <v>21</v>
      </c>
      <c r="E4224" s="86">
        <v>20000</v>
      </c>
      <c r="F4224" s="258"/>
    </row>
    <row r="4225" spans="1:6">
      <c r="A4225" s="166">
        <f t="shared" si="67"/>
        <v>4216</v>
      </c>
      <c r="B4225" s="85">
        <v>44923</v>
      </c>
      <c r="C4225" s="65" t="s">
        <v>2053</v>
      </c>
      <c r="D4225" s="289" t="s">
        <v>21</v>
      </c>
      <c r="E4225" s="86">
        <v>10000</v>
      </c>
      <c r="F4225" s="258"/>
    </row>
    <row r="4226" spans="1:6">
      <c r="A4226" s="166">
        <f t="shared" si="67"/>
        <v>4217</v>
      </c>
      <c r="B4226" s="85">
        <v>44923</v>
      </c>
      <c r="C4226" s="65" t="s">
        <v>2053</v>
      </c>
      <c r="D4226" s="289" t="s">
        <v>21</v>
      </c>
      <c r="E4226" s="86">
        <v>20000</v>
      </c>
      <c r="F4226" s="258"/>
    </row>
    <row r="4227" spans="1:6">
      <c r="A4227" s="166">
        <f t="shared" si="67"/>
        <v>4218</v>
      </c>
      <c r="B4227" s="85">
        <v>44923</v>
      </c>
      <c r="C4227" s="65" t="s">
        <v>2053</v>
      </c>
      <c r="D4227" s="289" t="s">
        <v>21</v>
      </c>
      <c r="E4227" s="86">
        <v>10000</v>
      </c>
      <c r="F4227" s="258"/>
    </row>
    <row r="4228" spans="1:6">
      <c r="A4228" s="166">
        <f t="shared" si="67"/>
        <v>4219</v>
      </c>
      <c r="B4228" s="85">
        <v>44923</v>
      </c>
      <c r="C4228" s="65" t="s">
        <v>2053</v>
      </c>
      <c r="D4228" s="289" t="s">
        <v>21</v>
      </c>
      <c r="E4228" s="86">
        <v>20000</v>
      </c>
      <c r="F4228" s="258"/>
    </row>
    <row r="4229" spans="1:6">
      <c r="A4229" s="166">
        <f t="shared" si="67"/>
        <v>4220</v>
      </c>
      <c r="B4229" s="85">
        <v>44923</v>
      </c>
      <c r="C4229" s="65" t="s">
        <v>2053</v>
      </c>
      <c r="D4229" s="289" t="s">
        <v>21</v>
      </c>
      <c r="E4229" s="86">
        <v>10000</v>
      </c>
      <c r="F4229" s="258"/>
    </row>
    <row r="4230" spans="1:6">
      <c r="A4230" s="166">
        <f t="shared" si="67"/>
        <v>4221</v>
      </c>
      <c r="B4230" s="85">
        <v>44923</v>
      </c>
      <c r="C4230" s="65" t="s">
        <v>2053</v>
      </c>
      <c r="D4230" s="289" t="s">
        <v>21</v>
      </c>
      <c r="E4230" s="86">
        <v>10000</v>
      </c>
      <c r="F4230" s="258"/>
    </row>
    <row r="4231" spans="1:6">
      <c r="A4231" s="166">
        <f t="shared" si="67"/>
        <v>4222</v>
      </c>
      <c r="B4231" s="85">
        <v>44923</v>
      </c>
      <c r="C4231" s="65" t="s">
        <v>2053</v>
      </c>
      <c r="D4231" s="289" t="s">
        <v>21</v>
      </c>
      <c r="E4231" s="86">
        <v>10000</v>
      </c>
      <c r="F4231" s="258"/>
    </row>
    <row r="4232" spans="1:6">
      <c r="A4232" s="166">
        <f t="shared" si="67"/>
        <v>4223</v>
      </c>
      <c r="B4232" s="85">
        <v>44923</v>
      </c>
      <c r="C4232" s="65" t="s">
        <v>2053</v>
      </c>
      <c r="D4232" s="289" t="s">
        <v>21</v>
      </c>
      <c r="E4232" s="86">
        <v>5000</v>
      </c>
      <c r="F4232" s="258"/>
    </row>
    <row r="4233" spans="1:6">
      <c r="A4233" s="166">
        <f t="shared" si="67"/>
        <v>4224</v>
      </c>
      <c r="B4233" s="85">
        <v>44923</v>
      </c>
      <c r="C4233" s="65" t="s">
        <v>2053</v>
      </c>
      <c r="D4233" s="289" t="s">
        <v>21</v>
      </c>
      <c r="E4233" s="86">
        <v>10000</v>
      </c>
      <c r="F4233" s="258"/>
    </row>
    <row r="4234" spans="1:6">
      <c r="A4234" s="166">
        <f t="shared" si="67"/>
        <v>4225</v>
      </c>
      <c r="B4234" s="85">
        <v>44923</v>
      </c>
      <c r="C4234" s="65" t="s">
        <v>2053</v>
      </c>
      <c r="D4234" s="289" t="s">
        <v>21</v>
      </c>
      <c r="E4234" s="86">
        <v>10000</v>
      </c>
      <c r="F4234" s="258"/>
    </row>
    <row r="4235" spans="1:6">
      <c r="A4235" s="166">
        <f t="shared" si="67"/>
        <v>4226</v>
      </c>
      <c r="B4235" s="85">
        <v>44923</v>
      </c>
      <c r="C4235" s="65" t="s">
        <v>2053</v>
      </c>
      <c r="D4235" s="289" t="s">
        <v>21</v>
      </c>
      <c r="E4235" s="86">
        <v>20000</v>
      </c>
      <c r="F4235" s="258"/>
    </row>
    <row r="4236" spans="1:6">
      <c r="A4236" s="166">
        <f t="shared" si="67"/>
        <v>4227</v>
      </c>
      <c r="B4236" s="85">
        <v>44923</v>
      </c>
      <c r="C4236" s="65" t="s">
        <v>2053</v>
      </c>
      <c r="D4236" s="289" t="s">
        <v>21</v>
      </c>
      <c r="E4236" s="86">
        <v>20000</v>
      </c>
      <c r="F4236" s="258"/>
    </row>
    <row r="4237" spans="1:6">
      <c r="A4237" s="166">
        <f t="shared" si="67"/>
        <v>4228</v>
      </c>
      <c r="B4237" s="85">
        <v>44923</v>
      </c>
      <c r="C4237" s="65" t="s">
        <v>2053</v>
      </c>
      <c r="D4237" s="289" t="s">
        <v>21</v>
      </c>
      <c r="E4237" s="86">
        <v>100000</v>
      </c>
      <c r="F4237" s="258"/>
    </row>
    <row r="4238" spans="1:6">
      <c r="A4238" s="166">
        <f t="shared" si="67"/>
        <v>4229</v>
      </c>
      <c r="B4238" s="85">
        <v>44923</v>
      </c>
      <c r="C4238" s="65" t="s">
        <v>2053</v>
      </c>
      <c r="D4238" s="289" t="s">
        <v>21</v>
      </c>
      <c r="E4238" s="86">
        <v>10000</v>
      </c>
      <c r="F4238" s="258"/>
    </row>
    <row r="4239" spans="1:6">
      <c r="A4239" s="166">
        <f t="shared" si="67"/>
        <v>4230</v>
      </c>
      <c r="B4239" s="85">
        <v>44923</v>
      </c>
      <c r="C4239" s="65" t="s">
        <v>2053</v>
      </c>
      <c r="D4239" s="289" t="s">
        <v>21</v>
      </c>
      <c r="E4239" s="86">
        <v>20000</v>
      </c>
      <c r="F4239" s="258"/>
    </row>
    <row r="4240" spans="1:6">
      <c r="A4240" s="166">
        <f t="shared" si="67"/>
        <v>4231</v>
      </c>
      <c r="B4240" s="85">
        <v>44923</v>
      </c>
      <c r="C4240" s="65" t="s">
        <v>2053</v>
      </c>
      <c r="D4240" s="289" t="s">
        <v>21</v>
      </c>
      <c r="E4240" s="86">
        <v>20000</v>
      </c>
      <c r="F4240" s="258"/>
    </row>
    <row r="4241" spans="1:6">
      <c r="A4241" s="166">
        <f t="shared" si="67"/>
        <v>4232</v>
      </c>
      <c r="B4241" s="85">
        <v>44923</v>
      </c>
      <c r="C4241" s="65" t="s">
        <v>2053</v>
      </c>
      <c r="D4241" s="289" t="s">
        <v>21</v>
      </c>
      <c r="E4241" s="86">
        <v>20000</v>
      </c>
      <c r="F4241" s="258"/>
    </row>
    <row r="4242" spans="1:6">
      <c r="A4242" s="166">
        <f t="shared" si="67"/>
        <v>4233</v>
      </c>
      <c r="B4242" s="85">
        <v>44923</v>
      </c>
      <c r="C4242" s="65" t="s">
        <v>2053</v>
      </c>
      <c r="D4242" s="289" t="s">
        <v>21</v>
      </c>
      <c r="E4242" s="86">
        <v>20000</v>
      </c>
      <c r="F4242" s="258"/>
    </row>
    <row r="4243" spans="1:6">
      <c r="A4243" s="166">
        <f t="shared" si="67"/>
        <v>4234</v>
      </c>
      <c r="B4243" s="85">
        <v>44923</v>
      </c>
      <c r="C4243" s="65" t="s">
        <v>2053</v>
      </c>
      <c r="D4243" s="289" t="s">
        <v>21</v>
      </c>
      <c r="E4243" s="86">
        <v>20000</v>
      </c>
      <c r="F4243" s="258"/>
    </row>
    <row r="4244" spans="1:6">
      <c r="A4244" s="166">
        <f t="shared" si="67"/>
        <v>4235</v>
      </c>
      <c r="B4244" s="85">
        <v>44923</v>
      </c>
      <c r="C4244" s="65" t="s">
        <v>2053</v>
      </c>
      <c r="D4244" s="289" t="s">
        <v>21</v>
      </c>
      <c r="E4244" s="86">
        <v>20000</v>
      </c>
      <c r="F4244" s="258"/>
    </row>
    <row r="4245" spans="1:6">
      <c r="A4245" s="166">
        <f t="shared" si="67"/>
        <v>4236</v>
      </c>
      <c r="B4245" s="85">
        <v>44923</v>
      </c>
      <c r="C4245" s="65" t="s">
        <v>2053</v>
      </c>
      <c r="D4245" s="289" t="s">
        <v>21</v>
      </c>
      <c r="E4245" s="86">
        <v>10000</v>
      </c>
      <c r="F4245" s="258"/>
    </row>
    <row r="4246" spans="1:6">
      <c r="A4246" s="166">
        <f t="shared" si="67"/>
        <v>4237</v>
      </c>
      <c r="B4246" s="85">
        <v>44923</v>
      </c>
      <c r="C4246" s="65" t="s">
        <v>2053</v>
      </c>
      <c r="D4246" s="289" t="s">
        <v>2166</v>
      </c>
      <c r="E4246" s="86">
        <v>200000</v>
      </c>
      <c r="F4246" s="258"/>
    </row>
    <row r="4247" spans="1:6">
      <c r="A4247" s="166">
        <f t="shared" si="67"/>
        <v>4238</v>
      </c>
      <c r="B4247" s="85">
        <v>44924</v>
      </c>
      <c r="C4247" s="65" t="s">
        <v>2054</v>
      </c>
      <c r="D4247" s="289" t="s">
        <v>21</v>
      </c>
      <c r="E4247" s="86">
        <v>20000</v>
      </c>
      <c r="F4247" s="258"/>
    </row>
    <row r="4248" spans="1:6">
      <c r="A4248" s="166">
        <f t="shared" si="67"/>
        <v>4239</v>
      </c>
      <c r="B4248" s="85">
        <v>44924</v>
      </c>
      <c r="C4248" s="65" t="s">
        <v>2054</v>
      </c>
      <c r="D4248" s="289" t="s">
        <v>21</v>
      </c>
      <c r="E4248" s="86">
        <v>10000</v>
      </c>
      <c r="F4248" s="258"/>
    </row>
    <row r="4249" spans="1:6">
      <c r="A4249" s="166">
        <f t="shared" si="67"/>
        <v>4240</v>
      </c>
      <c r="B4249" s="85">
        <v>44924</v>
      </c>
      <c r="C4249" s="65" t="s">
        <v>2054</v>
      </c>
      <c r="D4249" s="289" t="s">
        <v>21</v>
      </c>
      <c r="E4249" s="86">
        <v>20000</v>
      </c>
      <c r="F4249" s="258"/>
    </row>
    <row r="4250" spans="1:6">
      <c r="A4250" s="166">
        <f t="shared" si="67"/>
        <v>4241</v>
      </c>
      <c r="B4250" s="85">
        <v>44924</v>
      </c>
      <c r="C4250" s="65" t="s">
        <v>2054</v>
      </c>
      <c r="D4250" s="289" t="s">
        <v>21</v>
      </c>
      <c r="E4250" s="86">
        <v>20000</v>
      </c>
      <c r="F4250" s="258"/>
    </row>
    <row r="4251" spans="1:6">
      <c r="A4251" s="166">
        <f t="shared" si="67"/>
        <v>4242</v>
      </c>
      <c r="B4251" s="85">
        <v>44924</v>
      </c>
      <c r="C4251" s="65" t="s">
        <v>2054</v>
      </c>
      <c r="D4251" s="289" t="s">
        <v>21</v>
      </c>
      <c r="E4251" s="86">
        <v>20000</v>
      </c>
      <c r="F4251" s="258"/>
    </row>
    <row r="4252" spans="1:6">
      <c r="A4252" s="166">
        <f t="shared" si="67"/>
        <v>4243</v>
      </c>
      <c r="B4252" s="85">
        <v>44924</v>
      </c>
      <c r="C4252" s="65" t="s">
        <v>2054</v>
      </c>
      <c r="D4252" s="289" t="s">
        <v>21</v>
      </c>
      <c r="E4252" s="86">
        <v>20000</v>
      </c>
      <c r="F4252" s="258"/>
    </row>
    <row r="4253" spans="1:6">
      <c r="A4253" s="166">
        <f t="shared" si="67"/>
        <v>4244</v>
      </c>
      <c r="B4253" s="85">
        <v>44924</v>
      </c>
      <c r="C4253" s="65" t="s">
        <v>2054</v>
      </c>
      <c r="D4253" s="289" t="s">
        <v>21</v>
      </c>
      <c r="E4253" s="86">
        <v>10000</v>
      </c>
      <c r="F4253" s="258"/>
    </row>
    <row r="4254" spans="1:6">
      <c r="A4254" s="166">
        <f t="shared" si="67"/>
        <v>4245</v>
      </c>
      <c r="B4254" s="85">
        <v>44924</v>
      </c>
      <c r="C4254" s="65" t="s">
        <v>2054</v>
      </c>
      <c r="D4254" s="289" t="s">
        <v>21</v>
      </c>
      <c r="E4254" s="86">
        <v>20000</v>
      </c>
      <c r="F4254" s="258"/>
    </row>
    <row r="4255" spans="1:6">
      <c r="A4255" s="166">
        <f t="shared" si="67"/>
        <v>4246</v>
      </c>
      <c r="B4255" s="85">
        <v>44924</v>
      </c>
      <c r="C4255" s="65" t="s">
        <v>2054</v>
      </c>
      <c r="D4255" s="289" t="s">
        <v>21</v>
      </c>
      <c r="E4255" s="86">
        <v>20000</v>
      </c>
      <c r="F4255" s="258"/>
    </row>
    <row r="4256" spans="1:6">
      <c r="A4256" s="166">
        <f t="shared" ref="A4256:A4319" si="68">A4255+1</f>
        <v>4247</v>
      </c>
      <c r="B4256" s="85">
        <v>44924</v>
      </c>
      <c r="C4256" s="65" t="s">
        <v>2054</v>
      </c>
      <c r="D4256" s="289" t="s">
        <v>21</v>
      </c>
      <c r="E4256" s="86">
        <v>20000</v>
      </c>
      <c r="F4256" s="258"/>
    </row>
    <row r="4257" spans="1:6">
      <c r="A4257" s="166">
        <f t="shared" si="68"/>
        <v>4248</v>
      </c>
      <c r="B4257" s="85">
        <v>44924</v>
      </c>
      <c r="C4257" s="65" t="s">
        <v>2054</v>
      </c>
      <c r="D4257" s="289" t="s">
        <v>21</v>
      </c>
      <c r="E4257" s="86">
        <v>20000</v>
      </c>
      <c r="F4257" s="258"/>
    </row>
    <row r="4258" spans="1:6">
      <c r="A4258" s="166">
        <f t="shared" si="68"/>
        <v>4249</v>
      </c>
      <c r="B4258" s="85">
        <v>44924</v>
      </c>
      <c r="C4258" s="65" t="s">
        <v>2054</v>
      </c>
      <c r="D4258" s="289" t="s">
        <v>21</v>
      </c>
      <c r="E4258" s="86">
        <v>10000</v>
      </c>
      <c r="F4258" s="258"/>
    </row>
    <row r="4259" spans="1:6">
      <c r="A4259" s="166">
        <f t="shared" si="68"/>
        <v>4250</v>
      </c>
      <c r="B4259" s="85">
        <v>44924</v>
      </c>
      <c r="C4259" s="65" t="s">
        <v>2054</v>
      </c>
      <c r="D4259" s="289" t="s">
        <v>21</v>
      </c>
      <c r="E4259" s="86">
        <v>10000</v>
      </c>
      <c r="F4259" s="258"/>
    </row>
    <row r="4260" spans="1:6">
      <c r="A4260" s="166">
        <f t="shared" si="68"/>
        <v>4251</v>
      </c>
      <c r="B4260" s="85">
        <v>44924</v>
      </c>
      <c r="C4260" s="65" t="s">
        <v>2054</v>
      </c>
      <c r="D4260" s="289" t="s">
        <v>21</v>
      </c>
      <c r="E4260" s="86">
        <v>20000</v>
      </c>
      <c r="F4260" s="258"/>
    </row>
    <row r="4261" spans="1:6">
      <c r="A4261" s="166">
        <f t="shared" si="68"/>
        <v>4252</v>
      </c>
      <c r="B4261" s="85">
        <v>44924</v>
      </c>
      <c r="C4261" s="65" t="s">
        <v>2054</v>
      </c>
      <c r="D4261" s="289" t="s">
        <v>21</v>
      </c>
      <c r="E4261" s="86">
        <v>5000</v>
      </c>
      <c r="F4261" s="258"/>
    </row>
    <row r="4262" spans="1:6">
      <c r="A4262" s="166">
        <f t="shared" si="68"/>
        <v>4253</v>
      </c>
      <c r="B4262" s="85">
        <v>44924</v>
      </c>
      <c r="C4262" s="65" t="s">
        <v>2054</v>
      </c>
      <c r="D4262" s="289" t="s">
        <v>21</v>
      </c>
      <c r="E4262" s="86">
        <v>10000</v>
      </c>
      <c r="F4262" s="258"/>
    </row>
    <row r="4263" spans="1:6">
      <c r="A4263" s="166">
        <f t="shared" si="68"/>
        <v>4254</v>
      </c>
      <c r="B4263" s="85">
        <v>44924</v>
      </c>
      <c r="C4263" s="65" t="s">
        <v>2054</v>
      </c>
      <c r="D4263" s="289" t="s">
        <v>21</v>
      </c>
      <c r="E4263" s="86">
        <v>111</v>
      </c>
      <c r="F4263" s="258"/>
    </row>
    <row r="4264" spans="1:6">
      <c r="A4264" s="166">
        <f t="shared" si="68"/>
        <v>4255</v>
      </c>
      <c r="B4264" s="85">
        <v>44924</v>
      </c>
      <c r="C4264" s="65" t="s">
        <v>2054</v>
      </c>
      <c r="D4264" s="289" t="s">
        <v>21</v>
      </c>
      <c r="E4264" s="86">
        <v>20000</v>
      </c>
      <c r="F4264" s="258"/>
    </row>
    <row r="4265" spans="1:6">
      <c r="A4265" s="166">
        <f t="shared" si="68"/>
        <v>4256</v>
      </c>
      <c r="B4265" s="85">
        <v>44924</v>
      </c>
      <c r="C4265" s="65" t="s">
        <v>2054</v>
      </c>
      <c r="D4265" s="289" t="s">
        <v>21</v>
      </c>
      <c r="E4265" s="86">
        <v>136992</v>
      </c>
      <c r="F4265" s="258"/>
    </row>
    <row r="4266" spans="1:6">
      <c r="A4266" s="166">
        <f t="shared" si="68"/>
        <v>4257</v>
      </c>
      <c r="B4266" s="85">
        <v>44924</v>
      </c>
      <c r="C4266" s="65" t="s">
        <v>2054</v>
      </c>
      <c r="D4266" s="289" t="s">
        <v>21</v>
      </c>
      <c r="E4266" s="86">
        <v>70000</v>
      </c>
      <c r="F4266" s="258"/>
    </row>
    <row r="4267" spans="1:6">
      <c r="A4267" s="166">
        <f t="shared" si="68"/>
        <v>4258</v>
      </c>
      <c r="B4267" s="85">
        <v>44924</v>
      </c>
      <c r="C4267" s="65" t="s">
        <v>2054</v>
      </c>
      <c r="D4267" s="289" t="s">
        <v>21</v>
      </c>
      <c r="E4267" s="86">
        <v>20000</v>
      </c>
      <c r="F4267" s="258"/>
    </row>
    <row r="4268" spans="1:6">
      <c r="A4268" s="166">
        <f t="shared" si="68"/>
        <v>4259</v>
      </c>
      <c r="B4268" s="85">
        <v>44924</v>
      </c>
      <c r="C4268" s="65" t="s">
        <v>2054</v>
      </c>
      <c r="D4268" s="289" t="s">
        <v>21</v>
      </c>
      <c r="E4268" s="86">
        <v>10000</v>
      </c>
      <c r="F4268" s="258"/>
    </row>
    <row r="4269" spans="1:6">
      <c r="A4269" s="166">
        <f t="shared" si="68"/>
        <v>4260</v>
      </c>
      <c r="B4269" s="85">
        <v>44924</v>
      </c>
      <c r="C4269" s="65" t="s">
        <v>2054</v>
      </c>
      <c r="D4269" s="289" t="s">
        <v>21</v>
      </c>
      <c r="E4269" s="86">
        <v>20000</v>
      </c>
      <c r="F4269" s="258"/>
    </row>
    <row r="4270" spans="1:6">
      <c r="A4270" s="166">
        <f t="shared" si="68"/>
        <v>4261</v>
      </c>
      <c r="B4270" s="85">
        <v>44924</v>
      </c>
      <c r="C4270" s="65" t="s">
        <v>2054</v>
      </c>
      <c r="D4270" s="289" t="s">
        <v>21</v>
      </c>
      <c r="E4270" s="86">
        <v>10000</v>
      </c>
      <c r="F4270" s="258"/>
    </row>
    <row r="4271" spans="1:6">
      <c r="A4271" s="166">
        <f t="shared" si="68"/>
        <v>4262</v>
      </c>
      <c r="B4271" s="85">
        <v>44924</v>
      </c>
      <c r="C4271" s="65" t="s">
        <v>2054</v>
      </c>
      <c r="D4271" s="289" t="s">
        <v>21</v>
      </c>
      <c r="E4271" s="86">
        <v>20000</v>
      </c>
      <c r="F4271" s="258"/>
    </row>
    <row r="4272" spans="1:6">
      <c r="A4272" s="166">
        <f t="shared" si="68"/>
        <v>4263</v>
      </c>
      <c r="B4272" s="85">
        <v>44924</v>
      </c>
      <c r="C4272" s="65" t="s">
        <v>2054</v>
      </c>
      <c r="D4272" s="289" t="s">
        <v>21</v>
      </c>
      <c r="E4272" s="86">
        <v>20000</v>
      </c>
      <c r="F4272" s="258"/>
    </row>
    <row r="4273" spans="1:6">
      <c r="A4273" s="166">
        <f t="shared" si="68"/>
        <v>4264</v>
      </c>
      <c r="B4273" s="85">
        <v>44924</v>
      </c>
      <c r="C4273" s="65" t="s">
        <v>2054</v>
      </c>
      <c r="D4273" s="289" t="s">
        <v>2178</v>
      </c>
      <c r="E4273" s="86">
        <v>500000</v>
      </c>
      <c r="F4273" s="258"/>
    </row>
    <row r="4274" spans="1:6">
      <c r="A4274" s="166">
        <f t="shared" si="68"/>
        <v>4265</v>
      </c>
      <c r="B4274" s="85">
        <v>44925</v>
      </c>
      <c r="C4274" s="65" t="s">
        <v>2055</v>
      </c>
      <c r="D4274" s="289" t="s">
        <v>21</v>
      </c>
      <c r="E4274" s="86">
        <v>24000</v>
      </c>
      <c r="F4274" s="258"/>
    </row>
    <row r="4275" spans="1:6">
      <c r="A4275" s="166">
        <f t="shared" si="68"/>
        <v>4266</v>
      </c>
      <c r="B4275" s="85">
        <v>44925</v>
      </c>
      <c r="C4275" s="65" t="s">
        <v>2055</v>
      </c>
      <c r="D4275" s="289" t="s">
        <v>21</v>
      </c>
      <c r="E4275" s="86">
        <v>20000</v>
      </c>
      <c r="F4275" s="258"/>
    </row>
    <row r="4276" spans="1:6">
      <c r="A4276" s="166">
        <f t="shared" si="68"/>
        <v>4267</v>
      </c>
      <c r="B4276" s="85">
        <v>44925</v>
      </c>
      <c r="C4276" s="65" t="s">
        <v>2055</v>
      </c>
      <c r="D4276" s="289" t="s">
        <v>21</v>
      </c>
      <c r="E4276" s="86">
        <v>20000</v>
      </c>
      <c r="F4276" s="258"/>
    </row>
    <row r="4277" spans="1:6">
      <c r="A4277" s="166">
        <f t="shared" si="68"/>
        <v>4268</v>
      </c>
      <c r="B4277" s="85">
        <v>44925</v>
      </c>
      <c r="C4277" s="65" t="s">
        <v>2055</v>
      </c>
      <c r="D4277" s="289" t="s">
        <v>21</v>
      </c>
      <c r="E4277" s="86">
        <v>20000</v>
      </c>
      <c r="F4277" s="258"/>
    </row>
    <row r="4278" spans="1:6">
      <c r="A4278" s="166">
        <f t="shared" si="68"/>
        <v>4269</v>
      </c>
      <c r="B4278" s="85">
        <v>44925</v>
      </c>
      <c r="C4278" s="65" t="s">
        <v>2055</v>
      </c>
      <c r="D4278" s="289" t="s">
        <v>2179</v>
      </c>
      <c r="E4278" s="86">
        <v>200000</v>
      </c>
      <c r="F4278" s="258"/>
    </row>
    <row r="4279" spans="1:6">
      <c r="A4279" s="166">
        <f t="shared" si="68"/>
        <v>4270</v>
      </c>
      <c r="B4279" s="85">
        <v>44925</v>
      </c>
      <c r="C4279" s="65" t="s">
        <v>2055</v>
      </c>
      <c r="D4279" s="289" t="s">
        <v>21</v>
      </c>
      <c r="E4279" s="86">
        <v>10000</v>
      </c>
      <c r="F4279" s="258"/>
    </row>
    <row r="4280" spans="1:6">
      <c r="A4280" s="166">
        <f t="shared" si="68"/>
        <v>4271</v>
      </c>
      <c r="B4280" s="85">
        <v>44925</v>
      </c>
      <c r="C4280" s="65" t="s">
        <v>2055</v>
      </c>
      <c r="D4280" s="289" t="s">
        <v>21</v>
      </c>
      <c r="E4280" s="86">
        <v>10000</v>
      </c>
      <c r="F4280" s="258"/>
    </row>
    <row r="4281" spans="1:6">
      <c r="A4281" s="166">
        <f t="shared" si="68"/>
        <v>4272</v>
      </c>
      <c r="B4281" s="85">
        <v>44925</v>
      </c>
      <c r="C4281" s="65" t="s">
        <v>2055</v>
      </c>
      <c r="D4281" s="289" t="s">
        <v>21</v>
      </c>
      <c r="E4281" s="86">
        <v>10000</v>
      </c>
      <c r="F4281" s="258"/>
    </row>
    <row r="4282" spans="1:6">
      <c r="A4282" s="166">
        <f t="shared" si="68"/>
        <v>4273</v>
      </c>
      <c r="B4282" s="85">
        <v>44925</v>
      </c>
      <c r="C4282" s="65" t="s">
        <v>2055</v>
      </c>
      <c r="D4282" s="289" t="s">
        <v>21</v>
      </c>
      <c r="E4282" s="86">
        <v>20000</v>
      </c>
      <c r="F4282" s="258"/>
    </row>
    <row r="4283" spans="1:6">
      <c r="A4283" s="166">
        <f t="shared" si="68"/>
        <v>4274</v>
      </c>
      <c r="B4283" s="85">
        <v>44925</v>
      </c>
      <c r="C4283" s="65" t="s">
        <v>2055</v>
      </c>
      <c r="D4283" s="289" t="s">
        <v>21</v>
      </c>
      <c r="E4283" s="86">
        <v>10000</v>
      </c>
      <c r="F4283" s="258"/>
    </row>
    <row r="4284" spans="1:6">
      <c r="A4284" s="166">
        <f t="shared" si="68"/>
        <v>4275</v>
      </c>
      <c r="B4284" s="85">
        <v>44925</v>
      </c>
      <c r="C4284" s="65" t="s">
        <v>2055</v>
      </c>
      <c r="D4284" s="289" t="s">
        <v>21</v>
      </c>
      <c r="E4284" s="86">
        <v>10000</v>
      </c>
      <c r="F4284" s="258"/>
    </row>
    <row r="4285" spans="1:6">
      <c r="A4285" s="166">
        <f t="shared" si="68"/>
        <v>4276</v>
      </c>
      <c r="B4285" s="85">
        <v>44925</v>
      </c>
      <c r="C4285" s="65" t="s">
        <v>2055</v>
      </c>
      <c r="D4285" s="289" t="s">
        <v>21</v>
      </c>
      <c r="E4285" s="86">
        <v>10000</v>
      </c>
      <c r="F4285" s="258"/>
    </row>
    <row r="4286" spans="1:6">
      <c r="A4286" s="166">
        <f t="shared" si="68"/>
        <v>4277</v>
      </c>
      <c r="B4286" s="85">
        <v>44925</v>
      </c>
      <c r="C4286" s="65" t="s">
        <v>2055</v>
      </c>
      <c r="D4286" s="289" t="s">
        <v>21</v>
      </c>
      <c r="E4286" s="86">
        <v>20000</v>
      </c>
      <c r="F4286" s="258"/>
    </row>
    <row r="4287" spans="1:6">
      <c r="A4287" s="166">
        <f t="shared" si="68"/>
        <v>4278</v>
      </c>
      <c r="B4287" s="85">
        <v>44925</v>
      </c>
      <c r="C4287" s="65" t="s">
        <v>2055</v>
      </c>
      <c r="D4287" s="289" t="s">
        <v>21</v>
      </c>
      <c r="E4287" s="86">
        <v>20000</v>
      </c>
      <c r="F4287" s="258"/>
    </row>
    <row r="4288" spans="1:6">
      <c r="A4288" s="166">
        <f t="shared" si="68"/>
        <v>4279</v>
      </c>
      <c r="B4288" s="85">
        <v>44925</v>
      </c>
      <c r="C4288" s="65" t="s">
        <v>2055</v>
      </c>
      <c r="D4288" s="289" t="s">
        <v>21</v>
      </c>
      <c r="E4288" s="86">
        <v>20000</v>
      </c>
      <c r="F4288" s="258"/>
    </row>
    <row r="4289" spans="1:7" ht="25.5">
      <c r="A4289" s="166">
        <f t="shared" si="68"/>
        <v>4280</v>
      </c>
      <c r="B4289" s="85">
        <v>44925</v>
      </c>
      <c r="C4289" s="65" t="s">
        <v>2055</v>
      </c>
      <c r="D4289" s="423" t="s">
        <v>2453</v>
      </c>
      <c r="E4289" s="86">
        <v>1000000</v>
      </c>
      <c r="F4289" s="258"/>
      <c r="G4289" s="265">
        <v>6</v>
      </c>
    </row>
    <row r="4290" spans="1:7">
      <c r="A4290" s="166">
        <f t="shared" si="68"/>
        <v>4281</v>
      </c>
      <c r="B4290" s="85">
        <v>44925</v>
      </c>
      <c r="C4290" s="65" t="s">
        <v>2055</v>
      </c>
      <c r="D4290" s="289" t="s">
        <v>21</v>
      </c>
      <c r="E4290" s="86">
        <v>20000</v>
      </c>
      <c r="F4290" s="258"/>
    </row>
    <row r="4291" spans="1:7">
      <c r="A4291" s="166">
        <f t="shared" si="68"/>
        <v>4282</v>
      </c>
      <c r="B4291" s="85">
        <v>44925</v>
      </c>
      <c r="C4291" s="65" t="s">
        <v>2055</v>
      </c>
      <c r="D4291" s="289" t="s">
        <v>21</v>
      </c>
      <c r="E4291" s="86">
        <v>10000</v>
      </c>
      <c r="F4291" s="258"/>
    </row>
    <row r="4292" spans="1:7">
      <c r="A4292" s="166">
        <f t="shared" si="68"/>
        <v>4283</v>
      </c>
      <c r="B4292" s="85">
        <v>44925</v>
      </c>
      <c r="C4292" s="65" t="s">
        <v>2055</v>
      </c>
      <c r="D4292" s="289" t="s">
        <v>21</v>
      </c>
      <c r="E4292" s="86">
        <v>10000</v>
      </c>
      <c r="F4292" s="258"/>
    </row>
    <row r="4293" spans="1:7">
      <c r="A4293" s="166">
        <f t="shared" si="68"/>
        <v>4284</v>
      </c>
      <c r="B4293" s="85">
        <v>44925</v>
      </c>
      <c r="C4293" s="65" t="s">
        <v>2055</v>
      </c>
      <c r="D4293" s="289" t="s">
        <v>21</v>
      </c>
      <c r="E4293" s="86">
        <v>10000</v>
      </c>
      <c r="F4293" s="258"/>
    </row>
    <row r="4294" spans="1:7">
      <c r="A4294" s="166">
        <f t="shared" si="68"/>
        <v>4285</v>
      </c>
      <c r="B4294" s="85">
        <v>44925</v>
      </c>
      <c r="C4294" s="65" t="s">
        <v>2055</v>
      </c>
      <c r="D4294" s="289" t="s">
        <v>21</v>
      </c>
      <c r="E4294" s="86">
        <v>10000</v>
      </c>
      <c r="F4294" s="258"/>
    </row>
    <row r="4295" spans="1:7">
      <c r="A4295" s="166">
        <f t="shared" si="68"/>
        <v>4286</v>
      </c>
      <c r="B4295" s="85">
        <v>44925</v>
      </c>
      <c r="C4295" s="65" t="s">
        <v>2055</v>
      </c>
      <c r="D4295" s="289" t="s">
        <v>21</v>
      </c>
      <c r="E4295" s="86">
        <v>20000</v>
      </c>
      <c r="F4295" s="258"/>
    </row>
    <row r="4296" spans="1:7">
      <c r="A4296" s="166">
        <f t="shared" si="68"/>
        <v>4287</v>
      </c>
      <c r="B4296" s="85">
        <v>44925</v>
      </c>
      <c r="C4296" s="65" t="s">
        <v>2055</v>
      </c>
      <c r="D4296" s="289" t="s">
        <v>21</v>
      </c>
      <c r="E4296" s="86">
        <v>20000</v>
      </c>
      <c r="F4296" s="258"/>
    </row>
    <row r="4297" spans="1:7">
      <c r="A4297" s="166">
        <f t="shared" si="68"/>
        <v>4288</v>
      </c>
      <c r="B4297" s="85">
        <v>44925</v>
      </c>
      <c r="C4297" s="65" t="s">
        <v>2055</v>
      </c>
      <c r="D4297" s="289" t="s">
        <v>21</v>
      </c>
      <c r="E4297" s="86">
        <v>20000</v>
      </c>
      <c r="F4297" s="258"/>
    </row>
    <row r="4298" spans="1:7">
      <c r="A4298" s="166">
        <f t="shared" si="68"/>
        <v>4289</v>
      </c>
      <c r="B4298" s="85">
        <v>44925</v>
      </c>
      <c r="C4298" s="65" t="s">
        <v>2055</v>
      </c>
      <c r="D4298" s="289" t="s">
        <v>21</v>
      </c>
      <c r="E4298" s="86">
        <v>20000</v>
      </c>
      <c r="F4298" s="258"/>
    </row>
    <row r="4299" spans="1:7">
      <c r="A4299" s="166">
        <f t="shared" si="68"/>
        <v>4290</v>
      </c>
      <c r="B4299" s="85">
        <v>44925</v>
      </c>
      <c r="C4299" s="65" t="s">
        <v>2055</v>
      </c>
      <c r="D4299" s="289" t="s">
        <v>21</v>
      </c>
      <c r="E4299" s="86">
        <v>10000</v>
      </c>
      <c r="F4299" s="258"/>
    </row>
    <row r="4300" spans="1:7">
      <c r="A4300" s="166">
        <f t="shared" si="68"/>
        <v>4291</v>
      </c>
      <c r="B4300" s="85">
        <v>44925</v>
      </c>
      <c r="C4300" s="65" t="s">
        <v>2055</v>
      </c>
      <c r="D4300" s="289" t="s">
        <v>21</v>
      </c>
      <c r="E4300" s="86">
        <v>5000</v>
      </c>
      <c r="F4300" s="258"/>
    </row>
    <row r="4301" spans="1:7">
      <c r="A4301" s="166">
        <f t="shared" si="68"/>
        <v>4292</v>
      </c>
      <c r="B4301" s="85">
        <v>44925</v>
      </c>
      <c r="C4301" s="65" t="s">
        <v>2055</v>
      </c>
      <c r="D4301" s="289" t="s">
        <v>21</v>
      </c>
      <c r="E4301" s="86">
        <v>40000</v>
      </c>
      <c r="F4301" s="258"/>
    </row>
    <row r="4302" spans="1:7">
      <c r="A4302" s="166">
        <f t="shared" si="68"/>
        <v>4293</v>
      </c>
      <c r="B4302" s="85">
        <v>44926</v>
      </c>
      <c r="C4302" s="65" t="s">
        <v>2056</v>
      </c>
      <c r="D4302" s="289" t="s">
        <v>21</v>
      </c>
      <c r="E4302" s="86">
        <v>23230</v>
      </c>
      <c r="F4302" s="258"/>
    </row>
    <row r="4303" spans="1:7">
      <c r="A4303" s="166">
        <f t="shared" si="68"/>
        <v>4294</v>
      </c>
      <c r="B4303" s="85">
        <v>44926</v>
      </c>
      <c r="C4303" s="65" t="s">
        <v>2056</v>
      </c>
      <c r="D4303" s="289" t="s">
        <v>2180</v>
      </c>
      <c r="E4303" s="86">
        <v>300000</v>
      </c>
      <c r="F4303" s="258"/>
    </row>
    <row r="4304" spans="1:7">
      <c r="A4304" s="166">
        <f t="shared" si="68"/>
        <v>4295</v>
      </c>
      <c r="B4304" s="85">
        <v>44926</v>
      </c>
      <c r="C4304" s="65" t="s">
        <v>2056</v>
      </c>
      <c r="D4304" s="289" t="s">
        <v>21</v>
      </c>
      <c r="E4304" s="86">
        <v>20000</v>
      </c>
      <c r="F4304" s="258"/>
    </row>
    <row r="4305" spans="1:6">
      <c r="A4305" s="166">
        <f t="shared" si="68"/>
        <v>4296</v>
      </c>
      <c r="B4305" s="85">
        <v>44926</v>
      </c>
      <c r="C4305" s="65" t="s">
        <v>2056</v>
      </c>
      <c r="D4305" s="289" t="s">
        <v>21</v>
      </c>
      <c r="E4305" s="86">
        <v>10000</v>
      </c>
      <c r="F4305" s="258"/>
    </row>
    <row r="4306" spans="1:6">
      <c r="A4306" s="166">
        <f t="shared" si="68"/>
        <v>4297</v>
      </c>
      <c r="B4306" s="85">
        <v>44926</v>
      </c>
      <c r="C4306" s="65" t="s">
        <v>2056</v>
      </c>
      <c r="D4306" s="289" t="s">
        <v>21</v>
      </c>
      <c r="E4306" s="86">
        <v>10000</v>
      </c>
      <c r="F4306" s="258"/>
    </row>
    <row r="4307" spans="1:6">
      <c r="A4307" s="166">
        <f t="shared" si="68"/>
        <v>4298</v>
      </c>
      <c r="B4307" s="85">
        <v>44926</v>
      </c>
      <c r="C4307" s="65" t="s">
        <v>2056</v>
      </c>
      <c r="D4307" s="289" t="s">
        <v>21</v>
      </c>
      <c r="E4307" s="86">
        <v>10000</v>
      </c>
      <c r="F4307" s="258"/>
    </row>
    <row r="4308" spans="1:6">
      <c r="A4308" s="166">
        <f t="shared" si="68"/>
        <v>4299</v>
      </c>
      <c r="B4308" s="85">
        <v>44926</v>
      </c>
      <c r="C4308" s="65" t="s">
        <v>2056</v>
      </c>
      <c r="D4308" s="289" t="s">
        <v>21</v>
      </c>
      <c r="E4308" s="86">
        <v>20000</v>
      </c>
      <c r="F4308" s="258"/>
    </row>
    <row r="4309" spans="1:6">
      <c r="A4309" s="166">
        <f t="shared" si="68"/>
        <v>4300</v>
      </c>
      <c r="B4309" s="85">
        <v>44926</v>
      </c>
      <c r="C4309" s="65" t="s">
        <v>2056</v>
      </c>
      <c r="D4309" s="289" t="s">
        <v>21</v>
      </c>
      <c r="E4309" s="86">
        <v>20000</v>
      </c>
      <c r="F4309" s="258"/>
    </row>
    <row r="4310" spans="1:6">
      <c r="A4310" s="166">
        <f t="shared" si="68"/>
        <v>4301</v>
      </c>
      <c r="B4310" s="85">
        <v>44926</v>
      </c>
      <c r="C4310" s="65" t="s">
        <v>2056</v>
      </c>
      <c r="D4310" s="289" t="s">
        <v>21</v>
      </c>
      <c r="E4310" s="86">
        <v>20000</v>
      </c>
      <c r="F4310" s="258"/>
    </row>
    <row r="4311" spans="1:6">
      <c r="A4311" s="166">
        <f t="shared" si="68"/>
        <v>4302</v>
      </c>
      <c r="B4311" s="85">
        <v>44926</v>
      </c>
      <c r="C4311" s="65" t="s">
        <v>2056</v>
      </c>
      <c r="D4311" s="289" t="s">
        <v>21</v>
      </c>
      <c r="E4311" s="86">
        <v>20000</v>
      </c>
      <c r="F4311" s="258"/>
    </row>
    <row r="4312" spans="1:6">
      <c r="A4312" s="166">
        <f t="shared" si="68"/>
        <v>4303</v>
      </c>
      <c r="B4312" s="85">
        <v>44926</v>
      </c>
      <c r="C4312" s="65" t="s">
        <v>2056</v>
      </c>
      <c r="D4312" s="289" t="s">
        <v>21</v>
      </c>
      <c r="E4312" s="86">
        <v>10000</v>
      </c>
      <c r="F4312" s="258"/>
    </row>
    <row r="4313" spans="1:6">
      <c r="A4313" s="166">
        <f t="shared" si="68"/>
        <v>4304</v>
      </c>
      <c r="B4313" s="85">
        <v>44926</v>
      </c>
      <c r="C4313" s="65" t="s">
        <v>2056</v>
      </c>
      <c r="D4313" s="289" t="s">
        <v>21</v>
      </c>
      <c r="E4313" s="86">
        <v>20000</v>
      </c>
      <c r="F4313" s="258"/>
    </row>
    <row r="4314" spans="1:6">
      <c r="A4314" s="166">
        <f t="shared" si="68"/>
        <v>4305</v>
      </c>
      <c r="B4314" s="85">
        <v>44926</v>
      </c>
      <c r="C4314" s="65" t="s">
        <v>2056</v>
      </c>
      <c r="D4314" s="289" t="s">
        <v>21</v>
      </c>
      <c r="E4314" s="86">
        <v>20000</v>
      </c>
      <c r="F4314" s="258"/>
    </row>
    <row r="4315" spans="1:6">
      <c r="A4315" s="166">
        <f t="shared" si="68"/>
        <v>4306</v>
      </c>
      <c r="B4315" s="85">
        <v>44926</v>
      </c>
      <c r="C4315" s="65" t="s">
        <v>2056</v>
      </c>
      <c r="D4315" s="289" t="s">
        <v>21</v>
      </c>
      <c r="E4315" s="86">
        <v>10000</v>
      </c>
      <c r="F4315" s="258"/>
    </row>
    <row r="4316" spans="1:6">
      <c r="A4316" s="166">
        <f t="shared" si="68"/>
        <v>4307</v>
      </c>
      <c r="B4316" s="85">
        <v>44926</v>
      </c>
      <c r="C4316" s="65" t="s">
        <v>2056</v>
      </c>
      <c r="D4316" s="289" t="s">
        <v>21</v>
      </c>
      <c r="E4316" s="86">
        <v>10000</v>
      </c>
      <c r="F4316" s="258"/>
    </row>
    <row r="4317" spans="1:6">
      <c r="A4317" s="166">
        <f t="shared" si="68"/>
        <v>4308</v>
      </c>
      <c r="B4317" s="85">
        <v>44926</v>
      </c>
      <c r="C4317" s="65" t="s">
        <v>2056</v>
      </c>
      <c r="D4317" s="289" t="s">
        <v>21</v>
      </c>
      <c r="E4317" s="86">
        <v>10000</v>
      </c>
      <c r="F4317" s="258"/>
    </row>
    <row r="4318" spans="1:6">
      <c r="A4318" s="166">
        <f t="shared" si="68"/>
        <v>4309</v>
      </c>
      <c r="B4318" s="85">
        <v>44926</v>
      </c>
      <c r="C4318" s="65" t="s">
        <v>2056</v>
      </c>
      <c r="D4318" s="35" t="s">
        <v>2482</v>
      </c>
      <c r="E4318" s="86">
        <v>100000</v>
      </c>
      <c r="F4318" s="258"/>
    </row>
    <row r="4319" spans="1:6">
      <c r="A4319" s="166">
        <f t="shared" si="68"/>
        <v>4310</v>
      </c>
      <c r="B4319" s="85">
        <v>44926</v>
      </c>
      <c r="C4319" s="65" t="s">
        <v>2056</v>
      </c>
      <c r="D4319" s="289" t="s">
        <v>21</v>
      </c>
      <c r="E4319" s="86">
        <v>10000</v>
      </c>
      <c r="F4319" s="258"/>
    </row>
    <row r="4320" spans="1:6">
      <c r="A4320" s="166">
        <f t="shared" ref="A4320:A4326" si="69">A4319+1</f>
        <v>4311</v>
      </c>
      <c r="B4320" s="85">
        <v>44926</v>
      </c>
      <c r="C4320" s="65" t="s">
        <v>2056</v>
      </c>
      <c r="D4320" s="289" t="s">
        <v>21</v>
      </c>
      <c r="E4320" s="86">
        <v>20000</v>
      </c>
      <c r="F4320" s="258"/>
    </row>
    <row r="4321" spans="1:7">
      <c r="A4321" s="166">
        <f t="shared" si="69"/>
        <v>4312</v>
      </c>
      <c r="B4321" s="85">
        <v>44926</v>
      </c>
      <c r="C4321" s="65" t="s">
        <v>2056</v>
      </c>
      <c r="D4321" s="289" t="s">
        <v>21</v>
      </c>
      <c r="E4321" s="86">
        <v>20000</v>
      </c>
      <c r="F4321" s="258"/>
    </row>
    <row r="4322" spans="1:7">
      <c r="A4322" s="166">
        <f t="shared" si="69"/>
        <v>4313</v>
      </c>
      <c r="B4322" s="85">
        <v>44926</v>
      </c>
      <c r="C4322" s="65" t="s">
        <v>2056</v>
      </c>
      <c r="D4322" s="289" t="s">
        <v>21</v>
      </c>
      <c r="E4322" s="86">
        <v>10000</v>
      </c>
      <c r="F4322" s="258"/>
    </row>
    <row r="4323" spans="1:7">
      <c r="A4323" s="166">
        <f t="shared" si="69"/>
        <v>4314</v>
      </c>
      <c r="B4323" s="85">
        <v>44926</v>
      </c>
      <c r="C4323" s="65" t="s">
        <v>2056</v>
      </c>
      <c r="D4323" s="289" t="s">
        <v>21</v>
      </c>
      <c r="E4323" s="86">
        <v>10000</v>
      </c>
      <c r="F4323" s="258"/>
    </row>
    <row r="4324" spans="1:7">
      <c r="A4324" s="166">
        <f t="shared" si="69"/>
        <v>4315</v>
      </c>
      <c r="B4324" s="85">
        <v>44926</v>
      </c>
      <c r="C4324" s="65" t="s">
        <v>2056</v>
      </c>
      <c r="D4324" s="289" t="s">
        <v>21</v>
      </c>
      <c r="E4324" s="86">
        <v>20000</v>
      </c>
      <c r="F4324" s="258"/>
    </row>
    <row r="4325" spans="1:7">
      <c r="A4325" s="166">
        <f t="shared" si="69"/>
        <v>4316</v>
      </c>
      <c r="B4325" s="85">
        <v>44926</v>
      </c>
      <c r="C4325" s="65" t="s">
        <v>2056</v>
      </c>
      <c r="D4325" s="289" t="s">
        <v>21</v>
      </c>
      <c r="E4325" s="86">
        <v>10000</v>
      </c>
      <c r="F4325" s="258"/>
    </row>
    <row r="4326" spans="1:7">
      <c r="A4326" s="166">
        <f t="shared" si="69"/>
        <v>4317</v>
      </c>
      <c r="B4326" s="85">
        <v>44926</v>
      </c>
      <c r="C4326" s="65" t="s">
        <v>2056</v>
      </c>
      <c r="D4326" s="289" t="s">
        <v>21</v>
      </c>
      <c r="E4326" s="86">
        <v>20000</v>
      </c>
      <c r="F4326" s="258"/>
    </row>
    <row r="4327" spans="1:7">
      <c r="A4327" s="166"/>
      <c r="B4327" s="85"/>
      <c r="C4327" s="65"/>
      <c r="D4327" s="289"/>
      <c r="E4327" s="86"/>
      <c r="F4327" s="258"/>
    </row>
    <row r="4328" spans="1:7">
      <c r="A4328" s="1440" t="s">
        <v>1371</v>
      </c>
      <c r="B4328" s="1441"/>
      <c r="C4328" s="1441"/>
      <c r="D4328" s="570"/>
      <c r="E4328" s="957">
        <f>SUM(E4329:E4487)</f>
        <v>299130773</v>
      </c>
      <c r="F4328" s="161"/>
    </row>
    <row r="4329" spans="1:7">
      <c r="A4329" s="166">
        <v>1</v>
      </c>
      <c r="B4329" s="191">
        <v>44565</v>
      </c>
      <c r="C4329" s="192" t="s">
        <v>382</v>
      </c>
      <c r="D4329" s="206" t="s">
        <v>2489</v>
      </c>
      <c r="E4329" s="51">
        <v>300000</v>
      </c>
      <c r="F4329" s="258"/>
    </row>
    <row r="4330" spans="1:7">
      <c r="A4330" s="166">
        <f>A4329+1</f>
        <v>2</v>
      </c>
      <c r="B4330" s="191">
        <v>44565</v>
      </c>
      <c r="C4330" s="192" t="s">
        <v>382</v>
      </c>
      <c r="D4330" s="80" t="s">
        <v>403</v>
      </c>
      <c r="E4330" s="51">
        <v>100000</v>
      </c>
      <c r="F4330" s="258"/>
    </row>
    <row r="4331" spans="1:7" ht="25.5">
      <c r="A4331" s="166">
        <f t="shared" ref="A4331:A4394" si="70">A4330+1</f>
        <v>3</v>
      </c>
      <c r="B4331" s="191">
        <v>44570</v>
      </c>
      <c r="C4331" s="192" t="s">
        <v>383</v>
      </c>
      <c r="D4331" s="80" t="s">
        <v>2490</v>
      </c>
      <c r="E4331" s="51">
        <v>1300000</v>
      </c>
      <c r="F4331" s="258"/>
      <c r="G4331" s="265">
        <v>20</v>
      </c>
    </row>
    <row r="4332" spans="1:7">
      <c r="A4332" s="166">
        <f t="shared" si="70"/>
        <v>4</v>
      </c>
      <c r="B4332" s="191">
        <v>44577</v>
      </c>
      <c r="C4332" s="192" t="s">
        <v>385</v>
      </c>
      <c r="D4332" s="80" t="s">
        <v>21</v>
      </c>
      <c r="E4332" s="51">
        <v>100000</v>
      </c>
      <c r="F4332" s="258"/>
    </row>
    <row r="4333" spans="1:7" ht="25.5">
      <c r="A4333" s="166">
        <f t="shared" si="70"/>
        <v>5</v>
      </c>
      <c r="B4333" s="191">
        <v>44588</v>
      </c>
      <c r="C4333" s="192" t="s">
        <v>388</v>
      </c>
      <c r="D4333" s="177" t="s">
        <v>2524</v>
      </c>
      <c r="E4333" s="51">
        <v>5000000</v>
      </c>
      <c r="F4333" s="258"/>
    </row>
    <row r="4334" spans="1:7">
      <c r="A4334" s="166">
        <f t="shared" si="70"/>
        <v>6</v>
      </c>
      <c r="B4334" s="191">
        <v>44589</v>
      </c>
      <c r="C4334" s="192" t="s">
        <v>421</v>
      </c>
      <c r="D4334" s="206" t="s">
        <v>2489</v>
      </c>
      <c r="E4334" s="51">
        <v>300000</v>
      </c>
      <c r="F4334" s="258"/>
    </row>
    <row r="4335" spans="1:7">
      <c r="A4335" s="166">
        <f t="shared" si="70"/>
        <v>7</v>
      </c>
      <c r="B4335" s="195">
        <v>44593</v>
      </c>
      <c r="C4335" s="173" t="s">
        <v>422</v>
      </c>
      <c r="D4335" s="80" t="s">
        <v>21</v>
      </c>
      <c r="E4335" s="174">
        <v>100000</v>
      </c>
      <c r="F4335" s="258"/>
    </row>
    <row r="4336" spans="1:7">
      <c r="A4336" s="166">
        <f t="shared" si="70"/>
        <v>8</v>
      </c>
      <c r="B4336" s="195">
        <v>44594</v>
      </c>
      <c r="C4336" s="173" t="s">
        <v>389</v>
      </c>
      <c r="D4336" s="80" t="s">
        <v>403</v>
      </c>
      <c r="E4336" s="174">
        <v>100000</v>
      </c>
      <c r="F4336" s="258"/>
    </row>
    <row r="4337" spans="1:7">
      <c r="A4337" s="166">
        <f t="shared" si="70"/>
        <v>9</v>
      </c>
      <c r="B4337" s="195">
        <v>44602</v>
      </c>
      <c r="C4337" s="173" t="s">
        <v>391</v>
      </c>
      <c r="D4337" s="179" t="s">
        <v>2508</v>
      </c>
      <c r="E4337" s="174">
        <v>200000</v>
      </c>
      <c r="F4337" s="258"/>
    </row>
    <row r="4338" spans="1:7">
      <c r="A4338" s="166">
        <f t="shared" si="70"/>
        <v>10</v>
      </c>
      <c r="B4338" s="195">
        <v>44604</v>
      </c>
      <c r="C4338" s="173" t="s">
        <v>393</v>
      </c>
      <c r="D4338" s="179" t="s">
        <v>2496</v>
      </c>
      <c r="E4338" s="174">
        <v>100000</v>
      </c>
      <c r="F4338" s="258"/>
    </row>
    <row r="4339" spans="1:7">
      <c r="A4339" s="166">
        <f t="shared" si="70"/>
        <v>11</v>
      </c>
      <c r="B4339" s="195">
        <v>44604</v>
      </c>
      <c r="C4339" s="173" t="s">
        <v>393</v>
      </c>
      <c r="D4339" s="179" t="s">
        <v>2497</v>
      </c>
      <c r="E4339" s="174">
        <v>100000</v>
      </c>
      <c r="F4339" s="258"/>
    </row>
    <row r="4340" spans="1:7">
      <c r="A4340" s="166">
        <f t="shared" si="70"/>
        <v>12</v>
      </c>
      <c r="B4340" s="195">
        <v>44605</v>
      </c>
      <c r="C4340" s="173" t="s">
        <v>423</v>
      </c>
      <c r="D4340" s="179" t="s">
        <v>2498</v>
      </c>
      <c r="E4340" s="174">
        <v>100000</v>
      </c>
      <c r="F4340" s="258"/>
    </row>
    <row r="4341" spans="1:7">
      <c r="A4341" s="166">
        <f t="shared" si="70"/>
        <v>13</v>
      </c>
      <c r="B4341" s="195">
        <v>44605</v>
      </c>
      <c r="C4341" s="173" t="s">
        <v>423</v>
      </c>
      <c r="D4341" s="179" t="s">
        <v>2499</v>
      </c>
      <c r="E4341" s="174">
        <v>100000</v>
      </c>
      <c r="F4341" s="258"/>
    </row>
    <row r="4342" spans="1:7">
      <c r="A4342" s="166">
        <f t="shared" si="70"/>
        <v>14</v>
      </c>
      <c r="B4342" s="195">
        <v>44605</v>
      </c>
      <c r="C4342" s="173" t="s">
        <v>423</v>
      </c>
      <c r="D4342" s="179" t="s">
        <v>2500</v>
      </c>
      <c r="E4342" s="174">
        <v>100000</v>
      </c>
      <c r="F4342" s="258"/>
    </row>
    <row r="4343" spans="1:7">
      <c r="A4343" s="166">
        <f t="shared" si="70"/>
        <v>15</v>
      </c>
      <c r="B4343" s="195">
        <v>44607</v>
      </c>
      <c r="C4343" s="173" t="s">
        <v>424</v>
      </c>
      <c r="D4343" s="179" t="s">
        <v>2503</v>
      </c>
      <c r="E4343" s="174">
        <v>200000</v>
      </c>
      <c r="F4343" s="258"/>
    </row>
    <row r="4344" spans="1:7">
      <c r="A4344" s="166">
        <f t="shared" si="70"/>
        <v>16</v>
      </c>
      <c r="B4344" s="195">
        <v>44608</v>
      </c>
      <c r="C4344" s="173" t="s">
        <v>394</v>
      </c>
      <c r="D4344" s="179" t="s">
        <v>21</v>
      </c>
      <c r="E4344" s="174">
        <v>100000</v>
      </c>
      <c r="F4344" s="258"/>
    </row>
    <row r="4345" spans="1:7" ht="25.5">
      <c r="A4345" s="166">
        <f t="shared" si="70"/>
        <v>17</v>
      </c>
      <c r="B4345" s="195">
        <v>44609</v>
      </c>
      <c r="C4345" s="173" t="s">
        <v>395</v>
      </c>
      <c r="D4345" s="80" t="s">
        <v>2490</v>
      </c>
      <c r="E4345" s="174">
        <v>850000</v>
      </c>
      <c r="F4345" s="258"/>
      <c r="G4345" s="265">
        <v>20</v>
      </c>
    </row>
    <row r="4346" spans="1:7">
      <c r="A4346" s="166">
        <f t="shared" si="70"/>
        <v>18</v>
      </c>
      <c r="B4346" s="195">
        <v>44612</v>
      </c>
      <c r="C4346" s="173" t="s">
        <v>425</v>
      </c>
      <c r="D4346" s="179" t="s">
        <v>21</v>
      </c>
      <c r="E4346" s="174">
        <v>50000</v>
      </c>
      <c r="F4346" s="258"/>
    </row>
    <row r="4347" spans="1:7">
      <c r="A4347" s="166">
        <f t="shared" si="70"/>
        <v>19</v>
      </c>
      <c r="B4347" s="195">
        <v>44613</v>
      </c>
      <c r="C4347" s="173" t="s">
        <v>456</v>
      </c>
      <c r="D4347" s="80" t="s">
        <v>21</v>
      </c>
      <c r="E4347" s="174">
        <v>100000</v>
      </c>
      <c r="F4347" s="258"/>
    </row>
    <row r="4348" spans="1:7">
      <c r="A4348" s="166">
        <f t="shared" si="70"/>
        <v>20</v>
      </c>
      <c r="B4348" s="195">
        <v>44620</v>
      </c>
      <c r="C4348" s="173" t="s">
        <v>426</v>
      </c>
      <c r="D4348" s="177" t="s">
        <v>2504</v>
      </c>
      <c r="E4348" s="308">
        <v>200000</v>
      </c>
      <c r="F4348" s="258"/>
    </row>
    <row r="4349" spans="1:7" ht="25.5">
      <c r="A4349" s="166">
        <f t="shared" si="70"/>
        <v>21</v>
      </c>
      <c r="B4349" s="195">
        <v>44621</v>
      </c>
      <c r="C4349" s="197" t="s">
        <v>427</v>
      </c>
      <c r="D4349" s="206" t="s">
        <v>2505</v>
      </c>
      <c r="E4349" s="167">
        <v>100000</v>
      </c>
      <c r="F4349" s="258"/>
    </row>
    <row r="4350" spans="1:7">
      <c r="A4350" s="166">
        <f t="shared" si="70"/>
        <v>22</v>
      </c>
      <c r="B4350" s="195">
        <v>44625</v>
      </c>
      <c r="C4350" s="197" t="s">
        <v>397</v>
      </c>
      <c r="D4350" s="206" t="s">
        <v>2489</v>
      </c>
      <c r="E4350" s="167">
        <v>300000</v>
      </c>
      <c r="F4350" s="258"/>
    </row>
    <row r="4351" spans="1:7">
      <c r="A4351" s="166">
        <f t="shared" si="70"/>
        <v>23</v>
      </c>
      <c r="B4351" s="195">
        <v>44625</v>
      </c>
      <c r="C4351" s="197" t="s">
        <v>397</v>
      </c>
      <c r="D4351" s="80" t="s">
        <v>2506</v>
      </c>
      <c r="E4351" s="171">
        <v>291929</v>
      </c>
      <c r="F4351" s="258"/>
    </row>
    <row r="4352" spans="1:7">
      <c r="A4352" s="166">
        <f t="shared" si="70"/>
        <v>24</v>
      </c>
      <c r="B4352" s="195">
        <v>44625</v>
      </c>
      <c r="C4352" s="197" t="s">
        <v>397</v>
      </c>
      <c r="D4352" s="206" t="s">
        <v>461</v>
      </c>
      <c r="E4352" s="167">
        <v>250000</v>
      </c>
      <c r="F4352" s="258"/>
    </row>
    <row r="4353" spans="1:7">
      <c r="A4353" s="166">
        <f t="shared" si="70"/>
        <v>25</v>
      </c>
      <c r="B4353" s="195">
        <v>44625</v>
      </c>
      <c r="C4353" s="197" t="s">
        <v>397</v>
      </c>
      <c r="D4353" s="206" t="s">
        <v>2507</v>
      </c>
      <c r="E4353" s="167">
        <v>2500000</v>
      </c>
      <c r="F4353" s="258"/>
    </row>
    <row r="4354" spans="1:7" ht="25.5">
      <c r="A4354" s="166">
        <f t="shared" si="70"/>
        <v>26</v>
      </c>
      <c r="B4354" s="195">
        <v>44629</v>
      </c>
      <c r="C4354" s="197" t="s">
        <v>398</v>
      </c>
      <c r="D4354" s="80" t="s">
        <v>2490</v>
      </c>
      <c r="E4354" s="167">
        <v>1200000</v>
      </c>
      <c r="F4354" s="258"/>
      <c r="G4354" s="265">
        <v>20</v>
      </c>
    </row>
    <row r="4355" spans="1:7">
      <c r="A4355" s="166">
        <f t="shared" si="70"/>
        <v>27</v>
      </c>
      <c r="B4355" s="195">
        <v>44630</v>
      </c>
      <c r="C4355" s="198" t="s">
        <v>399</v>
      </c>
      <c r="D4355" s="179" t="s">
        <v>2508</v>
      </c>
      <c r="E4355" s="167">
        <v>200000</v>
      </c>
      <c r="F4355" s="258"/>
    </row>
    <row r="4356" spans="1:7">
      <c r="A4356" s="166">
        <f t="shared" si="70"/>
        <v>28</v>
      </c>
      <c r="B4356" s="195">
        <v>44632</v>
      </c>
      <c r="C4356" s="198" t="s">
        <v>429</v>
      </c>
      <c r="D4356" s="80" t="s">
        <v>403</v>
      </c>
      <c r="E4356" s="167">
        <v>50000</v>
      </c>
      <c r="F4356" s="258"/>
    </row>
    <row r="4357" spans="1:7">
      <c r="A4357" s="166">
        <f t="shared" si="70"/>
        <v>29</v>
      </c>
      <c r="B4357" s="195">
        <v>44639</v>
      </c>
      <c r="C4357" s="198" t="s">
        <v>2511</v>
      </c>
      <c r="D4357" s="177" t="s">
        <v>21</v>
      </c>
      <c r="E4357" s="308">
        <v>100000</v>
      </c>
      <c r="F4357" s="258"/>
    </row>
    <row r="4358" spans="1:7">
      <c r="A4358" s="166">
        <f t="shared" si="70"/>
        <v>30</v>
      </c>
      <c r="B4358" s="195">
        <v>44645</v>
      </c>
      <c r="C4358" s="198" t="s">
        <v>431</v>
      </c>
      <c r="D4358" s="179" t="s">
        <v>2500</v>
      </c>
      <c r="E4358" s="308">
        <v>100000</v>
      </c>
      <c r="F4358" s="258"/>
    </row>
    <row r="4359" spans="1:7">
      <c r="A4359" s="166">
        <f t="shared" si="70"/>
        <v>31</v>
      </c>
      <c r="B4359" s="195">
        <v>44646</v>
      </c>
      <c r="C4359" s="198" t="s">
        <v>402</v>
      </c>
      <c r="D4359" s="80" t="s">
        <v>21</v>
      </c>
      <c r="E4359" s="167">
        <v>100000</v>
      </c>
      <c r="F4359" s="258"/>
    </row>
    <row r="4360" spans="1:7">
      <c r="A4360" s="166">
        <f t="shared" si="70"/>
        <v>32</v>
      </c>
      <c r="B4360" s="195">
        <v>44649</v>
      </c>
      <c r="C4360" s="198" t="s">
        <v>432</v>
      </c>
      <c r="D4360" s="177" t="s">
        <v>2504</v>
      </c>
      <c r="E4360" s="167">
        <v>200000</v>
      </c>
      <c r="F4360" s="258"/>
    </row>
    <row r="4361" spans="1:7" ht="25.5">
      <c r="A4361" s="166">
        <f t="shared" si="70"/>
        <v>33</v>
      </c>
      <c r="B4361" s="199" t="s">
        <v>569</v>
      </c>
      <c r="C4361" s="200" t="s">
        <v>598</v>
      </c>
      <c r="D4361" s="206" t="s">
        <v>2505</v>
      </c>
      <c r="E4361" s="308">
        <v>100000</v>
      </c>
      <c r="F4361" s="258"/>
    </row>
    <row r="4362" spans="1:7">
      <c r="A4362" s="166">
        <f t="shared" si="70"/>
        <v>34</v>
      </c>
      <c r="B4362" s="199" t="s">
        <v>571</v>
      </c>
      <c r="C4362" s="200" t="s">
        <v>600</v>
      </c>
      <c r="D4362" s="179" t="s">
        <v>2508</v>
      </c>
      <c r="E4362" s="308">
        <v>200000</v>
      </c>
      <c r="F4362" s="258"/>
    </row>
    <row r="4363" spans="1:7">
      <c r="A4363" s="166">
        <f t="shared" si="70"/>
        <v>35</v>
      </c>
      <c r="B4363" s="199" t="s">
        <v>571</v>
      </c>
      <c r="C4363" s="200" t="s">
        <v>600</v>
      </c>
      <c r="D4363" s="206" t="s">
        <v>2489</v>
      </c>
      <c r="E4363" s="308">
        <v>300000</v>
      </c>
      <c r="F4363" s="258"/>
    </row>
    <row r="4364" spans="1:7">
      <c r="A4364" s="166">
        <f t="shared" si="70"/>
        <v>36</v>
      </c>
      <c r="B4364" s="199" t="s">
        <v>572</v>
      </c>
      <c r="C4364" s="200" t="s">
        <v>601</v>
      </c>
      <c r="D4364" s="179" t="s">
        <v>2496</v>
      </c>
      <c r="E4364" s="308">
        <v>100000</v>
      </c>
      <c r="F4364" s="258"/>
    </row>
    <row r="4365" spans="1:7">
      <c r="A4365" s="166">
        <f t="shared" si="70"/>
        <v>37</v>
      </c>
      <c r="B4365" s="199" t="s">
        <v>573</v>
      </c>
      <c r="C4365" s="200" t="s">
        <v>602</v>
      </c>
      <c r="D4365" s="194" t="s">
        <v>2518</v>
      </c>
      <c r="E4365" s="308">
        <v>100000</v>
      </c>
      <c r="F4365" s="258"/>
    </row>
    <row r="4366" spans="1:7" ht="25.5">
      <c r="A4366" s="166">
        <f t="shared" si="70"/>
        <v>38</v>
      </c>
      <c r="B4366" s="199" t="s">
        <v>573</v>
      </c>
      <c r="C4366" s="200" t="s">
        <v>602</v>
      </c>
      <c r="D4366" s="80" t="s">
        <v>2490</v>
      </c>
      <c r="E4366" s="308">
        <v>850000</v>
      </c>
      <c r="F4366" s="258"/>
      <c r="G4366" s="265">
        <v>20</v>
      </c>
    </row>
    <row r="4367" spans="1:7">
      <c r="A4367" s="166">
        <f t="shared" si="70"/>
        <v>39</v>
      </c>
      <c r="B4367" s="199" t="s">
        <v>577</v>
      </c>
      <c r="C4367" s="200" t="s">
        <v>606</v>
      </c>
      <c r="D4367" s="206" t="s">
        <v>403</v>
      </c>
      <c r="E4367" s="202">
        <v>50000</v>
      </c>
      <c r="F4367" s="258"/>
    </row>
    <row r="4368" spans="1:7">
      <c r="A4368" s="166">
        <f t="shared" si="70"/>
        <v>40</v>
      </c>
      <c r="B4368" s="199" t="s">
        <v>579</v>
      </c>
      <c r="C4368" s="200" t="s">
        <v>607</v>
      </c>
      <c r="D4368" s="80" t="s">
        <v>21</v>
      </c>
      <c r="E4368" s="202">
        <v>200000</v>
      </c>
      <c r="F4368" s="258"/>
    </row>
    <row r="4369" spans="1:7">
      <c r="A4369" s="166">
        <f t="shared" si="70"/>
        <v>41</v>
      </c>
      <c r="B4369" s="199" t="s">
        <v>580</v>
      </c>
      <c r="C4369" s="200" t="s">
        <v>608</v>
      </c>
      <c r="D4369" s="80" t="s">
        <v>21</v>
      </c>
      <c r="E4369" s="202">
        <v>250000</v>
      </c>
      <c r="F4369" s="258"/>
    </row>
    <row r="4370" spans="1:7">
      <c r="A4370" s="166">
        <f t="shared" si="70"/>
        <v>42</v>
      </c>
      <c r="B4370" s="199" t="s">
        <v>580</v>
      </c>
      <c r="C4370" s="200" t="s">
        <v>608</v>
      </c>
      <c r="D4370" s="80" t="s">
        <v>21</v>
      </c>
      <c r="E4370" s="202">
        <v>100000</v>
      </c>
      <c r="F4370" s="258"/>
    </row>
    <row r="4371" spans="1:7">
      <c r="A4371" s="166">
        <f t="shared" si="70"/>
        <v>43</v>
      </c>
      <c r="B4371" s="199" t="s">
        <v>581</v>
      </c>
      <c r="C4371" s="200" t="s">
        <v>609</v>
      </c>
      <c r="D4371" s="179" t="s">
        <v>2500</v>
      </c>
      <c r="E4371" s="202">
        <v>100000</v>
      </c>
      <c r="F4371" s="258"/>
    </row>
    <row r="4372" spans="1:7" ht="25.5">
      <c r="A4372" s="166">
        <f t="shared" si="70"/>
        <v>44</v>
      </c>
      <c r="B4372" s="199" t="s">
        <v>583</v>
      </c>
      <c r="C4372" s="200" t="s">
        <v>611</v>
      </c>
      <c r="D4372" s="177" t="s">
        <v>2524</v>
      </c>
      <c r="E4372" s="202">
        <v>5000000</v>
      </c>
      <c r="F4372" s="258"/>
    </row>
    <row r="4373" spans="1:7">
      <c r="A4373" s="166">
        <f t="shared" si="70"/>
        <v>45</v>
      </c>
      <c r="B4373" s="199" t="s">
        <v>583</v>
      </c>
      <c r="C4373" s="200" t="s">
        <v>611</v>
      </c>
      <c r="D4373" s="177" t="s">
        <v>2504</v>
      </c>
      <c r="E4373" s="202">
        <v>200000</v>
      </c>
      <c r="F4373" s="258"/>
    </row>
    <row r="4374" spans="1:7">
      <c r="A4374" s="166">
        <f t="shared" si="70"/>
        <v>46</v>
      </c>
      <c r="B4374" s="984" t="s">
        <v>545</v>
      </c>
      <c r="C4374" s="205" t="s">
        <v>627</v>
      </c>
      <c r="D4374" s="24" t="s">
        <v>2429</v>
      </c>
      <c r="E4374" s="167">
        <v>100000</v>
      </c>
      <c r="F4374" s="258"/>
    </row>
    <row r="4375" spans="1:7">
      <c r="A4375" s="166">
        <f t="shared" si="70"/>
        <v>47</v>
      </c>
      <c r="B4375" s="984" t="s">
        <v>546</v>
      </c>
      <c r="C4375" s="205" t="s">
        <v>628</v>
      </c>
      <c r="D4375" s="206" t="s">
        <v>21</v>
      </c>
      <c r="E4375" s="167">
        <v>50000</v>
      </c>
      <c r="F4375" s="258"/>
    </row>
    <row r="4376" spans="1:7">
      <c r="A4376" s="166">
        <f t="shared" si="70"/>
        <v>48</v>
      </c>
      <c r="B4376" s="984" t="s">
        <v>548</v>
      </c>
      <c r="C4376" s="205" t="s">
        <v>630</v>
      </c>
      <c r="D4376" s="206" t="s">
        <v>2489</v>
      </c>
      <c r="E4376" s="167">
        <v>300000</v>
      </c>
      <c r="F4376" s="258"/>
    </row>
    <row r="4377" spans="1:7">
      <c r="A4377" s="166">
        <f t="shared" si="70"/>
        <v>49</v>
      </c>
      <c r="B4377" s="984" t="s">
        <v>549</v>
      </c>
      <c r="C4377" s="205" t="s">
        <v>631</v>
      </c>
      <c r="D4377" s="206" t="s">
        <v>454</v>
      </c>
      <c r="E4377" s="167">
        <v>100000</v>
      </c>
      <c r="F4377" s="258"/>
    </row>
    <row r="4378" spans="1:7" ht="25.5">
      <c r="A4378" s="166">
        <f t="shared" si="70"/>
        <v>50</v>
      </c>
      <c r="B4378" s="984" t="s">
        <v>557</v>
      </c>
      <c r="C4378" s="205" t="s">
        <v>638</v>
      </c>
      <c r="D4378" s="206" t="s">
        <v>2424</v>
      </c>
      <c r="E4378" s="167">
        <v>10000000</v>
      </c>
      <c r="F4378" s="258"/>
    </row>
    <row r="4379" spans="1:7">
      <c r="A4379" s="166">
        <f t="shared" si="70"/>
        <v>51</v>
      </c>
      <c r="B4379" s="984" t="s">
        <v>559</v>
      </c>
      <c r="C4379" s="205" t="s">
        <v>640</v>
      </c>
      <c r="D4379" s="80" t="s">
        <v>442</v>
      </c>
      <c r="E4379" s="167">
        <v>2450000</v>
      </c>
      <c r="F4379" s="258"/>
      <c r="G4379" s="265">
        <v>20</v>
      </c>
    </row>
    <row r="4380" spans="1:7">
      <c r="A4380" s="166">
        <f t="shared" si="70"/>
        <v>52</v>
      </c>
      <c r="B4380" s="984" t="s">
        <v>559</v>
      </c>
      <c r="C4380" s="205" t="s">
        <v>640</v>
      </c>
      <c r="D4380" s="206" t="s">
        <v>623</v>
      </c>
      <c r="E4380" s="167">
        <v>1000000</v>
      </c>
      <c r="F4380" s="258"/>
    </row>
    <row r="4381" spans="1:7">
      <c r="A4381" s="166">
        <f t="shared" si="70"/>
        <v>53</v>
      </c>
      <c r="B4381" s="984" t="s">
        <v>559</v>
      </c>
      <c r="C4381" s="205" t="s">
        <v>640</v>
      </c>
      <c r="D4381" s="206" t="s">
        <v>624</v>
      </c>
      <c r="E4381" s="167">
        <v>210522</v>
      </c>
      <c r="F4381" s="258"/>
    </row>
    <row r="4382" spans="1:7">
      <c r="A4382" s="166">
        <f t="shared" si="70"/>
        <v>54</v>
      </c>
      <c r="B4382" s="984" t="s">
        <v>561</v>
      </c>
      <c r="C4382" s="205" t="s">
        <v>641</v>
      </c>
      <c r="D4382" s="206" t="s">
        <v>21</v>
      </c>
      <c r="E4382" s="167">
        <v>100000</v>
      </c>
      <c r="F4382" s="258"/>
    </row>
    <row r="4383" spans="1:7">
      <c r="A4383" s="166">
        <f t="shared" si="70"/>
        <v>55</v>
      </c>
      <c r="B4383" s="189">
        <v>44712</v>
      </c>
      <c r="C4383" s="205" t="s">
        <v>643</v>
      </c>
      <c r="D4383" s="177" t="s">
        <v>2504</v>
      </c>
      <c r="E4383" s="167">
        <v>200000</v>
      </c>
      <c r="F4383" s="258"/>
    </row>
    <row r="4384" spans="1:7">
      <c r="A4384" s="166">
        <f t="shared" si="70"/>
        <v>56</v>
      </c>
      <c r="B4384" s="199" t="s">
        <v>811</v>
      </c>
      <c r="C4384" s="205" t="s">
        <v>830</v>
      </c>
      <c r="D4384" s="24" t="s">
        <v>2429</v>
      </c>
      <c r="E4384" s="308">
        <v>100000</v>
      </c>
      <c r="F4384" s="258"/>
    </row>
    <row r="4385" spans="1:7">
      <c r="A4385" s="166">
        <f t="shared" si="70"/>
        <v>57</v>
      </c>
      <c r="B4385" s="199" t="s">
        <v>812</v>
      </c>
      <c r="C4385" s="200" t="s">
        <v>831</v>
      </c>
      <c r="D4385" s="177" t="s">
        <v>403</v>
      </c>
      <c r="E4385" s="167">
        <v>50000</v>
      </c>
      <c r="F4385" s="258"/>
    </row>
    <row r="4386" spans="1:7">
      <c r="A4386" s="166">
        <f t="shared" si="70"/>
        <v>58</v>
      </c>
      <c r="B4386" s="199" t="s">
        <v>813</v>
      </c>
      <c r="C4386" s="200" t="s">
        <v>832</v>
      </c>
      <c r="D4386" s="177" t="s">
        <v>2425</v>
      </c>
      <c r="E4386" s="167">
        <v>3000000</v>
      </c>
      <c r="F4386" s="258"/>
    </row>
    <row r="4387" spans="1:7">
      <c r="A4387" s="166">
        <f t="shared" si="70"/>
        <v>59</v>
      </c>
      <c r="B4387" s="199" t="s">
        <v>814</v>
      </c>
      <c r="C4387" s="200" t="s">
        <v>833</v>
      </c>
      <c r="D4387" s="206" t="s">
        <v>2489</v>
      </c>
      <c r="E4387" s="167">
        <v>300000</v>
      </c>
      <c r="F4387" s="258"/>
    </row>
    <row r="4388" spans="1:7">
      <c r="A4388" s="166">
        <f t="shared" si="70"/>
        <v>60</v>
      </c>
      <c r="B4388" s="199" t="s">
        <v>815</v>
      </c>
      <c r="C4388" s="200" t="s">
        <v>834</v>
      </c>
      <c r="D4388" s="177" t="s">
        <v>595</v>
      </c>
      <c r="E4388" s="167">
        <v>500000</v>
      </c>
      <c r="F4388" s="258"/>
    </row>
    <row r="4389" spans="1:7">
      <c r="A4389" s="166">
        <f t="shared" si="70"/>
        <v>61</v>
      </c>
      <c r="B4389" s="199" t="s">
        <v>816</v>
      </c>
      <c r="C4389" s="200" t="s">
        <v>835</v>
      </c>
      <c r="D4389" s="177" t="s">
        <v>454</v>
      </c>
      <c r="E4389" s="167">
        <v>100000</v>
      </c>
      <c r="F4389" s="258"/>
    </row>
    <row r="4390" spans="1:7">
      <c r="A4390" s="166">
        <f t="shared" si="70"/>
        <v>62</v>
      </c>
      <c r="B4390" s="199" t="s">
        <v>816</v>
      </c>
      <c r="C4390" s="200" t="s">
        <v>835</v>
      </c>
      <c r="D4390" s="177" t="s">
        <v>455</v>
      </c>
      <c r="E4390" s="167">
        <v>100000</v>
      </c>
      <c r="F4390" s="258"/>
    </row>
    <row r="4391" spans="1:7">
      <c r="A4391" s="166">
        <f t="shared" si="70"/>
        <v>63</v>
      </c>
      <c r="B4391" s="199" t="s">
        <v>816</v>
      </c>
      <c r="C4391" s="200" t="s">
        <v>835</v>
      </c>
      <c r="D4391" s="177" t="s">
        <v>849</v>
      </c>
      <c r="E4391" s="167">
        <v>100000</v>
      </c>
      <c r="F4391" s="258"/>
    </row>
    <row r="4392" spans="1:7">
      <c r="A4392" s="166">
        <f t="shared" si="70"/>
        <v>64</v>
      </c>
      <c r="B4392" s="199" t="s">
        <v>818</v>
      </c>
      <c r="C4392" s="200" t="s">
        <v>837</v>
      </c>
      <c r="D4392" s="177" t="s">
        <v>33</v>
      </c>
      <c r="E4392" s="167">
        <v>50000</v>
      </c>
      <c r="F4392" s="258"/>
    </row>
    <row r="4393" spans="1:7">
      <c r="A4393" s="166">
        <f t="shared" si="70"/>
        <v>65</v>
      </c>
      <c r="B4393" s="199" t="s">
        <v>819</v>
      </c>
      <c r="C4393" s="200" t="s">
        <v>838</v>
      </c>
      <c r="D4393" s="80" t="s">
        <v>442</v>
      </c>
      <c r="E4393" s="167">
        <v>700000</v>
      </c>
      <c r="F4393" s="258"/>
      <c r="G4393" s="265">
        <v>20</v>
      </c>
    </row>
    <row r="4394" spans="1:7">
      <c r="A4394" s="166">
        <f t="shared" si="70"/>
        <v>66</v>
      </c>
      <c r="B4394" s="199" t="s">
        <v>821</v>
      </c>
      <c r="C4394" s="200" t="s">
        <v>840</v>
      </c>
      <c r="D4394" s="177" t="s">
        <v>21</v>
      </c>
      <c r="E4394" s="167">
        <v>100000</v>
      </c>
      <c r="F4394" s="258"/>
    </row>
    <row r="4395" spans="1:7">
      <c r="A4395" s="166">
        <f t="shared" ref="A4395:A4458" si="71">A4394+1</f>
        <v>67</v>
      </c>
      <c r="B4395" s="199" t="s">
        <v>823</v>
      </c>
      <c r="C4395" s="200" t="s">
        <v>842</v>
      </c>
      <c r="D4395" s="177" t="s">
        <v>2504</v>
      </c>
      <c r="E4395" s="167">
        <v>200000</v>
      </c>
      <c r="F4395" s="258"/>
    </row>
    <row r="4396" spans="1:7">
      <c r="A4396" s="166">
        <f t="shared" si="71"/>
        <v>68</v>
      </c>
      <c r="B4396" s="262" t="s">
        <v>868</v>
      </c>
      <c r="C4396" s="23" t="s">
        <v>885</v>
      </c>
      <c r="D4396" s="24" t="s">
        <v>2429</v>
      </c>
      <c r="E4396" s="25">
        <v>100000</v>
      </c>
      <c r="F4396" s="258"/>
    </row>
    <row r="4397" spans="1:7">
      <c r="A4397" s="166">
        <f t="shared" si="71"/>
        <v>69</v>
      </c>
      <c r="B4397" s="262" t="s">
        <v>869</v>
      </c>
      <c r="C4397" s="23" t="s">
        <v>886</v>
      </c>
      <c r="D4397" s="24" t="s">
        <v>595</v>
      </c>
      <c r="E4397" s="25">
        <v>200000</v>
      </c>
      <c r="F4397" s="258"/>
    </row>
    <row r="4398" spans="1:7">
      <c r="A4398" s="166">
        <f t="shared" si="71"/>
        <v>70</v>
      </c>
      <c r="B4398" s="262" t="s">
        <v>869</v>
      </c>
      <c r="C4398" s="23" t="s">
        <v>886</v>
      </c>
      <c r="D4398" s="177" t="s">
        <v>454</v>
      </c>
      <c r="E4398" s="25">
        <v>100000</v>
      </c>
      <c r="F4398" s="258"/>
    </row>
    <row r="4399" spans="1:7">
      <c r="A4399" s="166">
        <f t="shared" si="71"/>
        <v>71</v>
      </c>
      <c r="B4399" s="262" t="s">
        <v>870</v>
      </c>
      <c r="C4399" s="23" t="s">
        <v>887</v>
      </c>
      <c r="D4399" s="206" t="s">
        <v>2489</v>
      </c>
      <c r="E4399" s="25">
        <v>300000</v>
      </c>
      <c r="F4399" s="258"/>
    </row>
    <row r="4400" spans="1:7">
      <c r="A4400" s="166">
        <f t="shared" si="71"/>
        <v>72</v>
      </c>
      <c r="B4400" s="262" t="s">
        <v>870</v>
      </c>
      <c r="C4400" s="23" t="s">
        <v>887</v>
      </c>
      <c r="D4400" s="24" t="s">
        <v>21</v>
      </c>
      <c r="E4400" s="25">
        <v>150000</v>
      </c>
      <c r="F4400" s="258"/>
    </row>
    <row r="4401" spans="1:7">
      <c r="A4401" s="166">
        <f t="shared" si="71"/>
        <v>73</v>
      </c>
      <c r="B4401" s="262" t="s">
        <v>872</v>
      </c>
      <c r="C4401" s="23" t="s">
        <v>889</v>
      </c>
      <c r="D4401" s="24" t="s">
        <v>21</v>
      </c>
      <c r="E4401" s="25">
        <v>100000</v>
      </c>
      <c r="F4401" s="258"/>
    </row>
    <row r="4402" spans="1:7">
      <c r="A4402" s="166">
        <f t="shared" si="71"/>
        <v>74</v>
      </c>
      <c r="B4402" s="262" t="s">
        <v>873</v>
      </c>
      <c r="C4402" s="23" t="s">
        <v>890</v>
      </c>
      <c r="D4402" s="24" t="s">
        <v>33</v>
      </c>
      <c r="E4402" s="25">
        <v>50000</v>
      </c>
      <c r="F4402" s="258"/>
    </row>
    <row r="4403" spans="1:7">
      <c r="A4403" s="166">
        <f t="shared" si="71"/>
        <v>75</v>
      </c>
      <c r="B4403" s="262" t="s">
        <v>874</v>
      </c>
      <c r="C4403" s="23" t="s">
        <v>891</v>
      </c>
      <c r="D4403" s="80" t="s">
        <v>442</v>
      </c>
      <c r="E4403" s="25">
        <v>1350000</v>
      </c>
      <c r="F4403" s="258"/>
      <c r="G4403" s="265">
        <v>20</v>
      </c>
    </row>
    <row r="4404" spans="1:7">
      <c r="A4404" s="166">
        <f t="shared" si="71"/>
        <v>76</v>
      </c>
      <c r="B4404" s="262" t="s">
        <v>875</v>
      </c>
      <c r="C4404" s="23" t="s">
        <v>892</v>
      </c>
      <c r="D4404" s="24" t="s">
        <v>21</v>
      </c>
      <c r="E4404" s="25">
        <v>30000</v>
      </c>
      <c r="F4404" s="258"/>
    </row>
    <row r="4405" spans="1:7">
      <c r="A4405" s="166">
        <f t="shared" si="71"/>
        <v>77</v>
      </c>
      <c r="B4405" s="262" t="s">
        <v>877</v>
      </c>
      <c r="C4405" s="23" t="s">
        <v>894</v>
      </c>
      <c r="D4405" s="209" t="s">
        <v>2556</v>
      </c>
      <c r="E4405" s="25">
        <v>500000</v>
      </c>
      <c r="F4405" s="258"/>
    </row>
    <row r="4406" spans="1:7">
      <c r="A4406" s="166">
        <f t="shared" si="71"/>
        <v>78</v>
      </c>
      <c r="B4406" s="262" t="s">
        <v>879</v>
      </c>
      <c r="C4406" s="23" t="s">
        <v>896</v>
      </c>
      <c r="D4406" s="24" t="s">
        <v>21</v>
      </c>
      <c r="E4406" s="25">
        <v>100000</v>
      </c>
      <c r="F4406" s="258"/>
    </row>
    <row r="4407" spans="1:7">
      <c r="A4407" s="166">
        <f t="shared" si="71"/>
        <v>79</v>
      </c>
      <c r="B4407" s="262" t="s">
        <v>880</v>
      </c>
      <c r="C4407" s="23" t="s">
        <v>897</v>
      </c>
      <c r="D4407" s="177" t="s">
        <v>2504</v>
      </c>
      <c r="E4407" s="25">
        <v>200000</v>
      </c>
      <c r="F4407" s="258"/>
    </row>
    <row r="4408" spans="1:7">
      <c r="A4408" s="166">
        <f t="shared" si="71"/>
        <v>80</v>
      </c>
      <c r="B4408" s="262" t="s">
        <v>1671</v>
      </c>
      <c r="C4408" s="23" t="s">
        <v>1694</v>
      </c>
      <c r="D4408" s="24" t="s">
        <v>2429</v>
      </c>
      <c r="E4408" s="25">
        <v>100000</v>
      </c>
      <c r="F4408" s="258"/>
    </row>
    <row r="4409" spans="1:7">
      <c r="A4409" s="166">
        <f t="shared" si="71"/>
        <v>81</v>
      </c>
      <c r="B4409" s="262" t="s">
        <v>1672</v>
      </c>
      <c r="C4409" s="23" t="s">
        <v>1695</v>
      </c>
      <c r="D4409" s="24" t="s">
        <v>1723</v>
      </c>
      <c r="E4409" s="25">
        <v>20000</v>
      </c>
      <c r="F4409" s="258"/>
    </row>
    <row r="4410" spans="1:7">
      <c r="A4410" s="166">
        <f t="shared" si="71"/>
        <v>82</v>
      </c>
      <c r="B4410" s="262" t="s">
        <v>1673</v>
      </c>
      <c r="C4410" s="23" t="s">
        <v>1696</v>
      </c>
      <c r="D4410" s="24" t="s">
        <v>1722</v>
      </c>
      <c r="E4410" s="25">
        <v>100000</v>
      </c>
      <c r="F4410" s="258"/>
    </row>
    <row r="4411" spans="1:7">
      <c r="A4411" s="166">
        <f t="shared" si="71"/>
        <v>83</v>
      </c>
      <c r="B4411" s="262" t="s">
        <v>1675</v>
      </c>
      <c r="C4411" s="23" t="s">
        <v>1698</v>
      </c>
      <c r="D4411" s="206" t="s">
        <v>2489</v>
      </c>
      <c r="E4411" s="25">
        <v>300000</v>
      </c>
      <c r="F4411" s="258"/>
    </row>
    <row r="4412" spans="1:7">
      <c r="A4412" s="166">
        <f t="shared" si="71"/>
        <v>84</v>
      </c>
      <c r="B4412" s="262" t="s">
        <v>1676</v>
      </c>
      <c r="C4412" s="23" t="s">
        <v>1699</v>
      </c>
      <c r="D4412" s="24" t="s">
        <v>1721</v>
      </c>
      <c r="E4412" s="25">
        <v>200000</v>
      </c>
      <c r="F4412" s="258"/>
    </row>
    <row r="4413" spans="1:7">
      <c r="A4413" s="166">
        <f t="shared" si="71"/>
        <v>85</v>
      </c>
      <c r="B4413" s="262" t="s">
        <v>1677</v>
      </c>
      <c r="C4413" s="23" t="s">
        <v>1700</v>
      </c>
      <c r="D4413" s="24" t="s">
        <v>21</v>
      </c>
      <c r="E4413" s="25">
        <v>75000</v>
      </c>
      <c r="F4413" s="258"/>
    </row>
    <row r="4414" spans="1:7">
      <c r="A4414" s="166">
        <f t="shared" si="71"/>
        <v>86</v>
      </c>
      <c r="B4414" s="262" t="s">
        <v>1678</v>
      </c>
      <c r="C4414" s="23" t="s">
        <v>1701</v>
      </c>
      <c r="D4414" s="24" t="s">
        <v>33</v>
      </c>
      <c r="E4414" s="25">
        <v>50000</v>
      </c>
      <c r="F4414" s="258"/>
    </row>
    <row r="4415" spans="1:7">
      <c r="A4415" s="166">
        <f t="shared" si="71"/>
        <v>87</v>
      </c>
      <c r="B4415" s="262" t="s">
        <v>1678</v>
      </c>
      <c r="C4415" s="23" t="s">
        <v>1701</v>
      </c>
      <c r="D4415" s="80" t="s">
        <v>442</v>
      </c>
      <c r="E4415" s="25">
        <v>800000</v>
      </c>
      <c r="F4415" s="258"/>
      <c r="G4415" s="265">
        <v>20</v>
      </c>
    </row>
    <row r="4416" spans="1:7" ht="25.5">
      <c r="A4416" s="166">
        <f t="shared" si="71"/>
        <v>88</v>
      </c>
      <c r="B4416" s="262" t="s">
        <v>1681</v>
      </c>
      <c r="C4416" s="23" t="s">
        <v>1704</v>
      </c>
      <c r="D4416" s="24" t="s">
        <v>1725</v>
      </c>
      <c r="E4416" s="25">
        <v>700000</v>
      </c>
      <c r="F4416" s="258"/>
    </row>
    <row r="4417" spans="1:7">
      <c r="A4417" s="166">
        <f t="shared" si="71"/>
        <v>89</v>
      </c>
      <c r="B4417" s="262" t="s">
        <v>1682</v>
      </c>
      <c r="C4417" s="23" t="s">
        <v>1705</v>
      </c>
      <c r="D4417" s="24" t="s">
        <v>1724</v>
      </c>
      <c r="E4417" s="25">
        <v>500000</v>
      </c>
      <c r="F4417" s="258"/>
    </row>
    <row r="4418" spans="1:7">
      <c r="A4418" s="166">
        <f t="shared" si="71"/>
        <v>90</v>
      </c>
      <c r="B4418" s="262" t="s">
        <v>1683</v>
      </c>
      <c r="C4418" s="23" t="s">
        <v>1706</v>
      </c>
      <c r="D4418" s="24" t="s">
        <v>1716</v>
      </c>
      <c r="E4418" s="25">
        <v>3000000</v>
      </c>
      <c r="F4418" s="258"/>
    </row>
    <row r="4419" spans="1:7">
      <c r="A4419" s="166">
        <f t="shared" si="71"/>
        <v>91</v>
      </c>
      <c r="B4419" s="262" t="s">
        <v>1684</v>
      </c>
      <c r="C4419" s="23" t="s">
        <v>1707</v>
      </c>
      <c r="D4419" s="24" t="s">
        <v>21</v>
      </c>
      <c r="E4419" s="25">
        <v>100000</v>
      </c>
      <c r="F4419" s="258"/>
    </row>
    <row r="4420" spans="1:7">
      <c r="A4420" s="166">
        <f t="shared" si="71"/>
        <v>92</v>
      </c>
      <c r="B4420" s="262" t="s">
        <v>1684</v>
      </c>
      <c r="C4420" s="23" t="s">
        <v>1707</v>
      </c>
      <c r="D4420" s="24" t="s">
        <v>1745</v>
      </c>
      <c r="E4420" s="25">
        <v>300000</v>
      </c>
      <c r="F4420" s="258"/>
    </row>
    <row r="4421" spans="1:7">
      <c r="A4421" s="166">
        <f t="shared" si="71"/>
        <v>93</v>
      </c>
      <c r="B4421" s="262" t="s">
        <v>1685</v>
      </c>
      <c r="C4421" s="23" t="s">
        <v>1708</v>
      </c>
      <c r="D4421" s="24" t="s">
        <v>21</v>
      </c>
      <c r="E4421" s="25">
        <v>200000</v>
      </c>
      <c r="F4421" s="258"/>
    </row>
    <row r="4422" spans="1:7">
      <c r="A4422" s="166">
        <f t="shared" si="71"/>
        <v>94</v>
      </c>
      <c r="B4422" s="262" t="s">
        <v>1688</v>
      </c>
      <c r="C4422" s="23" t="s">
        <v>1711</v>
      </c>
      <c r="D4422" s="24" t="s">
        <v>21</v>
      </c>
      <c r="E4422" s="25">
        <v>100000</v>
      </c>
      <c r="F4422" s="258"/>
    </row>
    <row r="4423" spans="1:7">
      <c r="A4423" s="166">
        <f t="shared" si="71"/>
        <v>95</v>
      </c>
      <c r="B4423" s="262" t="s">
        <v>1689</v>
      </c>
      <c r="C4423" s="23" t="s">
        <v>1712</v>
      </c>
      <c r="D4423" s="177" t="s">
        <v>2504</v>
      </c>
      <c r="E4423" s="25">
        <v>200000</v>
      </c>
      <c r="F4423" s="258"/>
    </row>
    <row r="4424" spans="1:7">
      <c r="A4424" s="166">
        <f t="shared" si="71"/>
        <v>96</v>
      </c>
      <c r="B4424" s="262" t="s">
        <v>1691</v>
      </c>
      <c r="C4424" s="23" t="s">
        <v>1714</v>
      </c>
      <c r="D4424" s="209" t="s">
        <v>2556</v>
      </c>
      <c r="E4424" s="25">
        <v>300000</v>
      </c>
      <c r="F4424" s="258"/>
    </row>
    <row r="4425" spans="1:7">
      <c r="A4425" s="166">
        <f t="shared" si="71"/>
        <v>97</v>
      </c>
      <c r="B4425" s="262">
        <v>44805</v>
      </c>
      <c r="C4425" s="23" t="s">
        <v>1753</v>
      </c>
      <c r="D4425" s="24" t="s">
        <v>2429</v>
      </c>
      <c r="E4425" s="25">
        <v>100000</v>
      </c>
      <c r="F4425" s="258"/>
    </row>
    <row r="4426" spans="1:7">
      <c r="A4426" s="166">
        <f t="shared" si="71"/>
        <v>98</v>
      </c>
      <c r="B4426" s="262">
        <v>44809</v>
      </c>
      <c r="C4426" s="23" t="s">
        <v>1754</v>
      </c>
      <c r="D4426" s="206" t="s">
        <v>2489</v>
      </c>
      <c r="E4426" s="25">
        <v>200000</v>
      </c>
      <c r="F4426" s="258"/>
    </row>
    <row r="4427" spans="1:7">
      <c r="A4427" s="166">
        <f t="shared" si="71"/>
        <v>99</v>
      </c>
      <c r="B4427" s="262">
        <v>44810</v>
      </c>
      <c r="C4427" s="23" t="s">
        <v>1755</v>
      </c>
      <c r="D4427" s="24" t="s">
        <v>1743</v>
      </c>
      <c r="E4427" s="25">
        <v>200000</v>
      </c>
      <c r="F4427" s="258"/>
    </row>
    <row r="4428" spans="1:7">
      <c r="A4428" s="166">
        <f t="shared" si="71"/>
        <v>100</v>
      </c>
      <c r="B4428" s="262">
        <v>44815</v>
      </c>
      <c r="C4428" s="23" t="s">
        <v>1757</v>
      </c>
      <c r="D4428" s="80" t="s">
        <v>442</v>
      </c>
      <c r="E4428" s="25">
        <v>1050000</v>
      </c>
      <c r="F4428" s="258"/>
      <c r="G4428" s="265">
        <v>20</v>
      </c>
    </row>
    <row r="4429" spans="1:7">
      <c r="A4429" s="166">
        <f t="shared" si="71"/>
        <v>101</v>
      </c>
      <c r="B4429" s="262">
        <v>44819</v>
      </c>
      <c r="C4429" s="23" t="s">
        <v>1759</v>
      </c>
      <c r="D4429" s="24" t="s">
        <v>21</v>
      </c>
      <c r="E4429" s="25">
        <v>100000</v>
      </c>
      <c r="F4429" s="258"/>
    </row>
    <row r="4430" spans="1:7">
      <c r="A4430" s="166">
        <f t="shared" si="71"/>
        <v>102</v>
      </c>
      <c r="B4430" s="262">
        <v>44821</v>
      </c>
      <c r="C4430" s="23" t="s">
        <v>1760</v>
      </c>
      <c r="D4430" s="24" t="s">
        <v>33</v>
      </c>
      <c r="E4430" s="25">
        <v>50000</v>
      </c>
      <c r="F4430" s="258"/>
    </row>
    <row r="4431" spans="1:7">
      <c r="A4431" s="166">
        <f t="shared" si="71"/>
        <v>103</v>
      </c>
      <c r="B4431" s="262">
        <v>44824</v>
      </c>
      <c r="C4431" s="23" t="s">
        <v>1761</v>
      </c>
      <c r="D4431" s="24" t="s">
        <v>21</v>
      </c>
      <c r="E4431" s="25">
        <v>200000</v>
      </c>
      <c r="F4431" s="258"/>
    </row>
    <row r="4432" spans="1:7">
      <c r="A4432" s="166">
        <f t="shared" si="71"/>
        <v>104</v>
      </c>
      <c r="B4432" s="262">
        <v>44824</v>
      </c>
      <c r="C4432" s="23" t="s">
        <v>1761</v>
      </c>
      <c r="D4432" s="24" t="s">
        <v>21</v>
      </c>
      <c r="E4432" s="25">
        <v>200000</v>
      </c>
      <c r="F4432" s="258"/>
    </row>
    <row r="4433" spans="1:7">
      <c r="A4433" s="166">
        <f t="shared" si="71"/>
        <v>105</v>
      </c>
      <c r="B4433" s="262">
        <v>44826</v>
      </c>
      <c r="C4433" s="23" t="s">
        <v>1762</v>
      </c>
      <c r="D4433" s="24" t="s">
        <v>21</v>
      </c>
      <c r="E4433" s="25">
        <v>300000</v>
      </c>
      <c r="F4433" s="258"/>
    </row>
    <row r="4434" spans="1:7">
      <c r="A4434" s="166">
        <f t="shared" si="71"/>
        <v>106</v>
      </c>
      <c r="B4434" s="262">
        <v>44827</v>
      </c>
      <c r="C4434" s="23" t="s">
        <v>1763</v>
      </c>
      <c r="D4434" s="24" t="s">
        <v>21</v>
      </c>
      <c r="E4434" s="25">
        <v>500000</v>
      </c>
      <c r="F4434" s="258"/>
    </row>
    <row r="4435" spans="1:7" ht="25.5">
      <c r="A4435" s="166">
        <f t="shared" si="71"/>
        <v>107</v>
      </c>
      <c r="B4435" s="262">
        <v>44831</v>
      </c>
      <c r="C4435" s="23" t="s">
        <v>1765</v>
      </c>
      <c r="D4435" s="24" t="s">
        <v>1750</v>
      </c>
      <c r="E4435" s="25">
        <v>200130322</v>
      </c>
      <c r="F4435" s="258"/>
    </row>
    <row r="4436" spans="1:7">
      <c r="A4436" s="166">
        <f t="shared" si="71"/>
        <v>108</v>
      </c>
      <c r="B4436" s="262">
        <v>44832</v>
      </c>
      <c r="C4436" s="23" t="s">
        <v>1766</v>
      </c>
      <c r="D4436" s="177" t="s">
        <v>2504</v>
      </c>
      <c r="E4436" s="25">
        <v>300000</v>
      </c>
      <c r="F4436" s="258"/>
    </row>
    <row r="4437" spans="1:7">
      <c r="A4437" s="166">
        <f t="shared" si="71"/>
        <v>109</v>
      </c>
      <c r="B4437" s="262">
        <v>44835</v>
      </c>
      <c r="C4437" s="23" t="s">
        <v>1781</v>
      </c>
      <c r="D4437" s="24" t="s">
        <v>2429</v>
      </c>
      <c r="E4437" s="25">
        <v>100000</v>
      </c>
      <c r="F4437" s="258"/>
    </row>
    <row r="4438" spans="1:7" ht="25.5">
      <c r="A4438" s="166">
        <f t="shared" si="71"/>
        <v>110</v>
      </c>
      <c r="B4438" s="262">
        <v>44837</v>
      </c>
      <c r="C4438" s="23" t="s">
        <v>1782</v>
      </c>
      <c r="D4438" s="24" t="s">
        <v>1768</v>
      </c>
      <c r="E4438" s="25">
        <v>19560000</v>
      </c>
      <c r="F4438" s="258"/>
    </row>
    <row r="4439" spans="1:7">
      <c r="A4439" s="166">
        <f t="shared" si="71"/>
        <v>111</v>
      </c>
      <c r="B4439" s="262">
        <v>44839</v>
      </c>
      <c r="C4439" s="23" t="s">
        <v>1783</v>
      </c>
      <c r="D4439" s="206" t="s">
        <v>2489</v>
      </c>
      <c r="E4439" s="25">
        <v>200000</v>
      </c>
      <c r="F4439" s="258"/>
    </row>
    <row r="4440" spans="1:7">
      <c r="A4440" s="166">
        <f t="shared" si="71"/>
        <v>112</v>
      </c>
      <c r="B4440" s="262">
        <v>44839</v>
      </c>
      <c r="C4440" s="23" t="s">
        <v>1783</v>
      </c>
      <c r="D4440" s="24" t="s">
        <v>21</v>
      </c>
      <c r="E4440" s="25">
        <v>65000</v>
      </c>
      <c r="F4440" s="258"/>
    </row>
    <row r="4441" spans="1:7">
      <c r="A4441" s="166">
        <f t="shared" si="71"/>
        <v>113</v>
      </c>
      <c r="B4441" s="262">
        <v>44840</v>
      </c>
      <c r="C4441" s="23" t="s">
        <v>1783</v>
      </c>
      <c r="D4441" s="24" t="s">
        <v>21</v>
      </c>
      <c r="E4441" s="25">
        <v>70000</v>
      </c>
      <c r="F4441" s="258"/>
    </row>
    <row r="4442" spans="1:7">
      <c r="A4442" s="166">
        <f t="shared" si="71"/>
        <v>114</v>
      </c>
      <c r="B4442" s="262">
        <v>44840</v>
      </c>
      <c r="C4442" s="23" t="s">
        <v>1783</v>
      </c>
      <c r="D4442" s="24" t="s">
        <v>21</v>
      </c>
      <c r="E4442" s="25">
        <v>100000</v>
      </c>
      <c r="F4442" s="258"/>
    </row>
    <row r="4443" spans="1:7">
      <c r="A4443" s="166">
        <f t="shared" si="71"/>
        <v>115</v>
      </c>
      <c r="B4443" s="262">
        <v>44840</v>
      </c>
      <c r="C4443" s="23" t="s">
        <v>1783</v>
      </c>
      <c r="D4443" s="24" t="s">
        <v>21</v>
      </c>
      <c r="E4443" s="25">
        <v>100000</v>
      </c>
      <c r="F4443" s="258"/>
    </row>
    <row r="4444" spans="1:7">
      <c r="A4444" s="166">
        <f t="shared" si="71"/>
        <v>116</v>
      </c>
      <c r="B4444" s="262">
        <v>44840</v>
      </c>
      <c r="C4444" s="23" t="s">
        <v>1783</v>
      </c>
      <c r="D4444" s="24" t="s">
        <v>21</v>
      </c>
      <c r="E4444" s="25">
        <v>100000</v>
      </c>
      <c r="F4444" s="258"/>
    </row>
    <row r="4445" spans="1:7">
      <c r="A4445" s="166">
        <f t="shared" si="71"/>
        <v>117</v>
      </c>
      <c r="B4445" s="262">
        <v>44840</v>
      </c>
      <c r="C4445" s="23" t="s">
        <v>1783</v>
      </c>
      <c r="D4445" s="24" t="s">
        <v>21</v>
      </c>
      <c r="E4445" s="25">
        <v>70000</v>
      </c>
      <c r="F4445" s="258"/>
    </row>
    <row r="4446" spans="1:7">
      <c r="A4446" s="166">
        <f t="shared" si="71"/>
        <v>118</v>
      </c>
      <c r="B4446" s="262">
        <v>44841</v>
      </c>
      <c r="C4446" s="23" t="s">
        <v>1784</v>
      </c>
      <c r="D4446" s="24" t="s">
        <v>1743</v>
      </c>
      <c r="E4446" s="25">
        <v>200000</v>
      </c>
      <c r="F4446" s="258"/>
    </row>
    <row r="4447" spans="1:7">
      <c r="A4447" s="166">
        <f t="shared" si="71"/>
        <v>119</v>
      </c>
      <c r="B4447" s="262">
        <v>44845</v>
      </c>
      <c r="C4447" s="23" t="s">
        <v>1785</v>
      </c>
      <c r="D4447" s="80" t="s">
        <v>442</v>
      </c>
      <c r="E4447" s="25">
        <v>1000000</v>
      </c>
      <c r="F4447" s="258"/>
      <c r="G4447" s="265">
        <v>20</v>
      </c>
    </row>
    <row r="4448" spans="1:7" ht="25.5">
      <c r="A4448" s="166">
        <f t="shared" si="71"/>
        <v>120</v>
      </c>
      <c r="B4448" s="262">
        <v>44848</v>
      </c>
      <c r="C4448" s="23" t="s">
        <v>1787</v>
      </c>
      <c r="D4448" s="24" t="s">
        <v>2426</v>
      </c>
      <c r="E4448" s="25">
        <v>5000000</v>
      </c>
      <c r="F4448" s="258"/>
    </row>
    <row r="4449" spans="1:6">
      <c r="A4449" s="166">
        <f t="shared" si="71"/>
        <v>121</v>
      </c>
      <c r="B4449" s="262">
        <v>44849</v>
      </c>
      <c r="C4449" s="23" t="s">
        <v>1788</v>
      </c>
      <c r="D4449" s="24" t="s">
        <v>21</v>
      </c>
      <c r="E4449" s="25">
        <v>20000</v>
      </c>
      <c r="F4449" s="258"/>
    </row>
    <row r="4450" spans="1:6">
      <c r="A4450" s="166">
        <f t="shared" si="71"/>
        <v>122</v>
      </c>
      <c r="B4450" s="262">
        <v>44849</v>
      </c>
      <c r="C4450" s="23" t="s">
        <v>1788</v>
      </c>
      <c r="D4450" s="24" t="s">
        <v>21</v>
      </c>
      <c r="E4450" s="25">
        <v>2000</v>
      </c>
      <c r="F4450" s="258"/>
    </row>
    <row r="4451" spans="1:6">
      <c r="A4451" s="166">
        <f t="shared" si="71"/>
        <v>123</v>
      </c>
      <c r="B4451" s="262">
        <v>44850</v>
      </c>
      <c r="C4451" s="23" t="s">
        <v>1789</v>
      </c>
      <c r="D4451" s="24" t="s">
        <v>21</v>
      </c>
      <c r="E4451" s="25">
        <v>6000</v>
      </c>
      <c r="F4451" s="258"/>
    </row>
    <row r="4452" spans="1:6">
      <c r="A4452" s="166">
        <f t="shared" si="71"/>
        <v>124</v>
      </c>
      <c r="B4452" s="262">
        <v>44851</v>
      </c>
      <c r="C4452" s="23" t="s">
        <v>1790</v>
      </c>
      <c r="D4452" s="24" t="s">
        <v>21</v>
      </c>
      <c r="E4452" s="25">
        <v>10000</v>
      </c>
      <c r="F4452" s="258"/>
    </row>
    <row r="4453" spans="1:6">
      <c r="A4453" s="166">
        <f t="shared" si="71"/>
        <v>125</v>
      </c>
      <c r="B4453" s="262">
        <v>44851</v>
      </c>
      <c r="C4453" s="23" t="s">
        <v>1790</v>
      </c>
      <c r="D4453" s="24" t="s">
        <v>21</v>
      </c>
      <c r="E4453" s="25">
        <v>10000</v>
      </c>
      <c r="F4453" s="258"/>
    </row>
    <row r="4454" spans="1:6">
      <c r="A4454" s="166">
        <f t="shared" si="71"/>
        <v>126</v>
      </c>
      <c r="B4454" s="262">
        <v>44851</v>
      </c>
      <c r="C4454" s="23" t="s">
        <v>1790</v>
      </c>
      <c r="D4454" s="24" t="s">
        <v>21</v>
      </c>
      <c r="E4454" s="25">
        <v>10000</v>
      </c>
      <c r="F4454" s="258"/>
    </row>
    <row r="4455" spans="1:6">
      <c r="A4455" s="166">
        <f t="shared" si="71"/>
        <v>127</v>
      </c>
      <c r="B4455" s="262">
        <v>44852</v>
      </c>
      <c r="C4455" s="23" t="s">
        <v>1791</v>
      </c>
      <c r="D4455" s="24" t="s">
        <v>21</v>
      </c>
      <c r="E4455" s="25">
        <v>65000</v>
      </c>
      <c r="F4455" s="258"/>
    </row>
    <row r="4456" spans="1:6">
      <c r="A4456" s="166">
        <f t="shared" si="71"/>
        <v>128</v>
      </c>
      <c r="B4456" s="262">
        <v>44853</v>
      </c>
      <c r="C4456" s="23" t="s">
        <v>1792</v>
      </c>
      <c r="D4456" s="24" t="s">
        <v>21</v>
      </c>
      <c r="E4456" s="25">
        <v>10000</v>
      </c>
      <c r="F4456" s="258"/>
    </row>
    <row r="4457" spans="1:6">
      <c r="A4457" s="166">
        <f t="shared" si="71"/>
        <v>129</v>
      </c>
      <c r="B4457" s="262">
        <v>44853</v>
      </c>
      <c r="C4457" s="23" t="s">
        <v>1792</v>
      </c>
      <c r="D4457" s="24" t="s">
        <v>21</v>
      </c>
      <c r="E4457" s="25">
        <v>5000</v>
      </c>
      <c r="F4457" s="258"/>
    </row>
    <row r="4458" spans="1:6">
      <c r="A4458" s="166">
        <f t="shared" si="71"/>
        <v>130</v>
      </c>
      <c r="B4458" s="262">
        <v>44858</v>
      </c>
      <c r="C4458" s="23" t="s">
        <v>1794</v>
      </c>
      <c r="D4458" s="24" t="s">
        <v>1777</v>
      </c>
      <c r="E4458" s="25">
        <v>500000</v>
      </c>
      <c r="F4458" s="258"/>
    </row>
    <row r="4459" spans="1:6">
      <c r="A4459" s="166">
        <f t="shared" ref="A4459:A4487" si="72">A4458+1</f>
        <v>131</v>
      </c>
      <c r="B4459" s="262">
        <v>44858</v>
      </c>
      <c r="C4459" s="23" t="s">
        <v>1794</v>
      </c>
      <c r="D4459" s="177" t="s">
        <v>2568</v>
      </c>
      <c r="E4459" s="25">
        <v>500000</v>
      </c>
      <c r="F4459" s="258"/>
    </row>
    <row r="4460" spans="1:6">
      <c r="A4460" s="166">
        <f t="shared" si="72"/>
        <v>132</v>
      </c>
      <c r="B4460" s="262">
        <v>44859</v>
      </c>
      <c r="C4460" s="23" t="s">
        <v>1795</v>
      </c>
      <c r="D4460" s="24" t="s">
        <v>21</v>
      </c>
      <c r="E4460" s="25">
        <v>65000</v>
      </c>
      <c r="F4460" s="258"/>
    </row>
    <row r="4461" spans="1:6">
      <c r="A4461" s="166">
        <f t="shared" si="72"/>
        <v>133</v>
      </c>
      <c r="B4461" s="262">
        <v>44863</v>
      </c>
      <c r="C4461" s="23" t="s">
        <v>1799</v>
      </c>
      <c r="D4461" s="177" t="s">
        <v>2504</v>
      </c>
      <c r="E4461" s="25">
        <v>300000</v>
      </c>
      <c r="F4461" s="258"/>
    </row>
    <row r="4462" spans="1:6">
      <c r="A4462" s="166">
        <f t="shared" si="72"/>
        <v>134</v>
      </c>
      <c r="B4462" s="262">
        <v>44863</v>
      </c>
      <c r="C4462" s="23" t="s">
        <v>1799</v>
      </c>
      <c r="D4462" s="24" t="s">
        <v>21</v>
      </c>
      <c r="E4462" s="25">
        <v>2000000</v>
      </c>
      <c r="F4462" s="258"/>
    </row>
    <row r="4463" spans="1:6">
      <c r="A4463" s="166">
        <f t="shared" si="72"/>
        <v>135</v>
      </c>
      <c r="B4463" s="262">
        <v>44869</v>
      </c>
      <c r="C4463" s="23" t="s">
        <v>1822</v>
      </c>
      <c r="D4463" s="24" t="s">
        <v>453</v>
      </c>
      <c r="E4463" s="25">
        <v>200000</v>
      </c>
      <c r="F4463" s="258"/>
    </row>
    <row r="4464" spans="1:6">
      <c r="A4464" s="166">
        <f t="shared" si="72"/>
        <v>136</v>
      </c>
      <c r="B4464" s="262">
        <v>44871</v>
      </c>
      <c r="C4464" s="23" t="s">
        <v>1823</v>
      </c>
      <c r="D4464" s="206" t="s">
        <v>2489</v>
      </c>
      <c r="E4464" s="25">
        <v>200000</v>
      </c>
      <c r="F4464" s="258"/>
    </row>
    <row r="4465" spans="1:7" ht="25.5">
      <c r="A4465" s="166">
        <f t="shared" si="72"/>
        <v>137</v>
      </c>
      <c r="B4465" s="262">
        <v>44882</v>
      </c>
      <c r="C4465" s="23" t="s">
        <v>1832</v>
      </c>
      <c r="D4465" s="24" t="s">
        <v>2427</v>
      </c>
      <c r="E4465" s="25">
        <v>4000000</v>
      </c>
      <c r="F4465" s="258"/>
    </row>
    <row r="4466" spans="1:7">
      <c r="A4466" s="166">
        <f t="shared" si="72"/>
        <v>138</v>
      </c>
      <c r="B4466" s="262">
        <v>44884</v>
      </c>
      <c r="C4466" s="23" t="s">
        <v>1833</v>
      </c>
      <c r="D4466" s="80" t="s">
        <v>442</v>
      </c>
      <c r="E4466" s="25">
        <v>1200000</v>
      </c>
      <c r="F4466" s="258"/>
      <c r="G4466" s="265">
        <v>20</v>
      </c>
    </row>
    <row r="4467" spans="1:7" ht="25.5">
      <c r="A4467" s="166">
        <f t="shared" si="72"/>
        <v>139</v>
      </c>
      <c r="B4467" s="262">
        <v>44886</v>
      </c>
      <c r="C4467" s="23" t="s">
        <v>1824</v>
      </c>
      <c r="D4467" s="24" t="s">
        <v>1815</v>
      </c>
      <c r="E4467" s="25">
        <v>2000000</v>
      </c>
      <c r="F4467" s="258"/>
    </row>
    <row r="4468" spans="1:7" ht="25.5">
      <c r="A4468" s="166">
        <f t="shared" si="72"/>
        <v>140</v>
      </c>
      <c r="B4468" s="262">
        <v>44890</v>
      </c>
      <c r="C4468" s="23" t="s">
        <v>1836</v>
      </c>
      <c r="D4468" s="24" t="s">
        <v>1818</v>
      </c>
      <c r="E4468" s="25">
        <v>2050000</v>
      </c>
      <c r="F4468" s="258"/>
    </row>
    <row r="4469" spans="1:7">
      <c r="A4469" s="166">
        <f t="shared" si="72"/>
        <v>141</v>
      </c>
      <c r="B4469" s="262">
        <v>44893</v>
      </c>
      <c r="C4469" s="23" t="s">
        <v>1837</v>
      </c>
      <c r="D4469" s="24" t="s">
        <v>1819</v>
      </c>
      <c r="E4469" s="25">
        <v>200000</v>
      </c>
      <c r="F4469" s="258"/>
    </row>
    <row r="4470" spans="1:7">
      <c r="A4470" s="166">
        <f t="shared" si="72"/>
        <v>142</v>
      </c>
      <c r="B4470" s="262">
        <v>44893</v>
      </c>
      <c r="C4470" s="23" t="s">
        <v>1837</v>
      </c>
      <c r="D4470" s="177" t="s">
        <v>2504</v>
      </c>
      <c r="E4470" s="25">
        <v>300000</v>
      </c>
      <c r="F4470" s="258"/>
    </row>
    <row r="4471" spans="1:7">
      <c r="A4471" s="166">
        <f t="shared" si="72"/>
        <v>143</v>
      </c>
      <c r="B4471" s="262">
        <v>44896</v>
      </c>
      <c r="C4471" s="23" t="s">
        <v>2202</v>
      </c>
      <c r="D4471" s="24" t="s">
        <v>2429</v>
      </c>
      <c r="E4471" s="25">
        <v>100000</v>
      </c>
      <c r="F4471" s="258"/>
    </row>
    <row r="4472" spans="1:7">
      <c r="A4472" s="166">
        <f t="shared" si="72"/>
        <v>144</v>
      </c>
      <c r="B4472" s="262">
        <v>44900</v>
      </c>
      <c r="C4472" s="23" t="s">
        <v>2205</v>
      </c>
      <c r="D4472" s="206" t="s">
        <v>2489</v>
      </c>
      <c r="E4472" s="25">
        <v>200000</v>
      </c>
      <c r="F4472" s="258"/>
    </row>
    <row r="4473" spans="1:7">
      <c r="A4473" s="166">
        <f t="shared" si="72"/>
        <v>145</v>
      </c>
      <c r="B4473" s="262">
        <v>44901</v>
      </c>
      <c r="C4473" s="23" t="s">
        <v>2206</v>
      </c>
      <c r="D4473" s="24" t="s">
        <v>1721</v>
      </c>
      <c r="E4473" s="25">
        <v>200000</v>
      </c>
      <c r="F4473" s="258"/>
    </row>
    <row r="4474" spans="1:7">
      <c r="A4474" s="166">
        <f t="shared" si="72"/>
        <v>146</v>
      </c>
      <c r="B4474" s="262">
        <v>44908</v>
      </c>
      <c r="C4474" s="23" t="s">
        <v>2209</v>
      </c>
      <c r="D4474" s="24" t="s">
        <v>21</v>
      </c>
      <c r="E4474" s="25">
        <v>10000</v>
      </c>
      <c r="F4474" s="258"/>
    </row>
    <row r="4475" spans="1:7">
      <c r="A4475" s="166">
        <f t="shared" si="72"/>
        <v>147</v>
      </c>
      <c r="B4475" s="262">
        <v>44908</v>
      </c>
      <c r="C4475" s="23" t="s">
        <v>2209</v>
      </c>
      <c r="D4475" s="24" t="s">
        <v>21</v>
      </c>
      <c r="E4475" s="25">
        <v>15000</v>
      </c>
      <c r="F4475" s="258"/>
    </row>
    <row r="4476" spans="1:7">
      <c r="A4476" s="166">
        <f t="shared" si="72"/>
        <v>148</v>
      </c>
      <c r="B4476" s="262">
        <v>44908</v>
      </c>
      <c r="C4476" s="23" t="s">
        <v>2209</v>
      </c>
      <c r="D4476" s="24" t="s">
        <v>21</v>
      </c>
      <c r="E4476" s="25">
        <v>15000</v>
      </c>
      <c r="F4476" s="258"/>
    </row>
    <row r="4477" spans="1:7">
      <c r="A4477" s="166">
        <f t="shared" si="72"/>
        <v>149</v>
      </c>
      <c r="B4477" s="262">
        <v>44908</v>
      </c>
      <c r="C4477" s="23" t="s">
        <v>2209</v>
      </c>
      <c r="D4477" s="24" t="s">
        <v>21</v>
      </c>
      <c r="E4477" s="25">
        <v>15000</v>
      </c>
      <c r="F4477" s="258"/>
    </row>
    <row r="4478" spans="1:7">
      <c r="A4478" s="166">
        <f t="shared" si="72"/>
        <v>150</v>
      </c>
      <c r="B4478" s="262">
        <v>44911</v>
      </c>
      <c r="C4478" s="23" t="s">
        <v>2210</v>
      </c>
      <c r="D4478" s="24" t="s">
        <v>21</v>
      </c>
      <c r="E4478" s="25">
        <v>30000</v>
      </c>
      <c r="F4478" s="258"/>
    </row>
    <row r="4479" spans="1:7">
      <c r="A4479" s="166">
        <f t="shared" si="72"/>
        <v>151</v>
      </c>
      <c r="B4479" s="262">
        <v>44911</v>
      </c>
      <c r="C4479" s="23" t="s">
        <v>2210</v>
      </c>
      <c r="D4479" s="24" t="s">
        <v>21</v>
      </c>
      <c r="E4479" s="25">
        <v>20000</v>
      </c>
      <c r="F4479" s="258"/>
    </row>
    <row r="4480" spans="1:7">
      <c r="A4480" s="166">
        <f t="shared" si="72"/>
        <v>152</v>
      </c>
      <c r="B4480" s="262">
        <v>44913</v>
      </c>
      <c r="C4480" s="23" t="s">
        <v>2211</v>
      </c>
      <c r="D4480" s="24" t="s">
        <v>21</v>
      </c>
      <c r="E4480" s="25">
        <v>100000</v>
      </c>
      <c r="F4480" s="258"/>
    </row>
    <row r="4481" spans="1:9">
      <c r="A4481" s="166">
        <f t="shared" si="72"/>
        <v>153</v>
      </c>
      <c r="B4481" s="262">
        <v>44914</v>
      </c>
      <c r="C4481" s="23" t="s">
        <v>2212</v>
      </c>
      <c r="D4481" s="24" t="s">
        <v>2185</v>
      </c>
      <c r="E4481" s="25">
        <v>200000</v>
      </c>
      <c r="F4481" s="258"/>
    </row>
    <row r="4482" spans="1:9">
      <c r="A4482" s="166">
        <f t="shared" si="72"/>
        <v>154</v>
      </c>
      <c r="B4482" s="262">
        <v>44924</v>
      </c>
      <c r="C4482" s="23" t="s">
        <v>2218</v>
      </c>
      <c r="D4482" s="177" t="s">
        <v>2504</v>
      </c>
      <c r="E4482" s="25">
        <v>300000</v>
      </c>
      <c r="F4482" s="258"/>
    </row>
    <row r="4483" spans="1:9">
      <c r="A4483" s="166">
        <f t="shared" si="72"/>
        <v>155</v>
      </c>
      <c r="B4483" s="262">
        <v>44925</v>
      </c>
      <c r="C4483" s="23" t="s">
        <v>2219</v>
      </c>
      <c r="D4483" s="24" t="s">
        <v>21</v>
      </c>
      <c r="E4483" s="25">
        <v>200000</v>
      </c>
      <c r="F4483" s="258"/>
    </row>
    <row r="4484" spans="1:9">
      <c r="A4484" s="166">
        <f t="shared" si="72"/>
        <v>156</v>
      </c>
      <c r="B4484" s="262">
        <v>44925</v>
      </c>
      <c r="C4484" s="23" t="s">
        <v>2219</v>
      </c>
      <c r="D4484" s="24" t="s">
        <v>2221</v>
      </c>
      <c r="E4484" s="25">
        <v>200000</v>
      </c>
      <c r="F4484" s="258"/>
    </row>
    <row r="4485" spans="1:9">
      <c r="A4485" s="166">
        <f t="shared" si="72"/>
        <v>157</v>
      </c>
      <c r="B4485" s="262">
        <v>44925</v>
      </c>
      <c r="C4485" s="23" t="s">
        <v>2219</v>
      </c>
      <c r="D4485" s="24" t="s">
        <v>21</v>
      </c>
      <c r="E4485" s="25">
        <v>500000</v>
      </c>
      <c r="F4485" s="258"/>
    </row>
    <row r="4486" spans="1:9">
      <c r="A4486" s="166">
        <f t="shared" si="72"/>
        <v>158</v>
      </c>
      <c r="B4486" s="262">
        <v>44926</v>
      </c>
      <c r="C4486" s="23" t="s">
        <v>2220</v>
      </c>
      <c r="D4486" s="24" t="s">
        <v>21</v>
      </c>
      <c r="E4486" s="25">
        <v>100000</v>
      </c>
      <c r="F4486" s="258"/>
    </row>
    <row r="4487" spans="1:9">
      <c r="A4487" s="166">
        <f t="shared" si="72"/>
        <v>159</v>
      </c>
      <c r="B4487" s="262">
        <v>44926</v>
      </c>
      <c r="C4487" s="23" t="s">
        <v>2220</v>
      </c>
      <c r="D4487" s="80" t="s">
        <v>442</v>
      </c>
      <c r="E4487" s="25">
        <v>900000</v>
      </c>
      <c r="F4487" s="258"/>
      <c r="G4487" s="265">
        <v>20</v>
      </c>
    </row>
    <row r="4488" spans="1:9">
      <c r="A4488" s="166"/>
      <c r="B4488" s="262"/>
      <c r="C4488" s="23"/>
      <c r="D4488" s="24"/>
      <c r="E4488" s="25"/>
      <c r="F4488" s="258"/>
    </row>
    <row r="4489" spans="1:9" ht="13.5" thickBot="1">
      <c r="A4489" s="263"/>
      <c r="B4489" s="571"/>
      <c r="C4489" s="572"/>
      <c r="D4489" s="394" t="s">
        <v>2361</v>
      </c>
      <c r="E4489" s="1236">
        <f>E4328+E9</f>
        <v>1677980974</v>
      </c>
      <c r="F4489" s="264"/>
    </row>
    <row r="4490" spans="1:9" ht="13.5" thickTop="1">
      <c r="A4490" s="265"/>
      <c r="B4490" s="1010"/>
      <c r="C4490" s="1011"/>
      <c r="D4490" s="109"/>
      <c r="E4490" s="1237"/>
    </row>
    <row r="4491" spans="1:9">
      <c r="A4491" s="265"/>
      <c r="B4491" s="266"/>
      <c r="C4491" s="230"/>
      <c r="D4491" s="137"/>
      <c r="E4491" s="269" t="s">
        <v>2428</v>
      </c>
      <c r="F4491" s="270"/>
    </row>
    <row r="4492" spans="1:9">
      <c r="A4492" s="1439" t="s">
        <v>174</v>
      </c>
      <c r="B4492" s="1439"/>
      <c r="C4492" s="1439"/>
      <c r="E4492" s="1038" t="s">
        <v>175</v>
      </c>
      <c r="F4492" s="558"/>
      <c r="G4492" s="253"/>
      <c r="H4492" s="272"/>
      <c r="I4492" s="265"/>
    </row>
    <row r="4493" spans="1:9">
      <c r="A4493" s="1343" t="s">
        <v>176</v>
      </c>
      <c r="B4493" s="1343"/>
      <c r="C4493" s="1343"/>
      <c r="D4493" s="271"/>
      <c r="E4493" s="1037" t="s">
        <v>177</v>
      </c>
      <c r="F4493" s="295"/>
      <c r="G4493" s="1039"/>
      <c r="H4493" s="274"/>
      <c r="I4493" s="265"/>
    </row>
    <row r="4494" spans="1:9">
      <c r="A4494" s="1448"/>
      <c r="B4494" s="1448"/>
      <c r="C4494" s="1448"/>
      <c r="D4494" s="273"/>
      <c r="E4494" s="1012"/>
      <c r="F4494" s="280"/>
      <c r="G4494" s="253"/>
      <c r="H4494" s="281"/>
      <c r="I4494" s="282"/>
    </row>
    <row r="4495" spans="1:9">
      <c r="A4495" s="276"/>
      <c r="D4495" s="278"/>
      <c r="E4495" s="279"/>
      <c r="F4495" s="280"/>
      <c r="G4495" s="253"/>
      <c r="H4495" s="281"/>
      <c r="I4495" s="282"/>
    </row>
    <row r="4496" spans="1:9">
      <c r="A4496" s="276"/>
      <c r="D4496" s="278"/>
      <c r="E4496" s="279"/>
      <c r="F4496" s="283"/>
      <c r="G4496" s="284"/>
      <c r="H4496" s="283"/>
      <c r="I4496" s="282"/>
    </row>
    <row r="4497" spans="1:9">
      <c r="A4497" s="276"/>
      <c r="D4497" s="278"/>
      <c r="E4497" s="286"/>
      <c r="F4497" s="267"/>
      <c r="G4497" s="286"/>
      <c r="H4497" s="280"/>
      <c r="I4497" s="282"/>
    </row>
    <row r="4498" spans="1:9">
      <c r="A4498" s="276"/>
      <c r="D4498" s="285"/>
      <c r="E4498" s="286"/>
      <c r="F4498" s="280"/>
      <c r="G4498" s="284"/>
      <c r="H4498" s="283"/>
      <c r="I4498" s="287"/>
    </row>
    <row r="4499" spans="1:9">
      <c r="A4499" s="1438" t="s">
        <v>178</v>
      </c>
      <c r="B4499" s="1438"/>
      <c r="C4499" s="1438"/>
      <c r="D4499" s="285"/>
      <c r="E4499" s="1039" t="s">
        <v>179</v>
      </c>
      <c r="F4499" s="283"/>
      <c r="G4499" s="253"/>
      <c r="H4499" s="283"/>
      <c r="I4499" s="283"/>
    </row>
    <row r="4500" spans="1:9">
      <c r="D4500" s="288"/>
    </row>
  </sheetData>
  <autoFilter ref="A6:G4489">
    <filterColumn colId="1" showButton="0"/>
  </autoFilter>
  <mergeCells count="12">
    <mergeCell ref="A4499:C4499"/>
    <mergeCell ref="A4492:C4492"/>
    <mergeCell ref="A4493:C4493"/>
    <mergeCell ref="A9:C9"/>
    <mergeCell ref="A4:F4"/>
    <mergeCell ref="A6:A7"/>
    <mergeCell ref="B6:C6"/>
    <mergeCell ref="D6:D7"/>
    <mergeCell ref="E6:E7"/>
    <mergeCell ref="F6:F7"/>
    <mergeCell ref="A4328:C4328"/>
    <mergeCell ref="A4494:C4494"/>
  </mergeCells>
  <pageMargins left="0.5" right="0.35" top="0.65" bottom="0.5" header="0.3" footer="0.3"/>
  <pageSetup paperSize="9" scale="90" orientation="portrait" r:id="rId1"/>
  <headerFooter>
    <oddFooter>&amp;R&amp;P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L89"/>
  <sheetViews>
    <sheetView workbookViewId="0">
      <pane ySplit="7" topLeftCell="A8" activePane="bottomLeft" state="frozen"/>
      <selection pane="bottomLeft" activeCell="A4" sqref="A4:K4"/>
    </sheetView>
  </sheetViews>
  <sheetFormatPr defaultRowHeight="12.75"/>
  <cols>
    <col min="1" max="1" width="4.85546875" style="412" customWidth="1"/>
    <col min="2" max="2" width="36.28515625" style="134" customWidth="1"/>
    <col min="3" max="3" width="15.7109375" style="133" customWidth="1"/>
    <col min="4" max="4" width="14.7109375" style="294" customWidth="1"/>
    <col min="5" max="5" width="15.7109375" style="133" customWidth="1"/>
    <col min="6" max="6" width="10.7109375" style="412" customWidth="1"/>
    <col min="7" max="7" width="10.7109375" style="1314" customWidth="1"/>
    <col min="8" max="9" width="13.28515625" style="133" customWidth="1"/>
    <col min="10" max="10" width="14.42578125" style="133" customWidth="1"/>
    <col min="11" max="11" width="21.5703125" style="134" customWidth="1"/>
    <col min="12" max="12" width="11.140625" style="133" customWidth="1"/>
    <col min="13" max="255" width="9.140625" style="133"/>
    <col min="256" max="256" width="4.42578125" style="133" customWidth="1"/>
    <col min="257" max="257" width="11" style="133" customWidth="1"/>
    <col min="258" max="258" width="12.85546875" style="133" customWidth="1"/>
    <col min="259" max="259" width="31.28515625" style="133" customWidth="1"/>
    <col min="260" max="260" width="16" style="133" customWidth="1"/>
    <col min="261" max="261" width="13.5703125" style="133" customWidth="1"/>
    <col min="262" max="262" width="9.28515625" style="133" customWidth="1"/>
    <col min="263" max="263" width="17.28515625" style="133" customWidth="1"/>
    <col min="264" max="264" width="17.42578125" style="133" customWidth="1"/>
    <col min="265" max="511" width="9.140625" style="133"/>
    <col min="512" max="512" width="4.42578125" style="133" customWidth="1"/>
    <col min="513" max="513" width="11" style="133" customWidth="1"/>
    <col min="514" max="514" width="12.85546875" style="133" customWidth="1"/>
    <col min="515" max="515" width="31.28515625" style="133" customWidth="1"/>
    <col min="516" max="516" width="16" style="133" customWidth="1"/>
    <col min="517" max="517" width="13.5703125" style="133" customWidth="1"/>
    <col min="518" max="518" width="9.28515625" style="133" customWidth="1"/>
    <col min="519" max="519" width="17.28515625" style="133" customWidth="1"/>
    <col min="520" max="520" width="17.42578125" style="133" customWidth="1"/>
    <col min="521" max="767" width="9.140625" style="133"/>
    <col min="768" max="768" width="4.42578125" style="133" customWidth="1"/>
    <col min="769" max="769" width="11" style="133" customWidth="1"/>
    <col min="770" max="770" width="12.85546875" style="133" customWidth="1"/>
    <col min="771" max="771" width="31.28515625" style="133" customWidth="1"/>
    <col min="772" max="772" width="16" style="133" customWidth="1"/>
    <col min="773" max="773" width="13.5703125" style="133" customWidth="1"/>
    <col min="774" max="774" width="9.28515625" style="133" customWidth="1"/>
    <col min="775" max="775" width="17.28515625" style="133" customWidth="1"/>
    <col min="776" max="776" width="17.42578125" style="133" customWidth="1"/>
    <col min="777" max="1023" width="9.140625" style="133"/>
    <col min="1024" max="1024" width="4.42578125" style="133" customWidth="1"/>
    <col min="1025" max="1025" width="11" style="133" customWidth="1"/>
    <col min="1026" max="1026" width="12.85546875" style="133" customWidth="1"/>
    <col min="1027" max="1027" width="31.28515625" style="133" customWidth="1"/>
    <col min="1028" max="1028" width="16" style="133" customWidth="1"/>
    <col min="1029" max="1029" width="13.5703125" style="133" customWidth="1"/>
    <col min="1030" max="1030" width="9.28515625" style="133" customWidth="1"/>
    <col min="1031" max="1031" width="17.28515625" style="133" customWidth="1"/>
    <col min="1032" max="1032" width="17.42578125" style="133" customWidth="1"/>
    <col min="1033" max="1279" width="9.140625" style="133"/>
    <col min="1280" max="1280" width="4.42578125" style="133" customWidth="1"/>
    <col min="1281" max="1281" width="11" style="133" customWidth="1"/>
    <col min="1282" max="1282" width="12.85546875" style="133" customWidth="1"/>
    <col min="1283" max="1283" width="31.28515625" style="133" customWidth="1"/>
    <col min="1284" max="1284" width="16" style="133" customWidth="1"/>
    <col min="1285" max="1285" width="13.5703125" style="133" customWidth="1"/>
    <col min="1286" max="1286" width="9.28515625" style="133" customWidth="1"/>
    <col min="1287" max="1287" width="17.28515625" style="133" customWidth="1"/>
    <col min="1288" max="1288" width="17.42578125" style="133" customWidth="1"/>
    <col min="1289" max="1535" width="9.140625" style="133"/>
    <col min="1536" max="1536" width="4.42578125" style="133" customWidth="1"/>
    <col min="1537" max="1537" width="11" style="133" customWidth="1"/>
    <col min="1538" max="1538" width="12.85546875" style="133" customWidth="1"/>
    <col min="1539" max="1539" width="31.28515625" style="133" customWidth="1"/>
    <col min="1540" max="1540" width="16" style="133" customWidth="1"/>
    <col min="1541" max="1541" width="13.5703125" style="133" customWidth="1"/>
    <col min="1542" max="1542" width="9.28515625" style="133" customWidth="1"/>
    <col min="1543" max="1543" width="17.28515625" style="133" customWidth="1"/>
    <col min="1544" max="1544" width="17.42578125" style="133" customWidth="1"/>
    <col min="1545" max="1791" width="9.140625" style="133"/>
    <col min="1792" max="1792" width="4.42578125" style="133" customWidth="1"/>
    <col min="1793" max="1793" width="11" style="133" customWidth="1"/>
    <col min="1794" max="1794" width="12.85546875" style="133" customWidth="1"/>
    <col min="1795" max="1795" width="31.28515625" style="133" customWidth="1"/>
    <col min="1796" max="1796" width="16" style="133" customWidth="1"/>
    <col min="1797" max="1797" width="13.5703125" style="133" customWidth="1"/>
    <col min="1798" max="1798" width="9.28515625" style="133" customWidth="1"/>
    <col min="1799" max="1799" width="17.28515625" style="133" customWidth="1"/>
    <col min="1800" max="1800" width="17.42578125" style="133" customWidth="1"/>
    <col min="1801" max="2047" width="9.140625" style="133"/>
    <col min="2048" max="2048" width="4.42578125" style="133" customWidth="1"/>
    <col min="2049" max="2049" width="11" style="133" customWidth="1"/>
    <col min="2050" max="2050" width="12.85546875" style="133" customWidth="1"/>
    <col min="2051" max="2051" width="31.28515625" style="133" customWidth="1"/>
    <col min="2052" max="2052" width="16" style="133" customWidth="1"/>
    <col min="2053" max="2053" width="13.5703125" style="133" customWidth="1"/>
    <col min="2054" max="2054" width="9.28515625" style="133" customWidth="1"/>
    <col min="2055" max="2055" width="17.28515625" style="133" customWidth="1"/>
    <col min="2056" max="2056" width="17.42578125" style="133" customWidth="1"/>
    <col min="2057" max="2303" width="9.140625" style="133"/>
    <col min="2304" max="2304" width="4.42578125" style="133" customWidth="1"/>
    <col min="2305" max="2305" width="11" style="133" customWidth="1"/>
    <col min="2306" max="2306" width="12.85546875" style="133" customWidth="1"/>
    <col min="2307" max="2307" width="31.28515625" style="133" customWidth="1"/>
    <col min="2308" max="2308" width="16" style="133" customWidth="1"/>
    <col min="2309" max="2309" width="13.5703125" style="133" customWidth="1"/>
    <col min="2310" max="2310" width="9.28515625" style="133" customWidth="1"/>
    <col min="2311" max="2311" width="17.28515625" style="133" customWidth="1"/>
    <col min="2312" max="2312" width="17.42578125" style="133" customWidth="1"/>
    <col min="2313" max="2559" width="9.140625" style="133"/>
    <col min="2560" max="2560" width="4.42578125" style="133" customWidth="1"/>
    <col min="2561" max="2561" width="11" style="133" customWidth="1"/>
    <col min="2562" max="2562" width="12.85546875" style="133" customWidth="1"/>
    <col min="2563" max="2563" width="31.28515625" style="133" customWidth="1"/>
    <col min="2564" max="2564" width="16" style="133" customWidth="1"/>
    <col min="2565" max="2565" width="13.5703125" style="133" customWidth="1"/>
    <col min="2566" max="2566" width="9.28515625" style="133" customWidth="1"/>
    <col min="2567" max="2567" width="17.28515625" style="133" customWidth="1"/>
    <col min="2568" max="2568" width="17.42578125" style="133" customWidth="1"/>
    <col min="2569" max="2815" width="9.140625" style="133"/>
    <col min="2816" max="2816" width="4.42578125" style="133" customWidth="1"/>
    <col min="2817" max="2817" width="11" style="133" customWidth="1"/>
    <col min="2818" max="2818" width="12.85546875" style="133" customWidth="1"/>
    <col min="2819" max="2819" width="31.28515625" style="133" customWidth="1"/>
    <col min="2820" max="2820" width="16" style="133" customWidth="1"/>
    <col min="2821" max="2821" width="13.5703125" style="133" customWidth="1"/>
    <col min="2822" max="2822" width="9.28515625" style="133" customWidth="1"/>
    <col min="2823" max="2823" width="17.28515625" style="133" customWidth="1"/>
    <col min="2824" max="2824" width="17.42578125" style="133" customWidth="1"/>
    <col min="2825" max="3071" width="9.140625" style="133"/>
    <col min="3072" max="3072" width="4.42578125" style="133" customWidth="1"/>
    <col min="3073" max="3073" width="11" style="133" customWidth="1"/>
    <col min="3074" max="3074" width="12.85546875" style="133" customWidth="1"/>
    <col min="3075" max="3075" width="31.28515625" style="133" customWidth="1"/>
    <col min="3076" max="3076" width="16" style="133" customWidth="1"/>
    <col min="3077" max="3077" width="13.5703125" style="133" customWidth="1"/>
    <col min="3078" max="3078" width="9.28515625" style="133" customWidth="1"/>
    <col min="3079" max="3079" width="17.28515625" style="133" customWidth="1"/>
    <col min="3080" max="3080" width="17.42578125" style="133" customWidth="1"/>
    <col min="3081" max="3327" width="9.140625" style="133"/>
    <col min="3328" max="3328" width="4.42578125" style="133" customWidth="1"/>
    <col min="3329" max="3329" width="11" style="133" customWidth="1"/>
    <col min="3330" max="3330" width="12.85546875" style="133" customWidth="1"/>
    <col min="3331" max="3331" width="31.28515625" style="133" customWidth="1"/>
    <col min="3332" max="3332" width="16" style="133" customWidth="1"/>
    <col min="3333" max="3333" width="13.5703125" style="133" customWidth="1"/>
    <col min="3334" max="3334" width="9.28515625" style="133" customWidth="1"/>
    <col min="3335" max="3335" width="17.28515625" style="133" customWidth="1"/>
    <col min="3336" max="3336" width="17.42578125" style="133" customWidth="1"/>
    <col min="3337" max="3583" width="9.140625" style="133"/>
    <col min="3584" max="3584" width="4.42578125" style="133" customWidth="1"/>
    <col min="3585" max="3585" width="11" style="133" customWidth="1"/>
    <col min="3586" max="3586" width="12.85546875" style="133" customWidth="1"/>
    <col min="3587" max="3587" width="31.28515625" style="133" customWidth="1"/>
    <col min="3588" max="3588" width="16" style="133" customWidth="1"/>
    <col min="3589" max="3589" width="13.5703125" style="133" customWidth="1"/>
    <col min="3590" max="3590" width="9.28515625" style="133" customWidth="1"/>
    <col min="3591" max="3591" width="17.28515625" style="133" customWidth="1"/>
    <col min="3592" max="3592" width="17.42578125" style="133" customWidth="1"/>
    <col min="3593" max="3839" width="9.140625" style="133"/>
    <col min="3840" max="3840" width="4.42578125" style="133" customWidth="1"/>
    <col min="3841" max="3841" width="11" style="133" customWidth="1"/>
    <col min="3842" max="3842" width="12.85546875" style="133" customWidth="1"/>
    <col min="3843" max="3843" width="31.28515625" style="133" customWidth="1"/>
    <col min="3844" max="3844" width="16" style="133" customWidth="1"/>
    <col min="3845" max="3845" width="13.5703125" style="133" customWidth="1"/>
    <col min="3846" max="3846" width="9.28515625" style="133" customWidth="1"/>
    <col min="3847" max="3847" width="17.28515625" style="133" customWidth="1"/>
    <col min="3848" max="3848" width="17.42578125" style="133" customWidth="1"/>
    <col min="3849" max="4095" width="9.140625" style="133"/>
    <col min="4096" max="4096" width="4.42578125" style="133" customWidth="1"/>
    <col min="4097" max="4097" width="11" style="133" customWidth="1"/>
    <col min="4098" max="4098" width="12.85546875" style="133" customWidth="1"/>
    <col min="4099" max="4099" width="31.28515625" style="133" customWidth="1"/>
    <col min="4100" max="4100" width="16" style="133" customWidth="1"/>
    <col min="4101" max="4101" width="13.5703125" style="133" customWidth="1"/>
    <col min="4102" max="4102" width="9.28515625" style="133" customWidth="1"/>
    <col min="4103" max="4103" width="17.28515625" style="133" customWidth="1"/>
    <col min="4104" max="4104" width="17.42578125" style="133" customWidth="1"/>
    <col min="4105" max="4351" width="9.140625" style="133"/>
    <col min="4352" max="4352" width="4.42578125" style="133" customWidth="1"/>
    <col min="4353" max="4353" width="11" style="133" customWidth="1"/>
    <col min="4354" max="4354" width="12.85546875" style="133" customWidth="1"/>
    <col min="4355" max="4355" width="31.28515625" style="133" customWidth="1"/>
    <col min="4356" max="4356" width="16" style="133" customWidth="1"/>
    <col min="4357" max="4357" width="13.5703125" style="133" customWidth="1"/>
    <col min="4358" max="4358" width="9.28515625" style="133" customWidth="1"/>
    <col min="4359" max="4359" width="17.28515625" style="133" customWidth="1"/>
    <col min="4360" max="4360" width="17.42578125" style="133" customWidth="1"/>
    <col min="4361" max="4607" width="9.140625" style="133"/>
    <col min="4608" max="4608" width="4.42578125" style="133" customWidth="1"/>
    <col min="4609" max="4609" width="11" style="133" customWidth="1"/>
    <col min="4610" max="4610" width="12.85546875" style="133" customWidth="1"/>
    <col min="4611" max="4611" width="31.28515625" style="133" customWidth="1"/>
    <col min="4612" max="4612" width="16" style="133" customWidth="1"/>
    <col min="4613" max="4613" width="13.5703125" style="133" customWidth="1"/>
    <col min="4614" max="4614" width="9.28515625" style="133" customWidth="1"/>
    <col min="4615" max="4615" width="17.28515625" style="133" customWidth="1"/>
    <col min="4616" max="4616" width="17.42578125" style="133" customWidth="1"/>
    <col min="4617" max="4863" width="9.140625" style="133"/>
    <col min="4864" max="4864" width="4.42578125" style="133" customWidth="1"/>
    <col min="4865" max="4865" width="11" style="133" customWidth="1"/>
    <col min="4866" max="4866" width="12.85546875" style="133" customWidth="1"/>
    <col min="4867" max="4867" width="31.28515625" style="133" customWidth="1"/>
    <col min="4868" max="4868" width="16" style="133" customWidth="1"/>
    <col min="4869" max="4869" width="13.5703125" style="133" customWidth="1"/>
    <col min="4870" max="4870" width="9.28515625" style="133" customWidth="1"/>
    <col min="4871" max="4871" width="17.28515625" style="133" customWidth="1"/>
    <col min="4872" max="4872" width="17.42578125" style="133" customWidth="1"/>
    <col min="4873" max="5119" width="9.140625" style="133"/>
    <col min="5120" max="5120" width="4.42578125" style="133" customWidth="1"/>
    <col min="5121" max="5121" width="11" style="133" customWidth="1"/>
    <col min="5122" max="5122" width="12.85546875" style="133" customWidth="1"/>
    <col min="5123" max="5123" width="31.28515625" style="133" customWidth="1"/>
    <col min="5124" max="5124" width="16" style="133" customWidth="1"/>
    <col min="5125" max="5125" width="13.5703125" style="133" customWidth="1"/>
    <col min="5126" max="5126" width="9.28515625" style="133" customWidth="1"/>
    <col min="5127" max="5127" width="17.28515625" style="133" customWidth="1"/>
    <col min="5128" max="5128" width="17.42578125" style="133" customWidth="1"/>
    <col min="5129" max="5375" width="9.140625" style="133"/>
    <col min="5376" max="5376" width="4.42578125" style="133" customWidth="1"/>
    <col min="5377" max="5377" width="11" style="133" customWidth="1"/>
    <col min="5378" max="5378" width="12.85546875" style="133" customWidth="1"/>
    <col min="5379" max="5379" width="31.28515625" style="133" customWidth="1"/>
    <col min="5380" max="5380" width="16" style="133" customWidth="1"/>
    <col min="5381" max="5381" width="13.5703125" style="133" customWidth="1"/>
    <col min="5382" max="5382" width="9.28515625" style="133" customWidth="1"/>
    <col min="5383" max="5383" width="17.28515625" style="133" customWidth="1"/>
    <col min="5384" max="5384" width="17.42578125" style="133" customWidth="1"/>
    <col min="5385" max="5631" width="9.140625" style="133"/>
    <col min="5632" max="5632" width="4.42578125" style="133" customWidth="1"/>
    <col min="5633" max="5633" width="11" style="133" customWidth="1"/>
    <col min="5634" max="5634" width="12.85546875" style="133" customWidth="1"/>
    <col min="5635" max="5635" width="31.28515625" style="133" customWidth="1"/>
    <col min="5636" max="5636" width="16" style="133" customWidth="1"/>
    <col min="5637" max="5637" width="13.5703125" style="133" customWidth="1"/>
    <col min="5638" max="5638" width="9.28515625" style="133" customWidth="1"/>
    <col min="5639" max="5639" width="17.28515625" style="133" customWidth="1"/>
    <col min="5640" max="5640" width="17.42578125" style="133" customWidth="1"/>
    <col min="5641" max="5887" width="9.140625" style="133"/>
    <col min="5888" max="5888" width="4.42578125" style="133" customWidth="1"/>
    <col min="5889" max="5889" width="11" style="133" customWidth="1"/>
    <col min="5890" max="5890" width="12.85546875" style="133" customWidth="1"/>
    <col min="5891" max="5891" width="31.28515625" style="133" customWidth="1"/>
    <col min="5892" max="5892" width="16" style="133" customWidth="1"/>
    <col min="5893" max="5893" width="13.5703125" style="133" customWidth="1"/>
    <col min="5894" max="5894" width="9.28515625" style="133" customWidth="1"/>
    <col min="5895" max="5895" width="17.28515625" style="133" customWidth="1"/>
    <col min="5896" max="5896" width="17.42578125" style="133" customWidth="1"/>
    <col min="5897" max="6143" width="9.140625" style="133"/>
    <col min="6144" max="6144" width="4.42578125" style="133" customWidth="1"/>
    <col min="6145" max="6145" width="11" style="133" customWidth="1"/>
    <col min="6146" max="6146" width="12.85546875" style="133" customWidth="1"/>
    <col min="6147" max="6147" width="31.28515625" style="133" customWidth="1"/>
    <col min="6148" max="6148" width="16" style="133" customWidth="1"/>
    <col min="6149" max="6149" width="13.5703125" style="133" customWidth="1"/>
    <col min="6150" max="6150" width="9.28515625" style="133" customWidth="1"/>
    <col min="6151" max="6151" width="17.28515625" style="133" customWidth="1"/>
    <col min="6152" max="6152" width="17.42578125" style="133" customWidth="1"/>
    <col min="6153" max="6399" width="9.140625" style="133"/>
    <col min="6400" max="6400" width="4.42578125" style="133" customWidth="1"/>
    <col min="6401" max="6401" width="11" style="133" customWidth="1"/>
    <col min="6402" max="6402" width="12.85546875" style="133" customWidth="1"/>
    <col min="6403" max="6403" width="31.28515625" style="133" customWidth="1"/>
    <col min="6404" max="6404" width="16" style="133" customWidth="1"/>
    <col min="6405" max="6405" width="13.5703125" style="133" customWidth="1"/>
    <col min="6406" max="6406" width="9.28515625" style="133" customWidth="1"/>
    <col min="6407" max="6407" width="17.28515625" style="133" customWidth="1"/>
    <col min="6408" max="6408" width="17.42578125" style="133" customWidth="1"/>
    <col min="6409" max="6655" width="9.140625" style="133"/>
    <col min="6656" max="6656" width="4.42578125" style="133" customWidth="1"/>
    <col min="6657" max="6657" width="11" style="133" customWidth="1"/>
    <col min="6658" max="6658" width="12.85546875" style="133" customWidth="1"/>
    <col min="6659" max="6659" width="31.28515625" style="133" customWidth="1"/>
    <col min="6660" max="6660" width="16" style="133" customWidth="1"/>
    <col min="6661" max="6661" width="13.5703125" style="133" customWidth="1"/>
    <col min="6662" max="6662" width="9.28515625" style="133" customWidth="1"/>
    <col min="6663" max="6663" width="17.28515625" style="133" customWidth="1"/>
    <col min="6664" max="6664" width="17.42578125" style="133" customWidth="1"/>
    <col min="6665" max="6911" width="9.140625" style="133"/>
    <col min="6912" max="6912" width="4.42578125" style="133" customWidth="1"/>
    <col min="6913" max="6913" width="11" style="133" customWidth="1"/>
    <col min="6914" max="6914" width="12.85546875" style="133" customWidth="1"/>
    <col min="6915" max="6915" width="31.28515625" style="133" customWidth="1"/>
    <col min="6916" max="6916" width="16" style="133" customWidth="1"/>
    <col min="6917" max="6917" width="13.5703125" style="133" customWidth="1"/>
    <col min="6918" max="6918" width="9.28515625" style="133" customWidth="1"/>
    <col min="6919" max="6919" width="17.28515625" style="133" customWidth="1"/>
    <col min="6920" max="6920" width="17.42578125" style="133" customWidth="1"/>
    <col min="6921" max="7167" width="9.140625" style="133"/>
    <col min="7168" max="7168" width="4.42578125" style="133" customWidth="1"/>
    <col min="7169" max="7169" width="11" style="133" customWidth="1"/>
    <col min="7170" max="7170" width="12.85546875" style="133" customWidth="1"/>
    <col min="7171" max="7171" width="31.28515625" style="133" customWidth="1"/>
    <col min="7172" max="7172" width="16" style="133" customWidth="1"/>
    <col min="7173" max="7173" width="13.5703125" style="133" customWidth="1"/>
    <col min="7174" max="7174" width="9.28515625" style="133" customWidth="1"/>
    <col min="7175" max="7175" width="17.28515625" style="133" customWidth="1"/>
    <col min="7176" max="7176" width="17.42578125" style="133" customWidth="1"/>
    <col min="7177" max="7423" width="9.140625" style="133"/>
    <col min="7424" max="7424" width="4.42578125" style="133" customWidth="1"/>
    <col min="7425" max="7425" width="11" style="133" customWidth="1"/>
    <col min="7426" max="7426" width="12.85546875" style="133" customWidth="1"/>
    <col min="7427" max="7427" width="31.28515625" style="133" customWidth="1"/>
    <col min="7428" max="7428" width="16" style="133" customWidth="1"/>
    <col min="7429" max="7429" width="13.5703125" style="133" customWidth="1"/>
    <col min="7430" max="7430" width="9.28515625" style="133" customWidth="1"/>
    <col min="7431" max="7431" width="17.28515625" style="133" customWidth="1"/>
    <col min="7432" max="7432" width="17.42578125" style="133" customWidth="1"/>
    <col min="7433" max="7679" width="9.140625" style="133"/>
    <col min="7680" max="7680" width="4.42578125" style="133" customWidth="1"/>
    <col min="7681" max="7681" width="11" style="133" customWidth="1"/>
    <col min="7682" max="7682" width="12.85546875" style="133" customWidth="1"/>
    <col min="7683" max="7683" width="31.28515625" style="133" customWidth="1"/>
    <col min="7684" max="7684" width="16" style="133" customWidth="1"/>
    <col min="7685" max="7685" width="13.5703125" style="133" customWidth="1"/>
    <col min="7686" max="7686" width="9.28515625" style="133" customWidth="1"/>
    <col min="7687" max="7687" width="17.28515625" style="133" customWidth="1"/>
    <col min="7688" max="7688" width="17.42578125" style="133" customWidth="1"/>
    <col min="7689" max="7935" width="9.140625" style="133"/>
    <col min="7936" max="7936" width="4.42578125" style="133" customWidth="1"/>
    <col min="7937" max="7937" width="11" style="133" customWidth="1"/>
    <col min="7938" max="7938" width="12.85546875" style="133" customWidth="1"/>
    <col min="7939" max="7939" width="31.28515625" style="133" customWidth="1"/>
    <col min="7940" max="7940" width="16" style="133" customWidth="1"/>
    <col min="7941" max="7941" width="13.5703125" style="133" customWidth="1"/>
    <col min="7942" max="7942" width="9.28515625" style="133" customWidth="1"/>
    <col min="7943" max="7943" width="17.28515625" style="133" customWidth="1"/>
    <col min="7944" max="7944" width="17.42578125" style="133" customWidth="1"/>
    <col min="7945" max="8191" width="9.140625" style="133"/>
    <col min="8192" max="8192" width="4.42578125" style="133" customWidth="1"/>
    <col min="8193" max="8193" width="11" style="133" customWidth="1"/>
    <col min="8194" max="8194" width="12.85546875" style="133" customWidth="1"/>
    <col min="8195" max="8195" width="31.28515625" style="133" customWidth="1"/>
    <col min="8196" max="8196" width="16" style="133" customWidth="1"/>
    <col min="8197" max="8197" width="13.5703125" style="133" customWidth="1"/>
    <col min="8198" max="8198" width="9.28515625" style="133" customWidth="1"/>
    <col min="8199" max="8199" width="17.28515625" style="133" customWidth="1"/>
    <col min="8200" max="8200" width="17.42578125" style="133" customWidth="1"/>
    <col min="8201" max="8447" width="9.140625" style="133"/>
    <col min="8448" max="8448" width="4.42578125" style="133" customWidth="1"/>
    <col min="8449" max="8449" width="11" style="133" customWidth="1"/>
    <col min="8450" max="8450" width="12.85546875" style="133" customWidth="1"/>
    <col min="8451" max="8451" width="31.28515625" style="133" customWidth="1"/>
    <col min="8452" max="8452" width="16" style="133" customWidth="1"/>
    <col min="8453" max="8453" width="13.5703125" style="133" customWidth="1"/>
    <col min="8454" max="8454" width="9.28515625" style="133" customWidth="1"/>
    <col min="8455" max="8455" width="17.28515625" style="133" customWidth="1"/>
    <col min="8456" max="8456" width="17.42578125" style="133" customWidth="1"/>
    <col min="8457" max="8703" width="9.140625" style="133"/>
    <col min="8704" max="8704" width="4.42578125" style="133" customWidth="1"/>
    <col min="8705" max="8705" width="11" style="133" customWidth="1"/>
    <col min="8706" max="8706" width="12.85546875" style="133" customWidth="1"/>
    <col min="8707" max="8707" width="31.28515625" style="133" customWidth="1"/>
    <col min="8708" max="8708" width="16" style="133" customWidth="1"/>
    <col min="8709" max="8709" width="13.5703125" style="133" customWidth="1"/>
    <col min="8710" max="8710" width="9.28515625" style="133" customWidth="1"/>
    <col min="8711" max="8711" width="17.28515625" style="133" customWidth="1"/>
    <col min="8712" max="8712" width="17.42578125" style="133" customWidth="1"/>
    <col min="8713" max="8959" width="9.140625" style="133"/>
    <col min="8960" max="8960" width="4.42578125" style="133" customWidth="1"/>
    <col min="8961" max="8961" width="11" style="133" customWidth="1"/>
    <col min="8962" max="8962" width="12.85546875" style="133" customWidth="1"/>
    <col min="8963" max="8963" width="31.28515625" style="133" customWidth="1"/>
    <col min="8964" max="8964" width="16" style="133" customWidth="1"/>
    <col min="8965" max="8965" width="13.5703125" style="133" customWidth="1"/>
    <col min="8966" max="8966" width="9.28515625" style="133" customWidth="1"/>
    <col min="8967" max="8967" width="17.28515625" style="133" customWidth="1"/>
    <col min="8968" max="8968" width="17.42578125" style="133" customWidth="1"/>
    <col min="8969" max="9215" width="9.140625" style="133"/>
    <col min="9216" max="9216" width="4.42578125" style="133" customWidth="1"/>
    <col min="9217" max="9217" width="11" style="133" customWidth="1"/>
    <col min="9218" max="9218" width="12.85546875" style="133" customWidth="1"/>
    <col min="9219" max="9219" width="31.28515625" style="133" customWidth="1"/>
    <col min="9220" max="9220" width="16" style="133" customWidth="1"/>
    <col min="9221" max="9221" width="13.5703125" style="133" customWidth="1"/>
    <col min="9222" max="9222" width="9.28515625" style="133" customWidth="1"/>
    <col min="9223" max="9223" width="17.28515625" style="133" customWidth="1"/>
    <col min="9224" max="9224" width="17.42578125" style="133" customWidth="1"/>
    <col min="9225" max="9471" width="9.140625" style="133"/>
    <col min="9472" max="9472" width="4.42578125" style="133" customWidth="1"/>
    <col min="9473" max="9473" width="11" style="133" customWidth="1"/>
    <col min="9474" max="9474" width="12.85546875" style="133" customWidth="1"/>
    <col min="9475" max="9475" width="31.28515625" style="133" customWidth="1"/>
    <col min="9476" max="9476" width="16" style="133" customWidth="1"/>
    <col min="9477" max="9477" width="13.5703125" style="133" customWidth="1"/>
    <col min="9478" max="9478" width="9.28515625" style="133" customWidth="1"/>
    <col min="9479" max="9479" width="17.28515625" style="133" customWidth="1"/>
    <col min="9480" max="9480" width="17.42578125" style="133" customWidth="1"/>
    <col min="9481" max="9727" width="9.140625" style="133"/>
    <col min="9728" max="9728" width="4.42578125" style="133" customWidth="1"/>
    <col min="9729" max="9729" width="11" style="133" customWidth="1"/>
    <col min="9730" max="9730" width="12.85546875" style="133" customWidth="1"/>
    <col min="9731" max="9731" width="31.28515625" style="133" customWidth="1"/>
    <col min="9732" max="9732" width="16" style="133" customWidth="1"/>
    <col min="9733" max="9733" width="13.5703125" style="133" customWidth="1"/>
    <col min="9734" max="9734" width="9.28515625" style="133" customWidth="1"/>
    <col min="9735" max="9735" width="17.28515625" style="133" customWidth="1"/>
    <col min="9736" max="9736" width="17.42578125" style="133" customWidth="1"/>
    <col min="9737" max="9983" width="9.140625" style="133"/>
    <col min="9984" max="9984" width="4.42578125" style="133" customWidth="1"/>
    <col min="9985" max="9985" width="11" style="133" customWidth="1"/>
    <col min="9986" max="9986" width="12.85546875" style="133" customWidth="1"/>
    <col min="9987" max="9987" width="31.28515625" style="133" customWidth="1"/>
    <col min="9988" max="9988" width="16" style="133" customWidth="1"/>
    <col min="9989" max="9989" width="13.5703125" style="133" customWidth="1"/>
    <col min="9990" max="9990" width="9.28515625" style="133" customWidth="1"/>
    <col min="9991" max="9991" width="17.28515625" style="133" customWidth="1"/>
    <col min="9992" max="9992" width="17.42578125" style="133" customWidth="1"/>
    <col min="9993" max="10239" width="9.140625" style="133"/>
    <col min="10240" max="10240" width="4.42578125" style="133" customWidth="1"/>
    <col min="10241" max="10241" width="11" style="133" customWidth="1"/>
    <col min="10242" max="10242" width="12.85546875" style="133" customWidth="1"/>
    <col min="10243" max="10243" width="31.28515625" style="133" customWidth="1"/>
    <col min="10244" max="10244" width="16" style="133" customWidth="1"/>
    <col min="10245" max="10245" width="13.5703125" style="133" customWidth="1"/>
    <col min="10246" max="10246" width="9.28515625" style="133" customWidth="1"/>
    <col min="10247" max="10247" width="17.28515625" style="133" customWidth="1"/>
    <col min="10248" max="10248" width="17.42578125" style="133" customWidth="1"/>
    <col min="10249" max="10495" width="9.140625" style="133"/>
    <col min="10496" max="10496" width="4.42578125" style="133" customWidth="1"/>
    <col min="10497" max="10497" width="11" style="133" customWidth="1"/>
    <col min="10498" max="10498" width="12.85546875" style="133" customWidth="1"/>
    <col min="10499" max="10499" width="31.28515625" style="133" customWidth="1"/>
    <col min="10500" max="10500" width="16" style="133" customWidth="1"/>
    <col min="10501" max="10501" width="13.5703125" style="133" customWidth="1"/>
    <col min="10502" max="10502" width="9.28515625" style="133" customWidth="1"/>
    <col min="10503" max="10503" width="17.28515625" style="133" customWidth="1"/>
    <col min="10504" max="10504" width="17.42578125" style="133" customWidth="1"/>
    <col min="10505" max="10751" width="9.140625" style="133"/>
    <col min="10752" max="10752" width="4.42578125" style="133" customWidth="1"/>
    <col min="10753" max="10753" width="11" style="133" customWidth="1"/>
    <col min="10754" max="10754" width="12.85546875" style="133" customWidth="1"/>
    <col min="10755" max="10755" width="31.28515625" style="133" customWidth="1"/>
    <col min="10756" max="10756" width="16" style="133" customWidth="1"/>
    <col min="10757" max="10757" width="13.5703125" style="133" customWidth="1"/>
    <col min="10758" max="10758" width="9.28515625" style="133" customWidth="1"/>
    <col min="10759" max="10759" width="17.28515625" style="133" customWidth="1"/>
    <col min="10760" max="10760" width="17.42578125" style="133" customWidth="1"/>
    <col min="10761" max="11007" width="9.140625" style="133"/>
    <col min="11008" max="11008" width="4.42578125" style="133" customWidth="1"/>
    <col min="11009" max="11009" width="11" style="133" customWidth="1"/>
    <col min="11010" max="11010" width="12.85546875" style="133" customWidth="1"/>
    <col min="11011" max="11011" width="31.28515625" style="133" customWidth="1"/>
    <col min="11012" max="11012" width="16" style="133" customWidth="1"/>
    <col min="11013" max="11013" width="13.5703125" style="133" customWidth="1"/>
    <col min="11014" max="11014" width="9.28515625" style="133" customWidth="1"/>
    <col min="11015" max="11015" width="17.28515625" style="133" customWidth="1"/>
    <col min="11016" max="11016" width="17.42578125" style="133" customWidth="1"/>
    <col min="11017" max="11263" width="9.140625" style="133"/>
    <col min="11264" max="11264" width="4.42578125" style="133" customWidth="1"/>
    <col min="11265" max="11265" width="11" style="133" customWidth="1"/>
    <col min="11266" max="11266" width="12.85546875" style="133" customWidth="1"/>
    <col min="11267" max="11267" width="31.28515625" style="133" customWidth="1"/>
    <col min="11268" max="11268" width="16" style="133" customWidth="1"/>
    <col min="11269" max="11269" width="13.5703125" style="133" customWidth="1"/>
    <col min="11270" max="11270" width="9.28515625" style="133" customWidth="1"/>
    <col min="11271" max="11271" width="17.28515625" style="133" customWidth="1"/>
    <col min="11272" max="11272" width="17.42578125" style="133" customWidth="1"/>
    <col min="11273" max="11519" width="9.140625" style="133"/>
    <col min="11520" max="11520" width="4.42578125" style="133" customWidth="1"/>
    <col min="11521" max="11521" width="11" style="133" customWidth="1"/>
    <col min="11522" max="11522" width="12.85546875" style="133" customWidth="1"/>
    <col min="11523" max="11523" width="31.28515625" style="133" customWidth="1"/>
    <col min="11524" max="11524" width="16" style="133" customWidth="1"/>
    <col min="11525" max="11525" width="13.5703125" style="133" customWidth="1"/>
    <col min="11526" max="11526" width="9.28515625" style="133" customWidth="1"/>
    <col min="11527" max="11527" width="17.28515625" style="133" customWidth="1"/>
    <col min="11528" max="11528" width="17.42578125" style="133" customWidth="1"/>
    <col min="11529" max="11775" width="9.140625" style="133"/>
    <col min="11776" max="11776" width="4.42578125" style="133" customWidth="1"/>
    <col min="11777" max="11777" width="11" style="133" customWidth="1"/>
    <col min="11778" max="11778" width="12.85546875" style="133" customWidth="1"/>
    <col min="11779" max="11779" width="31.28515625" style="133" customWidth="1"/>
    <col min="11780" max="11780" width="16" style="133" customWidth="1"/>
    <col min="11781" max="11781" width="13.5703125" style="133" customWidth="1"/>
    <col min="11782" max="11782" width="9.28515625" style="133" customWidth="1"/>
    <col min="11783" max="11783" width="17.28515625" style="133" customWidth="1"/>
    <col min="11784" max="11784" width="17.42578125" style="133" customWidth="1"/>
    <col min="11785" max="12031" width="9.140625" style="133"/>
    <col min="12032" max="12032" width="4.42578125" style="133" customWidth="1"/>
    <col min="12033" max="12033" width="11" style="133" customWidth="1"/>
    <col min="12034" max="12034" width="12.85546875" style="133" customWidth="1"/>
    <col min="12035" max="12035" width="31.28515625" style="133" customWidth="1"/>
    <col min="12036" max="12036" width="16" style="133" customWidth="1"/>
    <col min="12037" max="12037" width="13.5703125" style="133" customWidth="1"/>
    <col min="12038" max="12038" width="9.28515625" style="133" customWidth="1"/>
    <col min="12039" max="12039" width="17.28515625" style="133" customWidth="1"/>
    <col min="12040" max="12040" width="17.42578125" style="133" customWidth="1"/>
    <col min="12041" max="12287" width="9.140625" style="133"/>
    <col min="12288" max="12288" width="4.42578125" style="133" customWidth="1"/>
    <col min="12289" max="12289" width="11" style="133" customWidth="1"/>
    <col min="12290" max="12290" width="12.85546875" style="133" customWidth="1"/>
    <col min="12291" max="12291" width="31.28515625" style="133" customWidth="1"/>
    <col min="12292" max="12292" width="16" style="133" customWidth="1"/>
    <col min="12293" max="12293" width="13.5703125" style="133" customWidth="1"/>
    <col min="12294" max="12294" width="9.28515625" style="133" customWidth="1"/>
    <col min="12295" max="12295" width="17.28515625" style="133" customWidth="1"/>
    <col min="12296" max="12296" width="17.42578125" style="133" customWidth="1"/>
    <col min="12297" max="12543" width="9.140625" style="133"/>
    <col min="12544" max="12544" width="4.42578125" style="133" customWidth="1"/>
    <col min="12545" max="12545" width="11" style="133" customWidth="1"/>
    <col min="12546" max="12546" width="12.85546875" style="133" customWidth="1"/>
    <col min="12547" max="12547" width="31.28515625" style="133" customWidth="1"/>
    <col min="12548" max="12548" width="16" style="133" customWidth="1"/>
    <col min="12549" max="12549" width="13.5703125" style="133" customWidth="1"/>
    <col min="12550" max="12550" width="9.28515625" style="133" customWidth="1"/>
    <col min="12551" max="12551" width="17.28515625" style="133" customWidth="1"/>
    <col min="12552" max="12552" width="17.42578125" style="133" customWidth="1"/>
    <col min="12553" max="12799" width="9.140625" style="133"/>
    <col min="12800" max="12800" width="4.42578125" style="133" customWidth="1"/>
    <col min="12801" max="12801" width="11" style="133" customWidth="1"/>
    <col min="12802" max="12802" width="12.85546875" style="133" customWidth="1"/>
    <col min="12803" max="12803" width="31.28515625" style="133" customWidth="1"/>
    <col min="12804" max="12804" width="16" style="133" customWidth="1"/>
    <col min="12805" max="12805" width="13.5703125" style="133" customWidth="1"/>
    <col min="12806" max="12806" width="9.28515625" style="133" customWidth="1"/>
    <col min="12807" max="12807" width="17.28515625" style="133" customWidth="1"/>
    <col min="12808" max="12808" width="17.42578125" style="133" customWidth="1"/>
    <col min="12809" max="13055" width="9.140625" style="133"/>
    <col min="13056" max="13056" width="4.42578125" style="133" customWidth="1"/>
    <col min="13057" max="13057" width="11" style="133" customWidth="1"/>
    <col min="13058" max="13058" width="12.85546875" style="133" customWidth="1"/>
    <col min="13059" max="13059" width="31.28515625" style="133" customWidth="1"/>
    <col min="13060" max="13060" width="16" style="133" customWidth="1"/>
    <col min="13061" max="13061" width="13.5703125" style="133" customWidth="1"/>
    <col min="13062" max="13062" width="9.28515625" style="133" customWidth="1"/>
    <col min="13063" max="13063" width="17.28515625" style="133" customWidth="1"/>
    <col min="13064" max="13064" width="17.42578125" style="133" customWidth="1"/>
    <col min="13065" max="13311" width="9.140625" style="133"/>
    <col min="13312" max="13312" width="4.42578125" style="133" customWidth="1"/>
    <col min="13313" max="13313" width="11" style="133" customWidth="1"/>
    <col min="13314" max="13314" width="12.85546875" style="133" customWidth="1"/>
    <col min="13315" max="13315" width="31.28515625" style="133" customWidth="1"/>
    <col min="13316" max="13316" width="16" style="133" customWidth="1"/>
    <col min="13317" max="13317" width="13.5703125" style="133" customWidth="1"/>
    <col min="13318" max="13318" width="9.28515625" style="133" customWidth="1"/>
    <col min="13319" max="13319" width="17.28515625" style="133" customWidth="1"/>
    <col min="13320" max="13320" width="17.42578125" style="133" customWidth="1"/>
    <col min="13321" max="13567" width="9.140625" style="133"/>
    <col min="13568" max="13568" width="4.42578125" style="133" customWidth="1"/>
    <col min="13569" max="13569" width="11" style="133" customWidth="1"/>
    <col min="13570" max="13570" width="12.85546875" style="133" customWidth="1"/>
    <col min="13571" max="13571" width="31.28515625" style="133" customWidth="1"/>
    <col min="13572" max="13572" width="16" style="133" customWidth="1"/>
    <col min="13573" max="13573" width="13.5703125" style="133" customWidth="1"/>
    <col min="13574" max="13574" width="9.28515625" style="133" customWidth="1"/>
    <col min="13575" max="13575" width="17.28515625" style="133" customWidth="1"/>
    <col min="13576" max="13576" width="17.42578125" style="133" customWidth="1"/>
    <col min="13577" max="13823" width="9.140625" style="133"/>
    <col min="13824" max="13824" width="4.42578125" style="133" customWidth="1"/>
    <col min="13825" max="13825" width="11" style="133" customWidth="1"/>
    <col min="13826" max="13826" width="12.85546875" style="133" customWidth="1"/>
    <col min="13827" max="13827" width="31.28515625" style="133" customWidth="1"/>
    <col min="13828" max="13828" width="16" style="133" customWidth="1"/>
    <col min="13829" max="13829" width="13.5703125" style="133" customWidth="1"/>
    <col min="13830" max="13830" width="9.28515625" style="133" customWidth="1"/>
    <col min="13831" max="13831" width="17.28515625" style="133" customWidth="1"/>
    <col min="13832" max="13832" width="17.42578125" style="133" customWidth="1"/>
    <col min="13833" max="14079" width="9.140625" style="133"/>
    <col min="14080" max="14080" width="4.42578125" style="133" customWidth="1"/>
    <col min="14081" max="14081" width="11" style="133" customWidth="1"/>
    <col min="14082" max="14082" width="12.85546875" style="133" customWidth="1"/>
    <col min="14083" max="14083" width="31.28515625" style="133" customWidth="1"/>
    <col min="14084" max="14084" width="16" style="133" customWidth="1"/>
    <col min="14085" max="14085" width="13.5703125" style="133" customWidth="1"/>
    <col min="14086" max="14086" width="9.28515625" style="133" customWidth="1"/>
    <col min="14087" max="14087" width="17.28515625" style="133" customWidth="1"/>
    <col min="14088" max="14088" width="17.42578125" style="133" customWidth="1"/>
    <col min="14089" max="14335" width="9.140625" style="133"/>
    <col min="14336" max="14336" width="4.42578125" style="133" customWidth="1"/>
    <col min="14337" max="14337" width="11" style="133" customWidth="1"/>
    <col min="14338" max="14338" width="12.85546875" style="133" customWidth="1"/>
    <col min="14339" max="14339" width="31.28515625" style="133" customWidth="1"/>
    <col min="14340" max="14340" width="16" style="133" customWidth="1"/>
    <col min="14341" max="14341" width="13.5703125" style="133" customWidth="1"/>
    <col min="14342" max="14342" width="9.28515625" style="133" customWidth="1"/>
    <col min="14343" max="14343" width="17.28515625" style="133" customWidth="1"/>
    <col min="14344" max="14344" width="17.42578125" style="133" customWidth="1"/>
    <col min="14345" max="14591" width="9.140625" style="133"/>
    <col min="14592" max="14592" width="4.42578125" style="133" customWidth="1"/>
    <col min="14593" max="14593" width="11" style="133" customWidth="1"/>
    <col min="14594" max="14594" width="12.85546875" style="133" customWidth="1"/>
    <col min="14595" max="14595" width="31.28515625" style="133" customWidth="1"/>
    <col min="14596" max="14596" width="16" style="133" customWidth="1"/>
    <col min="14597" max="14597" width="13.5703125" style="133" customWidth="1"/>
    <col min="14598" max="14598" width="9.28515625" style="133" customWidth="1"/>
    <col min="14599" max="14599" width="17.28515625" style="133" customWidth="1"/>
    <col min="14600" max="14600" width="17.42578125" style="133" customWidth="1"/>
    <col min="14601" max="14847" width="9.140625" style="133"/>
    <col min="14848" max="14848" width="4.42578125" style="133" customWidth="1"/>
    <col min="14849" max="14849" width="11" style="133" customWidth="1"/>
    <col min="14850" max="14850" width="12.85546875" style="133" customWidth="1"/>
    <col min="14851" max="14851" width="31.28515625" style="133" customWidth="1"/>
    <col min="14852" max="14852" width="16" style="133" customWidth="1"/>
    <col min="14853" max="14853" width="13.5703125" style="133" customWidth="1"/>
    <col min="14854" max="14854" width="9.28515625" style="133" customWidth="1"/>
    <col min="14855" max="14855" width="17.28515625" style="133" customWidth="1"/>
    <col min="14856" max="14856" width="17.42578125" style="133" customWidth="1"/>
    <col min="14857" max="15103" width="9.140625" style="133"/>
    <col min="15104" max="15104" width="4.42578125" style="133" customWidth="1"/>
    <col min="15105" max="15105" width="11" style="133" customWidth="1"/>
    <col min="15106" max="15106" width="12.85546875" style="133" customWidth="1"/>
    <col min="15107" max="15107" width="31.28515625" style="133" customWidth="1"/>
    <col min="15108" max="15108" width="16" style="133" customWidth="1"/>
    <col min="15109" max="15109" width="13.5703125" style="133" customWidth="1"/>
    <col min="15110" max="15110" width="9.28515625" style="133" customWidth="1"/>
    <col min="15111" max="15111" width="17.28515625" style="133" customWidth="1"/>
    <col min="15112" max="15112" width="17.42578125" style="133" customWidth="1"/>
    <col min="15113" max="15359" width="9.140625" style="133"/>
    <col min="15360" max="15360" width="4.42578125" style="133" customWidth="1"/>
    <col min="15361" max="15361" width="11" style="133" customWidth="1"/>
    <col min="15362" max="15362" width="12.85546875" style="133" customWidth="1"/>
    <col min="15363" max="15363" width="31.28515625" style="133" customWidth="1"/>
    <col min="15364" max="15364" width="16" style="133" customWidth="1"/>
    <col min="15365" max="15365" width="13.5703125" style="133" customWidth="1"/>
    <col min="15366" max="15366" width="9.28515625" style="133" customWidth="1"/>
    <col min="15367" max="15367" width="17.28515625" style="133" customWidth="1"/>
    <col min="15368" max="15368" width="17.42578125" style="133" customWidth="1"/>
    <col min="15369" max="15615" width="9.140625" style="133"/>
    <col min="15616" max="15616" width="4.42578125" style="133" customWidth="1"/>
    <col min="15617" max="15617" width="11" style="133" customWidth="1"/>
    <col min="15618" max="15618" width="12.85546875" style="133" customWidth="1"/>
    <col min="15619" max="15619" width="31.28515625" style="133" customWidth="1"/>
    <col min="15620" max="15620" width="16" style="133" customWidth="1"/>
    <col min="15621" max="15621" width="13.5703125" style="133" customWidth="1"/>
    <col min="15622" max="15622" width="9.28515625" style="133" customWidth="1"/>
    <col min="15623" max="15623" width="17.28515625" style="133" customWidth="1"/>
    <col min="15624" max="15624" width="17.42578125" style="133" customWidth="1"/>
    <col min="15625" max="15871" width="9.140625" style="133"/>
    <col min="15872" max="15872" width="4.42578125" style="133" customWidth="1"/>
    <col min="15873" max="15873" width="11" style="133" customWidth="1"/>
    <col min="15874" max="15874" width="12.85546875" style="133" customWidth="1"/>
    <col min="15875" max="15875" width="31.28515625" style="133" customWidth="1"/>
    <col min="15876" max="15876" width="16" style="133" customWidth="1"/>
    <col min="15877" max="15877" width="13.5703125" style="133" customWidth="1"/>
    <col min="15878" max="15878" width="9.28515625" style="133" customWidth="1"/>
    <col min="15879" max="15879" width="17.28515625" style="133" customWidth="1"/>
    <col min="15880" max="15880" width="17.42578125" style="133" customWidth="1"/>
    <col min="15881" max="16127" width="9.140625" style="133"/>
    <col min="16128" max="16128" width="4.42578125" style="133" customWidth="1"/>
    <col min="16129" max="16129" width="11" style="133" customWidth="1"/>
    <col min="16130" max="16130" width="12.85546875" style="133" customWidth="1"/>
    <col min="16131" max="16131" width="31.28515625" style="133" customWidth="1"/>
    <col min="16132" max="16132" width="16" style="133" customWidth="1"/>
    <col min="16133" max="16133" width="13.5703125" style="133" customWidth="1"/>
    <col min="16134" max="16134" width="9.28515625" style="133" customWidth="1"/>
    <col min="16135" max="16135" width="17.28515625" style="133" customWidth="1"/>
    <col min="16136" max="16136" width="17.42578125" style="133" customWidth="1"/>
    <col min="16137" max="16380" width="9.140625" style="133"/>
    <col min="16381" max="16384" width="10.42578125" style="133" customWidth="1"/>
  </cols>
  <sheetData>
    <row r="1" spans="1:12">
      <c r="A1" s="803" t="s">
        <v>362</v>
      </c>
      <c r="B1" s="1239"/>
      <c r="C1" s="1458"/>
      <c r="D1" s="1458"/>
      <c r="E1" s="1458"/>
      <c r="F1" s="1458"/>
      <c r="G1" s="1458"/>
      <c r="H1" s="1458"/>
      <c r="I1" s="1458"/>
      <c r="J1" s="1458"/>
      <c r="K1" s="1239"/>
    </row>
    <row r="2" spans="1:12">
      <c r="A2" s="245" t="s">
        <v>1</v>
      </c>
      <c r="B2" s="1239"/>
      <c r="C2" s="1458"/>
      <c r="D2" s="1458"/>
      <c r="E2" s="1458"/>
      <c r="F2" s="1458"/>
      <c r="G2" s="1458"/>
      <c r="H2" s="1458"/>
      <c r="I2" s="1458"/>
      <c r="J2" s="1458"/>
      <c r="K2" s="1239"/>
    </row>
    <row r="4" spans="1:12" ht="15.75">
      <c r="A4" s="1459" t="s">
        <v>1491</v>
      </c>
      <c r="B4" s="1459"/>
      <c r="C4" s="1459"/>
      <c r="D4" s="1459"/>
      <c r="E4" s="1459"/>
      <c r="F4" s="1459"/>
      <c r="G4" s="1459"/>
      <c r="H4" s="1459"/>
      <c r="I4" s="1459"/>
      <c r="J4" s="1459"/>
      <c r="K4" s="1459"/>
    </row>
    <row r="6" spans="1:12">
      <c r="A6" s="1460" t="s">
        <v>650</v>
      </c>
      <c r="B6" s="1452" t="s">
        <v>651</v>
      </c>
      <c r="C6" s="1462"/>
      <c r="D6" s="1462"/>
      <c r="E6" s="1462"/>
      <c r="F6" s="1452" t="s">
        <v>653</v>
      </c>
      <c r="G6" s="1463" t="s">
        <v>654</v>
      </c>
      <c r="H6" s="1464" t="s">
        <v>655</v>
      </c>
      <c r="I6" s="1452" t="s">
        <v>656</v>
      </c>
      <c r="J6" s="1464" t="s">
        <v>2648</v>
      </c>
      <c r="K6" s="1452" t="s">
        <v>410</v>
      </c>
      <c r="L6" s="1457"/>
    </row>
    <row r="7" spans="1:12" ht="25.5">
      <c r="A7" s="1461"/>
      <c r="B7" s="1452"/>
      <c r="C7" s="1129" t="s">
        <v>2647</v>
      </c>
      <c r="D7" s="1240" t="s">
        <v>659</v>
      </c>
      <c r="E7" s="1241" t="s">
        <v>660</v>
      </c>
      <c r="F7" s="1452"/>
      <c r="G7" s="1463"/>
      <c r="H7" s="1464"/>
      <c r="I7" s="1452"/>
      <c r="J7" s="1464"/>
      <c r="K7" s="1452"/>
      <c r="L7" s="1457"/>
    </row>
    <row r="8" spans="1:12" s="673" customFormat="1">
      <c r="A8" s="1242" t="s">
        <v>2662</v>
      </c>
      <c r="B8" s="1243"/>
      <c r="C8" s="1244"/>
      <c r="D8" s="1245"/>
      <c r="E8" s="1244"/>
      <c r="F8" s="1246"/>
      <c r="G8" s="1247"/>
      <c r="H8" s="1244"/>
      <c r="I8" s="1246"/>
      <c r="J8" s="1244"/>
      <c r="K8" s="1246"/>
    </row>
    <row r="9" spans="1:12" ht="38.25">
      <c r="A9" s="1449">
        <v>5</v>
      </c>
      <c r="B9" s="1248" t="s">
        <v>677</v>
      </c>
      <c r="C9" s="804"/>
      <c r="D9" s="804"/>
      <c r="E9" s="804"/>
      <c r="F9" s="1131">
        <v>12</v>
      </c>
      <c r="G9" s="1249">
        <v>6.8000000000000005E-2</v>
      </c>
      <c r="H9" s="1256" t="s">
        <v>678</v>
      </c>
      <c r="I9" s="1257" t="s">
        <v>679</v>
      </c>
      <c r="J9" s="804"/>
      <c r="K9" s="1248"/>
    </row>
    <row r="10" spans="1:12">
      <c r="A10" s="1450"/>
      <c r="B10" s="1248" t="s">
        <v>680</v>
      </c>
      <c r="C10" s="804"/>
      <c r="D10" s="804"/>
      <c r="E10" s="804"/>
      <c r="F10" s="1131"/>
      <c r="G10" s="1249">
        <v>7.2999999999999995E-2</v>
      </c>
      <c r="H10" s="1258">
        <v>43333</v>
      </c>
      <c r="I10" s="1258">
        <v>43698</v>
      </c>
      <c r="J10" s="804"/>
      <c r="K10" s="1251"/>
    </row>
    <row r="11" spans="1:12" ht="25.5">
      <c r="A11" s="1450"/>
      <c r="B11" s="1248" t="s">
        <v>681</v>
      </c>
      <c r="C11" s="804"/>
      <c r="D11" s="804"/>
      <c r="E11" s="804"/>
      <c r="F11" s="1131">
        <v>12</v>
      </c>
      <c r="G11" s="1249">
        <v>8.3000000000000004E-2</v>
      </c>
      <c r="H11" s="1258">
        <v>43698</v>
      </c>
      <c r="I11" s="1258">
        <v>44064</v>
      </c>
      <c r="J11" s="804"/>
      <c r="K11" s="1248"/>
      <c r="L11" s="245"/>
    </row>
    <row r="12" spans="1:12" ht="25.5">
      <c r="A12" s="1450"/>
      <c r="B12" s="1248" t="s">
        <v>682</v>
      </c>
      <c r="C12" s="804"/>
      <c r="D12" s="804"/>
      <c r="E12" s="804"/>
      <c r="F12" s="1131">
        <v>12</v>
      </c>
      <c r="G12" s="1249">
        <v>7.4999999999999997E-2</v>
      </c>
      <c r="H12" s="1258">
        <v>44064</v>
      </c>
      <c r="I12" s="1258">
        <v>44429</v>
      </c>
      <c r="J12" s="804"/>
      <c r="K12" s="1251"/>
      <c r="L12" s="245"/>
    </row>
    <row r="13" spans="1:12" ht="38.25">
      <c r="A13" s="1450"/>
      <c r="B13" s="1248" t="s">
        <v>684</v>
      </c>
      <c r="C13" s="804">
        <v>2500000000</v>
      </c>
      <c r="D13" s="804"/>
      <c r="E13" s="804"/>
      <c r="F13" s="1131">
        <v>12</v>
      </c>
      <c r="G13" s="1249">
        <v>7.5999999999999998E-2</v>
      </c>
      <c r="H13" s="1258">
        <v>44429</v>
      </c>
      <c r="I13" s="1258">
        <v>44794</v>
      </c>
      <c r="J13" s="804">
        <f>PVCB!D250</f>
        <v>193166667</v>
      </c>
      <c r="K13" s="1251" t="s">
        <v>1737</v>
      </c>
      <c r="L13" s="245"/>
    </row>
    <row r="14" spans="1:12" ht="38.25">
      <c r="A14" s="1451"/>
      <c r="B14" s="1248" t="s">
        <v>1736</v>
      </c>
      <c r="C14" s="804"/>
      <c r="D14" s="804"/>
      <c r="E14" s="804">
        <f>C13</f>
        <v>2500000000</v>
      </c>
      <c r="F14" s="1131">
        <v>24</v>
      </c>
      <c r="G14" s="1249">
        <v>0.08</v>
      </c>
      <c r="H14" s="1258">
        <v>44795</v>
      </c>
      <c r="I14" s="1258">
        <v>45526</v>
      </c>
      <c r="J14" s="804"/>
      <c r="K14" s="1251"/>
      <c r="L14" s="245"/>
    </row>
    <row r="15" spans="1:12" ht="38.25">
      <c r="A15" s="1455" t="s">
        <v>727</v>
      </c>
      <c r="B15" s="1248" t="s">
        <v>728</v>
      </c>
      <c r="C15" s="804">
        <v>1000000000</v>
      </c>
      <c r="D15" s="804"/>
      <c r="E15" s="804"/>
      <c r="F15" s="1131">
        <v>12</v>
      </c>
      <c r="G15" s="1249">
        <v>6.4000000000000001E-2</v>
      </c>
      <c r="H15" s="1258">
        <v>44208</v>
      </c>
      <c r="I15" s="1258">
        <v>44573</v>
      </c>
      <c r="J15" s="804">
        <v>64000000</v>
      </c>
      <c r="K15" s="1251" t="s">
        <v>2659</v>
      </c>
      <c r="L15" s="245"/>
    </row>
    <row r="16" spans="1:12" s="245" customFormat="1" ht="25.5">
      <c r="A16" s="1456"/>
      <c r="B16" s="1262" t="s">
        <v>2661</v>
      </c>
      <c r="C16" s="804"/>
      <c r="D16" s="804"/>
      <c r="E16" s="804">
        <f>C15</f>
        <v>1000000000</v>
      </c>
      <c r="F16" s="1133">
        <v>12</v>
      </c>
      <c r="G16" s="1259">
        <v>7.5999999999999998E-2</v>
      </c>
      <c r="H16" s="1258">
        <v>44573</v>
      </c>
      <c r="I16" s="1258">
        <v>44938</v>
      </c>
      <c r="J16" s="804"/>
      <c r="K16" s="1328"/>
    </row>
    <row r="17" spans="1:11" ht="38.25">
      <c r="A17" s="1449">
        <v>19</v>
      </c>
      <c r="B17" s="1254" t="s">
        <v>729</v>
      </c>
      <c r="C17" s="804"/>
      <c r="D17" s="804"/>
      <c r="E17" s="804"/>
      <c r="F17" s="1131">
        <v>12</v>
      </c>
      <c r="G17" s="1249">
        <v>7.1999999999999995E-2</v>
      </c>
      <c r="H17" s="1253">
        <v>43133</v>
      </c>
      <c r="I17" s="1253">
        <v>43498</v>
      </c>
      <c r="J17" s="804"/>
      <c r="K17" s="1251"/>
    </row>
    <row r="18" spans="1:11">
      <c r="A18" s="1450"/>
      <c r="B18" s="1254" t="s">
        <v>730</v>
      </c>
      <c r="C18" s="804"/>
      <c r="D18" s="804"/>
      <c r="E18" s="804"/>
      <c r="F18" s="1131">
        <v>12</v>
      </c>
      <c r="G18" s="1249">
        <v>7.2999999999999995E-2</v>
      </c>
      <c r="H18" s="1253">
        <v>43498</v>
      </c>
      <c r="I18" s="1253">
        <v>43864</v>
      </c>
      <c r="J18" s="804"/>
      <c r="K18" s="1248"/>
    </row>
    <row r="19" spans="1:11" ht="25.5">
      <c r="A19" s="1450"/>
      <c r="B19" s="1254" t="s">
        <v>731</v>
      </c>
      <c r="C19" s="804">
        <v>2000000000</v>
      </c>
      <c r="D19" s="804"/>
      <c r="E19" s="804"/>
      <c r="F19" s="1131">
        <v>12</v>
      </c>
      <c r="G19" s="1249">
        <v>7.2999999999999995E-2</v>
      </c>
      <c r="H19" s="1253">
        <v>43864</v>
      </c>
      <c r="I19" s="1253">
        <v>44230</v>
      </c>
      <c r="J19" s="804"/>
      <c r="K19" s="1251"/>
    </row>
    <row r="20" spans="1:11" s="245" customFormat="1" ht="25.5">
      <c r="A20" s="1451"/>
      <c r="B20" s="1262"/>
      <c r="C20" s="804"/>
      <c r="D20" s="804">
        <v>-2000000000</v>
      </c>
      <c r="E20" s="804">
        <f>C19+D20</f>
        <v>0</v>
      </c>
      <c r="F20" s="1133">
        <v>12</v>
      </c>
      <c r="G20" s="1259">
        <v>6.3E-2</v>
      </c>
      <c r="H20" s="1258">
        <v>44230</v>
      </c>
      <c r="I20" s="1258">
        <v>44595</v>
      </c>
      <c r="J20" s="804">
        <f>127380822+87671</f>
        <v>127468493</v>
      </c>
      <c r="K20" s="1251" t="s">
        <v>2660</v>
      </c>
    </row>
    <row r="21" spans="1:11" s="245" customFormat="1" ht="38.25">
      <c r="A21" s="1201" t="s">
        <v>2360</v>
      </c>
      <c r="B21" s="1254" t="s">
        <v>1641</v>
      </c>
      <c r="C21" s="804"/>
      <c r="D21" s="804">
        <v>2000000000</v>
      </c>
      <c r="E21" s="804">
        <f>D21</f>
        <v>2000000000</v>
      </c>
      <c r="F21" s="1133">
        <v>24</v>
      </c>
      <c r="G21" s="1259">
        <v>0.08</v>
      </c>
      <c r="H21" s="1258">
        <v>44607</v>
      </c>
      <c r="I21" s="1258">
        <v>45337</v>
      </c>
      <c r="J21" s="804"/>
      <c r="K21" s="1251" t="s">
        <v>2650</v>
      </c>
    </row>
    <row r="22" spans="1:11" ht="38.25">
      <c r="A22" s="1449">
        <v>20</v>
      </c>
      <c r="B22" s="1248" t="s">
        <v>733</v>
      </c>
      <c r="C22" s="804"/>
      <c r="D22" s="804"/>
      <c r="E22" s="804"/>
      <c r="F22" s="1131">
        <v>24</v>
      </c>
      <c r="G22" s="1249">
        <v>8.5999999999999993E-2</v>
      </c>
      <c r="H22" s="1253">
        <v>43251</v>
      </c>
      <c r="I22" s="1253">
        <v>43983</v>
      </c>
      <c r="J22" s="804"/>
      <c r="K22" s="1248"/>
    </row>
    <row r="23" spans="1:11" ht="38.25">
      <c r="A23" s="1450"/>
      <c r="B23" s="1254" t="s">
        <v>734</v>
      </c>
      <c r="C23" s="804">
        <v>3500000000</v>
      </c>
      <c r="D23" s="804"/>
      <c r="E23" s="804"/>
      <c r="F23" s="1131">
        <v>24</v>
      </c>
      <c r="G23" s="1249">
        <v>8.4000000000000005E-2</v>
      </c>
      <c r="H23" s="1253">
        <v>43983</v>
      </c>
      <c r="I23" s="1258">
        <v>44713</v>
      </c>
      <c r="J23" s="804">
        <v>588000000</v>
      </c>
      <c r="K23" s="1251" t="s">
        <v>1492</v>
      </c>
    </row>
    <row r="24" spans="1:11" ht="38.25">
      <c r="A24" s="1451"/>
      <c r="B24" s="1254" t="s">
        <v>1644</v>
      </c>
      <c r="C24" s="804"/>
      <c r="D24" s="804"/>
      <c r="E24" s="804">
        <f>C23</f>
        <v>3500000000</v>
      </c>
      <c r="F24" s="1131">
        <v>24</v>
      </c>
      <c r="G24" s="1249">
        <v>0.08</v>
      </c>
      <c r="H24" s="1253">
        <v>44713</v>
      </c>
      <c r="I24" s="1258">
        <v>45078</v>
      </c>
      <c r="J24" s="804"/>
      <c r="K24" s="1251"/>
    </row>
    <row r="25" spans="1:11" ht="38.25">
      <c r="A25" s="1449">
        <v>21</v>
      </c>
      <c r="B25" s="1248" t="s">
        <v>735</v>
      </c>
      <c r="C25" s="804"/>
      <c r="D25" s="804"/>
      <c r="E25" s="804"/>
      <c r="F25" s="1131">
        <v>24</v>
      </c>
      <c r="G25" s="1249">
        <v>8.5999999999999993E-2</v>
      </c>
      <c r="H25" s="1253">
        <v>43260</v>
      </c>
      <c r="I25" s="1253">
        <v>43991</v>
      </c>
      <c r="J25" s="804"/>
      <c r="K25" s="1248"/>
    </row>
    <row r="26" spans="1:11" ht="38.25">
      <c r="A26" s="1450"/>
      <c r="B26" s="1254" t="s">
        <v>736</v>
      </c>
      <c r="C26" s="804">
        <v>1500000000</v>
      </c>
      <c r="D26" s="804"/>
      <c r="E26" s="804"/>
      <c r="F26" s="1131">
        <v>24</v>
      </c>
      <c r="G26" s="1249">
        <v>8.4000000000000005E-2</v>
      </c>
      <c r="H26" s="1253">
        <v>43991</v>
      </c>
      <c r="I26" s="1258">
        <v>44721</v>
      </c>
      <c r="J26" s="804">
        <v>251967123</v>
      </c>
      <c r="K26" s="1251" t="s">
        <v>1493</v>
      </c>
    </row>
    <row r="27" spans="1:11" ht="38.25">
      <c r="A27" s="1451"/>
      <c r="B27" s="1254" t="s">
        <v>1643</v>
      </c>
      <c r="C27" s="804"/>
      <c r="D27" s="804"/>
      <c r="E27" s="804">
        <f>C26</f>
        <v>1500000000</v>
      </c>
      <c r="F27" s="1131">
        <v>12</v>
      </c>
      <c r="G27" s="1249">
        <v>7.5999999999999998E-2</v>
      </c>
      <c r="H27" s="1253">
        <v>44721</v>
      </c>
      <c r="I27" s="1258">
        <v>45086</v>
      </c>
      <c r="J27" s="804"/>
      <c r="K27" s="1251"/>
    </row>
    <row r="28" spans="1:11" ht="38.25">
      <c r="A28" s="1449" t="s">
        <v>737</v>
      </c>
      <c r="B28" s="1248" t="s">
        <v>738</v>
      </c>
      <c r="C28" s="804"/>
      <c r="D28" s="804"/>
      <c r="E28" s="804"/>
      <c r="F28" s="1131">
        <v>12</v>
      </c>
      <c r="G28" s="1249">
        <v>7.4999999999999997E-2</v>
      </c>
      <c r="H28" s="1253">
        <v>44056</v>
      </c>
      <c r="I28" s="1253">
        <v>44421</v>
      </c>
      <c r="J28" s="804"/>
      <c r="K28" s="1251"/>
    </row>
    <row r="29" spans="1:11" ht="38.25">
      <c r="A29" s="1450"/>
      <c r="B29" s="1254" t="s">
        <v>740</v>
      </c>
      <c r="C29" s="804">
        <v>2000000000</v>
      </c>
      <c r="D29" s="804"/>
      <c r="E29" s="804"/>
      <c r="F29" s="1131">
        <v>12</v>
      </c>
      <c r="G29" s="1249">
        <v>7.5999999999999998E-2</v>
      </c>
      <c r="H29" s="1253">
        <v>44421</v>
      </c>
      <c r="I29" s="1253">
        <v>44786</v>
      </c>
      <c r="J29" s="804">
        <f>PVCB!D245</f>
        <v>152000000</v>
      </c>
      <c r="K29" s="1251" t="s">
        <v>1734</v>
      </c>
    </row>
    <row r="30" spans="1:11" ht="38.25">
      <c r="A30" s="1451"/>
      <c r="B30" s="1254" t="s">
        <v>1735</v>
      </c>
      <c r="C30" s="804"/>
      <c r="D30" s="804"/>
      <c r="E30" s="804">
        <f>C29</f>
        <v>2000000000</v>
      </c>
      <c r="F30" s="1131">
        <v>12</v>
      </c>
      <c r="G30" s="1249">
        <v>7.5999999999999998E-2</v>
      </c>
      <c r="H30" s="1253">
        <v>44786</v>
      </c>
      <c r="I30" s="1253">
        <v>45151</v>
      </c>
      <c r="J30" s="804"/>
      <c r="K30" s="1260"/>
    </row>
    <row r="31" spans="1:11" ht="38.25">
      <c r="A31" s="1449">
        <v>25</v>
      </c>
      <c r="B31" s="1254" t="s">
        <v>753</v>
      </c>
      <c r="C31" s="804"/>
      <c r="D31" s="804"/>
      <c r="E31" s="804"/>
      <c r="F31" s="1131">
        <v>12</v>
      </c>
      <c r="G31" s="1249">
        <v>7.2999999999999995E-2</v>
      </c>
      <c r="H31" s="1253">
        <v>43437</v>
      </c>
      <c r="I31" s="1253">
        <v>43802</v>
      </c>
      <c r="J31" s="804"/>
      <c r="K31" s="1251"/>
    </row>
    <row r="32" spans="1:11" ht="25.5">
      <c r="A32" s="1450"/>
      <c r="B32" s="1254" t="s">
        <v>754</v>
      </c>
      <c r="C32" s="804"/>
      <c r="D32" s="804"/>
      <c r="E32" s="804"/>
      <c r="F32" s="1131">
        <v>12</v>
      </c>
      <c r="G32" s="1259">
        <v>7.2999999999999995E-2</v>
      </c>
      <c r="H32" s="1253">
        <v>43802</v>
      </c>
      <c r="I32" s="1253">
        <v>44168</v>
      </c>
      <c r="J32" s="804"/>
      <c r="K32" s="1248"/>
    </row>
    <row r="33" spans="1:12" ht="38.25">
      <c r="A33" s="1450"/>
      <c r="B33" s="1254" t="s">
        <v>755</v>
      </c>
      <c r="C33" s="804"/>
      <c r="D33" s="804"/>
      <c r="E33" s="804"/>
      <c r="F33" s="1131">
        <v>12</v>
      </c>
      <c r="G33" s="1259">
        <v>6.4000000000000001E-2</v>
      </c>
      <c r="H33" s="1253">
        <v>44168</v>
      </c>
      <c r="I33" s="1253">
        <v>44533</v>
      </c>
      <c r="J33" s="804"/>
      <c r="K33" s="1251"/>
    </row>
    <row r="34" spans="1:12" ht="38.25">
      <c r="A34" s="1450"/>
      <c r="B34" s="1254" t="s">
        <v>757</v>
      </c>
      <c r="C34" s="804">
        <v>1000000000</v>
      </c>
      <c r="D34" s="804">
        <v>-1000000000</v>
      </c>
      <c r="E34" s="804">
        <f>C34+D34</f>
        <v>0</v>
      </c>
      <c r="F34" s="1131">
        <v>12</v>
      </c>
      <c r="G34" s="1259">
        <v>7.5999999999999998E-2</v>
      </c>
      <c r="H34" s="1253">
        <v>44533</v>
      </c>
      <c r="I34" s="1253">
        <v>44898</v>
      </c>
      <c r="J34" s="804">
        <f>76000000+82192</f>
        <v>76082192</v>
      </c>
      <c r="K34" s="1251" t="s">
        <v>2651</v>
      </c>
    </row>
    <row r="35" spans="1:12" ht="38.25" customHeight="1">
      <c r="A35" s="1449">
        <v>27</v>
      </c>
      <c r="B35" s="1254" t="s">
        <v>758</v>
      </c>
      <c r="C35" s="804"/>
      <c r="D35" s="804"/>
      <c r="E35" s="804"/>
      <c r="F35" s="1131">
        <v>12</v>
      </c>
      <c r="G35" s="1259">
        <v>6.4000000000000001E-2</v>
      </c>
      <c r="H35" s="1253">
        <v>44186</v>
      </c>
      <c r="I35" s="1253">
        <v>44551</v>
      </c>
      <c r="J35" s="804"/>
      <c r="K35" s="1248"/>
      <c r="L35" s="1261"/>
    </row>
    <row r="36" spans="1:12" ht="38.25" customHeight="1">
      <c r="A36" s="1450"/>
      <c r="B36" s="1254" t="s">
        <v>760</v>
      </c>
      <c r="C36" s="804"/>
      <c r="D36" s="804"/>
      <c r="E36" s="804"/>
      <c r="F36" s="1131">
        <v>12</v>
      </c>
      <c r="G36" s="1259">
        <v>7.5999999999999998E-2</v>
      </c>
      <c r="H36" s="1253">
        <v>44551</v>
      </c>
      <c r="I36" s="1253">
        <v>44916</v>
      </c>
      <c r="J36" s="804">
        <v>76000000</v>
      </c>
      <c r="K36" s="1251" t="s">
        <v>2351</v>
      </c>
      <c r="L36" s="1261"/>
    </row>
    <row r="37" spans="1:12" ht="38.25" customHeight="1">
      <c r="A37" s="1451"/>
      <c r="B37" s="1254" t="s">
        <v>2350</v>
      </c>
      <c r="C37" s="804">
        <v>1000000000</v>
      </c>
      <c r="D37" s="804"/>
      <c r="E37" s="804">
        <f>C37</f>
        <v>1000000000</v>
      </c>
      <c r="F37" s="1131">
        <v>24</v>
      </c>
      <c r="G37" s="1259">
        <v>9.2999999999999999E-2</v>
      </c>
      <c r="H37" s="1253">
        <v>44916</v>
      </c>
      <c r="I37" s="1253">
        <v>45647</v>
      </c>
      <c r="J37" s="804"/>
      <c r="K37" s="1248"/>
      <c r="L37" s="1261"/>
    </row>
    <row r="38" spans="1:12" ht="38.25" customHeight="1">
      <c r="A38" s="1449">
        <v>28</v>
      </c>
      <c r="B38" s="1254" t="s">
        <v>761</v>
      </c>
      <c r="C38" s="804"/>
      <c r="D38" s="804"/>
      <c r="E38" s="804"/>
      <c r="F38" s="1131">
        <v>12</v>
      </c>
      <c r="G38" s="1259">
        <v>6.4000000000000001E-2</v>
      </c>
      <c r="H38" s="1253">
        <v>44195</v>
      </c>
      <c r="I38" s="1253">
        <v>44560</v>
      </c>
      <c r="J38" s="804"/>
      <c r="K38" s="1248"/>
      <c r="L38" s="1261"/>
    </row>
    <row r="39" spans="1:12" ht="38.25" customHeight="1">
      <c r="A39" s="1450"/>
      <c r="B39" s="1254" t="s">
        <v>763</v>
      </c>
      <c r="C39" s="804">
        <v>3000000000</v>
      </c>
      <c r="D39" s="804"/>
      <c r="E39" s="804"/>
      <c r="F39" s="1131">
        <v>12</v>
      </c>
      <c r="G39" s="1259">
        <v>7.5999999999999998E-2</v>
      </c>
      <c r="H39" s="1253">
        <v>44560</v>
      </c>
      <c r="I39" s="1253">
        <v>44925</v>
      </c>
      <c r="J39" s="804">
        <v>228000000</v>
      </c>
      <c r="K39" s="1251" t="s">
        <v>2352</v>
      </c>
      <c r="L39" s="1261"/>
    </row>
    <row r="40" spans="1:12" s="245" customFormat="1" ht="38.25" customHeight="1">
      <c r="A40" s="1451"/>
      <c r="B40" s="1262" t="s">
        <v>763</v>
      </c>
      <c r="C40" s="804"/>
      <c r="D40" s="804"/>
      <c r="E40" s="804">
        <f>C39</f>
        <v>3000000000</v>
      </c>
      <c r="F40" s="1133">
        <v>24</v>
      </c>
      <c r="G40" s="1259">
        <v>9.2999999999999999E-2</v>
      </c>
      <c r="H40" s="1258">
        <v>44925</v>
      </c>
      <c r="I40" s="1258">
        <v>45656</v>
      </c>
      <c r="J40" s="804"/>
      <c r="K40" s="1263"/>
      <c r="L40" s="1264"/>
    </row>
    <row r="41" spans="1:12" ht="53.25" customHeight="1">
      <c r="A41" s="1449">
        <v>30</v>
      </c>
      <c r="B41" s="1254" t="s">
        <v>768</v>
      </c>
      <c r="C41" s="804">
        <v>1000000000</v>
      </c>
      <c r="D41" s="804"/>
      <c r="E41" s="804"/>
      <c r="F41" s="1131">
        <v>12</v>
      </c>
      <c r="G41" s="1259">
        <v>7.5999999999999998E-2</v>
      </c>
      <c r="H41" s="1253">
        <v>44299</v>
      </c>
      <c r="I41" s="1253">
        <v>44664</v>
      </c>
      <c r="J41" s="804">
        <v>76000000</v>
      </c>
      <c r="K41" s="1265" t="s">
        <v>2652</v>
      </c>
      <c r="L41" s="1261"/>
    </row>
    <row r="42" spans="1:12" ht="38.25" customHeight="1">
      <c r="A42" s="1451"/>
      <c r="B42" s="1254" t="s">
        <v>1642</v>
      </c>
      <c r="C42" s="804"/>
      <c r="D42" s="804"/>
      <c r="E42" s="804">
        <f>C41</f>
        <v>1000000000</v>
      </c>
      <c r="F42" s="1131">
        <v>12</v>
      </c>
      <c r="G42" s="1259">
        <v>7.5999999999999998E-2</v>
      </c>
      <c r="H42" s="1253">
        <v>44664</v>
      </c>
      <c r="I42" s="1253">
        <v>45029</v>
      </c>
      <c r="J42" s="804"/>
      <c r="K42" s="1265"/>
      <c r="L42" s="1261"/>
    </row>
    <row r="43" spans="1:12" ht="38.25" customHeight="1">
      <c r="A43" s="1449">
        <v>31</v>
      </c>
      <c r="B43" s="1254" t="s">
        <v>770</v>
      </c>
      <c r="C43" s="804">
        <v>1000000000</v>
      </c>
      <c r="D43" s="804"/>
      <c r="E43" s="804"/>
      <c r="F43" s="1131">
        <v>12</v>
      </c>
      <c r="G43" s="1259">
        <v>7.5999999999999998E-2</v>
      </c>
      <c r="H43" s="1253">
        <v>44299</v>
      </c>
      <c r="I43" s="1253">
        <v>44664</v>
      </c>
      <c r="J43" s="804">
        <f>76000000+10959</f>
        <v>76010959</v>
      </c>
      <c r="K43" s="1265" t="s">
        <v>2653</v>
      </c>
      <c r="L43" s="1261"/>
    </row>
    <row r="44" spans="1:12" ht="38.25" customHeight="1">
      <c r="A44" s="1451"/>
      <c r="B44" s="1254" t="s">
        <v>1645</v>
      </c>
      <c r="C44" s="804"/>
      <c r="D44" s="804">
        <v>-1000000000</v>
      </c>
      <c r="E44" s="804">
        <f>C43+D44</f>
        <v>0</v>
      </c>
      <c r="F44" s="1131"/>
      <c r="G44" s="1259"/>
      <c r="H44" s="1253"/>
      <c r="I44" s="1253"/>
      <c r="J44" s="804"/>
      <c r="K44" s="1265" t="s">
        <v>1646</v>
      </c>
      <c r="L44" s="1261"/>
    </row>
    <row r="45" spans="1:12" ht="38.25" customHeight="1">
      <c r="A45" s="1266" t="s">
        <v>1647</v>
      </c>
      <c r="B45" s="1254" t="s">
        <v>2359</v>
      </c>
      <c r="C45" s="804"/>
      <c r="D45" s="804">
        <v>1000000000</v>
      </c>
      <c r="E45" s="804">
        <f>D45</f>
        <v>1000000000</v>
      </c>
      <c r="F45" s="1131">
        <v>24</v>
      </c>
      <c r="G45" s="1259">
        <v>0.08</v>
      </c>
      <c r="H45" s="1253">
        <v>44666</v>
      </c>
      <c r="I45" s="1253">
        <v>45397</v>
      </c>
      <c r="J45" s="804"/>
      <c r="K45" s="1265"/>
      <c r="L45" s="1261"/>
    </row>
    <row r="46" spans="1:12" ht="38.25" customHeight="1">
      <c r="A46" s="1266">
        <v>32</v>
      </c>
      <c r="B46" s="1254" t="s">
        <v>772</v>
      </c>
      <c r="C46" s="804">
        <v>2000000000</v>
      </c>
      <c r="D46" s="804"/>
      <c r="E46" s="804">
        <f>C46</f>
        <v>2000000000</v>
      </c>
      <c r="F46" s="1131">
        <v>24</v>
      </c>
      <c r="G46" s="1259">
        <v>0.08</v>
      </c>
      <c r="H46" s="1253">
        <v>44299</v>
      </c>
      <c r="I46" s="1253">
        <v>45029</v>
      </c>
      <c r="J46" s="804"/>
      <c r="K46" s="1265"/>
      <c r="L46" s="1261"/>
    </row>
    <row r="47" spans="1:12" ht="38.25" customHeight="1">
      <c r="A47" s="1266">
        <v>33</v>
      </c>
      <c r="B47" s="1254" t="s">
        <v>774</v>
      </c>
      <c r="C47" s="804">
        <v>2000000000</v>
      </c>
      <c r="D47" s="804"/>
      <c r="E47" s="804">
        <f>C47</f>
        <v>2000000000</v>
      </c>
      <c r="F47" s="1131">
        <v>24</v>
      </c>
      <c r="G47" s="1259">
        <v>0.08</v>
      </c>
      <c r="H47" s="1253">
        <v>44299</v>
      </c>
      <c r="I47" s="1253">
        <v>45029</v>
      </c>
      <c r="J47" s="804"/>
      <c r="K47" s="1265"/>
      <c r="L47" s="1261"/>
    </row>
    <row r="48" spans="1:12" ht="38.25" customHeight="1">
      <c r="A48" s="1449">
        <v>34</v>
      </c>
      <c r="B48" s="1254" t="s">
        <v>776</v>
      </c>
      <c r="C48" s="804">
        <v>1000000000</v>
      </c>
      <c r="D48" s="804"/>
      <c r="E48" s="804"/>
      <c r="F48" s="1131">
        <v>12</v>
      </c>
      <c r="G48" s="1259">
        <v>7.5999999999999998E-2</v>
      </c>
      <c r="H48" s="1253">
        <v>44420</v>
      </c>
      <c r="I48" s="1253">
        <v>44785</v>
      </c>
      <c r="J48" s="804">
        <f>PVCB!D244</f>
        <v>76000000</v>
      </c>
      <c r="K48" s="1265" t="s">
        <v>1733</v>
      </c>
      <c r="L48" s="1261"/>
    </row>
    <row r="49" spans="1:12" ht="38.25" customHeight="1">
      <c r="A49" s="1450"/>
      <c r="B49" s="1453" t="s">
        <v>2654</v>
      </c>
      <c r="C49" s="804"/>
      <c r="D49" s="804"/>
      <c r="E49" s="804"/>
      <c r="F49" s="1131">
        <v>3</v>
      </c>
      <c r="G49" s="1259">
        <v>3.5000000000000003E-2</v>
      </c>
      <c r="H49" s="1253">
        <v>44785</v>
      </c>
      <c r="I49" s="1253">
        <v>44877</v>
      </c>
      <c r="J49" s="1267">
        <v>8821918</v>
      </c>
      <c r="K49" s="1265" t="s">
        <v>2357</v>
      </c>
      <c r="L49" s="1261"/>
    </row>
    <row r="50" spans="1:12" s="245" customFormat="1" ht="38.25" customHeight="1">
      <c r="A50" s="1451"/>
      <c r="B50" s="1454"/>
      <c r="C50" s="804"/>
      <c r="D50" s="804"/>
      <c r="E50" s="804">
        <f>C48</f>
        <v>1000000000</v>
      </c>
      <c r="F50" s="1133">
        <v>3</v>
      </c>
      <c r="G50" s="1259">
        <v>5.0999999999999997E-2</v>
      </c>
      <c r="H50" s="1258">
        <v>44877</v>
      </c>
      <c r="I50" s="1258">
        <v>44970</v>
      </c>
      <c r="J50" s="1267"/>
      <c r="K50" s="1327"/>
      <c r="L50" s="1264"/>
    </row>
    <row r="51" spans="1:12" ht="38.25" customHeight="1">
      <c r="A51" s="1133">
        <v>36</v>
      </c>
      <c r="B51" s="1269" t="s">
        <v>784</v>
      </c>
      <c r="C51" s="804">
        <v>2000000000</v>
      </c>
      <c r="D51" s="804"/>
      <c r="E51" s="804">
        <f>C51</f>
        <v>2000000000</v>
      </c>
      <c r="F51" s="1131">
        <v>24</v>
      </c>
      <c r="G51" s="1268">
        <v>0.08</v>
      </c>
      <c r="H51" s="1253">
        <v>44523</v>
      </c>
      <c r="I51" s="1253">
        <v>45253</v>
      </c>
      <c r="J51" s="804"/>
      <c r="K51" s="1248" t="s">
        <v>2655</v>
      </c>
      <c r="L51" s="1261"/>
    </row>
    <row r="52" spans="1:12" ht="38.25" customHeight="1">
      <c r="A52" s="1133">
        <v>37</v>
      </c>
      <c r="B52" s="1269" t="s">
        <v>786</v>
      </c>
      <c r="C52" s="804">
        <v>3000000000</v>
      </c>
      <c r="D52" s="804"/>
      <c r="E52" s="804">
        <f>C52</f>
        <v>3000000000</v>
      </c>
      <c r="F52" s="1131">
        <v>24</v>
      </c>
      <c r="G52" s="1268">
        <v>0.08</v>
      </c>
      <c r="H52" s="1253">
        <v>44531</v>
      </c>
      <c r="I52" s="1253">
        <v>45261</v>
      </c>
      <c r="J52" s="804"/>
      <c r="K52" s="1271" t="s">
        <v>2656</v>
      </c>
      <c r="L52" s="1261"/>
    </row>
    <row r="53" spans="1:12" ht="38.25" customHeight="1">
      <c r="A53" s="1266">
        <v>38</v>
      </c>
      <c r="B53" s="1269" t="s">
        <v>788</v>
      </c>
      <c r="C53" s="804">
        <v>4300000000</v>
      </c>
      <c r="D53" s="804"/>
      <c r="E53" s="804">
        <f>C53</f>
        <v>4300000000</v>
      </c>
      <c r="F53" s="1131">
        <v>24</v>
      </c>
      <c r="G53" s="1268">
        <v>0.08</v>
      </c>
      <c r="H53" s="1253">
        <v>44531</v>
      </c>
      <c r="I53" s="1253">
        <v>45261</v>
      </c>
      <c r="J53" s="804"/>
      <c r="K53" s="1271" t="s">
        <v>2657</v>
      </c>
      <c r="L53" s="1261"/>
    </row>
    <row r="54" spans="1:12" ht="38.25">
      <c r="A54" s="1133">
        <v>39</v>
      </c>
      <c r="B54" s="1269" t="s">
        <v>790</v>
      </c>
      <c r="C54" s="804">
        <v>500000000</v>
      </c>
      <c r="D54" s="804">
        <v>-500000000</v>
      </c>
      <c r="E54" s="804">
        <f>C54+D54</f>
        <v>0</v>
      </c>
      <c r="F54" s="1131">
        <v>3</v>
      </c>
      <c r="G54" s="1268">
        <v>3.4000000000000002E-2</v>
      </c>
      <c r="H54" s="1253">
        <v>44561</v>
      </c>
      <c r="I54" s="1253" t="s">
        <v>791</v>
      </c>
      <c r="J54" s="804">
        <f>4191781+13699</f>
        <v>4205480</v>
      </c>
      <c r="K54" s="1271" t="s">
        <v>2658</v>
      </c>
      <c r="L54" s="1261"/>
    </row>
    <row r="55" spans="1:12" ht="38.25">
      <c r="A55" s="1133">
        <v>40</v>
      </c>
      <c r="B55" s="1269" t="s">
        <v>2355</v>
      </c>
      <c r="C55" s="804"/>
      <c r="D55" s="804">
        <v>1000000000</v>
      </c>
      <c r="E55" s="804">
        <f>D55</f>
        <v>1000000000</v>
      </c>
      <c r="F55" s="1272">
        <v>24</v>
      </c>
      <c r="G55" s="1268">
        <v>9.2999999999999999E-2</v>
      </c>
      <c r="H55" s="1253">
        <v>44904</v>
      </c>
      <c r="I55" s="1253">
        <v>45635</v>
      </c>
      <c r="J55" s="804"/>
      <c r="K55" s="1271"/>
      <c r="L55" s="1261"/>
    </row>
    <row r="56" spans="1:12" ht="38.25">
      <c r="A56" s="1133">
        <v>41</v>
      </c>
      <c r="B56" s="1269" t="s">
        <v>2356</v>
      </c>
      <c r="C56" s="804"/>
      <c r="D56" s="804">
        <v>200000000</v>
      </c>
      <c r="E56" s="804">
        <f>D56</f>
        <v>200000000</v>
      </c>
      <c r="F56" s="1272">
        <v>2</v>
      </c>
      <c r="G56" s="1268">
        <v>0.06</v>
      </c>
      <c r="H56" s="1253">
        <v>44925</v>
      </c>
      <c r="I56" s="1253">
        <v>44985</v>
      </c>
      <c r="J56" s="804"/>
      <c r="K56" s="1271"/>
      <c r="L56" s="1261"/>
    </row>
    <row r="57" spans="1:12" s="673" customFormat="1">
      <c r="A57" s="1273" t="s">
        <v>793</v>
      </c>
      <c r="B57" s="1274"/>
      <c r="C57" s="1252"/>
      <c r="D57" s="1252"/>
      <c r="E57" s="1252"/>
      <c r="F57" s="1275"/>
      <c r="G57" s="1276"/>
      <c r="H57" s="1277"/>
      <c r="I57" s="1277"/>
      <c r="J57" s="1252"/>
      <c r="K57" s="1278"/>
    </row>
    <row r="58" spans="1:12" ht="25.5">
      <c r="A58" s="1449">
        <v>1</v>
      </c>
      <c r="B58" s="1254" t="s">
        <v>794</v>
      </c>
      <c r="C58" s="804"/>
      <c r="D58" s="804"/>
      <c r="E58" s="804"/>
      <c r="F58" s="1131">
        <v>6</v>
      </c>
      <c r="G58" s="1249">
        <v>5.2999999999999999E-2</v>
      </c>
      <c r="H58" s="1250">
        <v>41741</v>
      </c>
      <c r="I58" s="1250">
        <v>42159</v>
      </c>
      <c r="J58" s="804"/>
      <c r="K58" s="1248"/>
    </row>
    <row r="59" spans="1:12" ht="25.5">
      <c r="A59" s="1450"/>
      <c r="B59" s="1254" t="s">
        <v>795</v>
      </c>
      <c r="C59" s="804"/>
      <c r="D59" s="804"/>
      <c r="E59" s="804"/>
      <c r="F59" s="1131">
        <v>12</v>
      </c>
      <c r="G59" s="1249">
        <v>0.06</v>
      </c>
      <c r="H59" s="1250">
        <v>42159</v>
      </c>
      <c r="I59" s="1250">
        <v>42525</v>
      </c>
      <c r="J59" s="804"/>
      <c r="K59" s="1248"/>
    </row>
    <row r="60" spans="1:12">
      <c r="A60" s="1451"/>
      <c r="B60" s="1254" t="s">
        <v>796</v>
      </c>
      <c r="D60" s="804"/>
      <c r="E60" s="245"/>
      <c r="F60" s="1131">
        <v>12</v>
      </c>
      <c r="G60" s="1249">
        <v>6.5000000000000002E-2</v>
      </c>
      <c r="H60" s="1250">
        <v>42525</v>
      </c>
      <c r="I60" s="1250">
        <v>42890</v>
      </c>
      <c r="J60" s="804"/>
      <c r="K60" s="1251"/>
    </row>
    <row r="61" spans="1:12">
      <c r="A61" s="1266"/>
      <c r="B61" s="1254" t="s">
        <v>796</v>
      </c>
      <c r="C61" s="804"/>
      <c r="D61" s="804"/>
      <c r="E61" s="804"/>
      <c r="F61" s="1131">
        <v>12</v>
      </c>
      <c r="G61" s="1249">
        <v>6.5000000000000002E-2</v>
      </c>
      <c r="H61" s="1250">
        <v>42890</v>
      </c>
      <c r="I61" s="1250">
        <v>43255</v>
      </c>
      <c r="J61" s="804"/>
      <c r="K61" s="1251"/>
    </row>
    <row r="62" spans="1:12">
      <c r="A62" s="1266"/>
      <c r="B62" s="1254" t="s">
        <v>796</v>
      </c>
      <c r="C62" s="804"/>
      <c r="D62" s="804"/>
      <c r="E62" s="804"/>
      <c r="F62" s="1131">
        <v>12</v>
      </c>
      <c r="G62" s="1259">
        <v>6.4000000000000001E-2</v>
      </c>
      <c r="H62" s="1250">
        <v>43255</v>
      </c>
      <c r="I62" s="1250">
        <v>43620</v>
      </c>
      <c r="J62" s="804"/>
      <c r="K62" s="1251"/>
    </row>
    <row r="63" spans="1:12">
      <c r="A63" s="1266"/>
      <c r="B63" s="1254" t="s">
        <v>796</v>
      </c>
      <c r="C63" s="804"/>
      <c r="D63" s="804"/>
      <c r="E63" s="804"/>
      <c r="F63" s="1131">
        <v>12</v>
      </c>
      <c r="G63" s="1249">
        <v>6.5000000000000002E-2</v>
      </c>
      <c r="H63" s="1250">
        <v>43620</v>
      </c>
      <c r="I63" s="1250">
        <v>43986</v>
      </c>
      <c r="J63" s="804"/>
      <c r="K63" s="1251"/>
    </row>
    <row r="64" spans="1:12">
      <c r="A64" s="1266"/>
      <c r="B64" s="1254" t="s">
        <v>796</v>
      </c>
      <c r="C64" s="804">
        <v>1000000000</v>
      </c>
      <c r="D64" s="804"/>
      <c r="E64" s="804">
        <f>C64</f>
        <v>1000000000</v>
      </c>
      <c r="F64" s="1133"/>
      <c r="G64" s="1259"/>
      <c r="H64" s="1250">
        <v>43986</v>
      </c>
      <c r="I64" s="1250">
        <v>44351</v>
      </c>
      <c r="J64" s="804"/>
      <c r="K64" s="1251"/>
    </row>
    <row r="65" spans="1:11" ht="25.5">
      <c r="A65" s="1266"/>
      <c r="B65" s="1254" t="s">
        <v>796</v>
      </c>
      <c r="C65" s="804"/>
      <c r="D65" s="804"/>
      <c r="E65" s="804"/>
      <c r="F65" s="1133"/>
      <c r="G65" s="1259"/>
      <c r="H65" s="1250">
        <v>44351</v>
      </c>
      <c r="I65" s="1250">
        <v>44718</v>
      </c>
      <c r="J65" s="804">
        <v>46252055</v>
      </c>
      <c r="K65" s="1251" t="s">
        <v>1494</v>
      </c>
    </row>
    <row r="66" spans="1:11">
      <c r="A66" s="1266"/>
      <c r="B66" s="1254" t="s">
        <v>796</v>
      </c>
      <c r="C66" s="804"/>
      <c r="D66" s="804"/>
      <c r="E66" s="804"/>
      <c r="F66" s="1133"/>
      <c r="G66" s="1259"/>
      <c r="H66" s="1250">
        <v>44716</v>
      </c>
      <c r="I66" s="1250">
        <v>45081</v>
      </c>
      <c r="J66" s="804"/>
      <c r="K66" s="1251"/>
    </row>
    <row r="67" spans="1:11" s="673" customFormat="1">
      <c r="A67" s="1326" t="s">
        <v>798</v>
      </c>
      <c r="B67" s="1279"/>
      <c r="C67" s="1252"/>
      <c r="D67" s="1252"/>
      <c r="E67" s="1252"/>
      <c r="F67" s="1275"/>
      <c r="G67" s="1276"/>
      <c r="H67" s="1277"/>
      <c r="I67" s="1277"/>
      <c r="J67" s="1252"/>
      <c r="K67" s="1278"/>
    </row>
    <row r="68" spans="1:11" ht="38.25">
      <c r="A68" s="1133">
        <v>1</v>
      </c>
      <c r="B68" s="1248" t="s">
        <v>799</v>
      </c>
      <c r="C68" s="804">
        <v>2000000000</v>
      </c>
      <c r="D68" s="804"/>
      <c r="E68" s="804">
        <f>C68</f>
        <v>2000000000</v>
      </c>
      <c r="F68" s="1131">
        <v>36</v>
      </c>
      <c r="G68" s="1131"/>
      <c r="H68" s="1280" t="s">
        <v>800</v>
      </c>
      <c r="I68" s="1280" t="s">
        <v>801</v>
      </c>
      <c r="J68" s="1281"/>
      <c r="K68" s="1270"/>
    </row>
    <row r="69" spans="1:11" s="558" customFormat="1">
      <c r="A69" s="1133"/>
      <c r="B69" s="1129" t="s">
        <v>802</v>
      </c>
      <c r="C69" s="800">
        <f>SUM(C9:C68)</f>
        <v>37300000000</v>
      </c>
      <c r="D69" s="800">
        <f>SUM(D9:D68)</f>
        <v>-300000000</v>
      </c>
      <c r="E69" s="800">
        <f>C69+D69</f>
        <v>37000000000</v>
      </c>
      <c r="F69" s="1241"/>
      <c r="G69" s="1255"/>
      <c r="H69" s="1315"/>
      <c r="I69" s="1315"/>
      <c r="J69" s="1316">
        <f>SUM(J8:J68)</f>
        <v>2043974887</v>
      </c>
      <c r="K69" s="1232"/>
    </row>
    <row r="70" spans="1:11" s="558" customFormat="1">
      <c r="A70" s="1282"/>
      <c r="B70" s="1283"/>
      <c r="C70" s="117"/>
      <c r="D70" s="117"/>
      <c r="E70" s="117"/>
      <c r="F70" s="1284"/>
      <c r="G70" s="1285"/>
      <c r="H70" s="1286"/>
      <c r="I70" s="1286"/>
      <c r="J70" s="664"/>
      <c r="K70" s="1283"/>
    </row>
    <row r="71" spans="1:11" s="245" customFormat="1">
      <c r="A71" s="560"/>
      <c r="B71" s="1287" t="s">
        <v>803</v>
      </c>
      <c r="C71" s="399"/>
      <c r="E71" s="399"/>
      <c r="F71" s="560"/>
      <c r="I71" s="504" t="s">
        <v>804</v>
      </c>
      <c r="J71" s="778">
        <f>VCB!D4419+PVCB!D436</f>
        <v>1259806</v>
      </c>
      <c r="K71" s="1288"/>
    </row>
    <row r="72" spans="1:11" s="245" customFormat="1">
      <c r="A72" s="560">
        <v>1</v>
      </c>
      <c r="B72" s="1289" t="s">
        <v>805</v>
      </c>
      <c r="C72" s="399">
        <f>SUM(E9:E56)</f>
        <v>34000000000</v>
      </c>
      <c r="D72" s="399"/>
      <c r="E72" s="399"/>
      <c r="F72" s="560"/>
      <c r="H72" s="1290"/>
      <c r="I72" s="509" t="s">
        <v>806</v>
      </c>
      <c r="J72" s="1317">
        <f>J69+J71</f>
        <v>2045234693</v>
      </c>
      <c r="K72" s="1291"/>
    </row>
    <row r="73" spans="1:11" s="245" customFormat="1">
      <c r="A73" s="560">
        <v>2</v>
      </c>
      <c r="B73" s="1292" t="s">
        <v>2649</v>
      </c>
      <c r="C73" s="399">
        <f>C64</f>
        <v>1000000000</v>
      </c>
      <c r="D73" s="399"/>
      <c r="F73" s="560"/>
      <c r="H73" s="1290"/>
      <c r="I73" s="509"/>
      <c r="J73" s="1317"/>
      <c r="K73" s="1291"/>
    </row>
    <row r="74" spans="1:11" s="245" customFormat="1">
      <c r="A74" s="560">
        <v>3</v>
      </c>
      <c r="B74" s="1292" t="s">
        <v>808</v>
      </c>
      <c r="C74" s="399">
        <f>C68</f>
        <v>2000000000</v>
      </c>
      <c r="D74" s="989"/>
      <c r="F74" s="560"/>
      <c r="J74" s="399"/>
      <c r="K74" s="1293"/>
    </row>
    <row r="75" spans="1:11" s="245" customFormat="1">
      <c r="A75" s="560"/>
      <c r="B75" s="1294" t="s">
        <v>404</v>
      </c>
      <c r="C75" s="724">
        <f>SUM(C72:C74)</f>
        <v>37000000000</v>
      </c>
      <c r="D75" s="989"/>
      <c r="F75" s="560"/>
      <c r="G75" s="1295"/>
      <c r="K75" s="1296"/>
    </row>
    <row r="76" spans="1:11" s="245" customFormat="1">
      <c r="A76" s="560"/>
      <c r="D76" s="399"/>
      <c r="E76" s="399"/>
      <c r="F76" s="560"/>
      <c r="J76" s="519" t="s">
        <v>2483</v>
      </c>
      <c r="K76" s="1291"/>
    </row>
    <row r="77" spans="1:11" s="245" customFormat="1">
      <c r="A77" s="560"/>
      <c r="B77" s="1294"/>
      <c r="C77" s="724"/>
      <c r="D77" s="399"/>
      <c r="E77" s="399"/>
      <c r="F77" s="560"/>
      <c r="I77" s="520"/>
      <c r="J77" s="521" t="s">
        <v>809</v>
      </c>
      <c r="K77" s="1288"/>
    </row>
    <row r="78" spans="1:11" s="245" customFormat="1">
      <c r="A78" s="560"/>
      <c r="B78" s="1297"/>
      <c r="C78" s="399"/>
      <c r="D78" s="724"/>
      <c r="F78" s="560"/>
      <c r="G78" s="133"/>
      <c r="I78" s="523"/>
      <c r="J78" s="524" t="s">
        <v>810</v>
      </c>
      <c r="K78" s="1288"/>
    </row>
    <row r="79" spans="1:11" s="245" customFormat="1">
      <c r="A79" s="1298"/>
      <c r="B79" s="1299"/>
      <c r="C79" s="1300"/>
      <c r="D79" s="989"/>
      <c r="E79" s="399"/>
      <c r="F79" s="560"/>
      <c r="G79" s="1301"/>
      <c r="I79" s="529"/>
      <c r="J79" s="530"/>
      <c r="K79" s="1288"/>
    </row>
    <row r="80" spans="1:11" s="245" customFormat="1">
      <c r="A80" s="1298"/>
      <c r="B80" s="1299"/>
      <c r="C80" s="1300"/>
      <c r="D80" s="989"/>
      <c r="E80" s="399"/>
      <c r="F80" s="560"/>
      <c r="G80" s="1301"/>
      <c r="I80" s="529"/>
      <c r="J80" s="530"/>
      <c r="K80" s="1288"/>
    </row>
    <row r="81" spans="1:11" s="245" customFormat="1">
      <c r="A81" s="397"/>
      <c r="B81" s="1302"/>
      <c r="D81" s="1117"/>
      <c r="E81" s="117"/>
      <c r="F81" s="1117"/>
      <c r="G81" s="1117"/>
      <c r="I81" s="529"/>
      <c r="J81" s="530"/>
      <c r="K81" s="1288"/>
    </row>
    <row r="82" spans="1:11" s="1306" customFormat="1">
      <c r="A82" s="397"/>
      <c r="B82" s="1303"/>
      <c r="C82" s="978"/>
      <c r="D82" s="1304"/>
      <c r="E82" s="117"/>
      <c r="F82" s="1304"/>
      <c r="G82" s="1305"/>
      <c r="I82" s="529"/>
      <c r="J82" s="530"/>
      <c r="K82" s="137"/>
    </row>
    <row r="83" spans="1:11" s="1306" customFormat="1">
      <c r="A83" s="1307"/>
      <c r="B83" s="1308"/>
      <c r="C83" s="1309"/>
      <c r="D83" s="1310"/>
      <c r="E83" s="1311"/>
      <c r="F83" s="1308"/>
      <c r="G83" s="1305"/>
      <c r="I83" s="541"/>
      <c r="J83" s="542" t="s">
        <v>178</v>
      </c>
      <c r="K83" s="137"/>
    </row>
    <row r="84" spans="1:11" s="1306" customFormat="1">
      <c r="A84" s="1307"/>
      <c r="B84" s="1308"/>
      <c r="C84" s="1309"/>
      <c r="D84" s="1311"/>
      <c r="E84" s="1311"/>
      <c r="F84" s="1308"/>
      <c r="G84" s="1305"/>
      <c r="K84" s="137"/>
    </row>
    <row r="85" spans="1:11" s="1306" customFormat="1">
      <c r="A85" s="1307"/>
      <c r="B85" s="1308"/>
      <c r="C85" s="1311"/>
      <c r="D85" s="1311"/>
      <c r="E85" s="1311"/>
      <c r="F85" s="1308"/>
      <c r="G85" s="1305"/>
      <c r="K85" s="137"/>
    </row>
    <row r="86" spans="1:11" s="1306" customFormat="1">
      <c r="A86" s="1307"/>
      <c r="B86" s="1308"/>
      <c r="C86" s="1309"/>
      <c r="D86" s="1311"/>
      <c r="E86" s="1311"/>
      <c r="F86" s="1308"/>
      <c r="G86" s="1305"/>
      <c r="J86" s="322"/>
      <c r="K86" s="137"/>
    </row>
    <row r="87" spans="1:11" s="1306" customFormat="1">
      <c r="A87" s="1307"/>
      <c r="B87" s="1312"/>
      <c r="C87" s="724"/>
      <c r="D87" s="1117"/>
      <c r="E87" s="1117"/>
      <c r="F87" s="1313"/>
      <c r="G87" s="117"/>
      <c r="J87" s="322"/>
      <c r="K87" s="137"/>
    </row>
    <row r="88" spans="1:11" s="245" customFormat="1">
      <c r="A88" s="1307"/>
      <c r="B88" s="137"/>
      <c r="C88" s="1306"/>
      <c r="D88" s="989"/>
      <c r="F88" s="560"/>
      <c r="G88" s="1301"/>
      <c r="J88" s="399"/>
      <c r="K88" s="1288"/>
    </row>
    <row r="89" spans="1:11">
      <c r="J89" s="334"/>
    </row>
  </sheetData>
  <mergeCells count="27">
    <mergeCell ref="K6:K7"/>
    <mergeCell ref="A15:A16"/>
    <mergeCell ref="L6:L7"/>
    <mergeCell ref="C1:J1"/>
    <mergeCell ref="C2:J2"/>
    <mergeCell ref="A4:K4"/>
    <mergeCell ref="A6:A7"/>
    <mergeCell ref="B6:B7"/>
    <mergeCell ref="C6:E6"/>
    <mergeCell ref="F6:F7"/>
    <mergeCell ref="G6:G7"/>
    <mergeCell ref="H6:H7"/>
    <mergeCell ref="J6:J7"/>
    <mergeCell ref="A31:A34"/>
    <mergeCell ref="A48:A50"/>
    <mergeCell ref="A28:A30"/>
    <mergeCell ref="A9:A14"/>
    <mergeCell ref="I6:I7"/>
    <mergeCell ref="B49:B50"/>
    <mergeCell ref="A25:A27"/>
    <mergeCell ref="A22:A24"/>
    <mergeCell ref="A17:A20"/>
    <mergeCell ref="A58:A60"/>
    <mergeCell ref="A41:A42"/>
    <mergeCell ref="A43:A44"/>
    <mergeCell ref="A35:A37"/>
    <mergeCell ref="A38:A40"/>
  </mergeCells>
  <pageMargins left="0" right="0" top="0.5" bottom="0.5" header="0.3" footer="0.3"/>
  <pageSetup paperSize="9" scale="85" orientation="landscape" r:id="rId1"/>
  <headerFooter>
    <oddFooter>&amp;R&amp;P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L122"/>
  <sheetViews>
    <sheetView workbookViewId="0">
      <pane ySplit="8" topLeftCell="A43" activePane="bottomLeft" state="frozen"/>
      <selection pane="bottomLeft" activeCell="E51" sqref="E51"/>
    </sheetView>
  </sheetViews>
  <sheetFormatPr defaultRowHeight="12.75"/>
  <cols>
    <col min="1" max="1" width="4.5703125" style="431" customWidth="1"/>
    <col min="2" max="2" width="36.28515625" style="432" customWidth="1"/>
    <col min="3" max="3" width="15.7109375" style="429" customWidth="1"/>
    <col min="4" max="4" width="15.7109375" style="546" customWidth="1"/>
    <col min="5" max="5" width="15.7109375" style="429" customWidth="1"/>
    <col min="6" max="6" width="10.7109375" style="431" customWidth="1"/>
    <col min="7" max="7" width="10.7109375" style="547" customWidth="1"/>
    <col min="8" max="9" width="13.28515625" style="429" customWidth="1"/>
    <col min="10" max="10" width="14.42578125" style="429" customWidth="1"/>
    <col min="11" max="11" width="21.5703125" style="432" customWidth="1"/>
    <col min="12" max="12" width="11.140625" style="429" customWidth="1"/>
    <col min="13" max="255" width="9.140625" style="429"/>
    <col min="256" max="256" width="4.42578125" style="429" customWidth="1"/>
    <col min="257" max="257" width="11" style="429" customWidth="1"/>
    <col min="258" max="258" width="12.85546875" style="429" customWidth="1"/>
    <col min="259" max="259" width="31.28515625" style="429" customWidth="1"/>
    <col min="260" max="260" width="16" style="429" customWidth="1"/>
    <col min="261" max="261" width="13.5703125" style="429" customWidth="1"/>
    <col min="262" max="262" width="9.28515625" style="429" customWidth="1"/>
    <col min="263" max="263" width="17.28515625" style="429" customWidth="1"/>
    <col min="264" max="264" width="17.42578125" style="429" customWidth="1"/>
    <col min="265" max="511" width="9.140625" style="429"/>
    <col min="512" max="512" width="4.42578125" style="429" customWidth="1"/>
    <col min="513" max="513" width="11" style="429" customWidth="1"/>
    <col min="514" max="514" width="12.85546875" style="429" customWidth="1"/>
    <col min="515" max="515" width="31.28515625" style="429" customWidth="1"/>
    <col min="516" max="516" width="16" style="429" customWidth="1"/>
    <col min="517" max="517" width="13.5703125" style="429" customWidth="1"/>
    <col min="518" max="518" width="9.28515625" style="429" customWidth="1"/>
    <col min="519" max="519" width="17.28515625" style="429" customWidth="1"/>
    <col min="520" max="520" width="17.42578125" style="429" customWidth="1"/>
    <col min="521" max="767" width="9.140625" style="429"/>
    <col min="768" max="768" width="4.42578125" style="429" customWidth="1"/>
    <col min="769" max="769" width="11" style="429" customWidth="1"/>
    <col min="770" max="770" width="12.85546875" style="429" customWidth="1"/>
    <col min="771" max="771" width="31.28515625" style="429" customWidth="1"/>
    <col min="772" max="772" width="16" style="429" customWidth="1"/>
    <col min="773" max="773" width="13.5703125" style="429" customWidth="1"/>
    <col min="774" max="774" width="9.28515625" style="429" customWidth="1"/>
    <col min="775" max="775" width="17.28515625" style="429" customWidth="1"/>
    <col min="776" max="776" width="17.42578125" style="429" customWidth="1"/>
    <col min="777" max="1023" width="9.140625" style="429"/>
    <col min="1024" max="1024" width="4.42578125" style="429" customWidth="1"/>
    <col min="1025" max="1025" width="11" style="429" customWidth="1"/>
    <col min="1026" max="1026" width="12.85546875" style="429" customWidth="1"/>
    <col min="1027" max="1027" width="31.28515625" style="429" customWidth="1"/>
    <col min="1028" max="1028" width="16" style="429" customWidth="1"/>
    <col min="1029" max="1029" width="13.5703125" style="429" customWidth="1"/>
    <col min="1030" max="1030" width="9.28515625" style="429" customWidth="1"/>
    <col min="1031" max="1031" width="17.28515625" style="429" customWidth="1"/>
    <col min="1032" max="1032" width="17.42578125" style="429" customWidth="1"/>
    <col min="1033" max="1279" width="9.140625" style="429"/>
    <col min="1280" max="1280" width="4.42578125" style="429" customWidth="1"/>
    <col min="1281" max="1281" width="11" style="429" customWidth="1"/>
    <col min="1282" max="1282" width="12.85546875" style="429" customWidth="1"/>
    <col min="1283" max="1283" width="31.28515625" style="429" customWidth="1"/>
    <col min="1284" max="1284" width="16" style="429" customWidth="1"/>
    <col min="1285" max="1285" width="13.5703125" style="429" customWidth="1"/>
    <col min="1286" max="1286" width="9.28515625" style="429" customWidth="1"/>
    <col min="1287" max="1287" width="17.28515625" style="429" customWidth="1"/>
    <col min="1288" max="1288" width="17.42578125" style="429" customWidth="1"/>
    <col min="1289" max="1535" width="9.140625" style="429"/>
    <col min="1536" max="1536" width="4.42578125" style="429" customWidth="1"/>
    <col min="1537" max="1537" width="11" style="429" customWidth="1"/>
    <col min="1538" max="1538" width="12.85546875" style="429" customWidth="1"/>
    <col min="1539" max="1539" width="31.28515625" style="429" customWidth="1"/>
    <col min="1540" max="1540" width="16" style="429" customWidth="1"/>
    <col min="1541" max="1541" width="13.5703125" style="429" customWidth="1"/>
    <col min="1542" max="1542" width="9.28515625" style="429" customWidth="1"/>
    <col min="1543" max="1543" width="17.28515625" style="429" customWidth="1"/>
    <col min="1544" max="1544" width="17.42578125" style="429" customWidth="1"/>
    <col min="1545" max="1791" width="9.140625" style="429"/>
    <col min="1792" max="1792" width="4.42578125" style="429" customWidth="1"/>
    <col min="1793" max="1793" width="11" style="429" customWidth="1"/>
    <col min="1794" max="1794" width="12.85546875" style="429" customWidth="1"/>
    <col min="1795" max="1795" width="31.28515625" style="429" customWidth="1"/>
    <col min="1796" max="1796" width="16" style="429" customWidth="1"/>
    <col min="1797" max="1797" width="13.5703125" style="429" customWidth="1"/>
    <col min="1798" max="1798" width="9.28515625" style="429" customWidth="1"/>
    <col min="1799" max="1799" width="17.28515625" style="429" customWidth="1"/>
    <col min="1800" max="1800" width="17.42578125" style="429" customWidth="1"/>
    <col min="1801" max="2047" width="9.140625" style="429"/>
    <col min="2048" max="2048" width="4.42578125" style="429" customWidth="1"/>
    <col min="2049" max="2049" width="11" style="429" customWidth="1"/>
    <col min="2050" max="2050" width="12.85546875" style="429" customWidth="1"/>
    <col min="2051" max="2051" width="31.28515625" style="429" customWidth="1"/>
    <col min="2052" max="2052" width="16" style="429" customWidth="1"/>
    <col min="2053" max="2053" width="13.5703125" style="429" customWidth="1"/>
    <col min="2054" max="2054" width="9.28515625" style="429" customWidth="1"/>
    <col min="2055" max="2055" width="17.28515625" style="429" customWidth="1"/>
    <col min="2056" max="2056" width="17.42578125" style="429" customWidth="1"/>
    <col min="2057" max="2303" width="9.140625" style="429"/>
    <col min="2304" max="2304" width="4.42578125" style="429" customWidth="1"/>
    <col min="2305" max="2305" width="11" style="429" customWidth="1"/>
    <col min="2306" max="2306" width="12.85546875" style="429" customWidth="1"/>
    <col min="2307" max="2307" width="31.28515625" style="429" customWidth="1"/>
    <col min="2308" max="2308" width="16" style="429" customWidth="1"/>
    <col min="2309" max="2309" width="13.5703125" style="429" customWidth="1"/>
    <col min="2310" max="2310" width="9.28515625" style="429" customWidth="1"/>
    <col min="2311" max="2311" width="17.28515625" style="429" customWidth="1"/>
    <col min="2312" max="2312" width="17.42578125" style="429" customWidth="1"/>
    <col min="2313" max="2559" width="9.140625" style="429"/>
    <col min="2560" max="2560" width="4.42578125" style="429" customWidth="1"/>
    <col min="2561" max="2561" width="11" style="429" customWidth="1"/>
    <col min="2562" max="2562" width="12.85546875" style="429" customWidth="1"/>
    <col min="2563" max="2563" width="31.28515625" style="429" customWidth="1"/>
    <col min="2564" max="2564" width="16" style="429" customWidth="1"/>
    <col min="2565" max="2565" width="13.5703125" style="429" customWidth="1"/>
    <col min="2566" max="2566" width="9.28515625" style="429" customWidth="1"/>
    <col min="2567" max="2567" width="17.28515625" style="429" customWidth="1"/>
    <col min="2568" max="2568" width="17.42578125" style="429" customWidth="1"/>
    <col min="2569" max="2815" width="9.140625" style="429"/>
    <col min="2816" max="2816" width="4.42578125" style="429" customWidth="1"/>
    <col min="2817" max="2817" width="11" style="429" customWidth="1"/>
    <col min="2818" max="2818" width="12.85546875" style="429" customWidth="1"/>
    <col min="2819" max="2819" width="31.28515625" style="429" customWidth="1"/>
    <col min="2820" max="2820" width="16" style="429" customWidth="1"/>
    <col min="2821" max="2821" width="13.5703125" style="429" customWidth="1"/>
    <col min="2822" max="2822" width="9.28515625" style="429" customWidth="1"/>
    <col min="2823" max="2823" width="17.28515625" style="429" customWidth="1"/>
    <col min="2824" max="2824" width="17.42578125" style="429" customWidth="1"/>
    <col min="2825" max="3071" width="9.140625" style="429"/>
    <col min="3072" max="3072" width="4.42578125" style="429" customWidth="1"/>
    <col min="3073" max="3073" width="11" style="429" customWidth="1"/>
    <col min="3074" max="3074" width="12.85546875" style="429" customWidth="1"/>
    <col min="3075" max="3075" width="31.28515625" style="429" customWidth="1"/>
    <col min="3076" max="3076" width="16" style="429" customWidth="1"/>
    <col min="3077" max="3077" width="13.5703125" style="429" customWidth="1"/>
    <col min="3078" max="3078" width="9.28515625" style="429" customWidth="1"/>
    <col min="3079" max="3079" width="17.28515625" style="429" customWidth="1"/>
    <col min="3080" max="3080" width="17.42578125" style="429" customWidth="1"/>
    <col min="3081" max="3327" width="9.140625" style="429"/>
    <col min="3328" max="3328" width="4.42578125" style="429" customWidth="1"/>
    <col min="3329" max="3329" width="11" style="429" customWidth="1"/>
    <col min="3330" max="3330" width="12.85546875" style="429" customWidth="1"/>
    <col min="3331" max="3331" width="31.28515625" style="429" customWidth="1"/>
    <col min="3332" max="3332" width="16" style="429" customWidth="1"/>
    <col min="3333" max="3333" width="13.5703125" style="429" customWidth="1"/>
    <col min="3334" max="3334" width="9.28515625" style="429" customWidth="1"/>
    <col min="3335" max="3335" width="17.28515625" style="429" customWidth="1"/>
    <col min="3336" max="3336" width="17.42578125" style="429" customWidth="1"/>
    <col min="3337" max="3583" width="9.140625" style="429"/>
    <col min="3584" max="3584" width="4.42578125" style="429" customWidth="1"/>
    <col min="3585" max="3585" width="11" style="429" customWidth="1"/>
    <col min="3586" max="3586" width="12.85546875" style="429" customWidth="1"/>
    <col min="3587" max="3587" width="31.28515625" style="429" customWidth="1"/>
    <col min="3588" max="3588" width="16" style="429" customWidth="1"/>
    <col min="3589" max="3589" width="13.5703125" style="429" customWidth="1"/>
    <col min="3590" max="3590" width="9.28515625" style="429" customWidth="1"/>
    <col min="3591" max="3591" width="17.28515625" style="429" customWidth="1"/>
    <col min="3592" max="3592" width="17.42578125" style="429" customWidth="1"/>
    <col min="3593" max="3839" width="9.140625" style="429"/>
    <col min="3840" max="3840" width="4.42578125" style="429" customWidth="1"/>
    <col min="3841" max="3841" width="11" style="429" customWidth="1"/>
    <col min="3842" max="3842" width="12.85546875" style="429" customWidth="1"/>
    <col min="3843" max="3843" width="31.28515625" style="429" customWidth="1"/>
    <col min="3844" max="3844" width="16" style="429" customWidth="1"/>
    <col min="3845" max="3845" width="13.5703125" style="429" customWidth="1"/>
    <col min="3846" max="3846" width="9.28515625" style="429" customWidth="1"/>
    <col min="3847" max="3847" width="17.28515625" style="429" customWidth="1"/>
    <col min="3848" max="3848" width="17.42578125" style="429" customWidth="1"/>
    <col min="3849" max="4095" width="9.140625" style="429"/>
    <col min="4096" max="4096" width="4.42578125" style="429" customWidth="1"/>
    <col min="4097" max="4097" width="11" style="429" customWidth="1"/>
    <col min="4098" max="4098" width="12.85546875" style="429" customWidth="1"/>
    <col min="4099" max="4099" width="31.28515625" style="429" customWidth="1"/>
    <col min="4100" max="4100" width="16" style="429" customWidth="1"/>
    <col min="4101" max="4101" width="13.5703125" style="429" customWidth="1"/>
    <col min="4102" max="4102" width="9.28515625" style="429" customWidth="1"/>
    <col min="4103" max="4103" width="17.28515625" style="429" customWidth="1"/>
    <col min="4104" max="4104" width="17.42578125" style="429" customWidth="1"/>
    <col min="4105" max="4351" width="9.140625" style="429"/>
    <col min="4352" max="4352" width="4.42578125" style="429" customWidth="1"/>
    <col min="4353" max="4353" width="11" style="429" customWidth="1"/>
    <col min="4354" max="4354" width="12.85546875" style="429" customWidth="1"/>
    <col min="4355" max="4355" width="31.28515625" style="429" customWidth="1"/>
    <col min="4356" max="4356" width="16" style="429" customWidth="1"/>
    <col min="4357" max="4357" width="13.5703125" style="429" customWidth="1"/>
    <col min="4358" max="4358" width="9.28515625" style="429" customWidth="1"/>
    <col min="4359" max="4359" width="17.28515625" style="429" customWidth="1"/>
    <col min="4360" max="4360" width="17.42578125" style="429" customWidth="1"/>
    <col min="4361" max="4607" width="9.140625" style="429"/>
    <col min="4608" max="4608" width="4.42578125" style="429" customWidth="1"/>
    <col min="4609" max="4609" width="11" style="429" customWidth="1"/>
    <col min="4610" max="4610" width="12.85546875" style="429" customWidth="1"/>
    <col min="4611" max="4611" width="31.28515625" style="429" customWidth="1"/>
    <col min="4612" max="4612" width="16" style="429" customWidth="1"/>
    <col min="4613" max="4613" width="13.5703125" style="429" customWidth="1"/>
    <col min="4614" max="4614" width="9.28515625" style="429" customWidth="1"/>
    <col min="4615" max="4615" width="17.28515625" style="429" customWidth="1"/>
    <col min="4616" max="4616" width="17.42578125" style="429" customWidth="1"/>
    <col min="4617" max="4863" width="9.140625" style="429"/>
    <col min="4864" max="4864" width="4.42578125" style="429" customWidth="1"/>
    <col min="4865" max="4865" width="11" style="429" customWidth="1"/>
    <col min="4866" max="4866" width="12.85546875" style="429" customWidth="1"/>
    <col min="4867" max="4867" width="31.28515625" style="429" customWidth="1"/>
    <col min="4868" max="4868" width="16" style="429" customWidth="1"/>
    <col min="4869" max="4869" width="13.5703125" style="429" customWidth="1"/>
    <col min="4870" max="4870" width="9.28515625" style="429" customWidth="1"/>
    <col min="4871" max="4871" width="17.28515625" style="429" customWidth="1"/>
    <col min="4872" max="4872" width="17.42578125" style="429" customWidth="1"/>
    <col min="4873" max="5119" width="9.140625" style="429"/>
    <col min="5120" max="5120" width="4.42578125" style="429" customWidth="1"/>
    <col min="5121" max="5121" width="11" style="429" customWidth="1"/>
    <col min="5122" max="5122" width="12.85546875" style="429" customWidth="1"/>
    <col min="5123" max="5123" width="31.28515625" style="429" customWidth="1"/>
    <col min="5124" max="5124" width="16" style="429" customWidth="1"/>
    <col min="5125" max="5125" width="13.5703125" style="429" customWidth="1"/>
    <col min="5126" max="5126" width="9.28515625" style="429" customWidth="1"/>
    <col min="5127" max="5127" width="17.28515625" style="429" customWidth="1"/>
    <col min="5128" max="5128" width="17.42578125" style="429" customWidth="1"/>
    <col min="5129" max="5375" width="9.140625" style="429"/>
    <col min="5376" max="5376" width="4.42578125" style="429" customWidth="1"/>
    <col min="5377" max="5377" width="11" style="429" customWidth="1"/>
    <col min="5378" max="5378" width="12.85546875" style="429" customWidth="1"/>
    <col min="5379" max="5379" width="31.28515625" style="429" customWidth="1"/>
    <col min="5380" max="5380" width="16" style="429" customWidth="1"/>
    <col min="5381" max="5381" width="13.5703125" style="429" customWidth="1"/>
    <col min="5382" max="5382" width="9.28515625" style="429" customWidth="1"/>
    <col min="5383" max="5383" width="17.28515625" style="429" customWidth="1"/>
    <col min="5384" max="5384" width="17.42578125" style="429" customWidth="1"/>
    <col min="5385" max="5631" width="9.140625" style="429"/>
    <col min="5632" max="5632" width="4.42578125" style="429" customWidth="1"/>
    <col min="5633" max="5633" width="11" style="429" customWidth="1"/>
    <col min="5634" max="5634" width="12.85546875" style="429" customWidth="1"/>
    <col min="5635" max="5635" width="31.28515625" style="429" customWidth="1"/>
    <col min="5636" max="5636" width="16" style="429" customWidth="1"/>
    <col min="5637" max="5637" width="13.5703125" style="429" customWidth="1"/>
    <col min="5638" max="5638" width="9.28515625" style="429" customWidth="1"/>
    <col min="5639" max="5639" width="17.28515625" style="429" customWidth="1"/>
    <col min="5640" max="5640" width="17.42578125" style="429" customWidth="1"/>
    <col min="5641" max="5887" width="9.140625" style="429"/>
    <col min="5888" max="5888" width="4.42578125" style="429" customWidth="1"/>
    <col min="5889" max="5889" width="11" style="429" customWidth="1"/>
    <col min="5890" max="5890" width="12.85546875" style="429" customWidth="1"/>
    <col min="5891" max="5891" width="31.28515625" style="429" customWidth="1"/>
    <col min="5892" max="5892" width="16" style="429" customWidth="1"/>
    <col min="5893" max="5893" width="13.5703125" style="429" customWidth="1"/>
    <col min="5894" max="5894" width="9.28515625" style="429" customWidth="1"/>
    <col min="5895" max="5895" width="17.28515625" style="429" customWidth="1"/>
    <col min="5896" max="5896" width="17.42578125" style="429" customWidth="1"/>
    <col min="5897" max="6143" width="9.140625" style="429"/>
    <col min="6144" max="6144" width="4.42578125" style="429" customWidth="1"/>
    <col min="6145" max="6145" width="11" style="429" customWidth="1"/>
    <col min="6146" max="6146" width="12.85546875" style="429" customWidth="1"/>
    <col min="6147" max="6147" width="31.28515625" style="429" customWidth="1"/>
    <col min="6148" max="6148" width="16" style="429" customWidth="1"/>
    <col min="6149" max="6149" width="13.5703125" style="429" customWidth="1"/>
    <col min="6150" max="6150" width="9.28515625" style="429" customWidth="1"/>
    <col min="6151" max="6151" width="17.28515625" style="429" customWidth="1"/>
    <col min="6152" max="6152" width="17.42578125" style="429" customWidth="1"/>
    <col min="6153" max="6399" width="9.140625" style="429"/>
    <col min="6400" max="6400" width="4.42578125" style="429" customWidth="1"/>
    <col min="6401" max="6401" width="11" style="429" customWidth="1"/>
    <col min="6402" max="6402" width="12.85546875" style="429" customWidth="1"/>
    <col min="6403" max="6403" width="31.28515625" style="429" customWidth="1"/>
    <col min="6404" max="6404" width="16" style="429" customWidth="1"/>
    <col min="6405" max="6405" width="13.5703125" style="429" customWidth="1"/>
    <col min="6406" max="6406" width="9.28515625" style="429" customWidth="1"/>
    <col min="6407" max="6407" width="17.28515625" style="429" customWidth="1"/>
    <col min="6408" max="6408" width="17.42578125" style="429" customWidth="1"/>
    <col min="6409" max="6655" width="9.140625" style="429"/>
    <col min="6656" max="6656" width="4.42578125" style="429" customWidth="1"/>
    <col min="6657" max="6657" width="11" style="429" customWidth="1"/>
    <col min="6658" max="6658" width="12.85546875" style="429" customWidth="1"/>
    <col min="6659" max="6659" width="31.28515625" style="429" customWidth="1"/>
    <col min="6660" max="6660" width="16" style="429" customWidth="1"/>
    <col min="6661" max="6661" width="13.5703125" style="429" customWidth="1"/>
    <col min="6662" max="6662" width="9.28515625" style="429" customWidth="1"/>
    <col min="6663" max="6663" width="17.28515625" style="429" customWidth="1"/>
    <col min="6664" max="6664" width="17.42578125" style="429" customWidth="1"/>
    <col min="6665" max="6911" width="9.140625" style="429"/>
    <col min="6912" max="6912" width="4.42578125" style="429" customWidth="1"/>
    <col min="6913" max="6913" width="11" style="429" customWidth="1"/>
    <col min="6914" max="6914" width="12.85546875" style="429" customWidth="1"/>
    <col min="6915" max="6915" width="31.28515625" style="429" customWidth="1"/>
    <col min="6916" max="6916" width="16" style="429" customWidth="1"/>
    <col min="6917" max="6917" width="13.5703125" style="429" customWidth="1"/>
    <col min="6918" max="6918" width="9.28515625" style="429" customWidth="1"/>
    <col min="6919" max="6919" width="17.28515625" style="429" customWidth="1"/>
    <col min="6920" max="6920" width="17.42578125" style="429" customWidth="1"/>
    <col min="6921" max="7167" width="9.140625" style="429"/>
    <col min="7168" max="7168" width="4.42578125" style="429" customWidth="1"/>
    <col min="7169" max="7169" width="11" style="429" customWidth="1"/>
    <col min="7170" max="7170" width="12.85546875" style="429" customWidth="1"/>
    <col min="7171" max="7171" width="31.28515625" style="429" customWidth="1"/>
    <col min="7172" max="7172" width="16" style="429" customWidth="1"/>
    <col min="7173" max="7173" width="13.5703125" style="429" customWidth="1"/>
    <col min="7174" max="7174" width="9.28515625" style="429" customWidth="1"/>
    <col min="7175" max="7175" width="17.28515625" style="429" customWidth="1"/>
    <col min="7176" max="7176" width="17.42578125" style="429" customWidth="1"/>
    <col min="7177" max="7423" width="9.140625" style="429"/>
    <col min="7424" max="7424" width="4.42578125" style="429" customWidth="1"/>
    <col min="7425" max="7425" width="11" style="429" customWidth="1"/>
    <col min="7426" max="7426" width="12.85546875" style="429" customWidth="1"/>
    <col min="7427" max="7427" width="31.28515625" style="429" customWidth="1"/>
    <col min="7428" max="7428" width="16" style="429" customWidth="1"/>
    <col min="7429" max="7429" width="13.5703125" style="429" customWidth="1"/>
    <col min="7430" max="7430" width="9.28515625" style="429" customWidth="1"/>
    <col min="7431" max="7431" width="17.28515625" style="429" customWidth="1"/>
    <col min="7432" max="7432" width="17.42578125" style="429" customWidth="1"/>
    <col min="7433" max="7679" width="9.140625" style="429"/>
    <col min="7680" max="7680" width="4.42578125" style="429" customWidth="1"/>
    <col min="7681" max="7681" width="11" style="429" customWidth="1"/>
    <col min="7682" max="7682" width="12.85546875" style="429" customWidth="1"/>
    <col min="7683" max="7683" width="31.28515625" style="429" customWidth="1"/>
    <col min="7684" max="7684" width="16" style="429" customWidth="1"/>
    <col min="7685" max="7685" width="13.5703125" style="429" customWidth="1"/>
    <col min="7686" max="7686" width="9.28515625" style="429" customWidth="1"/>
    <col min="7687" max="7687" width="17.28515625" style="429" customWidth="1"/>
    <col min="7688" max="7688" width="17.42578125" style="429" customWidth="1"/>
    <col min="7689" max="7935" width="9.140625" style="429"/>
    <col min="7936" max="7936" width="4.42578125" style="429" customWidth="1"/>
    <col min="7937" max="7937" width="11" style="429" customWidth="1"/>
    <col min="7938" max="7938" width="12.85546875" style="429" customWidth="1"/>
    <col min="7939" max="7939" width="31.28515625" style="429" customWidth="1"/>
    <col min="7940" max="7940" width="16" style="429" customWidth="1"/>
    <col min="7941" max="7941" width="13.5703125" style="429" customWidth="1"/>
    <col min="7942" max="7942" width="9.28515625" style="429" customWidth="1"/>
    <col min="7943" max="7943" width="17.28515625" style="429" customWidth="1"/>
    <col min="7944" max="7944" width="17.42578125" style="429" customWidth="1"/>
    <col min="7945" max="8191" width="9.140625" style="429"/>
    <col min="8192" max="8192" width="4.42578125" style="429" customWidth="1"/>
    <col min="8193" max="8193" width="11" style="429" customWidth="1"/>
    <col min="8194" max="8194" width="12.85546875" style="429" customWidth="1"/>
    <col min="8195" max="8195" width="31.28515625" style="429" customWidth="1"/>
    <col min="8196" max="8196" width="16" style="429" customWidth="1"/>
    <col min="8197" max="8197" width="13.5703125" style="429" customWidth="1"/>
    <col min="8198" max="8198" width="9.28515625" style="429" customWidth="1"/>
    <col min="8199" max="8199" width="17.28515625" style="429" customWidth="1"/>
    <col min="8200" max="8200" width="17.42578125" style="429" customWidth="1"/>
    <col min="8201" max="8447" width="9.140625" style="429"/>
    <col min="8448" max="8448" width="4.42578125" style="429" customWidth="1"/>
    <col min="8449" max="8449" width="11" style="429" customWidth="1"/>
    <col min="8450" max="8450" width="12.85546875" style="429" customWidth="1"/>
    <col min="8451" max="8451" width="31.28515625" style="429" customWidth="1"/>
    <col min="8452" max="8452" width="16" style="429" customWidth="1"/>
    <col min="8453" max="8453" width="13.5703125" style="429" customWidth="1"/>
    <col min="8454" max="8454" width="9.28515625" style="429" customWidth="1"/>
    <col min="8455" max="8455" width="17.28515625" style="429" customWidth="1"/>
    <col min="8456" max="8456" width="17.42578125" style="429" customWidth="1"/>
    <col min="8457" max="8703" width="9.140625" style="429"/>
    <col min="8704" max="8704" width="4.42578125" style="429" customWidth="1"/>
    <col min="8705" max="8705" width="11" style="429" customWidth="1"/>
    <col min="8706" max="8706" width="12.85546875" style="429" customWidth="1"/>
    <col min="8707" max="8707" width="31.28515625" style="429" customWidth="1"/>
    <col min="8708" max="8708" width="16" style="429" customWidth="1"/>
    <col min="8709" max="8709" width="13.5703125" style="429" customWidth="1"/>
    <col min="8710" max="8710" width="9.28515625" style="429" customWidth="1"/>
    <col min="8711" max="8711" width="17.28515625" style="429" customWidth="1"/>
    <col min="8712" max="8712" width="17.42578125" style="429" customWidth="1"/>
    <col min="8713" max="8959" width="9.140625" style="429"/>
    <col min="8960" max="8960" width="4.42578125" style="429" customWidth="1"/>
    <col min="8961" max="8961" width="11" style="429" customWidth="1"/>
    <col min="8962" max="8962" width="12.85546875" style="429" customWidth="1"/>
    <col min="8963" max="8963" width="31.28515625" style="429" customWidth="1"/>
    <col min="8964" max="8964" width="16" style="429" customWidth="1"/>
    <col min="8965" max="8965" width="13.5703125" style="429" customWidth="1"/>
    <col min="8966" max="8966" width="9.28515625" style="429" customWidth="1"/>
    <col min="8967" max="8967" width="17.28515625" style="429" customWidth="1"/>
    <col min="8968" max="8968" width="17.42578125" style="429" customWidth="1"/>
    <col min="8969" max="9215" width="9.140625" style="429"/>
    <col min="9216" max="9216" width="4.42578125" style="429" customWidth="1"/>
    <col min="9217" max="9217" width="11" style="429" customWidth="1"/>
    <col min="9218" max="9218" width="12.85546875" style="429" customWidth="1"/>
    <col min="9219" max="9219" width="31.28515625" style="429" customWidth="1"/>
    <col min="9220" max="9220" width="16" style="429" customWidth="1"/>
    <col min="9221" max="9221" width="13.5703125" style="429" customWidth="1"/>
    <col min="9222" max="9222" width="9.28515625" style="429" customWidth="1"/>
    <col min="9223" max="9223" width="17.28515625" style="429" customWidth="1"/>
    <col min="9224" max="9224" width="17.42578125" style="429" customWidth="1"/>
    <col min="9225" max="9471" width="9.140625" style="429"/>
    <col min="9472" max="9472" width="4.42578125" style="429" customWidth="1"/>
    <col min="9473" max="9473" width="11" style="429" customWidth="1"/>
    <col min="9474" max="9474" width="12.85546875" style="429" customWidth="1"/>
    <col min="9475" max="9475" width="31.28515625" style="429" customWidth="1"/>
    <col min="9476" max="9476" width="16" style="429" customWidth="1"/>
    <col min="9477" max="9477" width="13.5703125" style="429" customWidth="1"/>
    <col min="9478" max="9478" width="9.28515625" style="429" customWidth="1"/>
    <col min="9479" max="9479" width="17.28515625" style="429" customWidth="1"/>
    <col min="9480" max="9480" width="17.42578125" style="429" customWidth="1"/>
    <col min="9481" max="9727" width="9.140625" style="429"/>
    <col min="9728" max="9728" width="4.42578125" style="429" customWidth="1"/>
    <col min="9729" max="9729" width="11" style="429" customWidth="1"/>
    <col min="9730" max="9730" width="12.85546875" style="429" customWidth="1"/>
    <col min="9731" max="9731" width="31.28515625" style="429" customWidth="1"/>
    <col min="9732" max="9732" width="16" style="429" customWidth="1"/>
    <col min="9733" max="9733" width="13.5703125" style="429" customWidth="1"/>
    <col min="9734" max="9734" width="9.28515625" style="429" customWidth="1"/>
    <col min="9735" max="9735" width="17.28515625" style="429" customWidth="1"/>
    <col min="9736" max="9736" width="17.42578125" style="429" customWidth="1"/>
    <col min="9737" max="9983" width="9.140625" style="429"/>
    <col min="9984" max="9984" width="4.42578125" style="429" customWidth="1"/>
    <col min="9985" max="9985" width="11" style="429" customWidth="1"/>
    <col min="9986" max="9986" width="12.85546875" style="429" customWidth="1"/>
    <col min="9987" max="9987" width="31.28515625" style="429" customWidth="1"/>
    <col min="9988" max="9988" width="16" style="429" customWidth="1"/>
    <col min="9989" max="9989" width="13.5703125" style="429" customWidth="1"/>
    <col min="9990" max="9990" width="9.28515625" style="429" customWidth="1"/>
    <col min="9991" max="9991" width="17.28515625" style="429" customWidth="1"/>
    <col min="9992" max="9992" width="17.42578125" style="429" customWidth="1"/>
    <col min="9993" max="10239" width="9.140625" style="429"/>
    <col min="10240" max="10240" width="4.42578125" style="429" customWidth="1"/>
    <col min="10241" max="10241" width="11" style="429" customWidth="1"/>
    <col min="10242" max="10242" width="12.85546875" style="429" customWidth="1"/>
    <col min="10243" max="10243" width="31.28515625" style="429" customWidth="1"/>
    <col min="10244" max="10244" width="16" style="429" customWidth="1"/>
    <col min="10245" max="10245" width="13.5703125" style="429" customWidth="1"/>
    <col min="10246" max="10246" width="9.28515625" style="429" customWidth="1"/>
    <col min="10247" max="10247" width="17.28515625" style="429" customWidth="1"/>
    <col min="10248" max="10248" width="17.42578125" style="429" customWidth="1"/>
    <col min="10249" max="10495" width="9.140625" style="429"/>
    <col min="10496" max="10496" width="4.42578125" style="429" customWidth="1"/>
    <col min="10497" max="10497" width="11" style="429" customWidth="1"/>
    <col min="10498" max="10498" width="12.85546875" style="429" customWidth="1"/>
    <col min="10499" max="10499" width="31.28515625" style="429" customWidth="1"/>
    <col min="10500" max="10500" width="16" style="429" customWidth="1"/>
    <col min="10501" max="10501" width="13.5703125" style="429" customWidth="1"/>
    <col min="10502" max="10502" width="9.28515625" style="429" customWidth="1"/>
    <col min="10503" max="10503" width="17.28515625" style="429" customWidth="1"/>
    <col min="10504" max="10504" width="17.42578125" style="429" customWidth="1"/>
    <col min="10505" max="10751" width="9.140625" style="429"/>
    <col min="10752" max="10752" width="4.42578125" style="429" customWidth="1"/>
    <col min="10753" max="10753" width="11" style="429" customWidth="1"/>
    <col min="10754" max="10754" width="12.85546875" style="429" customWidth="1"/>
    <col min="10755" max="10755" width="31.28515625" style="429" customWidth="1"/>
    <col min="10756" max="10756" width="16" style="429" customWidth="1"/>
    <col min="10757" max="10757" width="13.5703125" style="429" customWidth="1"/>
    <col min="10758" max="10758" width="9.28515625" style="429" customWidth="1"/>
    <col min="10759" max="10759" width="17.28515625" style="429" customWidth="1"/>
    <col min="10760" max="10760" width="17.42578125" style="429" customWidth="1"/>
    <col min="10761" max="11007" width="9.140625" style="429"/>
    <col min="11008" max="11008" width="4.42578125" style="429" customWidth="1"/>
    <col min="11009" max="11009" width="11" style="429" customWidth="1"/>
    <col min="11010" max="11010" width="12.85546875" style="429" customWidth="1"/>
    <col min="11011" max="11011" width="31.28515625" style="429" customWidth="1"/>
    <col min="11012" max="11012" width="16" style="429" customWidth="1"/>
    <col min="11013" max="11013" width="13.5703125" style="429" customWidth="1"/>
    <col min="11014" max="11014" width="9.28515625" style="429" customWidth="1"/>
    <col min="11015" max="11015" width="17.28515625" style="429" customWidth="1"/>
    <col min="11016" max="11016" width="17.42578125" style="429" customWidth="1"/>
    <col min="11017" max="11263" width="9.140625" style="429"/>
    <col min="11264" max="11264" width="4.42578125" style="429" customWidth="1"/>
    <col min="11265" max="11265" width="11" style="429" customWidth="1"/>
    <col min="11266" max="11266" width="12.85546875" style="429" customWidth="1"/>
    <col min="11267" max="11267" width="31.28515625" style="429" customWidth="1"/>
    <col min="11268" max="11268" width="16" style="429" customWidth="1"/>
    <col min="11269" max="11269" width="13.5703125" style="429" customWidth="1"/>
    <col min="11270" max="11270" width="9.28515625" style="429" customWidth="1"/>
    <col min="11271" max="11271" width="17.28515625" style="429" customWidth="1"/>
    <col min="11272" max="11272" width="17.42578125" style="429" customWidth="1"/>
    <col min="11273" max="11519" width="9.140625" style="429"/>
    <col min="11520" max="11520" width="4.42578125" style="429" customWidth="1"/>
    <col min="11521" max="11521" width="11" style="429" customWidth="1"/>
    <col min="11522" max="11522" width="12.85546875" style="429" customWidth="1"/>
    <col min="11523" max="11523" width="31.28515625" style="429" customWidth="1"/>
    <col min="11524" max="11524" width="16" style="429" customWidth="1"/>
    <col min="11525" max="11525" width="13.5703125" style="429" customWidth="1"/>
    <col min="11526" max="11526" width="9.28515625" style="429" customWidth="1"/>
    <col min="11527" max="11527" width="17.28515625" style="429" customWidth="1"/>
    <col min="11528" max="11528" width="17.42578125" style="429" customWidth="1"/>
    <col min="11529" max="11775" width="9.140625" style="429"/>
    <col min="11776" max="11776" width="4.42578125" style="429" customWidth="1"/>
    <col min="11777" max="11777" width="11" style="429" customWidth="1"/>
    <col min="11778" max="11778" width="12.85546875" style="429" customWidth="1"/>
    <col min="11779" max="11779" width="31.28515625" style="429" customWidth="1"/>
    <col min="11780" max="11780" width="16" style="429" customWidth="1"/>
    <col min="11781" max="11781" width="13.5703125" style="429" customWidth="1"/>
    <col min="11782" max="11782" width="9.28515625" style="429" customWidth="1"/>
    <col min="11783" max="11783" width="17.28515625" style="429" customWidth="1"/>
    <col min="11784" max="11784" width="17.42578125" style="429" customWidth="1"/>
    <col min="11785" max="12031" width="9.140625" style="429"/>
    <col min="12032" max="12032" width="4.42578125" style="429" customWidth="1"/>
    <col min="12033" max="12033" width="11" style="429" customWidth="1"/>
    <col min="12034" max="12034" width="12.85546875" style="429" customWidth="1"/>
    <col min="12035" max="12035" width="31.28515625" style="429" customWidth="1"/>
    <col min="12036" max="12036" width="16" style="429" customWidth="1"/>
    <col min="12037" max="12037" width="13.5703125" style="429" customWidth="1"/>
    <col min="12038" max="12038" width="9.28515625" style="429" customWidth="1"/>
    <col min="12039" max="12039" width="17.28515625" style="429" customWidth="1"/>
    <col min="12040" max="12040" width="17.42578125" style="429" customWidth="1"/>
    <col min="12041" max="12287" width="9.140625" style="429"/>
    <col min="12288" max="12288" width="4.42578125" style="429" customWidth="1"/>
    <col min="12289" max="12289" width="11" style="429" customWidth="1"/>
    <col min="12290" max="12290" width="12.85546875" style="429" customWidth="1"/>
    <col min="12291" max="12291" width="31.28515625" style="429" customWidth="1"/>
    <col min="12292" max="12292" width="16" style="429" customWidth="1"/>
    <col min="12293" max="12293" width="13.5703125" style="429" customWidth="1"/>
    <col min="12294" max="12294" width="9.28515625" style="429" customWidth="1"/>
    <col min="12295" max="12295" width="17.28515625" style="429" customWidth="1"/>
    <col min="12296" max="12296" width="17.42578125" style="429" customWidth="1"/>
    <col min="12297" max="12543" width="9.140625" style="429"/>
    <col min="12544" max="12544" width="4.42578125" style="429" customWidth="1"/>
    <col min="12545" max="12545" width="11" style="429" customWidth="1"/>
    <col min="12546" max="12546" width="12.85546875" style="429" customWidth="1"/>
    <col min="12547" max="12547" width="31.28515625" style="429" customWidth="1"/>
    <col min="12548" max="12548" width="16" style="429" customWidth="1"/>
    <col min="12549" max="12549" width="13.5703125" style="429" customWidth="1"/>
    <col min="12550" max="12550" width="9.28515625" style="429" customWidth="1"/>
    <col min="12551" max="12551" width="17.28515625" style="429" customWidth="1"/>
    <col min="12552" max="12552" width="17.42578125" style="429" customWidth="1"/>
    <col min="12553" max="12799" width="9.140625" style="429"/>
    <col min="12800" max="12800" width="4.42578125" style="429" customWidth="1"/>
    <col min="12801" max="12801" width="11" style="429" customWidth="1"/>
    <col min="12802" max="12802" width="12.85546875" style="429" customWidth="1"/>
    <col min="12803" max="12803" width="31.28515625" style="429" customWidth="1"/>
    <col min="12804" max="12804" width="16" style="429" customWidth="1"/>
    <col min="12805" max="12805" width="13.5703125" style="429" customWidth="1"/>
    <col min="12806" max="12806" width="9.28515625" style="429" customWidth="1"/>
    <col min="12807" max="12807" width="17.28515625" style="429" customWidth="1"/>
    <col min="12808" max="12808" width="17.42578125" style="429" customWidth="1"/>
    <col min="12809" max="13055" width="9.140625" style="429"/>
    <col min="13056" max="13056" width="4.42578125" style="429" customWidth="1"/>
    <col min="13057" max="13057" width="11" style="429" customWidth="1"/>
    <col min="13058" max="13058" width="12.85546875" style="429" customWidth="1"/>
    <col min="13059" max="13059" width="31.28515625" style="429" customWidth="1"/>
    <col min="13060" max="13060" width="16" style="429" customWidth="1"/>
    <col min="13061" max="13061" width="13.5703125" style="429" customWidth="1"/>
    <col min="13062" max="13062" width="9.28515625" style="429" customWidth="1"/>
    <col min="13063" max="13063" width="17.28515625" style="429" customWidth="1"/>
    <col min="13064" max="13064" width="17.42578125" style="429" customWidth="1"/>
    <col min="13065" max="13311" width="9.140625" style="429"/>
    <col min="13312" max="13312" width="4.42578125" style="429" customWidth="1"/>
    <col min="13313" max="13313" width="11" style="429" customWidth="1"/>
    <col min="13314" max="13314" width="12.85546875" style="429" customWidth="1"/>
    <col min="13315" max="13315" width="31.28515625" style="429" customWidth="1"/>
    <col min="13316" max="13316" width="16" style="429" customWidth="1"/>
    <col min="13317" max="13317" width="13.5703125" style="429" customWidth="1"/>
    <col min="13318" max="13318" width="9.28515625" style="429" customWidth="1"/>
    <col min="13319" max="13319" width="17.28515625" style="429" customWidth="1"/>
    <col min="13320" max="13320" width="17.42578125" style="429" customWidth="1"/>
    <col min="13321" max="13567" width="9.140625" style="429"/>
    <col min="13568" max="13568" width="4.42578125" style="429" customWidth="1"/>
    <col min="13569" max="13569" width="11" style="429" customWidth="1"/>
    <col min="13570" max="13570" width="12.85546875" style="429" customWidth="1"/>
    <col min="13571" max="13571" width="31.28515625" style="429" customWidth="1"/>
    <col min="13572" max="13572" width="16" style="429" customWidth="1"/>
    <col min="13573" max="13573" width="13.5703125" style="429" customWidth="1"/>
    <col min="13574" max="13574" width="9.28515625" style="429" customWidth="1"/>
    <col min="13575" max="13575" width="17.28515625" style="429" customWidth="1"/>
    <col min="13576" max="13576" width="17.42578125" style="429" customWidth="1"/>
    <col min="13577" max="13823" width="9.140625" style="429"/>
    <col min="13824" max="13824" width="4.42578125" style="429" customWidth="1"/>
    <col min="13825" max="13825" width="11" style="429" customWidth="1"/>
    <col min="13826" max="13826" width="12.85546875" style="429" customWidth="1"/>
    <col min="13827" max="13827" width="31.28515625" style="429" customWidth="1"/>
    <col min="13828" max="13828" width="16" style="429" customWidth="1"/>
    <col min="13829" max="13829" width="13.5703125" style="429" customWidth="1"/>
    <col min="13830" max="13830" width="9.28515625" style="429" customWidth="1"/>
    <col min="13831" max="13831" width="17.28515625" style="429" customWidth="1"/>
    <col min="13832" max="13832" width="17.42578125" style="429" customWidth="1"/>
    <col min="13833" max="14079" width="9.140625" style="429"/>
    <col min="14080" max="14080" width="4.42578125" style="429" customWidth="1"/>
    <col min="14081" max="14081" width="11" style="429" customWidth="1"/>
    <col min="14082" max="14082" width="12.85546875" style="429" customWidth="1"/>
    <col min="14083" max="14083" width="31.28515625" style="429" customWidth="1"/>
    <col min="14084" max="14084" width="16" style="429" customWidth="1"/>
    <col min="14085" max="14085" width="13.5703125" style="429" customWidth="1"/>
    <col min="14086" max="14086" width="9.28515625" style="429" customWidth="1"/>
    <col min="14087" max="14087" width="17.28515625" style="429" customWidth="1"/>
    <col min="14088" max="14088" width="17.42578125" style="429" customWidth="1"/>
    <col min="14089" max="14335" width="9.140625" style="429"/>
    <col min="14336" max="14336" width="4.42578125" style="429" customWidth="1"/>
    <col min="14337" max="14337" width="11" style="429" customWidth="1"/>
    <col min="14338" max="14338" width="12.85546875" style="429" customWidth="1"/>
    <col min="14339" max="14339" width="31.28515625" style="429" customWidth="1"/>
    <col min="14340" max="14340" width="16" style="429" customWidth="1"/>
    <col min="14341" max="14341" width="13.5703125" style="429" customWidth="1"/>
    <col min="14342" max="14342" width="9.28515625" style="429" customWidth="1"/>
    <col min="14343" max="14343" width="17.28515625" style="429" customWidth="1"/>
    <col min="14344" max="14344" width="17.42578125" style="429" customWidth="1"/>
    <col min="14345" max="14591" width="9.140625" style="429"/>
    <col min="14592" max="14592" width="4.42578125" style="429" customWidth="1"/>
    <col min="14593" max="14593" width="11" style="429" customWidth="1"/>
    <col min="14594" max="14594" width="12.85546875" style="429" customWidth="1"/>
    <col min="14595" max="14595" width="31.28515625" style="429" customWidth="1"/>
    <col min="14596" max="14596" width="16" style="429" customWidth="1"/>
    <col min="14597" max="14597" width="13.5703125" style="429" customWidth="1"/>
    <col min="14598" max="14598" width="9.28515625" style="429" customWidth="1"/>
    <col min="14599" max="14599" width="17.28515625" style="429" customWidth="1"/>
    <col min="14600" max="14600" width="17.42578125" style="429" customWidth="1"/>
    <col min="14601" max="14847" width="9.140625" style="429"/>
    <col min="14848" max="14848" width="4.42578125" style="429" customWidth="1"/>
    <col min="14849" max="14849" width="11" style="429" customWidth="1"/>
    <col min="14850" max="14850" width="12.85546875" style="429" customWidth="1"/>
    <col min="14851" max="14851" width="31.28515625" style="429" customWidth="1"/>
    <col min="14852" max="14852" width="16" style="429" customWidth="1"/>
    <col min="14853" max="14853" width="13.5703125" style="429" customWidth="1"/>
    <col min="14854" max="14854" width="9.28515625" style="429" customWidth="1"/>
    <col min="14855" max="14855" width="17.28515625" style="429" customWidth="1"/>
    <col min="14856" max="14856" width="17.42578125" style="429" customWidth="1"/>
    <col min="14857" max="15103" width="9.140625" style="429"/>
    <col min="15104" max="15104" width="4.42578125" style="429" customWidth="1"/>
    <col min="15105" max="15105" width="11" style="429" customWidth="1"/>
    <col min="15106" max="15106" width="12.85546875" style="429" customWidth="1"/>
    <col min="15107" max="15107" width="31.28515625" style="429" customWidth="1"/>
    <col min="15108" max="15108" width="16" style="429" customWidth="1"/>
    <col min="15109" max="15109" width="13.5703125" style="429" customWidth="1"/>
    <col min="15110" max="15110" width="9.28515625" style="429" customWidth="1"/>
    <col min="15111" max="15111" width="17.28515625" style="429" customWidth="1"/>
    <col min="15112" max="15112" width="17.42578125" style="429" customWidth="1"/>
    <col min="15113" max="15359" width="9.140625" style="429"/>
    <col min="15360" max="15360" width="4.42578125" style="429" customWidth="1"/>
    <col min="15361" max="15361" width="11" style="429" customWidth="1"/>
    <col min="15362" max="15362" width="12.85546875" style="429" customWidth="1"/>
    <col min="15363" max="15363" width="31.28515625" style="429" customWidth="1"/>
    <col min="15364" max="15364" width="16" style="429" customWidth="1"/>
    <col min="15365" max="15365" width="13.5703125" style="429" customWidth="1"/>
    <col min="15366" max="15366" width="9.28515625" style="429" customWidth="1"/>
    <col min="15367" max="15367" width="17.28515625" style="429" customWidth="1"/>
    <col min="15368" max="15368" width="17.42578125" style="429" customWidth="1"/>
    <col min="15369" max="15615" width="9.140625" style="429"/>
    <col min="15616" max="15616" width="4.42578125" style="429" customWidth="1"/>
    <col min="15617" max="15617" width="11" style="429" customWidth="1"/>
    <col min="15618" max="15618" width="12.85546875" style="429" customWidth="1"/>
    <col min="15619" max="15619" width="31.28515625" style="429" customWidth="1"/>
    <col min="15620" max="15620" width="16" style="429" customWidth="1"/>
    <col min="15621" max="15621" width="13.5703125" style="429" customWidth="1"/>
    <col min="15622" max="15622" width="9.28515625" style="429" customWidth="1"/>
    <col min="15623" max="15623" width="17.28515625" style="429" customWidth="1"/>
    <col min="15624" max="15624" width="17.42578125" style="429" customWidth="1"/>
    <col min="15625" max="15871" width="9.140625" style="429"/>
    <col min="15872" max="15872" width="4.42578125" style="429" customWidth="1"/>
    <col min="15873" max="15873" width="11" style="429" customWidth="1"/>
    <col min="15874" max="15874" width="12.85546875" style="429" customWidth="1"/>
    <col min="15875" max="15875" width="31.28515625" style="429" customWidth="1"/>
    <col min="15876" max="15876" width="16" style="429" customWidth="1"/>
    <col min="15877" max="15877" width="13.5703125" style="429" customWidth="1"/>
    <col min="15878" max="15878" width="9.28515625" style="429" customWidth="1"/>
    <col min="15879" max="15879" width="17.28515625" style="429" customWidth="1"/>
    <col min="15880" max="15880" width="17.42578125" style="429" customWidth="1"/>
    <col min="15881" max="16127" width="9.140625" style="429"/>
    <col min="16128" max="16128" width="4.42578125" style="429" customWidth="1"/>
    <col min="16129" max="16129" width="11" style="429" customWidth="1"/>
    <col min="16130" max="16130" width="12.85546875" style="429" customWidth="1"/>
    <col min="16131" max="16131" width="31.28515625" style="429" customWidth="1"/>
    <col min="16132" max="16132" width="16" style="429" customWidth="1"/>
    <col min="16133" max="16133" width="13.5703125" style="429" customWidth="1"/>
    <col min="16134" max="16134" width="9.28515625" style="429" customWidth="1"/>
    <col min="16135" max="16135" width="17.28515625" style="429" customWidth="1"/>
    <col min="16136" max="16136" width="17.42578125" style="429" customWidth="1"/>
    <col min="16137" max="16380" width="9.140625" style="429"/>
    <col min="16381" max="16384" width="10.42578125" style="429" customWidth="1"/>
  </cols>
  <sheetData>
    <row r="1" spans="1:12">
      <c r="A1" s="427" t="s">
        <v>362</v>
      </c>
      <c r="B1" s="428"/>
      <c r="C1" s="1478" t="s">
        <v>645</v>
      </c>
      <c r="D1" s="1478"/>
      <c r="E1" s="1478"/>
      <c r="F1" s="1478"/>
      <c r="G1" s="1478"/>
      <c r="H1" s="1478"/>
      <c r="I1" s="1478"/>
      <c r="J1" s="1478"/>
      <c r="K1" s="428"/>
    </row>
    <row r="2" spans="1:12">
      <c r="A2" s="430" t="s">
        <v>646</v>
      </c>
      <c r="B2" s="428"/>
      <c r="C2" s="1478" t="s">
        <v>647</v>
      </c>
      <c r="D2" s="1478"/>
      <c r="E2" s="1478"/>
      <c r="F2" s="1478"/>
      <c r="G2" s="1478"/>
      <c r="H2" s="1478"/>
      <c r="I2" s="1478"/>
      <c r="J2" s="1478"/>
      <c r="K2" s="428"/>
    </row>
    <row r="3" spans="1:12" ht="7.5" customHeight="1">
      <c r="C3" s="1479" t="s">
        <v>648</v>
      </c>
      <c r="D3" s="1479"/>
      <c r="E3" s="1479"/>
      <c r="F3" s="1479"/>
      <c r="G3" s="1479"/>
      <c r="H3" s="1479"/>
      <c r="I3" s="1479"/>
      <c r="J3" s="1479"/>
    </row>
    <row r="5" spans="1:12" ht="18.75">
      <c r="A5" s="1480" t="s">
        <v>649</v>
      </c>
      <c r="B5" s="1480"/>
      <c r="C5" s="1480"/>
      <c r="D5" s="1480"/>
      <c r="E5" s="1480"/>
      <c r="F5" s="1480"/>
      <c r="G5" s="1480"/>
      <c r="H5" s="1480"/>
      <c r="I5" s="1480"/>
      <c r="J5" s="1480"/>
      <c r="K5" s="1480"/>
    </row>
    <row r="7" spans="1:12">
      <c r="A7" s="1481" t="s">
        <v>650</v>
      </c>
      <c r="B7" s="1475" t="s">
        <v>651</v>
      </c>
      <c r="C7" s="1483" t="s">
        <v>652</v>
      </c>
      <c r="D7" s="1483"/>
      <c r="E7" s="1483"/>
      <c r="F7" s="1475" t="s">
        <v>653</v>
      </c>
      <c r="G7" s="1484" t="s">
        <v>654</v>
      </c>
      <c r="H7" s="1476" t="s">
        <v>655</v>
      </c>
      <c r="I7" s="1475" t="s">
        <v>656</v>
      </c>
      <c r="J7" s="1476" t="s">
        <v>657</v>
      </c>
      <c r="K7" s="1475" t="s">
        <v>410</v>
      </c>
      <c r="L7" s="1477"/>
    </row>
    <row r="8" spans="1:12" ht="25.5">
      <c r="A8" s="1482"/>
      <c r="B8" s="1475"/>
      <c r="C8" s="1048" t="s">
        <v>658</v>
      </c>
      <c r="D8" s="433" t="s">
        <v>659</v>
      </c>
      <c r="E8" s="1049" t="s">
        <v>660</v>
      </c>
      <c r="F8" s="1475"/>
      <c r="G8" s="1484"/>
      <c r="H8" s="1476"/>
      <c r="I8" s="1475"/>
      <c r="J8" s="1476"/>
      <c r="K8" s="1475"/>
      <c r="L8" s="1477"/>
    </row>
    <row r="9" spans="1:12" s="440" customFormat="1">
      <c r="A9" s="434" t="s">
        <v>661</v>
      </c>
      <c r="B9" s="435"/>
      <c r="C9" s="436"/>
      <c r="D9" s="437"/>
      <c r="E9" s="436"/>
      <c r="F9" s="438"/>
      <c r="G9" s="439"/>
      <c r="H9" s="436"/>
      <c r="I9" s="438"/>
      <c r="J9" s="436"/>
      <c r="K9" s="438"/>
    </row>
    <row r="10" spans="1:12" ht="25.5">
      <c r="A10" s="1455">
        <v>1</v>
      </c>
      <c r="B10" s="441" t="s">
        <v>662</v>
      </c>
      <c r="C10" s="442"/>
      <c r="D10" s="442"/>
      <c r="E10" s="442"/>
      <c r="F10" s="443">
        <v>12</v>
      </c>
      <c r="G10" s="444">
        <v>0.08</v>
      </c>
      <c r="H10" s="445">
        <v>41710</v>
      </c>
      <c r="I10" s="445">
        <v>42075</v>
      </c>
      <c r="J10" s="442"/>
      <c r="K10" s="441"/>
    </row>
    <row r="11" spans="1:12">
      <c r="A11" s="1465"/>
      <c r="B11" s="441" t="s">
        <v>663</v>
      </c>
      <c r="C11" s="442"/>
      <c r="D11" s="442"/>
      <c r="E11" s="442"/>
      <c r="F11" s="443">
        <v>12</v>
      </c>
      <c r="G11" s="444">
        <v>7.1999999999999995E-2</v>
      </c>
      <c r="H11" s="445">
        <v>43171</v>
      </c>
      <c r="I11" s="446">
        <v>43536</v>
      </c>
      <c r="J11" s="442"/>
      <c r="K11" s="447"/>
      <c r="L11" s="448"/>
    </row>
    <row r="12" spans="1:12">
      <c r="A12" s="1465"/>
      <c r="B12" s="441" t="s">
        <v>664</v>
      </c>
      <c r="C12" s="442"/>
      <c r="D12" s="442"/>
      <c r="E12" s="442"/>
      <c r="F12" s="443">
        <v>12</v>
      </c>
      <c r="G12" s="444">
        <v>7.2999999999999995E-2</v>
      </c>
      <c r="H12" s="445">
        <v>43536</v>
      </c>
      <c r="I12" s="446">
        <v>43902</v>
      </c>
      <c r="J12" s="442"/>
      <c r="K12" s="441"/>
      <c r="L12" s="448"/>
    </row>
    <row r="13" spans="1:12" ht="25.5">
      <c r="A13" s="1465"/>
      <c r="B13" s="441" t="s">
        <v>665</v>
      </c>
      <c r="C13" s="442">
        <v>1000000000</v>
      </c>
      <c r="D13" s="442"/>
      <c r="E13" s="442"/>
      <c r="F13" s="443">
        <v>12</v>
      </c>
      <c r="G13" s="444">
        <v>7.2999999999999995E-2</v>
      </c>
      <c r="H13" s="445">
        <v>43902</v>
      </c>
      <c r="I13" s="446">
        <v>44267</v>
      </c>
      <c r="J13" s="442">
        <v>74013889</v>
      </c>
      <c r="K13" s="447" t="s">
        <v>666</v>
      </c>
      <c r="L13" s="448"/>
    </row>
    <row r="14" spans="1:12" ht="38.25">
      <c r="A14" s="1456"/>
      <c r="B14" s="441" t="s">
        <v>667</v>
      </c>
      <c r="C14" s="442"/>
      <c r="D14" s="442">
        <v>-1000000000</v>
      </c>
      <c r="E14" s="449">
        <f>C13+D14</f>
        <v>0</v>
      </c>
      <c r="F14" s="443"/>
      <c r="G14" s="444"/>
      <c r="H14" s="445"/>
      <c r="I14" s="446"/>
      <c r="J14" s="442">
        <v>175342</v>
      </c>
      <c r="K14" s="447" t="s">
        <v>668</v>
      </c>
      <c r="L14" s="448"/>
    </row>
    <row r="15" spans="1:12" ht="25.5">
      <c r="A15" s="1466">
        <v>4</v>
      </c>
      <c r="B15" s="441" t="s">
        <v>669</v>
      </c>
      <c r="C15" s="442"/>
      <c r="D15" s="442"/>
      <c r="E15" s="442"/>
      <c r="F15" s="443">
        <v>12</v>
      </c>
      <c r="G15" s="444">
        <v>6.6000000000000003E-2</v>
      </c>
      <c r="H15" s="450">
        <v>42039</v>
      </c>
      <c r="I15" s="450">
        <v>42404</v>
      </c>
      <c r="J15" s="451"/>
      <c r="K15" s="441"/>
    </row>
    <row r="16" spans="1:12" ht="25.5">
      <c r="A16" s="1467"/>
      <c r="B16" s="441" t="s">
        <v>670</v>
      </c>
      <c r="C16" s="442"/>
      <c r="D16" s="442"/>
      <c r="E16" s="442"/>
      <c r="F16" s="443">
        <v>12</v>
      </c>
      <c r="G16" s="444">
        <v>7.0000000000000007E-2</v>
      </c>
      <c r="H16" s="450">
        <v>42404</v>
      </c>
      <c r="I16" s="450">
        <v>42828</v>
      </c>
      <c r="J16" s="451"/>
      <c r="K16" s="447"/>
    </row>
    <row r="17" spans="1:12">
      <c r="A17" s="1467"/>
      <c r="B17" s="441" t="s">
        <v>671</v>
      </c>
      <c r="C17" s="442"/>
      <c r="D17" s="442"/>
      <c r="E17" s="442"/>
      <c r="F17" s="443">
        <v>12</v>
      </c>
      <c r="G17" s="444">
        <v>7.2999999999999995E-2</v>
      </c>
      <c r="H17" s="450">
        <v>43193</v>
      </c>
      <c r="I17" s="450">
        <v>43558</v>
      </c>
      <c r="J17" s="442"/>
      <c r="K17" s="447"/>
    </row>
    <row r="18" spans="1:12" ht="25.5">
      <c r="A18" s="1467"/>
      <c r="B18" s="452" t="s">
        <v>672</v>
      </c>
      <c r="C18" s="442"/>
      <c r="D18" s="442"/>
      <c r="E18" s="442"/>
      <c r="F18" s="443">
        <v>12</v>
      </c>
      <c r="G18" s="453">
        <v>8.3000000000000004E-2</v>
      </c>
      <c r="H18" s="450">
        <v>43558</v>
      </c>
      <c r="I18" s="450">
        <v>43924</v>
      </c>
      <c r="J18" s="442"/>
      <c r="K18" s="447"/>
    </row>
    <row r="19" spans="1:12" ht="25.5">
      <c r="A19" s="1467"/>
      <c r="B19" s="452" t="s">
        <v>673</v>
      </c>
      <c r="C19" s="442">
        <v>1000000000</v>
      </c>
      <c r="D19" s="442"/>
      <c r="E19" s="442"/>
      <c r="F19" s="443">
        <v>12</v>
      </c>
      <c r="G19" s="453">
        <v>8.3000000000000004E-2</v>
      </c>
      <c r="H19" s="450">
        <v>43924</v>
      </c>
      <c r="I19" s="450">
        <v>44289</v>
      </c>
      <c r="J19" s="442">
        <v>83000000</v>
      </c>
      <c r="K19" s="447" t="s">
        <v>674</v>
      </c>
    </row>
    <row r="20" spans="1:12" ht="38.25">
      <c r="A20" s="1468"/>
      <c r="B20" s="452" t="s">
        <v>675</v>
      </c>
      <c r="C20" s="442"/>
      <c r="D20" s="442">
        <v>-1000000000</v>
      </c>
      <c r="E20" s="449">
        <f>C19+D20</f>
        <v>0</v>
      </c>
      <c r="F20" s="443"/>
      <c r="G20" s="453"/>
      <c r="H20" s="450"/>
      <c r="I20" s="450"/>
      <c r="J20" s="442">
        <v>54795</v>
      </c>
      <c r="K20" s="447" t="s">
        <v>676</v>
      </c>
    </row>
    <row r="21" spans="1:12" ht="38.25">
      <c r="A21" s="1455">
        <v>5</v>
      </c>
      <c r="B21" s="441" t="s">
        <v>677</v>
      </c>
      <c r="C21" s="442"/>
      <c r="D21" s="442"/>
      <c r="E21" s="442"/>
      <c r="F21" s="443">
        <v>12</v>
      </c>
      <c r="G21" s="444">
        <v>6.8000000000000005E-2</v>
      </c>
      <c r="H21" s="454" t="s">
        <v>678</v>
      </c>
      <c r="I21" s="455" t="s">
        <v>679</v>
      </c>
      <c r="J21" s="442"/>
      <c r="K21" s="441"/>
    </row>
    <row r="22" spans="1:12">
      <c r="A22" s="1465"/>
      <c r="B22" s="441" t="s">
        <v>680</v>
      </c>
      <c r="C22" s="442"/>
      <c r="D22" s="442"/>
      <c r="E22" s="442"/>
      <c r="F22" s="443"/>
      <c r="G22" s="444">
        <v>7.2999999999999995E-2</v>
      </c>
      <c r="H22" s="456">
        <v>43333</v>
      </c>
      <c r="I22" s="456">
        <v>43698</v>
      </c>
      <c r="J22" s="442"/>
      <c r="K22" s="447"/>
    </row>
    <row r="23" spans="1:12">
      <c r="A23" s="1465"/>
      <c r="B23" s="441" t="s">
        <v>681</v>
      </c>
      <c r="C23" s="442"/>
      <c r="D23" s="442"/>
      <c r="E23" s="442"/>
      <c r="F23" s="443">
        <v>12</v>
      </c>
      <c r="G23" s="453">
        <v>8.3000000000000004E-2</v>
      </c>
      <c r="H23" s="456">
        <v>43698</v>
      </c>
      <c r="I23" s="456">
        <v>44064</v>
      </c>
      <c r="J23" s="442"/>
      <c r="K23" s="441"/>
      <c r="L23" s="457"/>
    </row>
    <row r="24" spans="1:12" ht="25.5">
      <c r="A24" s="1465"/>
      <c r="B24" s="441" t="s">
        <v>682</v>
      </c>
      <c r="C24" s="442">
        <v>2500000000</v>
      </c>
      <c r="D24" s="442"/>
      <c r="E24" s="442"/>
      <c r="F24" s="443">
        <v>12</v>
      </c>
      <c r="G24" s="453">
        <v>7.4999999999999997E-2</v>
      </c>
      <c r="H24" s="456">
        <v>44064</v>
      </c>
      <c r="I24" s="456">
        <v>44429</v>
      </c>
      <c r="J24" s="442">
        <v>190104167</v>
      </c>
      <c r="K24" s="447" t="s">
        <v>683</v>
      </c>
      <c r="L24" s="457"/>
    </row>
    <row r="25" spans="1:12" ht="38.25">
      <c r="A25" s="1456"/>
      <c r="B25" s="441" t="s">
        <v>684</v>
      </c>
      <c r="C25" s="442"/>
      <c r="D25" s="442"/>
      <c r="E25" s="442">
        <f>C24</f>
        <v>2500000000</v>
      </c>
      <c r="F25" s="443">
        <v>12</v>
      </c>
      <c r="G25" s="453">
        <v>7.5999999999999998E-2</v>
      </c>
      <c r="H25" s="456">
        <v>44429</v>
      </c>
      <c r="I25" s="456">
        <v>44794</v>
      </c>
      <c r="J25" s="442"/>
      <c r="K25" s="447"/>
      <c r="L25" s="457"/>
    </row>
    <row r="26" spans="1:12" ht="38.25">
      <c r="A26" s="1455">
        <v>8</v>
      </c>
      <c r="B26" s="441" t="s">
        <v>685</v>
      </c>
      <c r="C26" s="442"/>
      <c r="D26" s="442"/>
      <c r="E26" s="442"/>
      <c r="F26" s="443">
        <v>12</v>
      </c>
      <c r="G26" s="444">
        <v>7.0000000000000007E-2</v>
      </c>
      <c r="H26" s="454" t="s">
        <v>686</v>
      </c>
      <c r="I26" s="455" t="s">
        <v>687</v>
      </c>
      <c r="J26" s="442"/>
      <c r="K26" s="441"/>
    </row>
    <row r="27" spans="1:12">
      <c r="A27" s="1465"/>
      <c r="B27" s="441" t="s">
        <v>688</v>
      </c>
      <c r="C27" s="442"/>
      <c r="D27" s="442"/>
      <c r="E27" s="442"/>
      <c r="F27" s="443">
        <v>12</v>
      </c>
      <c r="G27" s="444">
        <v>7.1999999999999995E-2</v>
      </c>
      <c r="H27" s="455" t="s">
        <v>689</v>
      </c>
      <c r="I27" s="455" t="s">
        <v>690</v>
      </c>
      <c r="J27" s="442"/>
      <c r="K27" s="447"/>
    </row>
    <row r="28" spans="1:12">
      <c r="A28" s="1465"/>
      <c r="B28" s="441" t="s">
        <v>691</v>
      </c>
      <c r="C28" s="442"/>
      <c r="D28" s="442"/>
      <c r="E28" s="442"/>
      <c r="F28" s="443">
        <v>12</v>
      </c>
      <c r="G28" s="444">
        <v>7.2999999999999995E-2</v>
      </c>
      <c r="H28" s="455" t="s">
        <v>690</v>
      </c>
      <c r="I28" s="455" t="s">
        <v>692</v>
      </c>
      <c r="J28" s="442"/>
      <c r="K28" s="441"/>
    </row>
    <row r="29" spans="1:12" ht="38.25">
      <c r="A29" s="1465"/>
      <c r="B29" s="441" t="s">
        <v>693</v>
      </c>
      <c r="C29" s="442">
        <v>1000000000</v>
      </c>
      <c r="D29" s="442"/>
      <c r="E29" s="442"/>
      <c r="F29" s="443">
        <v>12</v>
      </c>
      <c r="G29" s="444">
        <v>6.4000000000000001E-2</v>
      </c>
      <c r="H29" s="456">
        <v>44158</v>
      </c>
      <c r="I29" s="456">
        <v>44523</v>
      </c>
      <c r="J29" s="442">
        <v>64888889</v>
      </c>
      <c r="K29" s="447" t="s">
        <v>694</v>
      </c>
    </row>
    <row r="30" spans="1:12" ht="25.5">
      <c r="A30" s="1456"/>
      <c r="B30" s="441" t="s">
        <v>695</v>
      </c>
      <c r="C30" s="442"/>
      <c r="D30" s="442">
        <v>-1000000000</v>
      </c>
      <c r="E30" s="449">
        <f>C29+D30</f>
        <v>0</v>
      </c>
      <c r="F30" s="443"/>
      <c r="G30" s="444"/>
      <c r="H30" s="456"/>
      <c r="I30" s="456"/>
      <c r="J30" s="442"/>
      <c r="K30" s="447" t="s">
        <v>696</v>
      </c>
    </row>
    <row r="31" spans="1:12" ht="38.25">
      <c r="A31" s="1455">
        <v>10</v>
      </c>
      <c r="B31" s="441" t="s">
        <v>697</v>
      </c>
      <c r="C31" s="442"/>
      <c r="D31" s="442"/>
      <c r="E31" s="442"/>
      <c r="F31" s="443">
        <v>12</v>
      </c>
      <c r="G31" s="444">
        <v>7.0000000000000007E-2</v>
      </c>
      <c r="H31" s="454" t="s">
        <v>698</v>
      </c>
      <c r="I31" s="455" t="s">
        <v>699</v>
      </c>
      <c r="J31" s="442"/>
      <c r="K31" s="447"/>
    </row>
    <row r="32" spans="1:12">
      <c r="A32" s="1465"/>
      <c r="B32" s="441" t="s">
        <v>700</v>
      </c>
      <c r="C32" s="442"/>
      <c r="D32" s="442"/>
      <c r="E32" s="442"/>
      <c r="F32" s="443">
        <v>12</v>
      </c>
      <c r="G32" s="444">
        <v>7.0000000000000007E-2</v>
      </c>
      <c r="H32" s="450">
        <v>42794</v>
      </c>
      <c r="I32" s="456">
        <v>43159</v>
      </c>
      <c r="J32" s="442"/>
      <c r="K32" s="447"/>
    </row>
    <row r="33" spans="1:12">
      <c r="A33" s="1465"/>
      <c r="B33" s="441" t="s">
        <v>701</v>
      </c>
      <c r="D33" s="442"/>
      <c r="F33" s="443">
        <v>12</v>
      </c>
      <c r="G33" s="444">
        <v>7.1999999999999995E-2</v>
      </c>
      <c r="H33" s="450">
        <v>43159</v>
      </c>
      <c r="I33" s="456">
        <v>43524</v>
      </c>
      <c r="J33" s="442"/>
      <c r="K33" s="447"/>
    </row>
    <row r="34" spans="1:12" ht="25.5">
      <c r="A34" s="1465"/>
      <c r="B34" s="452" t="s">
        <v>702</v>
      </c>
      <c r="C34" s="442"/>
      <c r="D34" s="442"/>
      <c r="E34" s="442"/>
      <c r="F34" s="443">
        <v>12</v>
      </c>
      <c r="G34" s="444">
        <v>8.3000000000000004E-2</v>
      </c>
      <c r="H34" s="450">
        <v>43524</v>
      </c>
      <c r="I34" s="456">
        <v>43889</v>
      </c>
      <c r="J34" s="442"/>
      <c r="K34" s="441"/>
    </row>
    <row r="35" spans="1:12" ht="25.5">
      <c r="A35" s="1465"/>
      <c r="B35" s="441" t="s">
        <v>703</v>
      </c>
      <c r="C35" s="442">
        <v>2000000000</v>
      </c>
      <c r="D35" s="442"/>
      <c r="E35" s="442"/>
      <c r="F35" s="443">
        <v>12</v>
      </c>
      <c r="G35" s="444">
        <v>7.2999999999999995E-2</v>
      </c>
      <c r="H35" s="450">
        <v>43890</v>
      </c>
      <c r="I35" s="456">
        <v>44256</v>
      </c>
      <c r="J35" s="442">
        <f>148433333</f>
        <v>148433333</v>
      </c>
      <c r="K35" s="447" t="s">
        <v>704</v>
      </c>
    </row>
    <row r="36" spans="1:12" ht="38.25">
      <c r="A36" s="1456"/>
      <c r="B36" s="441" t="s">
        <v>705</v>
      </c>
      <c r="C36" s="442"/>
      <c r="D36" s="442">
        <v>-2000000000</v>
      </c>
      <c r="E36" s="449">
        <f>C35+D36</f>
        <v>0</v>
      </c>
      <c r="F36" s="443"/>
      <c r="G36" s="444"/>
      <c r="H36" s="450"/>
      <c r="I36" s="456"/>
      <c r="J36" s="442">
        <v>471233</v>
      </c>
      <c r="K36" s="447" t="s">
        <v>706</v>
      </c>
    </row>
    <row r="37" spans="1:12" ht="38.25">
      <c r="A37" s="1455" t="s">
        <v>707</v>
      </c>
      <c r="B37" s="452" t="s">
        <v>708</v>
      </c>
      <c r="C37" s="442"/>
      <c r="D37" s="442"/>
      <c r="E37" s="442"/>
      <c r="F37" s="443">
        <v>3</v>
      </c>
      <c r="G37" s="458">
        <v>3.95E-2</v>
      </c>
      <c r="H37" s="459">
        <v>44015</v>
      </c>
      <c r="I37" s="456">
        <v>44107</v>
      </c>
      <c r="J37" s="442"/>
      <c r="K37" s="441"/>
      <c r="L37" s="448"/>
    </row>
    <row r="38" spans="1:12" ht="25.5">
      <c r="A38" s="1465"/>
      <c r="B38" s="1469" t="s">
        <v>709</v>
      </c>
      <c r="C38" s="1472">
        <v>1000000000</v>
      </c>
      <c r="D38" s="442"/>
      <c r="E38" s="442"/>
      <c r="F38" s="443">
        <v>3</v>
      </c>
      <c r="G38" s="460">
        <v>3.9E-2</v>
      </c>
      <c r="H38" s="459">
        <v>44107</v>
      </c>
      <c r="I38" s="456">
        <v>44200</v>
      </c>
      <c r="J38" s="442">
        <v>9936986</v>
      </c>
      <c r="K38" s="447" t="s">
        <v>710</v>
      </c>
      <c r="L38" s="448"/>
    </row>
    <row r="39" spans="1:12" ht="25.5">
      <c r="A39" s="1465"/>
      <c r="B39" s="1470"/>
      <c r="C39" s="1473"/>
      <c r="D39" s="442"/>
      <c r="E39" s="442"/>
      <c r="F39" s="443">
        <v>3</v>
      </c>
      <c r="G39" s="460">
        <v>0.04</v>
      </c>
      <c r="H39" s="459">
        <v>44200</v>
      </c>
      <c r="I39" s="456">
        <v>44291</v>
      </c>
      <c r="J39" s="442">
        <v>8975342</v>
      </c>
      <c r="K39" s="447" t="s">
        <v>711</v>
      </c>
      <c r="L39" s="448"/>
    </row>
    <row r="40" spans="1:12" ht="25.5">
      <c r="A40" s="1465"/>
      <c r="B40" s="1471"/>
      <c r="C40" s="1474"/>
      <c r="D40" s="442"/>
      <c r="E40" s="442"/>
      <c r="F40" s="443">
        <v>3</v>
      </c>
      <c r="G40" s="460">
        <v>0.04</v>
      </c>
      <c r="H40" s="459">
        <v>44291</v>
      </c>
      <c r="I40" s="456">
        <v>44382</v>
      </c>
      <c r="J40" s="442">
        <v>8476712</v>
      </c>
      <c r="K40" s="447" t="s">
        <v>712</v>
      </c>
      <c r="L40" s="448"/>
    </row>
    <row r="41" spans="1:12" ht="38.25">
      <c r="A41" s="1456"/>
      <c r="B41" s="461" t="s">
        <v>713</v>
      </c>
      <c r="C41" s="442"/>
      <c r="D41" s="442">
        <v>-1000000000</v>
      </c>
      <c r="E41" s="449">
        <v>0</v>
      </c>
      <c r="F41" s="443"/>
      <c r="G41" s="460"/>
      <c r="H41" s="459"/>
      <c r="I41" s="456"/>
      <c r="J41" s="442">
        <v>208219</v>
      </c>
      <c r="K41" s="447" t="s">
        <v>714</v>
      </c>
      <c r="L41" s="448"/>
    </row>
    <row r="42" spans="1:12" ht="38.25">
      <c r="A42" s="1455">
        <v>12</v>
      </c>
      <c r="B42" s="452" t="s">
        <v>715</v>
      </c>
      <c r="C42" s="442"/>
      <c r="D42" s="442"/>
      <c r="E42" s="442"/>
      <c r="F42" s="443">
        <v>12</v>
      </c>
      <c r="G42" s="444">
        <v>7.0000000000000007E-2</v>
      </c>
      <c r="H42" s="450">
        <v>42471</v>
      </c>
      <c r="I42" s="456">
        <v>42836</v>
      </c>
      <c r="J42" s="451"/>
      <c r="K42" s="447"/>
    </row>
    <row r="43" spans="1:12">
      <c r="A43" s="1465"/>
      <c r="B43" s="441" t="s">
        <v>716</v>
      </c>
      <c r="C43" s="442"/>
      <c r="D43" s="442"/>
      <c r="E43" s="442"/>
      <c r="F43" s="443">
        <v>12</v>
      </c>
      <c r="G43" s="444">
        <v>7.2999999999999995E-2</v>
      </c>
      <c r="H43" s="450">
        <v>43201</v>
      </c>
      <c r="I43" s="450">
        <v>43566</v>
      </c>
      <c r="J43" s="442"/>
      <c r="K43" s="447"/>
    </row>
    <row r="44" spans="1:12">
      <c r="A44" s="1465"/>
      <c r="B44" s="441" t="s">
        <v>717</v>
      </c>
      <c r="C44" s="442"/>
      <c r="D44" s="442"/>
      <c r="E44" s="442"/>
      <c r="F44" s="443">
        <v>12</v>
      </c>
      <c r="G44" s="453">
        <v>8.3000000000000004E-2</v>
      </c>
      <c r="H44" s="450">
        <v>43566</v>
      </c>
      <c r="I44" s="450">
        <v>43932</v>
      </c>
      <c r="J44" s="442"/>
      <c r="K44" s="441"/>
    </row>
    <row r="45" spans="1:12" ht="25.5">
      <c r="A45" s="1465"/>
      <c r="B45" s="452" t="s">
        <v>718</v>
      </c>
      <c r="C45" s="442">
        <v>2000000000</v>
      </c>
      <c r="D45" s="442"/>
      <c r="E45" s="442"/>
      <c r="F45" s="443">
        <v>12</v>
      </c>
      <c r="G45" s="453">
        <v>8.3000000000000004E-2</v>
      </c>
      <c r="H45" s="450">
        <v>43934</v>
      </c>
      <c r="I45" s="450">
        <v>44299</v>
      </c>
      <c r="J45" s="442">
        <v>166000000</v>
      </c>
      <c r="K45" s="447" t="s">
        <v>719</v>
      </c>
    </row>
    <row r="46" spans="1:12" ht="38.25">
      <c r="A46" s="1456"/>
      <c r="B46" s="452" t="s">
        <v>720</v>
      </c>
      <c r="C46" s="442"/>
      <c r="D46" s="442">
        <v>-2000000000</v>
      </c>
      <c r="E46" s="449">
        <v>0</v>
      </c>
      <c r="F46" s="443"/>
      <c r="G46" s="453"/>
      <c r="H46" s="450"/>
      <c r="I46" s="450"/>
      <c r="J46" s="442"/>
      <c r="K46" s="447" t="s">
        <v>721</v>
      </c>
    </row>
    <row r="47" spans="1:12" ht="38.25">
      <c r="A47" s="1455">
        <v>17</v>
      </c>
      <c r="B47" s="452" t="s">
        <v>722</v>
      </c>
      <c r="C47" s="442"/>
      <c r="D47" s="442"/>
      <c r="E47" s="442"/>
      <c r="F47" s="443">
        <v>12</v>
      </c>
      <c r="G47" s="444">
        <v>7.0000000000000007E-2</v>
      </c>
      <c r="H47" s="450">
        <v>42746</v>
      </c>
      <c r="I47" s="450">
        <v>43111</v>
      </c>
      <c r="J47" s="442"/>
      <c r="K47" s="447"/>
    </row>
    <row r="48" spans="1:12">
      <c r="A48" s="1465"/>
      <c r="B48" s="452" t="s">
        <v>723</v>
      </c>
      <c r="C48" s="442"/>
      <c r="D48" s="442"/>
      <c r="E48" s="442"/>
      <c r="F48" s="443">
        <v>12</v>
      </c>
      <c r="G48" s="444">
        <v>7.1999999999999995E-2</v>
      </c>
      <c r="H48" s="450">
        <v>43111</v>
      </c>
      <c r="I48" s="450">
        <v>43476</v>
      </c>
      <c r="J48" s="442"/>
      <c r="K48" s="447"/>
    </row>
    <row r="49" spans="1:11">
      <c r="A49" s="1465"/>
      <c r="B49" s="452" t="s">
        <v>724</v>
      </c>
      <c r="C49" s="442"/>
      <c r="D49" s="442"/>
      <c r="E49" s="442"/>
      <c r="F49" s="443">
        <v>12</v>
      </c>
      <c r="G49" s="444">
        <v>7.2999999999999995E-2</v>
      </c>
      <c r="H49" s="450">
        <v>43476</v>
      </c>
      <c r="I49" s="450">
        <v>43841</v>
      </c>
      <c r="J49" s="442"/>
      <c r="K49" s="441"/>
    </row>
    <row r="50" spans="1:11" ht="25.5">
      <c r="A50" s="1456"/>
      <c r="B50" s="452" t="s">
        <v>725</v>
      </c>
      <c r="C50" s="442">
        <v>1000000000</v>
      </c>
      <c r="D50" s="442">
        <v>-1000000000</v>
      </c>
      <c r="E50" s="449">
        <f>C50+D50</f>
        <v>0</v>
      </c>
      <c r="F50" s="443">
        <v>12</v>
      </c>
      <c r="G50" s="444">
        <v>7.2999999999999995E-2</v>
      </c>
      <c r="H50" s="450">
        <v>43841</v>
      </c>
      <c r="I50" s="450">
        <v>44207</v>
      </c>
      <c r="J50" s="442">
        <f xml:space="preserve"> 74216667 + 5479</f>
        <v>74222146</v>
      </c>
      <c r="K50" s="447" t="s">
        <v>726</v>
      </c>
    </row>
    <row r="51" spans="1:11" ht="38.25">
      <c r="A51" s="1047" t="s">
        <v>727</v>
      </c>
      <c r="B51" s="452" t="s">
        <v>728</v>
      </c>
      <c r="C51" s="442"/>
      <c r="D51" s="442">
        <v>1000000000</v>
      </c>
      <c r="E51" s="442">
        <f>D51</f>
        <v>1000000000</v>
      </c>
      <c r="F51" s="443">
        <v>12</v>
      </c>
      <c r="G51" s="444">
        <v>6.4000000000000001E-2</v>
      </c>
      <c r="H51" s="450">
        <v>44208</v>
      </c>
      <c r="I51" s="450">
        <v>44573</v>
      </c>
      <c r="J51" s="442"/>
      <c r="K51" s="447"/>
    </row>
    <row r="52" spans="1:11" ht="38.25">
      <c r="A52" s="1455">
        <v>19</v>
      </c>
      <c r="B52" s="452" t="s">
        <v>729</v>
      </c>
      <c r="C52" s="442"/>
      <c r="D52" s="442"/>
      <c r="E52" s="442"/>
      <c r="F52" s="443">
        <v>12</v>
      </c>
      <c r="G52" s="444">
        <v>7.1999999999999995E-2</v>
      </c>
      <c r="H52" s="450">
        <v>43133</v>
      </c>
      <c r="I52" s="450">
        <v>43498</v>
      </c>
      <c r="J52" s="442"/>
      <c r="K52" s="447"/>
    </row>
    <row r="53" spans="1:11">
      <c r="A53" s="1465"/>
      <c r="B53" s="452" t="s">
        <v>730</v>
      </c>
      <c r="C53" s="442"/>
      <c r="D53" s="442"/>
      <c r="E53" s="442"/>
      <c r="F53" s="443">
        <v>12</v>
      </c>
      <c r="G53" s="444">
        <v>7.2999999999999995E-2</v>
      </c>
      <c r="H53" s="450">
        <v>43498</v>
      </c>
      <c r="I53" s="450">
        <v>43864</v>
      </c>
      <c r="J53" s="442"/>
      <c r="K53" s="441"/>
    </row>
    <row r="54" spans="1:11" ht="25.5">
      <c r="A54" s="1465"/>
      <c r="B54" s="452" t="s">
        <v>731</v>
      </c>
      <c r="C54" s="442">
        <v>2000000000</v>
      </c>
      <c r="D54" s="442"/>
      <c r="E54" s="442"/>
      <c r="F54" s="443">
        <v>12</v>
      </c>
      <c r="G54" s="444">
        <v>7.2999999999999995E-2</v>
      </c>
      <c r="H54" s="450">
        <v>43864</v>
      </c>
      <c r="I54" s="450">
        <v>44230</v>
      </c>
      <c r="J54" s="442">
        <v>146400000</v>
      </c>
      <c r="K54" s="447" t="s">
        <v>732</v>
      </c>
    </row>
    <row r="55" spans="1:11" s="457" customFormat="1">
      <c r="A55" s="1456"/>
      <c r="B55" s="955"/>
      <c r="C55" s="442"/>
      <c r="D55" s="442"/>
      <c r="E55" s="442">
        <f>C54</f>
        <v>2000000000</v>
      </c>
      <c r="F55" s="462">
        <v>12</v>
      </c>
      <c r="G55" s="463">
        <v>6.3E-2</v>
      </c>
      <c r="H55" s="456">
        <v>44230</v>
      </c>
      <c r="I55" s="456">
        <v>44595</v>
      </c>
      <c r="J55" s="442"/>
      <c r="K55" s="464"/>
    </row>
    <row r="56" spans="1:11" ht="38.25">
      <c r="A56" s="1455">
        <v>20</v>
      </c>
      <c r="B56" s="441" t="s">
        <v>733</v>
      </c>
      <c r="C56" s="442"/>
      <c r="D56" s="442"/>
      <c r="E56" s="442"/>
      <c r="F56" s="443">
        <v>24</v>
      </c>
      <c r="G56" s="453">
        <v>8.5999999999999993E-2</v>
      </c>
      <c r="H56" s="450">
        <v>43251</v>
      </c>
      <c r="I56" s="450">
        <v>43983</v>
      </c>
      <c r="J56" s="442"/>
      <c r="K56" s="441"/>
    </row>
    <row r="57" spans="1:11" ht="25.5">
      <c r="A57" s="1456"/>
      <c r="B57" s="452" t="s">
        <v>734</v>
      </c>
      <c r="C57" s="442">
        <v>3500000000</v>
      </c>
      <c r="D57" s="442"/>
      <c r="E57" s="442">
        <f>C57</f>
        <v>3500000000</v>
      </c>
      <c r="F57" s="443">
        <v>24</v>
      </c>
      <c r="G57" s="453">
        <v>8.4000000000000005E-2</v>
      </c>
      <c r="H57" s="450">
        <v>43983</v>
      </c>
      <c r="I57" s="465">
        <v>44713</v>
      </c>
      <c r="J57" s="442"/>
      <c r="K57" s="447"/>
    </row>
    <row r="58" spans="1:11" ht="38.25">
      <c r="A58" s="1455">
        <v>21</v>
      </c>
      <c r="B58" s="441" t="s">
        <v>735</v>
      </c>
      <c r="C58" s="442"/>
      <c r="D58" s="442"/>
      <c r="E58" s="442"/>
      <c r="F58" s="443">
        <v>24</v>
      </c>
      <c r="G58" s="453">
        <v>8.5999999999999993E-2</v>
      </c>
      <c r="H58" s="450">
        <v>43260</v>
      </c>
      <c r="I58" s="450">
        <v>43991</v>
      </c>
      <c r="J58" s="442"/>
      <c r="K58" s="441"/>
    </row>
    <row r="59" spans="1:11" ht="25.5">
      <c r="A59" s="1456"/>
      <c r="B59" s="452" t="s">
        <v>736</v>
      </c>
      <c r="C59" s="442">
        <v>1500000000</v>
      </c>
      <c r="D59" s="442"/>
      <c r="E59" s="442">
        <f>C59</f>
        <v>1500000000</v>
      </c>
      <c r="F59" s="443">
        <v>24</v>
      </c>
      <c r="G59" s="453">
        <v>8.4000000000000005E-2</v>
      </c>
      <c r="H59" s="450">
        <v>43991</v>
      </c>
      <c r="I59" s="465">
        <v>44721</v>
      </c>
      <c r="J59" s="442"/>
      <c r="K59" s="447"/>
    </row>
    <row r="60" spans="1:11" ht="38.25">
      <c r="A60" s="1455" t="s">
        <v>737</v>
      </c>
      <c r="B60" s="441" t="s">
        <v>738</v>
      </c>
      <c r="C60" s="442">
        <v>2000000000</v>
      </c>
      <c r="D60" s="442"/>
      <c r="E60" s="442"/>
      <c r="F60" s="443">
        <v>12</v>
      </c>
      <c r="G60" s="453">
        <v>7.4999999999999997E-2</v>
      </c>
      <c r="H60" s="450">
        <v>44056</v>
      </c>
      <c r="I60" s="450">
        <v>44421</v>
      </c>
      <c r="J60" s="442">
        <v>150000000</v>
      </c>
      <c r="K60" s="447" t="s">
        <v>739</v>
      </c>
    </row>
    <row r="61" spans="1:11" ht="25.5">
      <c r="A61" s="1456"/>
      <c r="B61" s="452" t="s">
        <v>740</v>
      </c>
      <c r="C61" s="442"/>
      <c r="D61" s="442"/>
      <c r="E61" s="442">
        <f>C60</f>
        <v>2000000000</v>
      </c>
      <c r="F61" s="443">
        <v>12</v>
      </c>
      <c r="G61" s="453">
        <v>7.5999999999999998E-2</v>
      </c>
      <c r="H61" s="450">
        <v>44421</v>
      </c>
      <c r="I61" s="450">
        <v>44786</v>
      </c>
      <c r="J61" s="442"/>
      <c r="K61" s="466"/>
    </row>
    <row r="62" spans="1:11" ht="38.25">
      <c r="A62" s="1455">
        <v>23</v>
      </c>
      <c r="B62" s="441" t="s">
        <v>741</v>
      </c>
      <c r="C62" s="442"/>
      <c r="D62" s="442"/>
      <c r="E62" s="442"/>
      <c r="F62" s="443">
        <v>24</v>
      </c>
      <c r="G62" s="453">
        <v>8.5999999999999993E-2</v>
      </c>
      <c r="H62" s="450">
        <v>43424</v>
      </c>
      <c r="I62" s="450">
        <v>44155</v>
      </c>
      <c r="J62" s="442"/>
      <c r="K62" s="441"/>
    </row>
    <row r="63" spans="1:11" ht="25.5">
      <c r="A63" s="1456"/>
      <c r="B63" s="441" t="s">
        <v>742</v>
      </c>
      <c r="C63" s="442"/>
      <c r="D63" s="442"/>
      <c r="E63" s="442"/>
      <c r="F63" s="443">
        <v>24</v>
      </c>
      <c r="G63" s="453">
        <v>6.6000000000000003E-2</v>
      </c>
      <c r="H63" s="450">
        <v>44155</v>
      </c>
      <c r="I63" s="465">
        <v>44885</v>
      </c>
      <c r="J63" s="442"/>
      <c r="K63" s="447"/>
    </row>
    <row r="64" spans="1:11" ht="38.25">
      <c r="A64" s="1455" t="s">
        <v>743</v>
      </c>
      <c r="B64" s="441" t="s">
        <v>744</v>
      </c>
      <c r="C64" s="442">
        <v>4300000000</v>
      </c>
      <c r="D64" s="442"/>
      <c r="E64" s="442"/>
      <c r="F64" s="443">
        <v>12</v>
      </c>
      <c r="G64" s="453">
        <v>6.4000000000000001E-2</v>
      </c>
      <c r="H64" s="450">
        <v>44166</v>
      </c>
      <c r="I64" s="450">
        <v>44531</v>
      </c>
      <c r="J64" s="442">
        <v>275200000</v>
      </c>
      <c r="K64" s="447" t="s">
        <v>745</v>
      </c>
    </row>
    <row r="65" spans="1:12" ht="38.25">
      <c r="A65" s="1456"/>
      <c r="B65" s="441" t="s">
        <v>746</v>
      </c>
      <c r="C65" s="442"/>
      <c r="D65" s="442">
        <v>-4300000000</v>
      </c>
      <c r="E65" s="449">
        <f>C64+D65</f>
        <v>0</v>
      </c>
      <c r="F65" s="443"/>
      <c r="G65" s="453"/>
      <c r="H65" s="450"/>
      <c r="I65" s="450"/>
      <c r="J65" s="442"/>
      <c r="K65" s="447" t="s">
        <v>747</v>
      </c>
    </row>
    <row r="66" spans="1:12" ht="38.25">
      <c r="A66" s="467">
        <v>24</v>
      </c>
      <c r="B66" s="441" t="s">
        <v>748</v>
      </c>
      <c r="C66" s="442"/>
      <c r="D66" s="442"/>
      <c r="E66" s="442"/>
      <c r="F66" s="443">
        <v>24</v>
      </c>
      <c r="G66" s="453">
        <v>8.5999999999999993E-2</v>
      </c>
      <c r="H66" s="450">
        <v>43433</v>
      </c>
      <c r="I66" s="450">
        <v>44164</v>
      </c>
      <c r="J66" s="442"/>
      <c r="K66" s="441"/>
    </row>
    <row r="67" spans="1:12" ht="38.25">
      <c r="A67" s="1455" t="s">
        <v>749</v>
      </c>
      <c r="B67" s="452" t="s">
        <v>750</v>
      </c>
      <c r="C67" s="442">
        <v>3000000000</v>
      </c>
      <c r="D67" s="442"/>
      <c r="E67" s="442"/>
      <c r="F67" s="443">
        <v>12</v>
      </c>
      <c r="G67" s="453">
        <v>6.4000000000000001E-2</v>
      </c>
      <c r="H67" s="450">
        <v>44166</v>
      </c>
      <c r="I67" s="450">
        <v>44531</v>
      </c>
      <c r="J67" s="442">
        <v>192000000</v>
      </c>
      <c r="K67" s="447" t="s">
        <v>745</v>
      </c>
    </row>
    <row r="68" spans="1:12" ht="38.25">
      <c r="A68" s="1456"/>
      <c r="B68" s="452" t="s">
        <v>751</v>
      </c>
      <c r="C68" s="442"/>
      <c r="D68" s="442">
        <v>-3000000000</v>
      </c>
      <c r="E68" s="449">
        <f>C67+D68</f>
        <v>0</v>
      </c>
      <c r="F68" s="443"/>
      <c r="G68" s="453"/>
      <c r="H68" s="450"/>
      <c r="I68" s="450"/>
      <c r="J68" s="442"/>
      <c r="K68" s="447" t="s">
        <v>752</v>
      </c>
    </row>
    <row r="69" spans="1:12" ht="38.25">
      <c r="A69" s="1455">
        <v>25</v>
      </c>
      <c r="B69" s="452" t="s">
        <v>753</v>
      </c>
      <c r="C69" s="442"/>
      <c r="D69" s="442"/>
      <c r="E69" s="442"/>
      <c r="F69" s="443">
        <v>12</v>
      </c>
      <c r="G69" s="444">
        <v>7.2999999999999995E-2</v>
      </c>
      <c r="H69" s="450">
        <v>43437</v>
      </c>
      <c r="I69" s="450">
        <v>43802</v>
      </c>
      <c r="J69" s="442"/>
      <c r="K69" s="447"/>
    </row>
    <row r="70" spans="1:12">
      <c r="A70" s="1465"/>
      <c r="B70" s="452" t="s">
        <v>754</v>
      </c>
      <c r="C70" s="442"/>
      <c r="D70" s="442"/>
      <c r="E70" s="442"/>
      <c r="F70" s="443">
        <v>12</v>
      </c>
      <c r="G70" s="463">
        <v>7.2999999999999995E-2</v>
      </c>
      <c r="H70" s="450">
        <v>43802</v>
      </c>
      <c r="I70" s="450">
        <v>44168</v>
      </c>
      <c r="J70" s="442"/>
      <c r="K70" s="441"/>
    </row>
    <row r="71" spans="1:12" ht="38.25">
      <c r="A71" s="1465"/>
      <c r="B71" s="452" t="s">
        <v>755</v>
      </c>
      <c r="C71" s="442">
        <v>1000000000</v>
      </c>
      <c r="D71" s="442"/>
      <c r="E71" s="442"/>
      <c r="F71" s="443">
        <v>12</v>
      </c>
      <c r="G71" s="463">
        <v>6.4000000000000001E-2</v>
      </c>
      <c r="H71" s="450">
        <v>44168</v>
      </c>
      <c r="I71" s="450">
        <v>44533</v>
      </c>
      <c r="J71" s="442">
        <v>64000000</v>
      </c>
      <c r="K71" s="447" t="s">
        <v>756</v>
      </c>
    </row>
    <row r="72" spans="1:12" ht="38.25">
      <c r="A72" s="1456"/>
      <c r="B72" s="452" t="s">
        <v>757</v>
      </c>
      <c r="C72" s="442"/>
      <c r="D72" s="442"/>
      <c r="E72" s="442">
        <f>C71</f>
        <v>1000000000</v>
      </c>
      <c r="F72" s="443">
        <v>12</v>
      </c>
      <c r="G72" s="463">
        <v>7.5999999999999998E-2</v>
      </c>
      <c r="H72" s="450">
        <v>44533</v>
      </c>
      <c r="I72" s="450">
        <v>44898</v>
      </c>
      <c r="J72" s="442"/>
      <c r="K72" s="447"/>
    </row>
    <row r="73" spans="1:12" ht="38.25" customHeight="1">
      <c r="A73" s="1455">
        <v>27</v>
      </c>
      <c r="B73" s="452" t="s">
        <v>758</v>
      </c>
      <c r="C73" s="442">
        <v>1000000000</v>
      </c>
      <c r="D73" s="442"/>
      <c r="E73" s="442"/>
      <c r="F73" s="443">
        <v>12</v>
      </c>
      <c r="G73" s="463">
        <v>6.4000000000000001E-2</v>
      </c>
      <c r="H73" s="450">
        <v>44186</v>
      </c>
      <c r="I73" s="450">
        <v>44551</v>
      </c>
      <c r="J73" s="442">
        <v>64000000</v>
      </c>
      <c r="K73" s="441" t="s">
        <v>759</v>
      </c>
      <c r="L73" s="468"/>
    </row>
    <row r="74" spans="1:12" ht="38.25" customHeight="1">
      <c r="A74" s="1456"/>
      <c r="B74" s="452" t="s">
        <v>760</v>
      </c>
      <c r="C74" s="442"/>
      <c r="D74" s="442"/>
      <c r="E74" s="442">
        <f>C73</f>
        <v>1000000000</v>
      </c>
      <c r="F74" s="443">
        <v>12</v>
      </c>
      <c r="G74" s="463">
        <v>7.5999999999999998E-2</v>
      </c>
      <c r="H74" s="450">
        <v>44551</v>
      </c>
      <c r="I74" s="450">
        <v>44916</v>
      </c>
      <c r="J74" s="442"/>
      <c r="K74" s="441"/>
      <c r="L74" s="468"/>
    </row>
    <row r="75" spans="1:12" ht="38.25" customHeight="1">
      <c r="A75" s="1455">
        <v>28</v>
      </c>
      <c r="B75" s="452" t="s">
        <v>761</v>
      </c>
      <c r="C75" s="442">
        <v>3000000000</v>
      </c>
      <c r="D75" s="442"/>
      <c r="E75" s="442"/>
      <c r="F75" s="443">
        <v>12</v>
      </c>
      <c r="G75" s="463">
        <v>6.4000000000000001E-2</v>
      </c>
      <c r="H75" s="450">
        <v>44195</v>
      </c>
      <c r="I75" s="450">
        <v>44560</v>
      </c>
      <c r="J75" s="442">
        <v>192000000</v>
      </c>
      <c r="K75" s="441" t="s">
        <v>762</v>
      </c>
      <c r="L75" s="468"/>
    </row>
    <row r="76" spans="1:12" ht="38.25" customHeight="1">
      <c r="A76" s="1456"/>
      <c r="B76" s="452" t="s">
        <v>763</v>
      </c>
      <c r="C76" s="442"/>
      <c r="D76" s="442"/>
      <c r="E76" s="442">
        <f>C75</f>
        <v>3000000000</v>
      </c>
      <c r="F76" s="443">
        <v>12</v>
      </c>
      <c r="G76" s="463">
        <v>7.5999999999999998E-2</v>
      </c>
      <c r="H76" s="450">
        <v>44560</v>
      </c>
      <c r="I76" s="450">
        <v>44925</v>
      </c>
      <c r="J76" s="442"/>
      <c r="K76" s="441"/>
      <c r="L76" s="468"/>
    </row>
    <row r="77" spans="1:12" ht="38.25" customHeight="1">
      <c r="A77" s="1455">
        <v>29</v>
      </c>
      <c r="B77" s="452" t="s">
        <v>764</v>
      </c>
      <c r="C77" s="442">
        <v>500000000</v>
      </c>
      <c r="D77" s="442"/>
      <c r="E77" s="442"/>
      <c r="F77" s="443">
        <v>3</v>
      </c>
      <c r="G77" s="463">
        <v>3.5999999999999997E-2</v>
      </c>
      <c r="H77" s="450">
        <v>44195</v>
      </c>
      <c r="I77" s="450">
        <v>44285</v>
      </c>
      <c r="J77" s="442">
        <v>4438356</v>
      </c>
      <c r="K77" s="469" t="s">
        <v>765</v>
      </c>
      <c r="L77" s="468"/>
    </row>
    <row r="78" spans="1:12" ht="38.25" customHeight="1">
      <c r="A78" s="1456"/>
      <c r="B78" s="452" t="s">
        <v>766</v>
      </c>
      <c r="C78" s="442"/>
      <c r="D78" s="442">
        <v>-500000000</v>
      </c>
      <c r="E78" s="449">
        <f>C77+D78</f>
        <v>0</v>
      </c>
      <c r="F78" s="443"/>
      <c r="G78" s="463"/>
      <c r="H78" s="450"/>
      <c r="I78" s="450"/>
      <c r="J78" s="442">
        <v>27397</v>
      </c>
      <c r="K78" s="469" t="s">
        <v>767</v>
      </c>
      <c r="L78" s="468"/>
    </row>
    <row r="79" spans="1:12" ht="38.25" customHeight="1">
      <c r="A79" s="1046">
        <v>30</v>
      </c>
      <c r="B79" s="452" t="s">
        <v>768</v>
      </c>
      <c r="C79" s="442"/>
      <c r="D79" s="442">
        <v>1000000000</v>
      </c>
      <c r="E79" s="442">
        <f>D79</f>
        <v>1000000000</v>
      </c>
      <c r="F79" s="443">
        <v>12</v>
      </c>
      <c r="G79" s="463">
        <v>7.5999999999999998E-2</v>
      </c>
      <c r="H79" s="450">
        <v>44299</v>
      </c>
      <c r="I79" s="450">
        <v>44664</v>
      </c>
      <c r="J79" s="442"/>
      <c r="K79" s="1045" t="s">
        <v>769</v>
      </c>
      <c r="L79" s="468"/>
    </row>
    <row r="80" spans="1:12" ht="38.25" customHeight="1">
      <c r="A80" s="462">
        <v>31</v>
      </c>
      <c r="B80" s="452" t="s">
        <v>770</v>
      </c>
      <c r="C80" s="442"/>
      <c r="D80" s="442">
        <v>1000000000</v>
      </c>
      <c r="E80" s="442">
        <f>D80</f>
        <v>1000000000</v>
      </c>
      <c r="F80" s="443">
        <v>12</v>
      </c>
      <c r="G80" s="463">
        <v>7.5999999999999998E-2</v>
      </c>
      <c r="H80" s="450">
        <v>44299</v>
      </c>
      <c r="I80" s="450">
        <v>44664</v>
      </c>
      <c r="J80" s="442"/>
      <c r="K80" s="1045" t="s">
        <v>771</v>
      </c>
      <c r="L80" s="468"/>
    </row>
    <row r="81" spans="1:12" ht="38.25" customHeight="1">
      <c r="A81" s="1046">
        <v>32</v>
      </c>
      <c r="B81" s="452" t="s">
        <v>772</v>
      </c>
      <c r="C81" s="442"/>
      <c r="D81" s="442">
        <v>2000000000</v>
      </c>
      <c r="E81" s="442">
        <f>D81</f>
        <v>2000000000</v>
      </c>
      <c r="F81" s="443">
        <v>24</v>
      </c>
      <c r="G81" s="463">
        <v>0.08</v>
      </c>
      <c r="H81" s="450">
        <v>44299</v>
      </c>
      <c r="I81" s="450">
        <v>45029</v>
      </c>
      <c r="J81" s="442"/>
      <c r="K81" s="1045" t="s">
        <v>773</v>
      </c>
      <c r="L81" s="468"/>
    </row>
    <row r="82" spans="1:12" ht="38.25" customHeight="1">
      <c r="A82" s="1046">
        <v>33</v>
      </c>
      <c r="B82" s="452" t="s">
        <v>774</v>
      </c>
      <c r="C82" s="442"/>
      <c r="D82" s="442">
        <v>2000000000</v>
      </c>
      <c r="E82" s="442">
        <f>D82</f>
        <v>2000000000</v>
      </c>
      <c r="F82" s="443">
        <v>24</v>
      </c>
      <c r="G82" s="463">
        <v>0.08</v>
      </c>
      <c r="H82" s="450">
        <v>44299</v>
      </c>
      <c r="I82" s="450">
        <v>45029</v>
      </c>
      <c r="J82" s="442"/>
      <c r="K82" s="1045" t="s">
        <v>775</v>
      </c>
      <c r="L82" s="468"/>
    </row>
    <row r="83" spans="1:12" ht="38.25" customHeight="1">
      <c r="A83" s="1047">
        <v>34</v>
      </c>
      <c r="B83" s="452" t="s">
        <v>776</v>
      </c>
      <c r="C83" s="442"/>
      <c r="D83" s="442">
        <v>1000000000</v>
      </c>
      <c r="E83" s="442">
        <f>D83</f>
        <v>1000000000</v>
      </c>
      <c r="F83" s="443">
        <v>12</v>
      </c>
      <c r="G83" s="463">
        <v>7.5999999999999998E-2</v>
      </c>
      <c r="H83" s="450">
        <v>44420</v>
      </c>
      <c r="I83" s="450">
        <v>44785</v>
      </c>
      <c r="J83" s="442"/>
      <c r="K83" s="1045" t="s">
        <v>777</v>
      </c>
      <c r="L83" s="468"/>
    </row>
    <row r="84" spans="1:12" ht="38.25" customHeight="1">
      <c r="A84" s="1455">
        <v>35</v>
      </c>
      <c r="B84" s="452" t="s">
        <v>778</v>
      </c>
      <c r="C84" s="442"/>
      <c r="D84" s="442">
        <v>1000000000</v>
      </c>
      <c r="E84" s="442"/>
      <c r="F84" s="443">
        <v>2</v>
      </c>
      <c r="G84" s="470">
        <v>3.3500000000000002E-2</v>
      </c>
      <c r="H84" s="450">
        <v>44427</v>
      </c>
      <c r="I84" s="450">
        <v>44488</v>
      </c>
      <c r="J84" s="471"/>
      <c r="K84" s="472" t="s">
        <v>779</v>
      </c>
      <c r="L84" s="468"/>
    </row>
    <row r="85" spans="1:12" ht="38.25" customHeight="1">
      <c r="A85" s="1465"/>
      <c r="B85" s="473" t="s">
        <v>780</v>
      </c>
      <c r="C85" s="442"/>
      <c r="D85" s="442">
        <v>-500000000</v>
      </c>
      <c r="E85" s="442"/>
      <c r="F85" s="443"/>
      <c r="G85" s="470"/>
      <c r="H85" s="450"/>
      <c r="I85" s="450"/>
      <c r="J85" s="471">
        <v>5598630</v>
      </c>
      <c r="K85" s="472" t="s">
        <v>781</v>
      </c>
      <c r="L85" s="468"/>
    </row>
    <row r="86" spans="1:12" ht="38.25" customHeight="1">
      <c r="A86" s="1456"/>
      <c r="B86" s="473" t="s">
        <v>782</v>
      </c>
      <c r="C86" s="442"/>
      <c r="D86" s="442">
        <v>-500000000</v>
      </c>
      <c r="E86" s="449">
        <v>0</v>
      </c>
      <c r="F86" s="443"/>
      <c r="G86" s="470"/>
      <c r="H86" s="450"/>
      <c r="I86" s="450"/>
      <c r="J86" s="442">
        <v>54795</v>
      </c>
      <c r="K86" s="474" t="s">
        <v>783</v>
      </c>
      <c r="L86" s="468"/>
    </row>
    <row r="87" spans="1:12" ht="38.25" customHeight="1">
      <c r="A87" s="462">
        <v>36</v>
      </c>
      <c r="B87" s="473" t="s">
        <v>784</v>
      </c>
      <c r="C87" s="442"/>
      <c r="D87" s="442">
        <v>2000000000</v>
      </c>
      <c r="E87" s="442">
        <f>D87</f>
        <v>2000000000</v>
      </c>
      <c r="F87" s="443">
        <v>24</v>
      </c>
      <c r="G87" s="470">
        <v>0.08</v>
      </c>
      <c r="H87" s="450">
        <v>44523</v>
      </c>
      <c r="I87" s="450">
        <v>45253</v>
      </c>
      <c r="J87" s="442"/>
      <c r="K87" s="475" t="s">
        <v>785</v>
      </c>
      <c r="L87" s="468"/>
    </row>
    <row r="88" spans="1:12" ht="38.25" customHeight="1">
      <c r="A88" s="462">
        <v>37</v>
      </c>
      <c r="B88" s="473" t="s">
        <v>786</v>
      </c>
      <c r="C88" s="442"/>
      <c r="D88" s="442">
        <v>3000000000</v>
      </c>
      <c r="E88" s="442">
        <f>D88</f>
        <v>3000000000</v>
      </c>
      <c r="F88" s="443">
        <v>24</v>
      </c>
      <c r="G88" s="470">
        <v>0.08</v>
      </c>
      <c r="H88" s="450">
        <v>44531</v>
      </c>
      <c r="I88" s="450">
        <v>45261</v>
      </c>
      <c r="J88" s="442"/>
      <c r="K88" s="475" t="s">
        <v>787</v>
      </c>
      <c r="L88" s="468"/>
    </row>
    <row r="89" spans="1:12" ht="38.25" customHeight="1">
      <c r="A89" s="1046">
        <v>38</v>
      </c>
      <c r="B89" s="473" t="s">
        <v>788</v>
      </c>
      <c r="C89" s="442"/>
      <c r="D89" s="442">
        <v>4300000000</v>
      </c>
      <c r="E89" s="442">
        <f>D89</f>
        <v>4300000000</v>
      </c>
      <c r="F89" s="443">
        <v>24</v>
      </c>
      <c r="G89" s="470">
        <v>0.08</v>
      </c>
      <c r="H89" s="450">
        <v>44531</v>
      </c>
      <c r="I89" s="450">
        <v>45261</v>
      </c>
      <c r="J89" s="442"/>
      <c r="K89" s="475" t="s">
        <v>789</v>
      </c>
      <c r="L89" s="468"/>
    </row>
    <row r="90" spans="1:12" ht="38.25" customHeight="1">
      <c r="A90" s="462">
        <v>39</v>
      </c>
      <c r="B90" s="473" t="s">
        <v>790</v>
      </c>
      <c r="C90" s="442"/>
      <c r="D90" s="442">
        <v>500000000</v>
      </c>
      <c r="E90" s="442">
        <f>D90</f>
        <v>500000000</v>
      </c>
      <c r="F90" s="443">
        <v>3</v>
      </c>
      <c r="G90" s="470">
        <v>3.4000000000000002E-2</v>
      </c>
      <c r="H90" s="450">
        <v>44561</v>
      </c>
      <c r="I90" s="450" t="s">
        <v>791</v>
      </c>
      <c r="J90" s="442"/>
      <c r="K90" s="475" t="s">
        <v>792</v>
      </c>
      <c r="L90" s="468"/>
    </row>
    <row r="91" spans="1:12" s="440" customFormat="1">
      <c r="A91" s="434" t="s">
        <v>793</v>
      </c>
      <c r="B91" s="476"/>
      <c r="C91" s="449"/>
      <c r="D91" s="449"/>
      <c r="E91" s="449"/>
      <c r="F91" s="477"/>
      <c r="G91" s="478"/>
      <c r="H91" s="479"/>
      <c r="I91" s="479"/>
      <c r="J91" s="449"/>
      <c r="K91" s="480"/>
    </row>
    <row r="92" spans="1:12" ht="25.5">
      <c r="A92" s="1466">
        <v>1</v>
      </c>
      <c r="B92" s="452" t="s">
        <v>794</v>
      </c>
      <c r="C92" s="442"/>
      <c r="D92" s="442"/>
      <c r="E92" s="442"/>
      <c r="F92" s="443">
        <v>6</v>
      </c>
      <c r="G92" s="444">
        <v>5.2999999999999999E-2</v>
      </c>
      <c r="H92" s="445">
        <v>41741</v>
      </c>
      <c r="I92" s="445">
        <v>42159</v>
      </c>
      <c r="J92" s="442"/>
      <c r="K92" s="441"/>
    </row>
    <row r="93" spans="1:12" ht="25.5">
      <c r="A93" s="1467"/>
      <c r="B93" s="452" t="s">
        <v>795</v>
      </c>
      <c r="C93" s="442"/>
      <c r="D93" s="442"/>
      <c r="E93" s="442"/>
      <c r="F93" s="443">
        <v>12</v>
      </c>
      <c r="G93" s="444">
        <v>0.06</v>
      </c>
      <c r="H93" s="445">
        <v>42159</v>
      </c>
      <c r="I93" s="445">
        <v>42525</v>
      </c>
      <c r="J93" s="442"/>
      <c r="K93" s="441"/>
    </row>
    <row r="94" spans="1:12">
      <c r="A94" s="1468"/>
      <c r="B94" s="452" t="s">
        <v>796</v>
      </c>
      <c r="D94" s="442"/>
      <c r="F94" s="443">
        <v>12</v>
      </c>
      <c r="G94" s="444">
        <v>6.5000000000000002E-2</v>
      </c>
      <c r="H94" s="445">
        <v>42525</v>
      </c>
      <c r="I94" s="445">
        <v>42890</v>
      </c>
      <c r="J94" s="442"/>
      <c r="K94" s="447"/>
    </row>
    <row r="95" spans="1:12">
      <c r="A95" s="1050"/>
      <c r="B95" s="452" t="s">
        <v>796</v>
      </c>
      <c r="C95" s="442"/>
      <c r="D95" s="442"/>
      <c r="E95" s="442"/>
      <c r="F95" s="443">
        <v>12</v>
      </c>
      <c r="G95" s="444">
        <v>6.5000000000000002E-2</v>
      </c>
      <c r="H95" s="445">
        <v>42890</v>
      </c>
      <c r="I95" s="445">
        <v>43255</v>
      </c>
      <c r="J95" s="442"/>
      <c r="K95" s="447"/>
    </row>
    <row r="96" spans="1:12">
      <c r="A96" s="1050"/>
      <c r="B96" s="452" t="s">
        <v>796</v>
      </c>
      <c r="C96" s="442"/>
      <c r="D96" s="442"/>
      <c r="E96" s="442"/>
      <c r="F96" s="443">
        <v>12</v>
      </c>
      <c r="G96" s="463">
        <v>6.4000000000000001E-2</v>
      </c>
      <c r="H96" s="445">
        <v>43255</v>
      </c>
      <c r="I96" s="445">
        <v>43620</v>
      </c>
      <c r="J96" s="442"/>
      <c r="K96" s="447"/>
    </row>
    <row r="97" spans="1:11">
      <c r="A97" s="1050"/>
      <c r="B97" s="452" t="s">
        <v>796</v>
      </c>
      <c r="C97" s="442">
        <v>1000000000</v>
      </c>
      <c r="D97" s="442"/>
      <c r="E97" s="442"/>
      <c r="F97" s="443">
        <v>12</v>
      </c>
      <c r="G97" s="444">
        <v>6.5000000000000002E-2</v>
      </c>
      <c r="H97" s="445">
        <v>43620</v>
      </c>
      <c r="I97" s="445">
        <v>43986</v>
      </c>
      <c r="J97" s="442"/>
      <c r="K97" s="447"/>
    </row>
    <row r="98" spans="1:11" ht="25.5">
      <c r="A98" s="1050"/>
      <c r="B98" s="452"/>
      <c r="C98" s="442"/>
      <c r="D98" s="442"/>
      <c r="E98" s="442">
        <f>C97</f>
        <v>1000000000</v>
      </c>
      <c r="F98" s="443">
        <v>12</v>
      </c>
      <c r="G98" s="444">
        <v>0.06</v>
      </c>
      <c r="H98" s="445">
        <v>43986</v>
      </c>
      <c r="I98" s="445">
        <v>44351</v>
      </c>
      <c r="J98" s="442">
        <v>60000000</v>
      </c>
      <c r="K98" s="447" t="s">
        <v>797</v>
      </c>
    </row>
    <row r="99" spans="1:11" s="440" customFormat="1">
      <c r="A99" s="481" t="s">
        <v>798</v>
      </c>
      <c r="B99" s="482"/>
      <c r="C99" s="449"/>
      <c r="D99" s="449"/>
      <c r="E99" s="449"/>
      <c r="F99" s="477"/>
      <c r="G99" s="478"/>
      <c r="H99" s="479"/>
      <c r="I99" s="479"/>
      <c r="J99" s="449"/>
      <c r="K99" s="480"/>
    </row>
    <row r="100" spans="1:11" ht="38.25">
      <c r="A100" s="443">
        <v>1</v>
      </c>
      <c r="B100" s="441" t="s">
        <v>799</v>
      </c>
      <c r="C100" s="442">
        <v>2000000000</v>
      </c>
      <c r="D100" s="442"/>
      <c r="E100" s="442">
        <f>C100</f>
        <v>2000000000</v>
      </c>
      <c r="F100" s="443">
        <v>36</v>
      </c>
      <c r="G100" s="443"/>
      <c r="H100" s="483" t="s">
        <v>800</v>
      </c>
      <c r="I100" s="483" t="s">
        <v>801</v>
      </c>
      <c r="J100" s="484"/>
      <c r="K100" s="474"/>
    </row>
    <row r="101" spans="1:11">
      <c r="A101" s="443"/>
      <c r="B101" s="441"/>
      <c r="C101" s="442"/>
      <c r="D101" s="442"/>
      <c r="E101" s="442"/>
      <c r="F101" s="443"/>
      <c r="G101" s="444"/>
      <c r="H101" s="485"/>
      <c r="I101" s="485"/>
      <c r="J101" s="485"/>
      <c r="K101" s="441"/>
    </row>
    <row r="102" spans="1:11" s="493" customFormat="1" ht="15">
      <c r="A102" s="486"/>
      <c r="B102" s="487" t="s">
        <v>802</v>
      </c>
      <c r="C102" s="488">
        <f>SUM(C10:C101)</f>
        <v>36300000000</v>
      </c>
      <c r="D102" s="488">
        <f>SUM(D10:D101)</f>
        <v>1000000000</v>
      </c>
      <c r="E102" s="488">
        <f>SUM(E10:E101)</f>
        <v>37300000000</v>
      </c>
      <c r="F102" s="489"/>
      <c r="G102" s="490"/>
      <c r="H102" s="491"/>
      <c r="I102" s="491"/>
      <c r="J102" s="492">
        <f>SUM(J9:J101)</f>
        <v>1982680231</v>
      </c>
      <c r="K102" s="487"/>
    </row>
    <row r="103" spans="1:11" s="427" customFormat="1">
      <c r="A103" s="494"/>
      <c r="B103" s="495"/>
      <c r="C103" s="496"/>
      <c r="D103" s="496"/>
      <c r="E103" s="496"/>
      <c r="F103" s="497"/>
      <c r="G103" s="498"/>
      <c r="H103" s="499"/>
      <c r="I103" s="499"/>
      <c r="J103" s="500"/>
      <c r="K103" s="495"/>
    </row>
    <row r="104" spans="1:11" s="457" customFormat="1">
      <c r="A104" s="501"/>
      <c r="B104" s="502" t="s">
        <v>803</v>
      </c>
      <c r="C104" s="503"/>
      <c r="E104" s="503"/>
      <c r="F104" s="501"/>
      <c r="I104" s="504" t="s">
        <v>804</v>
      </c>
      <c r="J104" s="505">
        <f>[4]VCB21!D810+[4]PVCB21!D392</f>
        <v>1061753</v>
      </c>
      <c r="K104" s="506"/>
    </row>
    <row r="105" spans="1:11" s="457" customFormat="1" ht="15">
      <c r="A105" s="501">
        <v>1</v>
      </c>
      <c r="B105" s="507" t="s">
        <v>805</v>
      </c>
      <c r="C105" s="503">
        <f>E102-C107-C106</f>
        <v>34300000000</v>
      </c>
      <c r="D105" s="503"/>
      <c r="F105" s="501"/>
      <c r="H105" s="508"/>
      <c r="I105" s="509" t="s">
        <v>806</v>
      </c>
      <c r="J105" s="510">
        <f>J102+J104</f>
        <v>1983741984</v>
      </c>
      <c r="K105" s="511"/>
    </row>
    <row r="106" spans="1:11" s="457" customFormat="1" ht="15">
      <c r="A106" s="501">
        <v>2</v>
      </c>
      <c r="B106" s="512" t="s">
        <v>807</v>
      </c>
      <c r="C106" s="503">
        <v>1000000000</v>
      </c>
      <c r="D106" s="503"/>
      <c r="F106" s="501"/>
      <c r="H106" s="508"/>
      <c r="I106" s="509"/>
      <c r="J106" s="510"/>
      <c r="K106" s="511"/>
    </row>
    <row r="107" spans="1:11" s="457" customFormat="1">
      <c r="A107" s="501">
        <v>3</v>
      </c>
      <c r="B107" s="512" t="s">
        <v>808</v>
      </c>
      <c r="C107" s="503">
        <v>2000000000</v>
      </c>
      <c r="D107" s="513"/>
      <c r="F107" s="501"/>
      <c r="J107" s="503"/>
      <c r="K107" s="514"/>
    </row>
    <row r="108" spans="1:11" s="457" customFormat="1">
      <c r="A108" s="501"/>
      <c r="B108" s="515" t="s">
        <v>404</v>
      </c>
      <c r="C108" s="516">
        <f>SUM(C105:C107)</f>
        <v>37300000000</v>
      </c>
      <c r="D108" s="513"/>
      <c r="F108" s="501"/>
      <c r="G108" s="517"/>
      <c r="K108" s="518"/>
    </row>
    <row r="109" spans="1:11" s="457" customFormat="1">
      <c r="A109" s="501"/>
      <c r="D109" s="503"/>
      <c r="E109" s="503"/>
      <c r="F109" s="501"/>
      <c r="J109" s="144" t="s">
        <v>440</v>
      </c>
      <c r="K109" s="511"/>
    </row>
    <row r="110" spans="1:11" s="457" customFormat="1">
      <c r="A110" s="501"/>
      <c r="B110" s="515"/>
      <c r="C110" s="516"/>
      <c r="D110" s="503"/>
      <c r="E110" s="503"/>
      <c r="F110" s="501"/>
      <c r="I110" s="1318"/>
      <c r="J110" s="1319" t="s">
        <v>809</v>
      </c>
      <c r="K110" s="506"/>
    </row>
    <row r="111" spans="1:11" s="457" customFormat="1">
      <c r="A111" s="501"/>
      <c r="B111" s="522"/>
      <c r="C111" s="503"/>
      <c r="D111" s="516"/>
      <c r="F111" s="501"/>
      <c r="G111" s="429"/>
      <c r="I111" s="1320"/>
      <c r="J111" s="1321" t="s">
        <v>810</v>
      </c>
      <c r="K111" s="506"/>
    </row>
    <row r="112" spans="1:11" s="457" customFormat="1">
      <c r="A112" s="525"/>
      <c r="B112" s="526"/>
      <c r="C112" s="527"/>
      <c r="D112" s="513"/>
      <c r="E112" s="503"/>
      <c r="F112" s="501"/>
      <c r="G112" s="528"/>
      <c r="I112" s="1322"/>
      <c r="J112" s="1115"/>
      <c r="K112" s="506"/>
    </row>
    <row r="113" spans="1:11" s="457" customFormat="1">
      <c r="A113" s="525"/>
      <c r="B113" s="526"/>
      <c r="C113" s="527"/>
      <c r="D113" s="513"/>
      <c r="E113" s="503"/>
      <c r="F113" s="501"/>
      <c r="G113" s="528"/>
      <c r="I113" s="1322"/>
      <c r="J113" s="1115"/>
      <c r="K113" s="506"/>
    </row>
    <row r="114" spans="1:11" s="457" customFormat="1">
      <c r="A114" s="531"/>
      <c r="B114" s="532"/>
      <c r="D114" s="533"/>
      <c r="E114" s="496"/>
      <c r="F114" s="533"/>
      <c r="G114" s="533"/>
      <c r="I114" s="1322"/>
      <c r="J114" s="1115"/>
      <c r="K114" s="506"/>
    </row>
    <row r="115" spans="1:11" s="537" customFormat="1">
      <c r="A115" s="531"/>
      <c r="B115" s="534"/>
      <c r="C115" s="531"/>
      <c r="D115" s="535"/>
      <c r="E115" s="496"/>
      <c r="F115" s="535"/>
      <c r="G115" s="536"/>
      <c r="I115" s="1322"/>
      <c r="J115" s="1115"/>
      <c r="K115" s="538"/>
    </row>
    <row r="116" spans="1:11" s="537" customFormat="1">
      <c r="A116" s="539"/>
      <c r="B116" s="1323"/>
      <c r="C116" s="1324"/>
      <c r="D116" s="540"/>
      <c r="E116" s="1325"/>
      <c r="F116" s="1323"/>
      <c r="G116" s="536"/>
      <c r="I116" s="1123"/>
      <c r="J116" s="1114" t="s">
        <v>178</v>
      </c>
      <c r="K116" s="538"/>
    </row>
    <row r="117" spans="1:11" s="537" customFormat="1">
      <c r="A117" s="539"/>
      <c r="B117" s="1323"/>
      <c r="C117" s="1324"/>
      <c r="D117" s="1325"/>
      <c r="E117" s="1325"/>
      <c r="F117" s="1323"/>
      <c r="G117" s="536"/>
      <c r="K117" s="538"/>
    </row>
    <row r="118" spans="1:11" s="537" customFormat="1">
      <c r="A118" s="539"/>
      <c r="B118" s="1323"/>
      <c r="C118" s="1325"/>
      <c r="D118" s="1325"/>
      <c r="E118" s="1325"/>
      <c r="F118" s="1323"/>
      <c r="G118" s="536"/>
      <c r="K118" s="538"/>
    </row>
    <row r="119" spans="1:11" s="537" customFormat="1">
      <c r="A119" s="539"/>
      <c r="B119" s="1323"/>
      <c r="C119" s="1324"/>
      <c r="D119" s="1325"/>
      <c r="E119" s="1325"/>
      <c r="F119" s="1323"/>
      <c r="G119" s="536"/>
      <c r="J119" s="543"/>
      <c r="K119" s="538"/>
    </row>
    <row r="120" spans="1:11" s="537" customFormat="1">
      <c r="A120" s="539"/>
      <c r="B120" s="544"/>
      <c r="C120" s="516"/>
      <c r="D120" s="533"/>
      <c r="E120" s="533"/>
      <c r="F120" s="545"/>
      <c r="G120" s="496"/>
      <c r="J120" s="543"/>
      <c r="K120" s="538"/>
    </row>
    <row r="121" spans="1:11" s="457" customFormat="1">
      <c r="A121" s="539"/>
      <c r="B121" s="538"/>
      <c r="C121" s="537"/>
      <c r="D121" s="513"/>
      <c r="F121" s="501"/>
      <c r="G121" s="528"/>
      <c r="J121" s="503"/>
      <c r="K121" s="506"/>
    </row>
    <row r="122" spans="1:11">
      <c r="J122" s="548"/>
    </row>
  </sheetData>
  <mergeCells count="37">
    <mergeCell ref="L7:L8"/>
    <mergeCell ref="A10:A14"/>
    <mergeCell ref="A15:A20"/>
    <mergeCell ref="C1:J1"/>
    <mergeCell ref="C2:J2"/>
    <mergeCell ref="C3:J3"/>
    <mergeCell ref="A5:K5"/>
    <mergeCell ref="A7:A8"/>
    <mergeCell ref="B7:B8"/>
    <mergeCell ref="C7:E7"/>
    <mergeCell ref="F7:F8"/>
    <mergeCell ref="G7:G8"/>
    <mergeCell ref="H7:H8"/>
    <mergeCell ref="B38:B40"/>
    <mergeCell ref="C38:C40"/>
    <mergeCell ref="I7:I8"/>
    <mergeCell ref="J7:J8"/>
    <mergeCell ref="K7:K8"/>
    <mergeCell ref="A60:A61"/>
    <mergeCell ref="A21:A25"/>
    <mergeCell ref="A26:A30"/>
    <mergeCell ref="A31:A36"/>
    <mergeCell ref="A37:A41"/>
    <mergeCell ref="A42:A46"/>
    <mergeCell ref="A47:A50"/>
    <mergeCell ref="A52:A55"/>
    <mergeCell ref="A56:A57"/>
    <mergeCell ref="A58:A59"/>
    <mergeCell ref="A77:A78"/>
    <mergeCell ref="A84:A86"/>
    <mergeCell ref="A92:A94"/>
    <mergeCell ref="A62:A63"/>
    <mergeCell ref="A64:A65"/>
    <mergeCell ref="A67:A68"/>
    <mergeCell ref="A69:A72"/>
    <mergeCell ref="A73:A74"/>
    <mergeCell ref="A75:A76"/>
  </mergeCells>
  <pageMargins left="0" right="0" top="0.5" bottom="0.5" header="0.3" footer="0.3"/>
  <pageSetup paperSize="9" scale="85" orientation="landscape" r:id="rId1"/>
  <headerFooter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N53"/>
  <sheetViews>
    <sheetView topLeftCell="A22" workbookViewId="0">
      <selection activeCell="C20" sqref="C20"/>
    </sheetView>
  </sheetViews>
  <sheetFormatPr defaultRowHeight="12.75"/>
  <cols>
    <col min="1" max="1" width="6.28515625" style="133" customWidth="1"/>
    <col min="2" max="2" width="42.85546875" style="133" customWidth="1"/>
    <col min="3" max="3" width="17.7109375" style="133" customWidth="1"/>
    <col min="4" max="4" width="15.42578125" style="245" customWidth="1"/>
    <col min="5" max="5" width="14.7109375" style="245" customWidth="1"/>
    <col min="6" max="6" width="4.7109375" style="245" customWidth="1"/>
    <col min="7" max="7" width="34.85546875" style="240" customWidth="1"/>
    <col min="8" max="11" width="10.7109375" style="133" customWidth="1"/>
    <col min="12" max="16384" width="9.140625" style="133"/>
  </cols>
  <sheetData>
    <row r="1" spans="1:14" s="852" customFormat="1" ht="15">
      <c r="A1" s="1356" t="s">
        <v>1544</v>
      </c>
      <c r="B1" s="1356"/>
      <c r="C1" s="1357" t="s">
        <v>1543</v>
      </c>
      <c r="D1" s="1357"/>
      <c r="E1" s="1357"/>
      <c r="F1" s="1001"/>
      <c r="G1" s="853"/>
    </row>
    <row r="2" spans="1:14" s="852" customFormat="1" ht="15">
      <c r="A2" s="1357" t="s">
        <v>1542</v>
      </c>
      <c r="B2" s="1357"/>
      <c r="C2" s="1358" t="s">
        <v>647</v>
      </c>
      <c r="D2" s="1358"/>
      <c r="E2" s="1358"/>
      <c r="F2" s="1002"/>
      <c r="G2" s="853"/>
    </row>
    <row r="3" spans="1:14" s="457" customFormat="1" ht="8.25" customHeight="1">
      <c r="B3" s="851"/>
      <c r="C3" s="1359" t="s">
        <v>1541</v>
      </c>
      <c r="D3" s="1359"/>
      <c r="E3" s="1359"/>
      <c r="F3" s="1003"/>
      <c r="G3" s="850"/>
    </row>
    <row r="5" spans="1:14" s="245" customFormat="1" ht="15.75">
      <c r="A5" s="1355" t="s">
        <v>1540</v>
      </c>
      <c r="B5" s="1355"/>
      <c r="C5" s="1355"/>
      <c r="D5" s="1355"/>
      <c r="E5" s="1355"/>
      <c r="F5" s="1000"/>
      <c r="G5" s="732"/>
    </row>
    <row r="6" spans="1:14" s="245" customFormat="1" ht="14.25">
      <c r="A6" s="1350" t="s">
        <v>2367</v>
      </c>
      <c r="B6" s="1350"/>
      <c r="C6" s="1350"/>
      <c r="D6" s="1350"/>
      <c r="E6" s="1350"/>
      <c r="F6" s="999"/>
      <c r="G6" s="732"/>
    </row>
    <row r="7" spans="1:14" s="245" customFormat="1">
      <c r="A7" s="849"/>
      <c r="B7" s="849"/>
      <c r="C7" s="849"/>
      <c r="D7" s="849"/>
      <c r="G7" s="732"/>
    </row>
    <row r="8" spans="1:14" s="845" customFormat="1" ht="18" customHeight="1">
      <c r="A8" s="1351" t="s">
        <v>1539</v>
      </c>
      <c r="B8" s="1351" t="s">
        <v>1538</v>
      </c>
      <c r="C8" s="1351" t="s">
        <v>1537</v>
      </c>
      <c r="D8" s="1353" t="s">
        <v>369</v>
      </c>
      <c r="E8" s="1354"/>
      <c r="F8" s="847"/>
      <c r="G8" s="846"/>
      <c r="H8" s="556"/>
      <c r="I8" s="556"/>
      <c r="J8" s="556"/>
    </row>
    <row r="9" spans="1:14" s="845" customFormat="1" ht="15">
      <c r="A9" s="1352"/>
      <c r="B9" s="1352"/>
      <c r="C9" s="1352"/>
      <c r="D9" s="848" t="s">
        <v>1536</v>
      </c>
      <c r="E9" s="848" t="s">
        <v>1527</v>
      </c>
      <c r="F9" s="847"/>
      <c r="G9" s="846"/>
      <c r="H9" s="556"/>
      <c r="I9" s="556"/>
      <c r="J9" s="556"/>
    </row>
    <row r="10" spans="1:14" s="803" customFormat="1" ht="18" customHeight="1">
      <c r="A10" s="810" t="s">
        <v>378</v>
      </c>
      <c r="B10" s="809" t="s">
        <v>1535</v>
      </c>
      <c r="C10" s="808">
        <v>37757606148</v>
      </c>
      <c r="D10" s="844"/>
      <c r="E10" s="844"/>
      <c r="F10" s="110"/>
      <c r="G10" s="840"/>
      <c r="I10" s="842"/>
      <c r="J10" s="399"/>
      <c r="N10" s="803" t="s">
        <v>1534</v>
      </c>
    </row>
    <row r="11" spans="1:14" s="803" customFormat="1" ht="18" customHeight="1">
      <c r="A11" s="795">
        <v>1</v>
      </c>
      <c r="B11" s="794" t="s">
        <v>1509</v>
      </c>
      <c r="C11" s="793">
        <v>37300000000</v>
      </c>
      <c r="D11" s="792"/>
      <c r="E11" s="793"/>
      <c r="F11" s="322"/>
      <c r="G11" s="840"/>
      <c r="H11" s="245"/>
      <c r="I11" s="842"/>
      <c r="J11" s="245"/>
    </row>
    <row r="12" spans="1:14" s="803" customFormat="1" ht="18" customHeight="1">
      <c r="A12" s="795">
        <v>2</v>
      </c>
      <c r="B12" s="794" t="s">
        <v>1508</v>
      </c>
      <c r="C12" s="793">
        <v>253556892</v>
      </c>
      <c r="D12" s="792"/>
      <c r="E12" s="793"/>
      <c r="F12" s="322"/>
      <c r="G12" s="843"/>
      <c r="H12" s="245"/>
      <c r="I12" s="842"/>
      <c r="J12" s="245"/>
    </row>
    <row r="13" spans="1:14" s="803" customFormat="1" ht="18" customHeight="1">
      <c r="A13" s="795">
        <v>3</v>
      </c>
      <c r="B13" s="794" t="s">
        <v>1506</v>
      </c>
      <c r="C13" s="793">
        <v>6007524</v>
      </c>
      <c r="D13" s="792">
        <v>265.34999999999974</v>
      </c>
      <c r="E13" s="793">
        <v>22640</v>
      </c>
      <c r="F13" s="322"/>
      <c r="G13" s="840"/>
      <c r="H13" s="245"/>
      <c r="I13" s="841"/>
      <c r="J13" s="245"/>
    </row>
    <row r="14" spans="1:14" s="803" customFormat="1" ht="18" customHeight="1">
      <c r="A14" s="795">
        <v>4</v>
      </c>
      <c r="B14" s="794" t="s">
        <v>1504</v>
      </c>
      <c r="C14" s="793">
        <v>239865924</v>
      </c>
      <c r="D14" s="792"/>
      <c r="E14" s="793"/>
      <c r="F14" s="322"/>
      <c r="G14" s="840"/>
      <c r="H14" s="245"/>
      <c r="I14" s="840"/>
      <c r="J14" s="245"/>
    </row>
    <row r="15" spans="1:14" s="803" customFormat="1" ht="18" customHeight="1">
      <c r="A15" s="795">
        <v>5</v>
      </c>
      <c r="B15" s="794" t="s">
        <v>1503</v>
      </c>
      <c r="C15" s="793">
        <v>27675808.499999996</v>
      </c>
      <c r="D15" s="792">
        <v>1221.8899999999999</v>
      </c>
      <c r="E15" s="793">
        <v>22650</v>
      </c>
      <c r="F15" s="322"/>
      <c r="G15" s="839"/>
      <c r="H15" s="245"/>
      <c r="I15" s="245"/>
      <c r="J15" s="245"/>
    </row>
    <row r="16" spans="1:14" s="803" customFormat="1" ht="18" customHeight="1">
      <c r="A16" s="795">
        <v>6</v>
      </c>
      <c r="B16" s="794" t="s">
        <v>1502</v>
      </c>
      <c r="C16" s="793">
        <v>5000000</v>
      </c>
      <c r="D16" s="792"/>
      <c r="E16" s="793"/>
      <c r="F16" s="322"/>
      <c r="G16" s="732"/>
      <c r="H16" s="245"/>
      <c r="I16" s="245"/>
      <c r="J16" s="245"/>
    </row>
    <row r="17" spans="1:11" s="803" customFormat="1" ht="18" customHeight="1">
      <c r="A17" s="795">
        <v>7</v>
      </c>
      <c r="B17" s="789" t="s">
        <v>1501</v>
      </c>
      <c r="C17" s="812">
        <v>74500000</v>
      </c>
      <c r="D17" s="786"/>
      <c r="E17" s="788"/>
      <c r="F17" s="322"/>
      <c r="G17" s="732"/>
      <c r="H17" s="245"/>
      <c r="I17" s="245"/>
      <c r="J17" s="245"/>
    </row>
    <row r="18" spans="1:11" s="803" customFormat="1" ht="18" customHeight="1">
      <c r="A18" s="810" t="s">
        <v>380</v>
      </c>
      <c r="B18" s="809" t="s">
        <v>1533</v>
      </c>
      <c r="C18" s="838">
        <f>SUM(C19:C21)</f>
        <v>3724649045.3800001</v>
      </c>
      <c r="D18" s="837"/>
      <c r="E18" s="837"/>
      <c r="F18" s="836"/>
      <c r="G18" s="1349" t="s">
        <v>1532</v>
      </c>
      <c r="H18" s="1344" t="s">
        <v>1531</v>
      </c>
      <c r="I18" s="1344"/>
      <c r="J18" s="1344" t="s">
        <v>1530</v>
      </c>
      <c r="K18" s="1344"/>
    </row>
    <row r="19" spans="1:11" s="245" customFormat="1" ht="18" customHeight="1">
      <c r="A19" s="835">
        <v>1</v>
      </c>
      <c r="B19" s="815" t="s">
        <v>1529</v>
      </c>
      <c r="C19" s="831">
        <f>'SO THU'!F4532</f>
        <v>1677980974</v>
      </c>
      <c r="D19" s="830"/>
      <c r="E19" s="831"/>
      <c r="F19" s="834"/>
      <c r="G19" s="1349"/>
      <c r="H19" s="833" t="s">
        <v>1528</v>
      </c>
      <c r="I19" s="833" t="s">
        <v>1527</v>
      </c>
      <c r="J19" s="833" t="s">
        <v>1528</v>
      </c>
      <c r="K19" s="833" t="s">
        <v>1527</v>
      </c>
    </row>
    <row r="20" spans="1:11" s="245" customFormat="1" ht="18" customHeight="1">
      <c r="A20" s="832">
        <v>2</v>
      </c>
      <c r="B20" s="815" t="s">
        <v>1526</v>
      </c>
      <c r="C20" s="831">
        <f>'SO THU'!G4532</f>
        <v>2045234693</v>
      </c>
      <c r="D20" s="831"/>
      <c r="E20" s="830"/>
      <c r="F20" s="825"/>
      <c r="G20" s="818" t="s">
        <v>1525</v>
      </c>
      <c r="H20" s="817">
        <f>D13</f>
        <v>265.34999999999974</v>
      </c>
      <c r="I20" s="804">
        <v>22640</v>
      </c>
      <c r="J20" s="817">
        <f>D15</f>
        <v>1221.8899999999999</v>
      </c>
      <c r="K20" s="804">
        <v>22650</v>
      </c>
    </row>
    <row r="21" spans="1:11" s="245" customFormat="1" ht="18" customHeight="1">
      <c r="A21" s="829">
        <v>3</v>
      </c>
      <c r="B21" s="828" t="s">
        <v>1524</v>
      </c>
      <c r="C21" s="827">
        <f>H29</f>
        <v>1433378.3799999997</v>
      </c>
      <c r="D21" s="826"/>
      <c r="E21" s="826"/>
      <c r="F21" s="825"/>
      <c r="G21" s="818" t="s">
        <v>1523</v>
      </c>
      <c r="H21" s="824"/>
      <c r="I21" s="804"/>
      <c r="J21" s="817"/>
      <c r="K21" s="804"/>
    </row>
    <row r="22" spans="1:11" s="803" customFormat="1" ht="18" customHeight="1">
      <c r="A22" s="823" t="s">
        <v>1522</v>
      </c>
      <c r="B22" s="822" t="s">
        <v>1521</v>
      </c>
      <c r="C22" s="821">
        <f>SUM(C23:C26)</f>
        <v>4277133796.4000001</v>
      </c>
      <c r="D22" s="821"/>
      <c r="E22" s="820"/>
      <c r="F22" s="806"/>
      <c r="G22" s="818" t="s">
        <v>1520</v>
      </c>
      <c r="H22" s="817">
        <f>'VCB-USD'!E58</f>
        <v>13.199999999999998</v>
      </c>
      <c r="I22" s="982">
        <v>23612</v>
      </c>
      <c r="J22" s="817">
        <f>'[2]PVCB-USD '!E23</f>
        <v>0</v>
      </c>
      <c r="K22" s="982">
        <v>23612</v>
      </c>
    </row>
    <row r="23" spans="1:11" s="803" customFormat="1" ht="18" customHeight="1">
      <c r="A23" s="795">
        <v>1</v>
      </c>
      <c r="B23" s="819" t="s">
        <v>1519</v>
      </c>
      <c r="C23" s="793">
        <f>'SO CHI'!F187</f>
        <v>3898854600</v>
      </c>
      <c r="D23" s="792"/>
      <c r="E23" s="792"/>
      <c r="F23" s="802"/>
      <c r="G23" s="818" t="s">
        <v>1518</v>
      </c>
      <c r="H23" s="817">
        <f>H20+H21-H22</f>
        <v>252.14999999999975</v>
      </c>
      <c r="I23" s="982">
        <v>23612</v>
      </c>
      <c r="J23" s="817">
        <f>J20+J21-J22</f>
        <v>1221.8899999999999</v>
      </c>
      <c r="K23" s="982">
        <v>23612</v>
      </c>
    </row>
    <row r="24" spans="1:11" s="245" customFormat="1" ht="18" customHeight="1">
      <c r="A24" s="795">
        <v>2</v>
      </c>
      <c r="B24" s="815" t="s">
        <v>1517</v>
      </c>
      <c r="C24" s="793">
        <f>'SO CHI'!G187</f>
        <v>203907418</v>
      </c>
      <c r="D24" s="792"/>
      <c r="E24" s="792"/>
      <c r="F24" s="802"/>
      <c r="G24" s="816"/>
      <c r="H24" s="804"/>
      <c r="I24" s="804"/>
      <c r="J24" s="804"/>
      <c r="K24" s="804"/>
    </row>
    <row r="25" spans="1:11" s="245" customFormat="1" ht="18" customHeight="1">
      <c r="A25" s="795">
        <v>3</v>
      </c>
      <c r="B25" s="815" t="s">
        <v>1516</v>
      </c>
      <c r="C25" s="793">
        <f>'SO CHI'!H187</f>
        <v>174371778.40000001</v>
      </c>
      <c r="D25" s="792"/>
      <c r="E25" s="792"/>
      <c r="F25" s="802"/>
      <c r="G25" s="805" t="s">
        <v>1515</v>
      </c>
      <c r="H25" s="804">
        <f>H23*(I23-I20)</f>
        <v>245089.79999999976</v>
      </c>
      <c r="I25" s="804"/>
      <c r="J25" s="804">
        <f>J23*(K23-K20)</f>
        <v>1175458.18</v>
      </c>
      <c r="K25" s="804"/>
    </row>
    <row r="26" spans="1:11" s="245" customFormat="1" ht="18" customHeight="1">
      <c r="A26" s="814">
        <v>4</v>
      </c>
      <c r="B26" s="813" t="s">
        <v>1514</v>
      </c>
      <c r="C26" s="812"/>
      <c r="D26" s="811"/>
      <c r="E26" s="811"/>
      <c r="F26" s="802"/>
      <c r="G26" s="805" t="s">
        <v>1513</v>
      </c>
      <c r="H26" s="804">
        <f>H22*(I22-I20)</f>
        <v>12830.399999999998</v>
      </c>
      <c r="I26" s="804"/>
      <c r="J26" s="804">
        <f>J22*(K22-K20)</f>
        <v>0</v>
      </c>
      <c r="K26" s="804"/>
    </row>
    <row r="27" spans="1:11" s="803" customFormat="1" ht="18" customHeight="1">
      <c r="A27" s="810" t="s">
        <v>1512</v>
      </c>
      <c r="B27" s="809" t="s">
        <v>1511</v>
      </c>
      <c r="C27" s="808">
        <f>C10+C18-C22</f>
        <v>37205121396.979996</v>
      </c>
      <c r="D27" s="808"/>
      <c r="E27" s="807"/>
      <c r="F27" s="806"/>
      <c r="G27" s="805" t="s">
        <v>1510</v>
      </c>
      <c r="H27" s="804"/>
      <c r="I27" s="804"/>
      <c r="J27" s="804"/>
      <c r="K27" s="804"/>
    </row>
    <row r="28" spans="1:11" s="245" customFormat="1" ht="18" customHeight="1">
      <c r="A28" s="795">
        <v>1</v>
      </c>
      <c r="B28" s="794" t="s">
        <v>1509</v>
      </c>
      <c r="C28" s="793">
        <f>UTQLV2022!C75</f>
        <v>37000000000</v>
      </c>
      <c r="D28" s="792"/>
      <c r="E28" s="792"/>
      <c r="F28" s="802"/>
      <c r="G28" s="799" t="s">
        <v>404</v>
      </c>
      <c r="H28" s="800">
        <f>SUM(H25:H27)</f>
        <v>257920.19999999975</v>
      </c>
      <c r="I28" s="800"/>
      <c r="J28" s="800">
        <f>SUM(J25:J27)</f>
        <v>1175458.18</v>
      </c>
      <c r="K28" s="800"/>
    </row>
    <row r="29" spans="1:11" s="245" customFormat="1" ht="18" customHeight="1">
      <c r="A29" s="795">
        <v>2</v>
      </c>
      <c r="B29" s="794" t="s">
        <v>1508</v>
      </c>
      <c r="C29" s="793">
        <f>VCB!F4413</f>
        <v>57890567</v>
      </c>
      <c r="D29" s="792"/>
      <c r="E29" s="792"/>
      <c r="F29" s="802"/>
      <c r="G29" s="799" t="s">
        <v>1507</v>
      </c>
      <c r="H29" s="800">
        <f>(H28+J28)</f>
        <v>1433378.3799999997</v>
      </c>
      <c r="I29" s="799"/>
      <c r="J29" s="799"/>
      <c r="K29" s="799"/>
    </row>
    <row r="30" spans="1:11" s="245" customFormat="1" ht="18" customHeight="1">
      <c r="A30" s="795">
        <v>3</v>
      </c>
      <c r="B30" s="794" t="s">
        <v>1506</v>
      </c>
      <c r="C30" s="793">
        <f>D30*E30</f>
        <v>5953765.799999997</v>
      </c>
      <c r="D30" s="792">
        <f>'VCB-USD'!F51</f>
        <v>252.14999999999986</v>
      </c>
      <c r="E30" s="980">
        <v>23612</v>
      </c>
      <c r="F30" s="322"/>
      <c r="G30" s="801" t="s">
        <v>1505</v>
      </c>
      <c r="H30" s="800"/>
      <c r="I30" s="799"/>
      <c r="J30" s="799"/>
      <c r="K30" s="799"/>
    </row>
    <row r="31" spans="1:11" s="245" customFormat="1" ht="18" customHeight="1">
      <c r="A31" s="795">
        <v>4</v>
      </c>
      <c r="B31" s="794" t="s">
        <v>1504</v>
      </c>
      <c r="C31" s="793">
        <f>PVCB!F431</f>
        <v>97635798</v>
      </c>
      <c r="D31" s="792"/>
      <c r="E31" s="981"/>
      <c r="F31" s="780"/>
      <c r="G31" s="798"/>
      <c r="H31" s="399"/>
      <c r="I31" s="399"/>
    </row>
    <row r="32" spans="1:11" s="245" customFormat="1" ht="18" customHeight="1">
      <c r="A32" s="795">
        <v>5</v>
      </c>
      <c r="B32" s="794" t="s">
        <v>1503</v>
      </c>
      <c r="C32" s="793">
        <f>D32*E32</f>
        <v>28851266.679999996</v>
      </c>
      <c r="D32" s="792">
        <f>'[2]PVCB-USD '!F17</f>
        <v>1221.8899999999999</v>
      </c>
      <c r="E32" s="980">
        <v>23612</v>
      </c>
      <c r="F32" s="797"/>
      <c r="G32" s="796"/>
      <c r="K32" s="399"/>
    </row>
    <row r="33" spans="1:9" s="245" customFormat="1" ht="18" customHeight="1">
      <c r="A33" s="795">
        <v>6</v>
      </c>
      <c r="B33" s="794" t="s">
        <v>1502</v>
      </c>
      <c r="C33" s="793">
        <f>'Tam ung'!G32</f>
        <v>35000000</v>
      </c>
      <c r="D33" s="792"/>
      <c r="E33" s="792"/>
      <c r="F33" s="780"/>
      <c r="G33" s="791"/>
      <c r="I33" s="727"/>
    </row>
    <row r="34" spans="1:9" s="245" customFormat="1" ht="18" customHeight="1">
      <c r="A34" s="790">
        <v>7</v>
      </c>
      <c r="B34" s="789" t="s">
        <v>1501</v>
      </c>
      <c r="C34" s="788">
        <f>'So Thu Chi ho'!F43</f>
        <v>20210000</v>
      </c>
      <c r="D34" s="787"/>
      <c r="E34" s="786"/>
      <c r="F34" s="780"/>
      <c r="G34" s="785" t="s">
        <v>1500</v>
      </c>
      <c r="H34" s="399"/>
    </row>
    <row r="35" spans="1:9" s="245" customFormat="1" ht="15" customHeight="1">
      <c r="A35" s="784" t="s">
        <v>1499</v>
      </c>
      <c r="B35" s="783"/>
      <c r="C35" s="117"/>
      <c r="D35" s="780"/>
      <c r="E35" s="780"/>
      <c r="F35" s="780"/>
      <c r="G35" s="399">
        <f>SUM(C28:C33)-C34</f>
        <v>37205121397.480003</v>
      </c>
    </row>
    <row r="36" spans="1:9" s="245" customFormat="1" ht="15" customHeight="1">
      <c r="A36" s="782" t="s">
        <v>1498</v>
      </c>
      <c r="B36" s="781" t="s">
        <v>2371</v>
      </c>
      <c r="C36" s="780"/>
      <c r="D36" s="780"/>
      <c r="E36" s="780"/>
      <c r="F36" s="780"/>
      <c r="G36" s="779">
        <f>C27-G35</f>
        <v>-0.50000762939453125</v>
      </c>
    </row>
    <row r="37" spans="1:9" s="245" customFormat="1" ht="17.100000000000001" customHeight="1">
      <c r="D37" s="778"/>
      <c r="E37" s="778"/>
      <c r="F37" s="778"/>
    </row>
    <row r="38" spans="1:9" s="245" customFormat="1" ht="17.100000000000001" customHeight="1">
      <c r="A38" s="996"/>
      <c r="B38" s="560"/>
      <c r="C38" s="1345" t="s">
        <v>2422</v>
      </c>
      <c r="D38" s="1345"/>
      <c r="E38" s="1345"/>
      <c r="F38" s="995"/>
      <c r="G38" s="399"/>
    </row>
    <row r="39" spans="1:9" s="245" customFormat="1">
      <c r="A39" s="1346" t="s">
        <v>809</v>
      </c>
      <c r="B39" s="1346"/>
      <c r="C39" s="1347" t="s">
        <v>1497</v>
      </c>
      <c r="D39" s="1347"/>
      <c r="E39" s="1347"/>
      <c r="F39" s="997"/>
      <c r="G39" s="399"/>
    </row>
    <row r="40" spans="1:9">
      <c r="A40" s="1347" t="s">
        <v>1496</v>
      </c>
      <c r="B40" s="1347"/>
      <c r="C40" s="1348" t="s">
        <v>1495</v>
      </c>
      <c r="D40" s="1348"/>
      <c r="E40" s="1348"/>
      <c r="F40" s="998"/>
    </row>
    <row r="41" spans="1:9">
      <c r="A41" s="996"/>
      <c r="B41" s="777"/>
    </row>
    <row r="42" spans="1:9">
      <c r="A42" s="996"/>
      <c r="B42" s="777"/>
    </row>
    <row r="43" spans="1:9">
      <c r="A43" s="996"/>
      <c r="B43" s="777"/>
    </row>
    <row r="44" spans="1:9">
      <c r="A44" s="996"/>
      <c r="B44" s="777"/>
    </row>
    <row r="45" spans="1:9">
      <c r="A45" s="996"/>
      <c r="B45" s="777"/>
      <c r="D45" s="295"/>
      <c r="E45" s="295"/>
      <c r="F45" s="295"/>
    </row>
    <row r="46" spans="1:9">
      <c r="A46" s="1343" t="s">
        <v>178</v>
      </c>
      <c r="B46" s="1343"/>
      <c r="C46" s="1343" t="s">
        <v>179</v>
      </c>
      <c r="D46" s="1343"/>
      <c r="E46" s="1343"/>
      <c r="F46" s="994"/>
    </row>
    <row r="47" spans="1:9">
      <c r="A47" s="724"/>
      <c r="B47" s="724"/>
    </row>
    <row r="48" spans="1:9">
      <c r="A48" s="724"/>
      <c r="B48" s="724"/>
    </row>
    <row r="50" spans="7:7">
      <c r="G50" s="133"/>
    </row>
    <row r="51" spans="7:7">
      <c r="G51" s="133"/>
    </row>
    <row r="53" spans="7:7">
      <c r="G53" s="133"/>
    </row>
  </sheetData>
  <mergeCells count="21">
    <mergeCell ref="A5:E5"/>
    <mergeCell ref="A1:B1"/>
    <mergeCell ref="C1:E1"/>
    <mergeCell ref="A2:B2"/>
    <mergeCell ref="C2:E2"/>
    <mergeCell ref="C3:E3"/>
    <mergeCell ref="A6:E6"/>
    <mergeCell ref="A8:A9"/>
    <mergeCell ref="B8:B9"/>
    <mergeCell ref="C8:C9"/>
    <mergeCell ref="D8:E8"/>
    <mergeCell ref="A46:B46"/>
    <mergeCell ref="C46:E46"/>
    <mergeCell ref="H18:I18"/>
    <mergeCell ref="J18:K18"/>
    <mergeCell ref="C38:E38"/>
    <mergeCell ref="A39:B39"/>
    <mergeCell ref="C39:E39"/>
    <mergeCell ref="A40:B40"/>
    <mergeCell ref="C40:E40"/>
    <mergeCell ref="G18:G19"/>
  </mergeCells>
  <pageMargins left="0.45" right="0.2" top="0.75" bottom="0.5" header="0.3" footer="0.3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AX4544"/>
  <sheetViews>
    <sheetView workbookViewId="0">
      <pane ySplit="8" topLeftCell="A4524" activePane="bottomLeft" state="frozen"/>
      <selection activeCell="E170" sqref="E170:E171"/>
      <selection pane="bottomLeft" activeCell="G4532" sqref="G4532"/>
    </sheetView>
  </sheetViews>
  <sheetFormatPr defaultRowHeight="12.75"/>
  <cols>
    <col min="1" max="1" width="6.28515625" style="151" customWidth="1"/>
    <col min="2" max="2" width="11.7109375" style="236" customWidth="1"/>
    <col min="3" max="3" width="14.140625" style="151" customWidth="1"/>
    <col min="4" max="4" width="55.7109375" style="239" customWidth="1"/>
    <col min="5" max="7" width="15.7109375" style="142" customWidth="1"/>
    <col min="8" max="8" width="11.42578125" style="240" customWidth="1"/>
    <col min="9" max="9" width="15.7109375" style="232" customWidth="1"/>
    <col min="10" max="50" width="9.140625" style="143"/>
    <col min="51" max="16384" width="9.140625" style="142"/>
  </cols>
  <sheetData>
    <row r="1" spans="1:50">
      <c r="A1" s="139" t="s">
        <v>362</v>
      </c>
      <c r="B1" s="140"/>
      <c r="C1" s="140"/>
      <c r="D1" s="141"/>
      <c r="E1" s="1360" t="s">
        <v>363</v>
      </c>
      <c r="F1" s="1360"/>
      <c r="G1" s="1360"/>
      <c r="H1" s="1360"/>
      <c r="I1" s="1360"/>
      <c r="J1" s="142"/>
    </row>
    <row r="2" spans="1:50">
      <c r="A2" s="142" t="s">
        <v>1</v>
      </c>
      <c r="B2" s="144"/>
      <c r="C2" s="144"/>
      <c r="D2" s="145"/>
      <c r="E2" s="1360" t="s">
        <v>364</v>
      </c>
      <c r="F2" s="1360"/>
      <c r="G2" s="1360"/>
      <c r="H2" s="1360"/>
      <c r="I2" s="1360"/>
      <c r="J2" s="142"/>
    </row>
    <row r="3" spans="1:50" ht="8.25" customHeight="1">
      <c r="A3" s="144"/>
      <c r="B3" s="1042"/>
      <c r="C3" s="144"/>
      <c r="D3" s="145"/>
      <c r="E3" s="146"/>
      <c r="F3" s="146"/>
      <c r="G3" s="146"/>
      <c r="H3" s="147"/>
      <c r="I3" s="148"/>
    </row>
    <row r="4" spans="1:50" ht="15.75">
      <c r="A4" s="1361" t="s">
        <v>414</v>
      </c>
      <c r="B4" s="1361"/>
      <c r="C4" s="1361"/>
      <c r="D4" s="1361"/>
      <c r="E4" s="1361"/>
      <c r="F4" s="1361"/>
      <c r="G4" s="1361"/>
      <c r="H4" s="1361"/>
      <c r="I4" s="1361"/>
    </row>
    <row r="5" spans="1:50" ht="13.5" thickBot="1">
      <c r="A5" s="149"/>
      <c r="B5" s="150"/>
      <c r="D5" s="152"/>
      <c r="E5" s="152"/>
      <c r="F5" s="152"/>
      <c r="G5" s="1362" t="s">
        <v>8</v>
      </c>
      <c r="H5" s="1362"/>
      <c r="I5" s="153" t="s">
        <v>365</v>
      </c>
    </row>
    <row r="6" spans="1:50" s="151" customFormat="1" ht="13.5" thickTop="1">
      <c r="A6" s="1363" t="s">
        <v>366</v>
      </c>
      <c r="B6" s="1365" t="s">
        <v>9</v>
      </c>
      <c r="C6" s="1365"/>
      <c r="D6" s="1363" t="s">
        <v>367</v>
      </c>
      <c r="E6" s="1363" t="s">
        <v>368</v>
      </c>
      <c r="F6" s="1363" t="s">
        <v>369</v>
      </c>
      <c r="G6" s="1363"/>
      <c r="H6" s="1367" t="s">
        <v>370</v>
      </c>
      <c r="I6" s="1367"/>
      <c r="J6" s="154"/>
      <c r="K6" s="154"/>
      <c r="L6" s="154"/>
      <c r="M6" s="154"/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  <c r="Y6" s="154"/>
      <c r="Z6" s="154"/>
      <c r="AA6" s="154"/>
      <c r="AB6" s="154"/>
      <c r="AC6" s="154"/>
      <c r="AD6" s="154"/>
      <c r="AE6" s="154"/>
      <c r="AF6" s="154"/>
      <c r="AG6" s="154"/>
      <c r="AH6" s="154"/>
      <c r="AI6" s="154"/>
      <c r="AJ6" s="154"/>
      <c r="AK6" s="154"/>
      <c r="AL6" s="154"/>
      <c r="AM6" s="154"/>
      <c r="AN6" s="154"/>
      <c r="AO6" s="154"/>
      <c r="AP6" s="154"/>
      <c r="AQ6" s="154"/>
      <c r="AR6" s="154"/>
      <c r="AS6" s="154"/>
      <c r="AT6" s="154"/>
      <c r="AU6" s="154"/>
      <c r="AV6" s="154"/>
      <c r="AW6" s="154"/>
      <c r="AX6" s="154"/>
    </row>
    <row r="7" spans="1:50" s="151" customFormat="1">
      <c r="A7" s="1364"/>
      <c r="B7" s="1366"/>
      <c r="C7" s="1366"/>
      <c r="D7" s="1364"/>
      <c r="E7" s="1364"/>
      <c r="F7" s="1364" t="s">
        <v>371</v>
      </c>
      <c r="G7" s="1364" t="s">
        <v>372</v>
      </c>
      <c r="H7" s="1372" t="s">
        <v>11</v>
      </c>
      <c r="I7" s="1373" t="s">
        <v>373</v>
      </c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  <c r="AA7" s="154"/>
      <c r="AB7" s="154"/>
      <c r="AC7" s="154"/>
      <c r="AD7" s="154"/>
      <c r="AE7" s="154"/>
      <c r="AF7" s="154"/>
      <c r="AG7" s="154"/>
      <c r="AH7" s="154"/>
      <c r="AI7" s="154"/>
      <c r="AJ7" s="154"/>
      <c r="AK7" s="154"/>
      <c r="AL7" s="154"/>
      <c r="AM7" s="154"/>
      <c r="AN7" s="154"/>
      <c r="AO7" s="154"/>
      <c r="AP7" s="154"/>
      <c r="AQ7" s="154"/>
      <c r="AR7" s="154"/>
      <c r="AS7" s="154"/>
      <c r="AT7" s="154"/>
      <c r="AU7" s="154"/>
      <c r="AV7" s="154"/>
      <c r="AW7" s="154"/>
      <c r="AX7" s="154"/>
    </row>
    <row r="8" spans="1:50" s="151" customFormat="1" ht="24.75" customHeight="1">
      <c r="A8" s="1364"/>
      <c r="B8" s="1040" t="s">
        <v>13</v>
      </c>
      <c r="C8" s="1040" t="s">
        <v>14</v>
      </c>
      <c r="D8" s="1364"/>
      <c r="E8" s="1364"/>
      <c r="F8" s="1364"/>
      <c r="G8" s="1364"/>
      <c r="H8" s="1372"/>
      <c r="I8" s="1373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  <c r="AB8" s="154"/>
      <c r="AC8" s="154"/>
      <c r="AD8" s="154"/>
      <c r="AE8" s="154"/>
      <c r="AF8" s="154"/>
      <c r="AG8" s="154"/>
      <c r="AH8" s="154"/>
      <c r="AI8" s="154"/>
      <c r="AJ8" s="154"/>
      <c r="AK8" s="154"/>
      <c r="AL8" s="154"/>
      <c r="AM8" s="154"/>
      <c r="AN8" s="154"/>
      <c r="AO8" s="154"/>
      <c r="AP8" s="154"/>
      <c r="AQ8" s="154"/>
      <c r="AR8" s="154"/>
      <c r="AS8" s="154"/>
      <c r="AT8" s="154"/>
      <c r="AU8" s="154"/>
      <c r="AV8" s="154"/>
      <c r="AW8" s="154"/>
      <c r="AX8" s="154"/>
    </row>
    <row r="9" spans="1:50" s="151" customFormat="1" ht="14.25" customHeight="1">
      <c r="A9" s="155" t="s">
        <v>374</v>
      </c>
      <c r="B9" s="155" t="s">
        <v>375</v>
      </c>
      <c r="C9" s="155" t="s">
        <v>376</v>
      </c>
      <c r="D9" s="156" t="s">
        <v>377</v>
      </c>
      <c r="E9" s="157">
        <v>1</v>
      </c>
      <c r="F9" s="157">
        <v>2</v>
      </c>
      <c r="G9" s="157">
        <v>3</v>
      </c>
      <c r="H9" s="158">
        <v>4</v>
      </c>
      <c r="I9" s="159">
        <v>5</v>
      </c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4"/>
      <c r="AA9" s="154"/>
      <c r="AB9" s="154"/>
      <c r="AC9" s="154"/>
      <c r="AD9" s="154"/>
      <c r="AE9" s="154"/>
      <c r="AF9" s="154"/>
      <c r="AG9" s="154"/>
      <c r="AH9" s="154"/>
      <c r="AI9" s="154"/>
      <c r="AJ9" s="154"/>
      <c r="AK9" s="154"/>
      <c r="AL9" s="154"/>
      <c r="AM9" s="154"/>
      <c r="AN9" s="154"/>
      <c r="AO9" s="154"/>
      <c r="AP9" s="154"/>
      <c r="AQ9" s="154"/>
      <c r="AR9" s="154"/>
      <c r="AS9" s="154"/>
      <c r="AT9" s="154"/>
      <c r="AU9" s="154"/>
      <c r="AV9" s="154"/>
      <c r="AW9" s="154"/>
      <c r="AX9" s="154"/>
    </row>
    <row r="10" spans="1:50" s="165" customFormat="1" ht="14.25" customHeight="1">
      <c r="A10" s="160" t="s">
        <v>378</v>
      </c>
      <c r="B10" s="1374" t="s">
        <v>379</v>
      </c>
      <c r="C10" s="1374"/>
      <c r="D10" s="1374"/>
      <c r="E10" s="161"/>
      <c r="F10" s="161"/>
      <c r="G10" s="161"/>
      <c r="H10" s="162"/>
      <c r="I10" s="163"/>
      <c r="J10" s="164"/>
      <c r="K10" s="164"/>
      <c r="L10" s="164"/>
      <c r="M10" s="164"/>
      <c r="N10" s="164"/>
      <c r="O10" s="164"/>
      <c r="P10" s="164"/>
      <c r="Q10" s="164"/>
      <c r="R10" s="164"/>
      <c r="S10" s="164"/>
      <c r="T10" s="164"/>
      <c r="U10" s="164"/>
      <c r="V10" s="164"/>
      <c r="W10" s="164"/>
      <c r="X10" s="164"/>
      <c r="Y10" s="164"/>
      <c r="Z10" s="164"/>
      <c r="AA10" s="164"/>
      <c r="AB10" s="164"/>
      <c r="AC10" s="164"/>
      <c r="AD10" s="164"/>
      <c r="AE10" s="164"/>
      <c r="AF10" s="164"/>
      <c r="AG10" s="164"/>
      <c r="AH10" s="164"/>
      <c r="AI10" s="164"/>
      <c r="AJ10" s="164"/>
      <c r="AK10" s="164"/>
      <c r="AL10" s="164"/>
      <c r="AM10" s="164"/>
      <c r="AN10" s="164"/>
      <c r="AO10" s="164"/>
      <c r="AP10" s="164"/>
      <c r="AQ10" s="164"/>
      <c r="AR10" s="164"/>
      <c r="AS10" s="164"/>
      <c r="AT10" s="164"/>
      <c r="AU10" s="164"/>
      <c r="AV10" s="164"/>
      <c r="AW10" s="164"/>
      <c r="AX10" s="164"/>
    </row>
    <row r="11" spans="1:50">
      <c r="A11" s="166">
        <v>1</v>
      </c>
      <c r="B11" s="22">
        <v>44562</v>
      </c>
      <c r="C11" s="23" t="s">
        <v>183</v>
      </c>
      <c r="D11" s="24" t="s">
        <v>184</v>
      </c>
      <c r="E11" s="25">
        <v>100000</v>
      </c>
      <c r="F11" s="167">
        <f>E11</f>
        <v>100000</v>
      </c>
      <c r="G11" s="167"/>
      <c r="H11" s="168"/>
      <c r="I11" s="169"/>
    </row>
    <row r="12" spans="1:50">
      <c r="A12" s="166">
        <f>A11+1</f>
        <v>2</v>
      </c>
      <c r="B12" s="22">
        <v>44562</v>
      </c>
      <c r="C12" s="23" t="s">
        <v>183</v>
      </c>
      <c r="D12" s="31" t="s">
        <v>155</v>
      </c>
      <c r="E12" s="25">
        <v>300000</v>
      </c>
      <c r="F12" s="167">
        <f t="shared" ref="F12:F75" si="0">E12</f>
        <v>300000</v>
      </c>
      <c r="G12" s="167"/>
      <c r="H12" s="168"/>
      <c r="I12" s="169"/>
    </row>
    <row r="13" spans="1:50">
      <c r="A13" s="166">
        <f t="shared" ref="A13:A76" si="1">A12+1</f>
        <v>3</v>
      </c>
      <c r="B13" s="22">
        <v>44562</v>
      </c>
      <c r="C13" s="23" t="s">
        <v>183</v>
      </c>
      <c r="D13" s="24" t="s">
        <v>185</v>
      </c>
      <c r="E13" s="25">
        <v>500000</v>
      </c>
      <c r="F13" s="167">
        <f t="shared" si="0"/>
        <v>500000</v>
      </c>
      <c r="G13" s="167"/>
      <c r="H13" s="168"/>
      <c r="I13" s="169"/>
    </row>
    <row r="14" spans="1:50" ht="25.5">
      <c r="A14" s="166">
        <f t="shared" si="1"/>
        <v>4</v>
      </c>
      <c r="B14" s="22">
        <v>44562</v>
      </c>
      <c r="C14" s="23" t="s">
        <v>183</v>
      </c>
      <c r="D14" s="289" t="s">
        <v>25</v>
      </c>
      <c r="E14" s="25">
        <v>500000</v>
      </c>
      <c r="F14" s="167">
        <f t="shared" si="0"/>
        <v>500000</v>
      </c>
      <c r="G14" s="167"/>
      <c r="H14" s="168"/>
      <c r="I14" s="169"/>
    </row>
    <row r="15" spans="1:50">
      <c r="A15" s="166">
        <f t="shared" si="1"/>
        <v>5</v>
      </c>
      <c r="B15" s="22">
        <v>44562</v>
      </c>
      <c r="C15" s="23" t="s">
        <v>183</v>
      </c>
      <c r="D15" s="289" t="s">
        <v>2431</v>
      </c>
      <c r="E15" s="25">
        <v>1000000</v>
      </c>
      <c r="F15" s="167">
        <f t="shared" si="0"/>
        <v>1000000</v>
      </c>
      <c r="G15" s="167"/>
      <c r="H15" s="168"/>
      <c r="I15" s="169"/>
    </row>
    <row r="16" spans="1:50">
      <c r="A16" s="166">
        <f t="shared" si="1"/>
        <v>6</v>
      </c>
      <c r="B16" s="22">
        <v>44563</v>
      </c>
      <c r="C16" s="23" t="s">
        <v>19</v>
      </c>
      <c r="D16" s="24" t="s">
        <v>186</v>
      </c>
      <c r="E16" s="25">
        <v>50000</v>
      </c>
      <c r="F16" s="167">
        <f t="shared" si="0"/>
        <v>50000</v>
      </c>
      <c r="G16" s="167"/>
      <c r="H16" s="168"/>
      <c r="I16" s="169"/>
    </row>
    <row r="17" spans="1:9">
      <c r="A17" s="166">
        <f t="shared" si="1"/>
        <v>7</v>
      </c>
      <c r="B17" s="22">
        <v>44563</v>
      </c>
      <c r="C17" s="23" t="s">
        <v>19</v>
      </c>
      <c r="D17" s="24" t="s">
        <v>33</v>
      </c>
      <c r="E17" s="25">
        <v>100000</v>
      </c>
      <c r="F17" s="167">
        <f t="shared" si="0"/>
        <v>100000</v>
      </c>
      <c r="G17" s="167"/>
      <c r="H17" s="168"/>
      <c r="I17" s="169"/>
    </row>
    <row r="18" spans="1:9">
      <c r="A18" s="166">
        <f t="shared" si="1"/>
        <v>8</v>
      </c>
      <c r="B18" s="22">
        <v>44563</v>
      </c>
      <c r="C18" s="23" t="s">
        <v>19</v>
      </c>
      <c r="D18" s="33" t="s">
        <v>187</v>
      </c>
      <c r="E18" s="25">
        <v>200000</v>
      </c>
      <c r="F18" s="167">
        <f t="shared" si="0"/>
        <v>200000</v>
      </c>
      <c r="G18" s="167"/>
      <c r="H18" s="168"/>
      <c r="I18" s="169"/>
    </row>
    <row r="19" spans="1:9">
      <c r="A19" s="166">
        <f t="shared" si="1"/>
        <v>9</v>
      </c>
      <c r="B19" s="22">
        <v>44563</v>
      </c>
      <c r="C19" s="23" t="s">
        <v>19</v>
      </c>
      <c r="D19" s="24" t="s">
        <v>150</v>
      </c>
      <c r="E19" s="25">
        <v>200000</v>
      </c>
      <c r="F19" s="167">
        <f t="shared" si="0"/>
        <v>200000</v>
      </c>
      <c r="G19" s="167"/>
      <c r="H19" s="168"/>
      <c r="I19" s="169"/>
    </row>
    <row r="20" spans="1:9">
      <c r="A20" s="166">
        <f t="shared" si="1"/>
        <v>10</v>
      </c>
      <c r="B20" s="22">
        <v>44563</v>
      </c>
      <c r="C20" s="23" t="s">
        <v>19</v>
      </c>
      <c r="D20" s="24" t="s">
        <v>188</v>
      </c>
      <c r="E20" s="25">
        <v>300000</v>
      </c>
      <c r="F20" s="167">
        <f t="shared" si="0"/>
        <v>300000</v>
      </c>
      <c r="G20" s="167"/>
      <c r="H20" s="168"/>
      <c r="I20" s="169"/>
    </row>
    <row r="21" spans="1:9" ht="25.5">
      <c r="A21" s="166">
        <f t="shared" si="1"/>
        <v>11</v>
      </c>
      <c r="B21" s="22">
        <v>44564</v>
      </c>
      <c r="C21" s="23" t="s">
        <v>20</v>
      </c>
      <c r="D21" s="24" t="s">
        <v>189</v>
      </c>
      <c r="E21" s="25">
        <v>50000</v>
      </c>
      <c r="F21" s="167">
        <f t="shared" si="0"/>
        <v>50000</v>
      </c>
      <c r="G21" s="167"/>
      <c r="H21" s="168"/>
      <c r="I21" s="169"/>
    </row>
    <row r="22" spans="1:9">
      <c r="A22" s="166">
        <f t="shared" si="1"/>
        <v>12</v>
      </c>
      <c r="B22" s="22">
        <v>44565</v>
      </c>
      <c r="C22" s="23" t="s">
        <v>22</v>
      </c>
      <c r="D22" s="289" t="s">
        <v>153</v>
      </c>
      <c r="E22" s="25">
        <v>50000</v>
      </c>
      <c r="F22" s="167">
        <f t="shared" si="0"/>
        <v>50000</v>
      </c>
      <c r="G22" s="167"/>
      <c r="H22" s="168"/>
      <c r="I22" s="169"/>
    </row>
    <row r="23" spans="1:9">
      <c r="A23" s="166">
        <f t="shared" si="1"/>
        <v>13</v>
      </c>
      <c r="B23" s="22">
        <v>44565</v>
      </c>
      <c r="C23" s="23" t="s">
        <v>22</v>
      </c>
      <c r="D23" s="24" t="s">
        <v>139</v>
      </c>
      <c r="E23" s="25">
        <v>100000</v>
      </c>
      <c r="F23" s="167">
        <f t="shared" si="0"/>
        <v>100000</v>
      </c>
      <c r="G23" s="167"/>
      <c r="H23" s="168"/>
      <c r="I23" s="169"/>
    </row>
    <row r="24" spans="1:9">
      <c r="A24" s="166">
        <f t="shared" si="1"/>
        <v>14</v>
      </c>
      <c r="B24" s="22">
        <v>44565</v>
      </c>
      <c r="C24" s="23" t="s">
        <v>22</v>
      </c>
      <c r="D24" s="289" t="s">
        <v>190</v>
      </c>
      <c r="E24" s="25">
        <v>200000</v>
      </c>
      <c r="F24" s="167">
        <f t="shared" si="0"/>
        <v>200000</v>
      </c>
      <c r="G24" s="167"/>
      <c r="H24" s="168"/>
      <c r="I24" s="169"/>
    </row>
    <row r="25" spans="1:9">
      <c r="A25" s="166">
        <f t="shared" si="1"/>
        <v>15</v>
      </c>
      <c r="B25" s="22">
        <v>44565</v>
      </c>
      <c r="C25" s="23" t="s">
        <v>22</v>
      </c>
      <c r="D25" s="24" t="s">
        <v>144</v>
      </c>
      <c r="E25" s="25">
        <v>250000</v>
      </c>
      <c r="F25" s="167">
        <f t="shared" si="0"/>
        <v>250000</v>
      </c>
      <c r="G25" s="167"/>
      <c r="H25" s="168"/>
      <c r="I25" s="169"/>
    </row>
    <row r="26" spans="1:9">
      <c r="A26" s="166">
        <f t="shared" si="1"/>
        <v>16</v>
      </c>
      <c r="B26" s="22">
        <v>44566</v>
      </c>
      <c r="C26" s="23" t="s">
        <v>23</v>
      </c>
      <c r="D26" s="24" t="s">
        <v>151</v>
      </c>
      <c r="E26" s="25">
        <v>100000</v>
      </c>
      <c r="F26" s="167">
        <f t="shared" si="0"/>
        <v>100000</v>
      </c>
      <c r="G26" s="167"/>
      <c r="H26" s="168"/>
      <c r="I26" s="169"/>
    </row>
    <row r="27" spans="1:9">
      <c r="A27" s="166">
        <f t="shared" si="1"/>
        <v>17</v>
      </c>
      <c r="B27" s="22">
        <v>44566</v>
      </c>
      <c r="C27" s="23" t="s">
        <v>23</v>
      </c>
      <c r="D27" s="24" t="s">
        <v>191</v>
      </c>
      <c r="E27" s="25">
        <v>200000</v>
      </c>
      <c r="F27" s="167">
        <f t="shared" si="0"/>
        <v>200000</v>
      </c>
      <c r="G27" s="167"/>
      <c r="H27" s="168"/>
      <c r="I27" s="169"/>
    </row>
    <row r="28" spans="1:9">
      <c r="A28" s="166">
        <f t="shared" si="1"/>
        <v>18</v>
      </c>
      <c r="B28" s="22">
        <v>44566</v>
      </c>
      <c r="C28" s="23" t="s">
        <v>23</v>
      </c>
      <c r="D28" s="24" t="s">
        <v>192</v>
      </c>
      <c r="E28" s="25">
        <v>200000</v>
      </c>
      <c r="F28" s="167">
        <f t="shared" si="0"/>
        <v>200000</v>
      </c>
      <c r="G28" s="167"/>
      <c r="H28" s="168"/>
      <c r="I28" s="169"/>
    </row>
    <row r="29" spans="1:9">
      <c r="A29" s="166">
        <f t="shared" si="1"/>
        <v>19</v>
      </c>
      <c r="B29" s="22">
        <v>44566</v>
      </c>
      <c r="C29" s="23" t="s">
        <v>23</v>
      </c>
      <c r="D29" s="24" t="s">
        <v>193</v>
      </c>
      <c r="E29" s="25">
        <v>300000</v>
      </c>
      <c r="F29" s="167">
        <f t="shared" si="0"/>
        <v>300000</v>
      </c>
      <c r="G29" s="167"/>
      <c r="H29" s="168"/>
      <c r="I29" s="169"/>
    </row>
    <row r="30" spans="1:9">
      <c r="A30" s="166">
        <f t="shared" si="1"/>
        <v>20</v>
      </c>
      <c r="B30" s="22">
        <v>44566</v>
      </c>
      <c r="C30" s="23" t="s">
        <v>23</v>
      </c>
      <c r="D30" s="24" t="s">
        <v>194</v>
      </c>
      <c r="E30" s="25">
        <v>500000</v>
      </c>
      <c r="F30" s="167">
        <f t="shared" si="0"/>
        <v>500000</v>
      </c>
      <c r="G30" s="167"/>
      <c r="H30" s="168"/>
      <c r="I30" s="169"/>
    </row>
    <row r="31" spans="1:9">
      <c r="A31" s="166">
        <f t="shared" si="1"/>
        <v>21</v>
      </c>
      <c r="B31" s="22">
        <v>44566</v>
      </c>
      <c r="C31" s="23" t="s">
        <v>23</v>
      </c>
      <c r="D31" s="24" t="s">
        <v>2433</v>
      </c>
      <c r="E31" s="25">
        <v>700000</v>
      </c>
      <c r="F31" s="167">
        <f t="shared" si="0"/>
        <v>700000</v>
      </c>
      <c r="G31" s="167"/>
      <c r="H31" s="168"/>
      <c r="I31" s="169"/>
    </row>
    <row r="32" spans="1:9">
      <c r="A32" s="166">
        <f t="shared" si="1"/>
        <v>22</v>
      </c>
      <c r="B32" s="22">
        <v>44567</v>
      </c>
      <c r="C32" s="23" t="s">
        <v>24</v>
      </c>
      <c r="D32" s="24" t="s">
        <v>196</v>
      </c>
      <c r="E32" s="25">
        <v>200000</v>
      </c>
      <c r="F32" s="167">
        <f t="shared" si="0"/>
        <v>200000</v>
      </c>
      <c r="G32" s="167"/>
      <c r="H32" s="168"/>
      <c r="I32" s="169"/>
    </row>
    <row r="33" spans="1:9">
      <c r="A33" s="166">
        <f t="shared" si="1"/>
        <v>23</v>
      </c>
      <c r="B33" s="22">
        <v>44568</v>
      </c>
      <c r="C33" s="23" t="s">
        <v>26</v>
      </c>
      <c r="D33" s="24" t="s">
        <v>2434</v>
      </c>
      <c r="E33" s="25">
        <v>100000</v>
      </c>
      <c r="F33" s="167">
        <f t="shared" si="0"/>
        <v>100000</v>
      </c>
      <c r="G33" s="167"/>
      <c r="H33" s="168"/>
      <c r="I33" s="169"/>
    </row>
    <row r="34" spans="1:9">
      <c r="A34" s="166">
        <f t="shared" si="1"/>
        <v>24</v>
      </c>
      <c r="B34" s="22">
        <v>44568</v>
      </c>
      <c r="C34" s="23" t="s">
        <v>26</v>
      </c>
      <c r="D34" s="24" t="s">
        <v>197</v>
      </c>
      <c r="E34" s="25">
        <v>200000</v>
      </c>
      <c r="F34" s="167">
        <f t="shared" si="0"/>
        <v>200000</v>
      </c>
      <c r="G34" s="167"/>
      <c r="H34" s="168"/>
      <c r="I34" s="169"/>
    </row>
    <row r="35" spans="1:9">
      <c r="A35" s="166">
        <f t="shared" si="1"/>
        <v>25</v>
      </c>
      <c r="B35" s="22">
        <v>44568</v>
      </c>
      <c r="C35" s="23" t="s">
        <v>26</v>
      </c>
      <c r="D35" s="24" t="s">
        <v>198</v>
      </c>
      <c r="E35" s="25">
        <v>500000</v>
      </c>
      <c r="F35" s="167">
        <f t="shared" si="0"/>
        <v>500000</v>
      </c>
      <c r="G35" s="167"/>
      <c r="H35" s="168"/>
      <c r="I35" s="169"/>
    </row>
    <row r="36" spans="1:9">
      <c r="A36" s="166">
        <f t="shared" si="1"/>
        <v>26</v>
      </c>
      <c r="B36" s="22">
        <v>44568</v>
      </c>
      <c r="C36" s="23" t="s">
        <v>26</v>
      </c>
      <c r="D36" s="289" t="s">
        <v>199</v>
      </c>
      <c r="E36" s="25">
        <v>700000</v>
      </c>
      <c r="F36" s="167">
        <f t="shared" si="0"/>
        <v>700000</v>
      </c>
      <c r="G36" s="167"/>
      <c r="H36" s="168"/>
      <c r="I36" s="169"/>
    </row>
    <row r="37" spans="1:9">
      <c r="A37" s="166">
        <f t="shared" si="1"/>
        <v>27</v>
      </c>
      <c r="B37" s="22">
        <v>44569</v>
      </c>
      <c r="C37" s="23" t="s">
        <v>27</v>
      </c>
      <c r="D37" s="24" t="s">
        <v>21</v>
      </c>
      <c r="E37" s="25">
        <v>10000</v>
      </c>
      <c r="F37" s="167">
        <f t="shared" si="0"/>
        <v>10000</v>
      </c>
      <c r="G37" s="167"/>
      <c r="H37" s="168"/>
      <c r="I37" s="169"/>
    </row>
    <row r="38" spans="1:9">
      <c r="A38" s="166">
        <f t="shared" si="1"/>
        <v>28</v>
      </c>
      <c r="B38" s="22">
        <v>44569</v>
      </c>
      <c r="C38" s="23" t="s">
        <v>27</v>
      </c>
      <c r="D38" s="24" t="s">
        <v>200</v>
      </c>
      <c r="E38" s="25">
        <v>50000</v>
      </c>
      <c r="F38" s="167">
        <f t="shared" si="0"/>
        <v>50000</v>
      </c>
      <c r="G38" s="167"/>
      <c r="H38" s="168"/>
      <c r="I38" s="169"/>
    </row>
    <row r="39" spans="1:9">
      <c r="A39" s="166">
        <f t="shared" si="1"/>
        <v>29</v>
      </c>
      <c r="B39" s="22">
        <v>44569</v>
      </c>
      <c r="C39" s="23" t="s">
        <v>27</v>
      </c>
      <c r="D39" s="24" t="s">
        <v>201</v>
      </c>
      <c r="E39" s="25">
        <v>200000</v>
      </c>
      <c r="F39" s="167">
        <f t="shared" si="0"/>
        <v>200000</v>
      </c>
      <c r="G39" s="167"/>
      <c r="H39" s="168"/>
      <c r="I39" s="169"/>
    </row>
    <row r="40" spans="1:9">
      <c r="A40" s="166">
        <f t="shared" si="1"/>
        <v>30</v>
      </c>
      <c r="B40" s="22">
        <v>44569</v>
      </c>
      <c r="C40" s="23" t="s">
        <v>27</v>
      </c>
      <c r="D40" s="24" t="s">
        <v>202</v>
      </c>
      <c r="E40" s="25">
        <v>340000</v>
      </c>
      <c r="F40" s="167">
        <f t="shared" si="0"/>
        <v>340000</v>
      </c>
      <c r="G40" s="167"/>
      <c r="H40" s="168"/>
      <c r="I40" s="169"/>
    </row>
    <row r="41" spans="1:9">
      <c r="A41" s="166">
        <f t="shared" si="1"/>
        <v>31</v>
      </c>
      <c r="B41" s="22">
        <v>44569</v>
      </c>
      <c r="C41" s="23" t="s">
        <v>27</v>
      </c>
      <c r="D41" s="34" t="s">
        <v>203</v>
      </c>
      <c r="E41" s="26">
        <v>600000</v>
      </c>
      <c r="F41" s="167">
        <f t="shared" si="0"/>
        <v>600000</v>
      </c>
      <c r="G41" s="167"/>
      <c r="H41" s="168"/>
      <c r="I41" s="169"/>
    </row>
    <row r="42" spans="1:9" ht="25.5">
      <c r="A42" s="166">
        <f t="shared" si="1"/>
        <v>32</v>
      </c>
      <c r="B42" s="22">
        <v>44569</v>
      </c>
      <c r="C42" s="23" t="s">
        <v>27</v>
      </c>
      <c r="D42" s="24" t="s">
        <v>2479</v>
      </c>
      <c r="E42" s="26">
        <v>1000000</v>
      </c>
      <c r="F42" s="167">
        <f t="shared" si="0"/>
        <v>1000000</v>
      </c>
      <c r="G42" s="167"/>
      <c r="H42" s="168"/>
      <c r="I42" s="169"/>
    </row>
    <row r="43" spans="1:9">
      <c r="A43" s="166">
        <f t="shared" si="1"/>
        <v>33</v>
      </c>
      <c r="B43" s="22">
        <v>44570</v>
      </c>
      <c r="C43" s="23" t="s">
        <v>28</v>
      </c>
      <c r="D43" s="24" t="s">
        <v>21</v>
      </c>
      <c r="E43" s="25">
        <v>5000</v>
      </c>
      <c r="F43" s="167">
        <f t="shared" si="0"/>
        <v>5000</v>
      </c>
      <c r="G43" s="167"/>
      <c r="H43" s="168"/>
      <c r="I43" s="169"/>
    </row>
    <row r="44" spans="1:9">
      <c r="A44" s="166">
        <f t="shared" si="1"/>
        <v>34</v>
      </c>
      <c r="B44" s="22">
        <v>44570</v>
      </c>
      <c r="C44" s="23" t="s">
        <v>28</v>
      </c>
      <c r="D44" s="24" t="s">
        <v>21</v>
      </c>
      <c r="E44" s="25">
        <v>5000</v>
      </c>
      <c r="F44" s="167">
        <f t="shared" si="0"/>
        <v>5000</v>
      </c>
      <c r="G44" s="167"/>
      <c r="H44" s="168"/>
      <c r="I44" s="169"/>
    </row>
    <row r="45" spans="1:9">
      <c r="A45" s="166">
        <f t="shared" si="1"/>
        <v>35</v>
      </c>
      <c r="B45" s="22">
        <v>44570</v>
      </c>
      <c r="C45" s="23" t="s">
        <v>28</v>
      </c>
      <c r="D45" s="24" t="s">
        <v>21</v>
      </c>
      <c r="E45" s="25">
        <v>5000</v>
      </c>
      <c r="F45" s="167">
        <f t="shared" si="0"/>
        <v>5000</v>
      </c>
      <c r="G45" s="167"/>
      <c r="H45" s="168"/>
      <c r="I45" s="169"/>
    </row>
    <row r="46" spans="1:9">
      <c r="A46" s="166">
        <f t="shared" si="1"/>
        <v>36</v>
      </c>
      <c r="B46" s="22">
        <v>44570</v>
      </c>
      <c r="C46" s="23" t="s">
        <v>28</v>
      </c>
      <c r="D46" s="24" t="s">
        <v>21</v>
      </c>
      <c r="E46" s="25">
        <v>5000</v>
      </c>
      <c r="F46" s="167">
        <f t="shared" si="0"/>
        <v>5000</v>
      </c>
      <c r="G46" s="167"/>
      <c r="H46" s="168"/>
      <c r="I46" s="169"/>
    </row>
    <row r="47" spans="1:9">
      <c r="A47" s="166">
        <f t="shared" si="1"/>
        <v>37</v>
      </c>
      <c r="B47" s="22">
        <v>44570</v>
      </c>
      <c r="C47" s="23" t="s">
        <v>28</v>
      </c>
      <c r="D47" s="24" t="s">
        <v>21</v>
      </c>
      <c r="E47" s="25">
        <v>10000</v>
      </c>
      <c r="F47" s="167">
        <f t="shared" si="0"/>
        <v>10000</v>
      </c>
      <c r="G47" s="167"/>
      <c r="H47" s="168"/>
      <c r="I47" s="169"/>
    </row>
    <row r="48" spans="1:9">
      <c r="A48" s="166">
        <f t="shared" si="1"/>
        <v>38</v>
      </c>
      <c r="B48" s="22">
        <v>44570</v>
      </c>
      <c r="C48" s="23" t="s">
        <v>28</v>
      </c>
      <c r="D48" s="24" t="s">
        <v>21</v>
      </c>
      <c r="E48" s="25">
        <v>10000</v>
      </c>
      <c r="F48" s="167">
        <f t="shared" si="0"/>
        <v>10000</v>
      </c>
      <c r="G48" s="167"/>
      <c r="H48" s="168"/>
      <c r="I48" s="169"/>
    </row>
    <row r="49" spans="1:9">
      <c r="A49" s="166">
        <f t="shared" si="1"/>
        <v>39</v>
      </c>
      <c r="B49" s="22">
        <v>44570</v>
      </c>
      <c r="C49" s="23" t="s">
        <v>28</v>
      </c>
      <c r="D49" s="24" t="s">
        <v>21</v>
      </c>
      <c r="E49" s="25">
        <v>10000</v>
      </c>
      <c r="F49" s="167">
        <f t="shared" si="0"/>
        <v>10000</v>
      </c>
      <c r="G49" s="167"/>
      <c r="H49" s="168"/>
      <c r="I49" s="169"/>
    </row>
    <row r="50" spans="1:9">
      <c r="A50" s="166">
        <f t="shared" si="1"/>
        <v>40</v>
      </c>
      <c r="B50" s="22">
        <v>44570</v>
      </c>
      <c r="C50" s="23" t="s">
        <v>28</v>
      </c>
      <c r="D50" s="24" t="s">
        <v>21</v>
      </c>
      <c r="E50" s="25">
        <v>10000</v>
      </c>
      <c r="F50" s="167">
        <f t="shared" si="0"/>
        <v>10000</v>
      </c>
      <c r="G50" s="167"/>
      <c r="H50" s="168"/>
      <c r="I50" s="169"/>
    </row>
    <row r="51" spans="1:9">
      <c r="A51" s="166">
        <f t="shared" si="1"/>
        <v>41</v>
      </c>
      <c r="B51" s="22">
        <v>44570</v>
      </c>
      <c r="C51" s="23" t="s">
        <v>28</v>
      </c>
      <c r="D51" s="24" t="s">
        <v>21</v>
      </c>
      <c r="E51" s="25">
        <v>10000</v>
      </c>
      <c r="F51" s="167">
        <f t="shared" si="0"/>
        <v>10000</v>
      </c>
      <c r="G51" s="171"/>
      <c r="H51" s="168"/>
      <c r="I51" s="169"/>
    </row>
    <row r="52" spans="1:9">
      <c r="A52" s="166">
        <f t="shared" si="1"/>
        <v>42</v>
      </c>
      <c r="B52" s="22">
        <v>44570</v>
      </c>
      <c r="C52" s="23" t="s">
        <v>28</v>
      </c>
      <c r="D52" s="24" t="s">
        <v>21</v>
      </c>
      <c r="E52" s="25">
        <v>10000</v>
      </c>
      <c r="F52" s="167">
        <f t="shared" si="0"/>
        <v>10000</v>
      </c>
      <c r="G52" s="167"/>
      <c r="H52" s="168"/>
      <c r="I52" s="169"/>
    </row>
    <row r="53" spans="1:9">
      <c r="A53" s="166">
        <f t="shared" si="1"/>
        <v>43</v>
      </c>
      <c r="B53" s="22">
        <v>44570</v>
      </c>
      <c r="C53" s="23" t="s">
        <v>28</v>
      </c>
      <c r="D53" s="24" t="s">
        <v>21</v>
      </c>
      <c r="E53" s="25">
        <v>10000</v>
      </c>
      <c r="F53" s="167">
        <f t="shared" si="0"/>
        <v>10000</v>
      </c>
      <c r="G53" s="167"/>
      <c r="H53" s="168"/>
      <c r="I53" s="169"/>
    </row>
    <row r="54" spans="1:9">
      <c r="A54" s="166">
        <f t="shared" si="1"/>
        <v>44</v>
      </c>
      <c r="B54" s="22">
        <v>44570</v>
      </c>
      <c r="C54" s="23" t="s">
        <v>28</v>
      </c>
      <c r="D54" s="24" t="s">
        <v>21</v>
      </c>
      <c r="E54" s="25">
        <v>10000</v>
      </c>
      <c r="F54" s="167">
        <f t="shared" si="0"/>
        <v>10000</v>
      </c>
      <c r="G54" s="167"/>
      <c r="H54" s="168"/>
      <c r="I54" s="169"/>
    </row>
    <row r="55" spans="1:9">
      <c r="A55" s="166">
        <f t="shared" si="1"/>
        <v>45</v>
      </c>
      <c r="B55" s="22">
        <v>44570</v>
      </c>
      <c r="C55" s="23" t="s">
        <v>28</v>
      </c>
      <c r="D55" s="24" t="s">
        <v>21</v>
      </c>
      <c r="E55" s="25">
        <v>20000</v>
      </c>
      <c r="F55" s="167">
        <f t="shared" si="0"/>
        <v>20000</v>
      </c>
      <c r="G55" s="167"/>
      <c r="H55" s="168"/>
      <c r="I55" s="169"/>
    </row>
    <row r="56" spans="1:9">
      <c r="A56" s="166">
        <f t="shared" si="1"/>
        <v>46</v>
      </c>
      <c r="B56" s="22">
        <v>44570</v>
      </c>
      <c r="C56" s="23" t="s">
        <v>28</v>
      </c>
      <c r="D56" s="24" t="s">
        <v>21</v>
      </c>
      <c r="E56" s="25">
        <v>20000</v>
      </c>
      <c r="F56" s="167">
        <f t="shared" si="0"/>
        <v>20000</v>
      </c>
      <c r="G56" s="167"/>
      <c r="H56" s="168"/>
      <c r="I56" s="169"/>
    </row>
    <row r="57" spans="1:9">
      <c r="A57" s="166">
        <f t="shared" si="1"/>
        <v>47</v>
      </c>
      <c r="B57" s="22">
        <v>44570</v>
      </c>
      <c r="C57" s="23" t="s">
        <v>28</v>
      </c>
      <c r="D57" s="24" t="s">
        <v>21</v>
      </c>
      <c r="E57" s="25">
        <v>20000</v>
      </c>
      <c r="F57" s="167">
        <f t="shared" si="0"/>
        <v>20000</v>
      </c>
      <c r="G57" s="167"/>
      <c r="H57" s="168"/>
      <c r="I57" s="169"/>
    </row>
    <row r="58" spans="1:9">
      <c r="A58" s="166">
        <f t="shared" si="1"/>
        <v>48</v>
      </c>
      <c r="B58" s="22">
        <v>44570</v>
      </c>
      <c r="C58" s="23" t="s">
        <v>28</v>
      </c>
      <c r="D58" s="24" t="s">
        <v>21</v>
      </c>
      <c r="E58" s="25">
        <v>20000</v>
      </c>
      <c r="F58" s="167">
        <f t="shared" si="0"/>
        <v>20000</v>
      </c>
      <c r="G58" s="167"/>
      <c r="H58" s="168"/>
      <c r="I58" s="169"/>
    </row>
    <row r="59" spans="1:9">
      <c r="A59" s="166">
        <f t="shared" si="1"/>
        <v>49</v>
      </c>
      <c r="B59" s="22">
        <v>44570</v>
      </c>
      <c r="C59" s="23" t="s">
        <v>28</v>
      </c>
      <c r="D59" s="24" t="s">
        <v>21</v>
      </c>
      <c r="E59" s="25">
        <v>20000</v>
      </c>
      <c r="F59" s="167">
        <f t="shared" si="0"/>
        <v>20000</v>
      </c>
      <c r="G59" s="167"/>
      <c r="H59" s="168"/>
      <c r="I59" s="169"/>
    </row>
    <row r="60" spans="1:9">
      <c r="A60" s="166">
        <f t="shared" si="1"/>
        <v>50</v>
      </c>
      <c r="B60" s="22">
        <v>44570</v>
      </c>
      <c r="C60" s="23" t="s">
        <v>28</v>
      </c>
      <c r="D60" s="24" t="s">
        <v>21</v>
      </c>
      <c r="E60" s="25">
        <v>20000</v>
      </c>
      <c r="F60" s="167">
        <f t="shared" si="0"/>
        <v>20000</v>
      </c>
      <c r="G60" s="167"/>
      <c r="H60" s="168"/>
      <c r="I60" s="169"/>
    </row>
    <row r="61" spans="1:9">
      <c r="A61" s="166">
        <f t="shared" si="1"/>
        <v>51</v>
      </c>
      <c r="B61" s="22">
        <v>44570</v>
      </c>
      <c r="C61" s="23" t="s">
        <v>28</v>
      </c>
      <c r="D61" s="24" t="s">
        <v>21</v>
      </c>
      <c r="E61" s="25">
        <v>20000</v>
      </c>
      <c r="F61" s="167">
        <f t="shared" si="0"/>
        <v>20000</v>
      </c>
      <c r="G61" s="167"/>
      <c r="H61" s="168"/>
      <c r="I61" s="169"/>
    </row>
    <row r="62" spans="1:9">
      <c r="A62" s="166">
        <f t="shared" si="1"/>
        <v>52</v>
      </c>
      <c r="B62" s="22">
        <v>44570</v>
      </c>
      <c r="C62" s="23" t="s">
        <v>28</v>
      </c>
      <c r="D62" s="24" t="s">
        <v>21</v>
      </c>
      <c r="E62" s="25">
        <v>20000</v>
      </c>
      <c r="F62" s="167">
        <f t="shared" si="0"/>
        <v>20000</v>
      </c>
      <c r="G62" s="167"/>
      <c r="H62" s="168"/>
      <c r="I62" s="169"/>
    </row>
    <row r="63" spans="1:9">
      <c r="A63" s="166">
        <f t="shared" si="1"/>
        <v>53</v>
      </c>
      <c r="B63" s="22">
        <v>44570</v>
      </c>
      <c r="C63" s="23" t="s">
        <v>28</v>
      </c>
      <c r="D63" s="24" t="s">
        <v>21</v>
      </c>
      <c r="E63" s="25">
        <v>30000</v>
      </c>
      <c r="F63" s="167">
        <f t="shared" si="0"/>
        <v>30000</v>
      </c>
      <c r="G63" s="167"/>
      <c r="H63" s="168"/>
      <c r="I63" s="169"/>
    </row>
    <row r="64" spans="1:9">
      <c r="A64" s="166">
        <f t="shared" si="1"/>
        <v>54</v>
      </c>
      <c r="B64" s="22">
        <v>44570</v>
      </c>
      <c r="C64" s="23" t="s">
        <v>28</v>
      </c>
      <c r="D64" s="289" t="s">
        <v>204</v>
      </c>
      <c r="E64" s="25">
        <v>50000</v>
      </c>
      <c r="F64" s="167">
        <f t="shared" si="0"/>
        <v>50000</v>
      </c>
      <c r="G64" s="167"/>
      <c r="H64" s="168"/>
      <c r="I64" s="169"/>
    </row>
    <row r="65" spans="1:50">
      <c r="A65" s="166">
        <f t="shared" si="1"/>
        <v>55</v>
      </c>
      <c r="B65" s="22">
        <v>44570</v>
      </c>
      <c r="C65" s="23" t="s">
        <v>28</v>
      </c>
      <c r="D65" s="289" t="s">
        <v>2091</v>
      </c>
      <c r="E65" s="25">
        <v>50000</v>
      </c>
      <c r="F65" s="167">
        <f t="shared" si="0"/>
        <v>50000</v>
      </c>
      <c r="G65" s="167"/>
      <c r="H65" s="168"/>
      <c r="I65" s="169"/>
    </row>
    <row r="66" spans="1:50">
      <c r="A66" s="166">
        <f t="shared" si="1"/>
        <v>56</v>
      </c>
      <c r="B66" s="22">
        <v>44570</v>
      </c>
      <c r="C66" s="23" t="s">
        <v>28</v>
      </c>
      <c r="D66" s="289" t="s">
        <v>205</v>
      </c>
      <c r="E66" s="25">
        <v>200000</v>
      </c>
      <c r="F66" s="167">
        <f t="shared" si="0"/>
        <v>200000</v>
      </c>
      <c r="G66" s="167"/>
      <c r="H66" s="168"/>
      <c r="I66" s="169"/>
    </row>
    <row r="67" spans="1:50">
      <c r="A67" s="166">
        <f t="shared" si="1"/>
        <v>57</v>
      </c>
      <c r="B67" s="22">
        <v>44571</v>
      </c>
      <c r="C67" s="23" t="s">
        <v>29</v>
      </c>
      <c r="D67" s="24" t="s">
        <v>21</v>
      </c>
      <c r="E67" s="25">
        <v>1000</v>
      </c>
      <c r="F67" s="167">
        <f t="shared" si="0"/>
        <v>1000</v>
      </c>
      <c r="G67" s="167"/>
      <c r="H67" s="168"/>
      <c r="I67" s="169"/>
    </row>
    <row r="68" spans="1:50">
      <c r="A68" s="166">
        <f t="shared" si="1"/>
        <v>58</v>
      </c>
      <c r="B68" s="22">
        <v>44571</v>
      </c>
      <c r="C68" s="23" t="s">
        <v>29</v>
      </c>
      <c r="D68" s="24" t="s">
        <v>21</v>
      </c>
      <c r="E68" s="25">
        <v>2000</v>
      </c>
      <c r="F68" s="167">
        <f t="shared" si="0"/>
        <v>2000</v>
      </c>
      <c r="G68" s="167"/>
      <c r="H68" s="168"/>
      <c r="I68" s="169"/>
    </row>
    <row r="69" spans="1:50">
      <c r="A69" s="166">
        <f t="shared" si="1"/>
        <v>59</v>
      </c>
      <c r="B69" s="22">
        <v>44571</v>
      </c>
      <c r="C69" s="23" t="s">
        <v>29</v>
      </c>
      <c r="D69" s="24" t="s">
        <v>21</v>
      </c>
      <c r="E69" s="25">
        <v>5000</v>
      </c>
      <c r="F69" s="167">
        <f t="shared" si="0"/>
        <v>5000</v>
      </c>
      <c r="G69" s="167"/>
      <c r="H69" s="168"/>
      <c r="I69" s="169"/>
    </row>
    <row r="70" spans="1:50">
      <c r="A70" s="166">
        <f t="shared" si="1"/>
        <v>60</v>
      </c>
      <c r="B70" s="22">
        <v>44571</v>
      </c>
      <c r="C70" s="23" t="s">
        <v>29</v>
      </c>
      <c r="D70" s="24" t="s">
        <v>21</v>
      </c>
      <c r="E70" s="25">
        <v>10000</v>
      </c>
      <c r="F70" s="167">
        <f t="shared" si="0"/>
        <v>10000</v>
      </c>
      <c r="G70" s="167"/>
      <c r="H70" s="168"/>
      <c r="I70" s="169"/>
    </row>
    <row r="71" spans="1:50">
      <c r="A71" s="166">
        <f t="shared" si="1"/>
        <v>61</v>
      </c>
      <c r="B71" s="22">
        <v>44571</v>
      </c>
      <c r="C71" s="23" t="s">
        <v>29</v>
      </c>
      <c r="D71" s="24" t="s">
        <v>21</v>
      </c>
      <c r="E71" s="25">
        <v>10000</v>
      </c>
      <c r="F71" s="167">
        <f t="shared" si="0"/>
        <v>10000</v>
      </c>
      <c r="G71" s="167"/>
      <c r="H71" s="168"/>
      <c r="I71" s="169"/>
    </row>
    <row r="72" spans="1:50">
      <c r="A72" s="166">
        <f t="shared" si="1"/>
        <v>62</v>
      </c>
      <c r="B72" s="22">
        <v>44571</v>
      </c>
      <c r="C72" s="23" t="s">
        <v>29</v>
      </c>
      <c r="D72" s="24" t="s">
        <v>21</v>
      </c>
      <c r="E72" s="25">
        <v>10000</v>
      </c>
      <c r="F72" s="167">
        <f t="shared" si="0"/>
        <v>10000</v>
      </c>
      <c r="G72" s="167"/>
      <c r="H72" s="168"/>
      <c r="I72" s="169"/>
    </row>
    <row r="73" spans="1:50">
      <c r="A73" s="166">
        <f t="shared" si="1"/>
        <v>63</v>
      </c>
      <c r="B73" s="22">
        <v>44571</v>
      </c>
      <c r="C73" s="23" t="s">
        <v>29</v>
      </c>
      <c r="D73" s="24" t="s">
        <v>21</v>
      </c>
      <c r="E73" s="25">
        <v>10000</v>
      </c>
      <c r="F73" s="167">
        <f t="shared" si="0"/>
        <v>10000</v>
      </c>
      <c r="G73" s="167"/>
      <c r="H73" s="168"/>
      <c r="I73" s="169"/>
    </row>
    <row r="74" spans="1:50">
      <c r="A74" s="166">
        <f t="shared" si="1"/>
        <v>64</v>
      </c>
      <c r="B74" s="22">
        <v>44571</v>
      </c>
      <c r="C74" s="23" t="s">
        <v>29</v>
      </c>
      <c r="D74" s="24" t="s">
        <v>21</v>
      </c>
      <c r="E74" s="25">
        <v>10000</v>
      </c>
      <c r="F74" s="167">
        <f t="shared" si="0"/>
        <v>10000</v>
      </c>
      <c r="G74" s="167"/>
      <c r="H74" s="168"/>
      <c r="I74" s="169"/>
    </row>
    <row r="75" spans="1:50" s="176" customFormat="1">
      <c r="A75" s="166">
        <f t="shared" si="1"/>
        <v>65</v>
      </c>
      <c r="B75" s="22">
        <v>44571</v>
      </c>
      <c r="C75" s="23" t="s">
        <v>29</v>
      </c>
      <c r="D75" s="24" t="s">
        <v>21</v>
      </c>
      <c r="E75" s="25">
        <v>20000</v>
      </c>
      <c r="F75" s="167">
        <f t="shared" si="0"/>
        <v>20000</v>
      </c>
      <c r="G75" s="167"/>
      <c r="H75" s="168"/>
      <c r="I75" s="169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  <c r="X75" s="175"/>
      <c r="Y75" s="175"/>
      <c r="Z75" s="175"/>
      <c r="AA75" s="175"/>
      <c r="AB75" s="175"/>
      <c r="AC75" s="175"/>
      <c r="AD75" s="175"/>
      <c r="AE75" s="175"/>
      <c r="AF75" s="175"/>
      <c r="AG75" s="175"/>
      <c r="AH75" s="175"/>
      <c r="AI75" s="175"/>
      <c r="AJ75" s="175"/>
      <c r="AK75" s="175"/>
      <c r="AL75" s="175"/>
      <c r="AM75" s="175"/>
      <c r="AN75" s="175"/>
      <c r="AO75" s="175"/>
      <c r="AP75" s="175"/>
      <c r="AQ75" s="175"/>
      <c r="AR75" s="175"/>
      <c r="AS75" s="175"/>
      <c r="AT75" s="175"/>
      <c r="AU75" s="175"/>
      <c r="AV75" s="175"/>
      <c r="AW75" s="175"/>
      <c r="AX75" s="175"/>
    </row>
    <row r="76" spans="1:50" s="176" customFormat="1">
      <c r="A76" s="166">
        <f t="shared" si="1"/>
        <v>66</v>
      </c>
      <c r="B76" s="22">
        <v>44571</v>
      </c>
      <c r="C76" s="23" t="s">
        <v>29</v>
      </c>
      <c r="D76" s="24" t="s">
        <v>21</v>
      </c>
      <c r="E76" s="25">
        <v>20000</v>
      </c>
      <c r="F76" s="167">
        <f t="shared" ref="F76:F139" si="2">E76</f>
        <v>20000</v>
      </c>
      <c r="G76" s="167"/>
      <c r="H76" s="168"/>
      <c r="I76" s="169"/>
      <c r="J76" s="175"/>
      <c r="K76" s="175"/>
      <c r="L76" s="175"/>
      <c r="M76" s="175"/>
      <c r="N76" s="175"/>
      <c r="O76" s="175"/>
      <c r="P76" s="175"/>
      <c r="Q76" s="175"/>
      <c r="R76" s="175"/>
      <c r="S76" s="175"/>
      <c r="T76" s="175"/>
      <c r="U76" s="175"/>
      <c r="V76" s="175"/>
      <c r="W76" s="175"/>
      <c r="X76" s="175"/>
      <c r="Y76" s="175"/>
      <c r="Z76" s="175"/>
      <c r="AA76" s="175"/>
      <c r="AB76" s="175"/>
      <c r="AC76" s="175"/>
      <c r="AD76" s="175"/>
      <c r="AE76" s="175"/>
      <c r="AF76" s="175"/>
      <c r="AG76" s="175"/>
      <c r="AH76" s="175"/>
      <c r="AI76" s="175"/>
      <c r="AJ76" s="175"/>
      <c r="AK76" s="175"/>
      <c r="AL76" s="175"/>
      <c r="AM76" s="175"/>
      <c r="AN76" s="175"/>
      <c r="AO76" s="175"/>
      <c r="AP76" s="175"/>
      <c r="AQ76" s="175"/>
      <c r="AR76" s="175"/>
      <c r="AS76" s="175"/>
      <c r="AT76" s="175"/>
      <c r="AU76" s="175"/>
      <c r="AV76" s="175"/>
      <c r="AW76" s="175"/>
      <c r="AX76" s="175"/>
    </row>
    <row r="77" spans="1:50" s="176" customFormat="1">
      <c r="A77" s="166">
        <f t="shared" ref="A77:A140" si="3">A76+1</f>
        <v>67</v>
      </c>
      <c r="B77" s="22">
        <v>44571</v>
      </c>
      <c r="C77" s="23" t="s">
        <v>29</v>
      </c>
      <c r="D77" s="24" t="s">
        <v>21</v>
      </c>
      <c r="E77" s="25">
        <v>30000</v>
      </c>
      <c r="F77" s="167">
        <f t="shared" si="2"/>
        <v>30000</v>
      </c>
      <c r="G77" s="167"/>
      <c r="H77" s="168"/>
      <c r="I77" s="169"/>
      <c r="J77" s="175"/>
      <c r="K77" s="175"/>
      <c r="L77" s="175"/>
      <c r="M77" s="175"/>
      <c r="N77" s="175"/>
      <c r="O77" s="175"/>
      <c r="P77" s="175"/>
      <c r="Q77" s="175"/>
      <c r="R77" s="175"/>
      <c r="S77" s="175"/>
      <c r="T77" s="175"/>
      <c r="U77" s="175"/>
      <c r="V77" s="175"/>
      <c r="W77" s="175"/>
      <c r="X77" s="175"/>
      <c r="Y77" s="175"/>
      <c r="Z77" s="175"/>
      <c r="AA77" s="175"/>
      <c r="AB77" s="175"/>
      <c r="AC77" s="175"/>
      <c r="AD77" s="175"/>
      <c r="AE77" s="175"/>
      <c r="AF77" s="175"/>
      <c r="AG77" s="175"/>
      <c r="AH77" s="175"/>
      <c r="AI77" s="175"/>
      <c r="AJ77" s="175"/>
      <c r="AK77" s="175"/>
      <c r="AL77" s="175"/>
      <c r="AM77" s="175"/>
      <c r="AN77" s="175"/>
      <c r="AO77" s="175"/>
      <c r="AP77" s="175"/>
      <c r="AQ77" s="175"/>
      <c r="AR77" s="175"/>
      <c r="AS77" s="175"/>
      <c r="AT77" s="175"/>
      <c r="AU77" s="175"/>
      <c r="AV77" s="175"/>
      <c r="AW77" s="175"/>
      <c r="AX77" s="175"/>
    </row>
    <row r="78" spans="1:50" s="176" customFormat="1">
      <c r="A78" s="166">
        <f t="shared" si="3"/>
        <v>68</v>
      </c>
      <c r="B78" s="22">
        <v>44571</v>
      </c>
      <c r="C78" s="23" t="s">
        <v>29</v>
      </c>
      <c r="D78" s="289" t="s">
        <v>206</v>
      </c>
      <c r="E78" s="25">
        <v>50000</v>
      </c>
      <c r="F78" s="167">
        <f t="shared" si="2"/>
        <v>50000</v>
      </c>
      <c r="G78" s="167"/>
      <c r="H78" s="168"/>
      <c r="I78" s="169"/>
      <c r="J78" s="175"/>
      <c r="K78" s="175"/>
      <c r="L78" s="175"/>
      <c r="M78" s="175"/>
      <c r="N78" s="175"/>
      <c r="O78" s="175"/>
      <c r="P78" s="175"/>
      <c r="Q78" s="175"/>
      <c r="R78" s="175"/>
      <c r="S78" s="175"/>
      <c r="T78" s="175"/>
      <c r="U78" s="175"/>
      <c r="V78" s="175"/>
      <c r="W78" s="175"/>
      <c r="X78" s="175"/>
      <c r="Y78" s="175"/>
      <c r="Z78" s="175"/>
      <c r="AA78" s="175"/>
      <c r="AB78" s="175"/>
      <c r="AC78" s="175"/>
      <c r="AD78" s="175"/>
      <c r="AE78" s="175"/>
      <c r="AF78" s="175"/>
      <c r="AG78" s="175"/>
      <c r="AH78" s="175"/>
      <c r="AI78" s="175"/>
      <c r="AJ78" s="175"/>
      <c r="AK78" s="175"/>
      <c r="AL78" s="175"/>
      <c r="AM78" s="175"/>
      <c r="AN78" s="175"/>
      <c r="AO78" s="175"/>
      <c r="AP78" s="175"/>
      <c r="AQ78" s="175"/>
      <c r="AR78" s="175"/>
      <c r="AS78" s="175"/>
      <c r="AT78" s="175"/>
      <c r="AU78" s="175"/>
      <c r="AV78" s="175"/>
      <c r="AW78" s="175"/>
      <c r="AX78" s="175"/>
    </row>
    <row r="79" spans="1:50">
      <c r="A79" s="166">
        <f t="shared" si="3"/>
        <v>69</v>
      </c>
      <c r="B79" s="22">
        <v>44571</v>
      </c>
      <c r="C79" s="23" t="s">
        <v>29</v>
      </c>
      <c r="D79" s="289" t="s">
        <v>21</v>
      </c>
      <c r="E79" s="25">
        <v>100000</v>
      </c>
      <c r="F79" s="167">
        <f t="shared" si="2"/>
        <v>100000</v>
      </c>
      <c r="G79" s="167"/>
      <c r="H79" s="168"/>
      <c r="I79" s="169"/>
    </row>
    <row r="80" spans="1:50">
      <c r="A80" s="166">
        <f t="shared" si="3"/>
        <v>70</v>
      </c>
      <c r="B80" s="22">
        <v>44572</v>
      </c>
      <c r="C80" s="23" t="s">
        <v>30</v>
      </c>
      <c r="D80" s="289" t="s">
        <v>21</v>
      </c>
      <c r="E80" s="25">
        <v>10000</v>
      </c>
      <c r="F80" s="167">
        <f t="shared" si="2"/>
        <v>10000</v>
      </c>
      <c r="G80" s="167"/>
      <c r="H80" s="168"/>
      <c r="I80" s="169"/>
    </row>
    <row r="81" spans="1:50">
      <c r="A81" s="166">
        <f t="shared" si="3"/>
        <v>71</v>
      </c>
      <c r="B81" s="22">
        <v>44572</v>
      </c>
      <c r="C81" s="23" t="s">
        <v>30</v>
      </c>
      <c r="D81" s="289" t="s">
        <v>207</v>
      </c>
      <c r="E81" s="25">
        <v>100000</v>
      </c>
      <c r="F81" s="167">
        <f t="shared" si="2"/>
        <v>100000</v>
      </c>
      <c r="G81" s="167"/>
      <c r="H81" s="168"/>
      <c r="I81" s="169"/>
    </row>
    <row r="82" spans="1:50">
      <c r="A82" s="166">
        <f t="shared" si="3"/>
        <v>72</v>
      </c>
      <c r="B82" s="22">
        <v>44572</v>
      </c>
      <c r="C82" s="23" t="s">
        <v>30</v>
      </c>
      <c r="D82" s="289" t="s">
        <v>208</v>
      </c>
      <c r="E82" s="25">
        <v>100000</v>
      </c>
      <c r="F82" s="167">
        <f t="shared" si="2"/>
        <v>100000</v>
      </c>
      <c r="G82" s="167"/>
      <c r="H82" s="168"/>
      <c r="I82" s="169"/>
    </row>
    <row r="83" spans="1:50">
      <c r="A83" s="166">
        <f t="shared" si="3"/>
        <v>73</v>
      </c>
      <c r="B83" s="22">
        <v>44573</v>
      </c>
      <c r="C83" s="23" t="s">
        <v>209</v>
      </c>
      <c r="D83" s="289" t="s">
        <v>21</v>
      </c>
      <c r="E83" s="25">
        <v>10000</v>
      </c>
      <c r="F83" s="167">
        <f t="shared" si="2"/>
        <v>10000</v>
      </c>
      <c r="G83" s="167"/>
      <c r="H83" s="168"/>
      <c r="I83" s="169"/>
    </row>
    <row r="84" spans="1:50">
      <c r="A84" s="166">
        <f t="shared" si="3"/>
        <v>74</v>
      </c>
      <c r="B84" s="22">
        <v>44573</v>
      </c>
      <c r="C84" s="23" t="s">
        <v>209</v>
      </c>
      <c r="D84" s="289" t="s">
        <v>21</v>
      </c>
      <c r="E84" s="25">
        <v>10000</v>
      </c>
      <c r="F84" s="167">
        <f t="shared" si="2"/>
        <v>10000</v>
      </c>
      <c r="G84" s="167"/>
      <c r="H84" s="168"/>
      <c r="I84" s="169"/>
    </row>
    <row r="85" spans="1:50">
      <c r="A85" s="166">
        <f t="shared" si="3"/>
        <v>75</v>
      </c>
      <c r="B85" s="22">
        <v>44573</v>
      </c>
      <c r="C85" s="23" t="s">
        <v>209</v>
      </c>
      <c r="D85" s="289" t="s">
        <v>21</v>
      </c>
      <c r="E85" s="25">
        <v>10000</v>
      </c>
      <c r="F85" s="167">
        <f t="shared" si="2"/>
        <v>10000</v>
      </c>
      <c r="G85" s="167"/>
      <c r="H85" s="168"/>
      <c r="I85" s="169"/>
    </row>
    <row r="86" spans="1:50">
      <c r="A86" s="166">
        <f t="shared" si="3"/>
        <v>76</v>
      </c>
      <c r="B86" s="22">
        <v>44573</v>
      </c>
      <c r="C86" s="23" t="s">
        <v>209</v>
      </c>
      <c r="D86" s="289" t="s">
        <v>259</v>
      </c>
      <c r="E86" s="25">
        <v>50000</v>
      </c>
      <c r="F86" s="167">
        <f t="shared" si="2"/>
        <v>50000</v>
      </c>
      <c r="G86" s="167"/>
      <c r="H86" s="168"/>
      <c r="I86" s="169"/>
    </row>
    <row r="87" spans="1:50">
      <c r="A87" s="166">
        <f t="shared" si="3"/>
        <v>77</v>
      </c>
      <c r="B87" s="22">
        <v>44573</v>
      </c>
      <c r="C87" s="23" t="s">
        <v>209</v>
      </c>
      <c r="D87" s="289" t="s">
        <v>211</v>
      </c>
      <c r="E87" s="25">
        <v>100000</v>
      </c>
      <c r="F87" s="167">
        <f t="shared" si="2"/>
        <v>100000</v>
      </c>
      <c r="G87" s="167"/>
      <c r="H87" s="168"/>
      <c r="I87" s="169"/>
    </row>
    <row r="88" spans="1:50">
      <c r="A88" s="166">
        <f t="shared" si="3"/>
        <v>78</v>
      </c>
      <c r="B88" s="22">
        <v>44574</v>
      </c>
      <c r="C88" s="23" t="s">
        <v>32</v>
      </c>
      <c r="D88" s="289" t="s">
        <v>21</v>
      </c>
      <c r="E88" s="25">
        <v>5000</v>
      </c>
      <c r="F88" s="167">
        <f t="shared" si="2"/>
        <v>5000</v>
      </c>
      <c r="G88" s="167"/>
      <c r="H88" s="168"/>
      <c r="I88" s="169"/>
    </row>
    <row r="89" spans="1:50" s="176" customFormat="1">
      <c r="A89" s="166">
        <f t="shared" si="3"/>
        <v>79</v>
      </c>
      <c r="B89" s="22">
        <v>44574</v>
      </c>
      <c r="C89" s="23" t="s">
        <v>32</v>
      </c>
      <c r="D89" s="289" t="s">
        <v>212</v>
      </c>
      <c r="E89" s="25">
        <v>700000</v>
      </c>
      <c r="F89" s="167">
        <f t="shared" si="2"/>
        <v>700000</v>
      </c>
      <c r="G89" s="167"/>
      <c r="H89" s="168"/>
      <c r="I89" s="169"/>
      <c r="J89" s="175"/>
      <c r="K89" s="175"/>
      <c r="L89" s="175"/>
      <c r="M89" s="175"/>
      <c r="N89" s="175"/>
      <c r="O89" s="175"/>
      <c r="P89" s="175"/>
      <c r="Q89" s="175"/>
      <c r="R89" s="175"/>
      <c r="S89" s="175"/>
      <c r="T89" s="175"/>
      <c r="U89" s="175"/>
      <c r="V89" s="175"/>
      <c r="W89" s="175"/>
      <c r="X89" s="175"/>
      <c r="Y89" s="175"/>
      <c r="Z89" s="175"/>
      <c r="AA89" s="175"/>
      <c r="AB89" s="175"/>
      <c r="AC89" s="175"/>
      <c r="AD89" s="175"/>
      <c r="AE89" s="175"/>
      <c r="AF89" s="175"/>
      <c r="AG89" s="175"/>
      <c r="AH89" s="175"/>
      <c r="AI89" s="175"/>
      <c r="AJ89" s="175"/>
      <c r="AK89" s="175"/>
      <c r="AL89" s="175"/>
      <c r="AM89" s="175"/>
      <c r="AN89" s="175"/>
      <c r="AO89" s="175"/>
      <c r="AP89" s="175"/>
      <c r="AQ89" s="175"/>
      <c r="AR89" s="175"/>
      <c r="AS89" s="175"/>
      <c r="AT89" s="175"/>
      <c r="AU89" s="175"/>
      <c r="AV89" s="175"/>
      <c r="AW89" s="175"/>
      <c r="AX89" s="175"/>
    </row>
    <row r="90" spans="1:50" s="176" customFormat="1">
      <c r="A90" s="166">
        <f t="shared" si="3"/>
        <v>80</v>
      </c>
      <c r="B90" s="22">
        <v>44575</v>
      </c>
      <c r="C90" s="23" t="s">
        <v>34</v>
      </c>
      <c r="D90" s="289" t="s">
        <v>21</v>
      </c>
      <c r="E90" s="25">
        <v>20000</v>
      </c>
      <c r="F90" s="167">
        <f t="shared" si="2"/>
        <v>20000</v>
      </c>
      <c r="G90" s="167"/>
      <c r="H90" s="168"/>
      <c r="I90" s="169"/>
      <c r="J90" s="175"/>
      <c r="K90" s="175"/>
      <c r="L90" s="175"/>
      <c r="M90" s="175"/>
      <c r="N90" s="175"/>
      <c r="O90" s="175"/>
      <c r="P90" s="175"/>
      <c r="Q90" s="175"/>
      <c r="R90" s="175"/>
      <c r="S90" s="175"/>
      <c r="T90" s="175"/>
      <c r="U90" s="175"/>
      <c r="V90" s="175"/>
      <c r="W90" s="175"/>
      <c r="X90" s="175"/>
      <c r="Y90" s="175"/>
      <c r="Z90" s="175"/>
      <c r="AA90" s="175"/>
      <c r="AB90" s="175"/>
      <c r="AC90" s="175"/>
      <c r="AD90" s="175"/>
      <c r="AE90" s="175"/>
      <c r="AF90" s="175"/>
      <c r="AG90" s="175"/>
      <c r="AH90" s="175"/>
      <c r="AI90" s="175"/>
      <c r="AJ90" s="175"/>
      <c r="AK90" s="175"/>
      <c r="AL90" s="175"/>
      <c r="AM90" s="175"/>
      <c r="AN90" s="175"/>
      <c r="AO90" s="175"/>
      <c r="AP90" s="175"/>
      <c r="AQ90" s="175"/>
      <c r="AR90" s="175"/>
      <c r="AS90" s="175"/>
      <c r="AT90" s="175"/>
      <c r="AU90" s="175"/>
      <c r="AV90" s="175"/>
      <c r="AW90" s="175"/>
      <c r="AX90" s="175"/>
    </row>
    <row r="91" spans="1:50">
      <c r="A91" s="166">
        <f t="shared" si="3"/>
        <v>81</v>
      </c>
      <c r="B91" s="22">
        <v>44575</v>
      </c>
      <c r="C91" s="23" t="s">
        <v>34</v>
      </c>
      <c r="D91" s="289" t="s">
        <v>259</v>
      </c>
      <c r="E91" s="25">
        <v>50000</v>
      </c>
      <c r="F91" s="167">
        <f t="shared" si="2"/>
        <v>50000</v>
      </c>
      <c r="G91" s="167"/>
      <c r="H91" s="168"/>
      <c r="I91" s="169"/>
    </row>
    <row r="92" spans="1:50" ht="25.5">
      <c r="A92" s="166">
        <f t="shared" si="3"/>
        <v>82</v>
      </c>
      <c r="B92" s="22">
        <v>44575</v>
      </c>
      <c r="C92" s="23" t="s">
        <v>34</v>
      </c>
      <c r="D92" s="289" t="s">
        <v>31</v>
      </c>
      <c r="E92" s="25">
        <v>100000</v>
      </c>
      <c r="F92" s="167">
        <f t="shared" si="2"/>
        <v>100000</v>
      </c>
      <c r="G92" s="167"/>
      <c r="H92" s="168"/>
      <c r="I92" s="169"/>
    </row>
    <row r="93" spans="1:50" ht="25.5">
      <c r="A93" s="166">
        <f t="shared" si="3"/>
        <v>83</v>
      </c>
      <c r="B93" s="22">
        <v>44575</v>
      </c>
      <c r="C93" s="23" t="s">
        <v>34</v>
      </c>
      <c r="D93" s="289" t="s">
        <v>31</v>
      </c>
      <c r="E93" s="25">
        <v>100000</v>
      </c>
      <c r="F93" s="167">
        <f t="shared" si="2"/>
        <v>100000</v>
      </c>
      <c r="G93" s="167"/>
      <c r="H93" s="168"/>
      <c r="I93" s="169"/>
    </row>
    <row r="94" spans="1:50" ht="25.5">
      <c r="A94" s="166">
        <f t="shared" si="3"/>
        <v>84</v>
      </c>
      <c r="B94" s="22">
        <v>44575</v>
      </c>
      <c r="C94" s="23" t="s">
        <v>34</v>
      </c>
      <c r="D94" s="289" t="s">
        <v>25</v>
      </c>
      <c r="E94" s="25">
        <v>500000</v>
      </c>
      <c r="F94" s="167">
        <f t="shared" si="2"/>
        <v>500000</v>
      </c>
      <c r="G94" s="167"/>
      <c r="H94" s="168"/>
      <c r="I94" s="169"/>
    </row>
    <row r="95" spans="1:50">
      <c r="A95" s="166">
        <f t="shared" si="3"/>
        <v>85</v>
      </c>
      <c r="B95" s="22">
        <v>44576</v>
      </c>
      <c r="C95" s="23" t="s">
        <v>35</v>
      </c>
      <c r="D95" s="289" t="s">
        <v>21</v>
      </c>
      <c r="E95" s="25">
        <v>250000</v>
      </c>
      <c r="F95" s="167">
        <f t="shared" si="2"/>
        <v>250000</v>
      </c>
      <c r="G95" s="167"/>
      <c r="H95" s="168"/>
      <c r="I95" s="169"/>
    </row>
    <row r="96" spans="1:50">
      <c r="A96" s="166">
        <f t="shared" si="3"/>
        <v>86</v>
      </c>
      <c r="B96" s="22">
        <v>44577</v>
      </c>
      <c r="C96" s="23" t="s">
        <v>36</v>
      </c>
      <c r="D96" s="289" t="s">
        <v>21</v>
      </c>
      <c r="E96" s="25">
        <v>10000</v>
      </c>
      <c r="F96" s="167">
        <f t="shared" si="2"/>
        <v>10000</v>
      </c>
      <c r="G96" s="167"/>
      <c r="H96" s="168"/>
      <c r="I96" s="169"/>
    </row>
    <row r="97" spans="1:50">
      <c r="A97" s="166">
        <f t="shared" si="3"/>
        <v>87</v>
      </c>
      <c r="B97" s="22">
        <v>44577</v>
      </c>
      <c r="C97" s="23" t="s">
        <v>36</v>
      </c>
      <c r="D97" s="289" t="s">
        <v>213</v>
      </c>
      <c r="E97" s="25">
        <v>100000</v>
      </c>
      <c r="F97" s="167">
        <f t="shared" si="2"/>
        <v>100000</v>
      </c>
      <c r="G97" s="167"/>
      <c r="H97" s="168"/>
      <c r="I97" s="169"/>
    </row>
    <row r="98" spans="1:50">
      <c r="A98" s="166">
        <f t="shared" si="3"/>
        <v>88</v>
      </c>
      <c r="B98" s="22">
        <v>44577</v>
      </c>
      <c r="C98" s="23" t="s">
        <v>36</v>
      </c>
      <c r="D98" s="289" t="s">
        <v>214</v>
      </c>
      <c r="E98" s="25">
        <v>200000</v>
      </c>
      <c r="F98" s="167">
        <f t="shared" si="2"/>
        <v>200000</v>
      </c>
      <c r="G98" s="167"/>
      <c r="H98" s="168"/>
      <c r="I98" s="169"/>
    </row>
    <row r="99" spans="1:50">
      <c r="A99" s="166">
        <f t="shared" si="3"/>
        <v>89</v>
      </c>
      <c r="B99" s="22">
        <v>44578</v>
      </c>
      <c r="C99" s="23" t="s">
        <v>37</v>
      </c>
      <c r="D99" s="289" t="s">
        <v>21</v>
      </c>
      <c r="E99" s="25">
        <v>5000</v>
      </c>
      <c r="F99" s="167">
        <f t="shared" si="2"/>
        <v>5000</v>
      </c>
      <c r="G99" s="167"/>
      <c r="H99" s="168"/>
      <c r="I99" s="169"/>
    </row>
    <row r="100" spans="1:50">
      <c r="A100" s="166">
        <f t="shared" si="3"/>
        <v>90</v>
      </c>
      <c r="B100" s="22">
        <v>44578</v>
      </c>
      <c r="C100" s="23" t="s">
        <v>37</v>
      </c>
      <c r="D100" s="289" t="s">
        <v>21</v>
      </c>
      <c r="E100" s="25">
        <v>10000</v>
      </c>
      <c r="F100" s="167">
        <f t="shared" si="2"/>
        <v>10000</v>
      </c>
      <c r="G100" s="167"/>
      <c r="H100" s="168"/>
      <c r="I100" s="169"/>
    </row>
    <row r="101" spans="1:50">
      <c r="A101" s="166">
        <f t="shared" si="3"/>
        <v>91</v>
      </c>
      <c r="B101" s="22">
        <v>44578</v>
      </c>
      <c r="C101" s="23" t="s">
        <v>37</v>
      </c>
      <c r="D101" s="289" t="s">
        <v>21</v>
      </c>
      <c r="E101" s="25">
        <v>20000</v>
      </c>
      <c r="F101" s="167">
        <f t="shared" si="2"/>
        <v>20000</v>
      </c>
      <c r="G101" s="167"/>
      <c r="H101" s="168"/>
      <c r="I101" s="169"/>
    </row>
    <row r="102" spans="1:50">
      <c r="A102" s="166">
        <f t="shared" si="3"/>
        <v>92</v>
      </c>
      <c r="B102" s="22">
        <v>44578</v>
      </c>
      <c r="C102" s="23" t="s">
        <v>37</v>
      </c>
      <c r="D102" s="289" t="s">
        <v>215</v>
      </c>
      <c r="E102" s="25">
        <v>100000</v>
      </c>
      <c r="F102" s="167">
        <f t="shared" si="2"/>
        <v>100000</v>
      </c>
      <c r="G102" s="167"/>
      <c r="H102" s="168"/>
      <c r="I102" s="169"/>
    </row>
    <row r="103" spans="1:50">
      <c r="A103" s="166">
        <f t="shared" si="3"/>
        <v>93</v>
      </c>
      <c r="B103" s="22">
        <v>44578</v>
      </c>
      <c r="C103" s="23" t="s">
        <v>37</v>
      </c>
      <c r="D103" s="289" t="s">
        <v>216</v>
      </c>
      <c r="E103" s="25">
        <v>500000</v>
      </c>
      <c r="F103" s="167">
        <f t="shared" si="2"/>
        <v>500000</v>
      </c>
      <c r="G103" s="167"/>
      <c r="H103" s="178"/>
      <c r="I103" s="169"/>
    </row>
    <row r="104" spans="1:50">
      <c r="A104" s="166">
        <f t="shared" si="3"/>
        <v>94</v>
      </c>
      <c r="B104" s="22">
        <v>44579</v>
      </c>
      <c r="C104" s="23" t="s">
        <v>38</v>
      </c>
      <c r="D104" s="289" t="s">
        <v>21</v>
      </c>
      <c r="E104" s="25">
        <v>12500</v>
      </c>
      <c r="F104" s="167">
        <f t="shared" si="2"/>
        <v>12500</v>
      </c>
      <c r="G104" s="167"/>
      <c r="H104" s="178"/>
      <c r="I104" s="169"/>
    </row>
    <row r="105" spans="1:50">
      <c r="A105" s="166">
        <f t="shared" si="3"/>
        <v>95</v>
      </c>
      <c r="B105" s="22">
        <v>44579</v>
      </c>
      <c r="C105" s="23" t="s">
        <v>38</v>
      </c>
      <c r="D105" s="289" t="s">
        <v>21</v>
      </c>
      <c r="E105" s="25">
        <v>27500</v>
      </c>
      <c r="F105" s="167">
        <f t="shared" si="2"/>
        <v>27500</v>
      </c>
      <c r="G105" s="167"/>
      <c r="H105" s="178"/>
      <c r="I105" s="169"/>
    </row>
    <row r="106" spans="1:50">
      <c r="A106" s="166">
        <f t="shared" si="3"/>
        <v>96</v>
      </c>
      <c r="B106" s="22">
        <v>44579</v>
      </c>
      <c r="C106" s="23" t="s">
        <v>38</v>
      </c>
      <c r="D106" s="289" t="s">
        <v>21</v>
      </c>
      <c r="E106" s="25">
        <v>85000</v>
      </c>
      <c r="F106" s="167">
        <f t="shared" si="2"/>
        <v>85000</v>
      </c>
      <c r="G106" s="167"/>
      <c r="H106" s="168"/>
      <c r="I106" s="169"/>
    </row>
    <row r="107" spans="1:50">
      <c r="A107" s="166">
        <f t="shared" si="3"/>
        <v>97</v>
      </c>
      <c r="B107" s="22">
        <v>44579</v>
      </c>
      <c r="C107" s="23" t="s">
        <v>38</v>
      </c>
      <c r="D107" s="289" t="s">
        <v>217</v>
      </c>
      <c r="E107" s="25">
        <v>200000</v>
      </c>
      <c r="F107" s="167">
        <f t="shared" si="2"/>
        <v>200000</v>
      </c>
      <c r="G107" s="167"/>
      <c r="H107" s="178"/>
      <c r="I107" s="169"/>
    </row>
    <row r="108" spans="1:50" s="176" customFormat="1">
      <c r="A108" s="166">
        <f t="shared" si="3"/>
        <v>98</v>
      </c>
      <c r="B108" s="22">
        <v>44579</v>
      </c>
      <c r="C108" s="23" t="s">
        <v>38</v>
      </c>
      <c r="D108" s="289" t="s">
        <v>218</v>
      </c>
      <c r="E108" s="25">
        <v>300000</v>
      </c>
      <c r="F108" s="167">
        <f t="shared" si="2"/>
        <v>300000</v>
      </c>
      <c r="G108" s="171"/>
      <c r="H108" s="178"/>
      <c r="I108" s="169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  <c r="X108" s="175"/>
      <c r="Y108" s="175"/>
      <c r="Z108" s="175"/>
      <c r="AA108" s="175"/>
      <c r="AB108" s="175"/>
      <c r="AC108" s="175"/>
      <c r="AD108" s="175"/>
      <c r="AE108" s="175"/>
      <c r="AF108" s="175"/>
      <c r="AG108" s="175"/>
      <c r="AH108" s="175"/>
      <c r="AI108" s="175"/>
      <c r="AJ108" s="175"/>
      <c r="AK108" s="175"/>
      <c r="AL108" s="175"/>
      <c r="AM108" s="175"/>
      <c r="AN108" s="175"/>
      <c r="AO108" s="175"/>
      <c r="AP108" s="175"/>
      <c r="AQ108" s="175"/>
      <c r="AR108" s="175"/>
      <c r="AS108" s="175"/>
      <c r="AT108" s="175"/>
      <c r="AU108" s="175"/>
      <c r="AV108" s="175"/>
      <c r="AW108" s="175"/>
      <c r="AX108" s="175"/>
    </row>
    <row r="109" spans="1:50">
      <c r="A109" s="166">
        <f t="shared" si="3"/>
        <v>99</v>
      </c>
      <c r="B109" s="22">
        <v>44579</v>
      </c>
      <c r="C109" s="23" t="s">
        <v>38</v>
      </c>
      <c r="D109" s="289" t="s">
        <v>219</v>
      </c>
      <c r="E109" s="25">
        <v>500000</v>
      </c>
      <c r="F109" s="167">
        <f t="shared" si="2"/>
        <v>500000</v>
      </c>
      <c r="G109" s="167"/>
      <c r="H109" s="180"/>
      <c r="I109" s="167"/>
    </row>
    <row r="110" spans="1:50">
      <c r="A110" s="166">
        <f t="shared" si="3"/>
        <v>100</v>
      </c>
      <c r="B110" s="22">
        <v>44579</v>
      </c>
      <c r="C110" s="23" t="s">
        <v>38</v>
      </c>
      <c r="D110" s="289" t="s">
        <v>220</v>
      </c>
      <c r="E110" s="25">
        <v>1000000</v>
      </c>
      <c r="F110" s="167">
        <f t="shared" si="2"/>
        <v>1000000</v>
      </c>
      <c r="G110" s="171"/>
      <c r="H110" s="178"/>
      <c r="I110" s="169"/>
    </row>
    <row r="111" spans="1:50">
      <c r="A111" s="166">
        <f t="shared" si="3"/>
        <v>101</v>
      </c>
      <c r="B111" s="22">
        <v>44580</v>
      </c>
      <c r="C111" s="23" t="s">
        <v>40</v>
      </c>
      <c r="D111" s="289" t="s">
        <v>147</v>
      </c>
      <c r="E111" s="25">
        <v>300000</v>
      </c>
      <c r="F111" s="167">
        <f t="shared" si="2"/>
        <v>300000</v>
      </c>
      <c r="G111" s="171"/>
      <c r="H111" s="178"/>
      <c r="I111" s="169"/>
    </row>
    <row r="112" spans="1:50">
      <c r="A112" s="166">
        <f t="shared" si="3"/>
        <v>102</v>
      </c>
      <c r="B112" s="22">
        <v>44581</v>
      </c>
      <c r="C112" s="23" t="s">
        <v>41</v>
      </c>
      <c r="D112" s="289" t="s">
        <v>221</v>
      </c>
      <c r="E112" s="25">
        <v>50000</v>
      </c>
      <c r="F112" s="167">
        <f t="shared" si="2"/>
        <v>50000</v>
      </c>
      <c r="G112" s="171"/>
      <c r="H112" s="178"/>
      <c r="I112" s="169"/>
    </row>
    <row r="113" spans="1:50">
      <c r="A113" s="166">
        <f t="shared" si="3"/>
        <v>103</v>
      </c>
      <c r="B113" s="22">
        <v>44581</v>
      </c>
      <c r="C113" s="23" t="s">
        <v>41</v>
      </c>
      <c r="D113" s="289" t="s">
        <v>210</v>
      </c>
      <c r="E113" s="25">
        <v>50000</v>
      </c>
      <c r="F113" s="167">
        <f t="shared" si="2"/>
        <v>50000</v>
      </c>
      <c r="G113" s="171"/>
      <c r="H113" s="168"/>
      <c r="I113" s="169"/>
    </row>
    <row r="114" spans="1:50">
      <c r="A114" s="166">
        <f t="shared" si="3"/>
        <v>104</v>
      </c>
      <c r="B114" s="22">
        <v>44581</v>
      </c>
      <c r="C114" s="23" t="s">
        <v>41</v>
      </c>
      <c r="D114" s="289" t="s">
        <v>146</v>
      </c>
      <c r="E114" s="25">
        <v>100000</v>
      </c>
      <c r="F114" s="167">
        <f t="shared" si="2"/>
        <v>100000</v>
      </c>
      <c r="G114" s="171"/>
      <c r="H114" s="183"/>
      <c r="I114" s="184"/>
    </row>
    <row r="115" spans="1:50">
      <c r="A115" s="166">
        <f t="shared" si="3"/>
        <v>105</v>
      </c>
      <c r="B115" s="22">
        <v>44581</v>
      </c>
      <c r="C115" s="23" t="s">
        <v>41</v>
      </c>
      <c r="D115" s="289" t="s">
        <v>222</v>
      </c>
      <c r="E115" s="25">
        <v>200000</v>
      </c>
      <c r="F115" s="167">
        <f t="shared" si="2"/>
        <v>200000</v>
      </c>
      <c r="G115" s="171"/>
      <c r="H115" s="168"/>
      <c r="I115" s="169"/>
    </row>
    <row r="116" spans="1:50">
      <c r="A116" s="166">
        <f t="shared" si="3"/>
        <v>106</v>
      </c>
      <c r="B116" s="22">
        <v>44582</v>
      </c>
      <c r="C116" s="23" t="s">
        <v>42</v>
      </c>
      <c r="D116" s="289" t="s">
        <v>223</v>
      </c>
      <c r="E116" s="25">
        <v>100000</v>
      </c>
      <c r="F116" s="167">
        <f t="shared" si="2"/>
        <v>100000</v>
      </c>
      <c r="G116" s="171"/>
      <c r="H116" s="168"/>
      <c r="I116" s="169"/>
    </row>
    <row r="117" spans="1:50">
      <c r="A117" s="166">
        <f t="shared" si="3"/>
        <v>107</v>
      </c>
      <c r="B117" s="22">
        <v>44582</v>
      </c>
      <c r="C117" s="23" t="s">
        <v>42</v>
      </c>
      <c r="D117" s="289" t="s">
        <v>21</v>
      </c>
      <c r="E117" s="25">
        <v>120000</v>
      </c>
      <c r="F117" s="167">
        <f t="shared" si="2"/>
        <v>120000</v>
      </c>
      <c r="G117" s="171"/>
      <c r="H117" s="178"/>
      <c r="I117" s="169"/>
    </row>
    <row r="118" spans="1:50">
      <c r="A118" s="166">
        <f t="shared" si="3"/>
        <v>108</v>
      </c>
      <c r="B118" s="22">
        <v>44582</v>
      </c>
      <c r="C118" s="23" t="s">
        <v>42</v>
      </c>
      <c r="D118" s="289" t="s">
        <v>288</v>
      </c>
      <c r="E118" s="25">
        <v>200000</v>
      </c>
      <c r="F118" s="167">
        <f t="shared" si="2"/>
        <v>200000</v>
      </c>
      <c r="G118" s="171"/>
      <c r="H118" s="178"/>
      <c r="I118" s="169"/>
    </row>
    <row r="119" spans="1:50">
      <c r="A119" s="166">
        <f t="shared" si="3"/>
        <v>109</v>
      </c>
      <c r="B119" s="22">
        <v>44582</v>
      </c>
      <c r="C119" s="23" t="s">
        <v>42</v>
      </c>
      <c r="D119" s="289" t="s">
        <v>203</v>
      </c>
      <c r="E119" s="25">
        <v>500000</v>
      </c>
      <c r="F119" s="167">
        <f t="shared" si="2"/>
        <v>500000</v>
      </c>
      <c r="G119" s="171"/>
      <c r="H119" s="168"/>
      <c r="I119" s="169"/>
    </row>
    <row r="120" spans="1:50">
      <c r="A120" s="166">
        <f t="shared" si="3"/>
        <v>110</v>
      </c>
      <c r="B120" s="22">
        <v>44582</v>
      </c>
      <c r="C120" s="23" t="s">
        <v>42</v>
      </c>
      <c r="D120" s="289" t="s">
        <v>224</v>
      </c>
      <c r="E120" s="25">
        <v>1000000</v>
      </c>
      <c r="F120" s="167">
        <f t="shared" si="2"/>
        <v>1000000</v>
      </c>
      <c r="G120" s="171"/>
      <c r="H120" s="168"/>
      <c r="I120" s="169"/>
    </row>
    <row r="121" spans="1:50" s="176" customFormat="1">
      <c r="A121" s="166">
        <f t="shared" si="3"/>
        <v>111</v>
      </c>
      <c r="B121" s="22">
        <v>44583</v>
      </c>
      <c r="C121" s="23" t="s">
        <v>43</v>
      </c>
      <c r="D121" s="289" t="s">
        <v>2435</v>
      </c>
      <c r="E121" s="25">
        <v>200000</v>
      </c>
      <c r="F121" s="167">
        <f t="shared" si="2"/>
        <v>200000</v>
      </c>
      <c r="G121" s="171"/>
      <c r="H121" s="178"/>
      <c r="I121" s="169"/>
      <c r="J121" s="175"/>
      <c r="K121" s="175"/>
      <c r="L121" s="175"/>
      <c r="M121" s="175"/>
      <c r="N121" s="175"/>
      <c r="O121" s="175"/>
      <c r="P121" s="175"/>
      <c r="Q121" s="175"/>
      <c r="R121" s="175"/>
      <c r="S121" s="175"/>
      <c r="T121" s="175"/>
      <c r="U121" s="175"/>
      <c r="V121" s="175"/>
      <c r="W121" s="175"/>
      <c r="X121" s="175"/>
      <c r="Y121" s="175"/>
      <c r="Z121" s="175"/>
      <c r="AA121" s="175"/>
      <c r="AB121" s="175"/>
      <c r="AC121" s="175"/>
      <c r="AD121" s="175"/>
      <c r="AE121" s="175"/>
      <c r="AF121" s="175"/>
      <c r="AG121" s="175"/>
      <c r="AH121" s="175"/>
      <c r="AI121" s="175"/>
      <c r="AJ121" s="175"/>
      <c r="AK121" s="175"/>
      <c r="AL121" s="175"/>
      <c r="AM121" s="175"/>
      <c r="AN121" s="175"/>
      <c r="AO121" s="175"/>
      <c r="AP121" s="175"/>
      <c r="AQ121" s="175"/>
      <c r="AR121" s="175"/>
      <c r="AS121" s="175"/>
      <c r="AT121" s="175"/>
      <c r="AU121" s="175"/>
      <c r="AV121" s="175"/>
      <c r="AW121" s="175"/>
      <c r="AX121" s="175"/>
    </row>
    <row r="122" spans="1:50" ht="25.5">
      <c r="A122" s="166">
        <f t="shared" si="3"/>
        <v>112</v>
      </c>
      <c r="B122" s="22">
        <v>44584</v>
      </c>
      <c r="C122" s="23" t="s">
        <v>44</v>
      </c>
      <c r="D122" s="24" t="s">
        <v>2478</v>
      </c>
      <c r="E122" s="25">
        <v>100000</v>
      </c>
      <c r="F122" s="167">
        <f t="shared" si="2"/>
        <v>100000</v>
      </c>
      <c r="G122" s="171"/>
      <c r="H122" s="168"/>
      <c r="I122" s="169"/>
    </row>
    <row r="123" spans="1:50">
      <c r="A123" s="166">
        <f t="shared" si="3"/>
        <v>113</v>
      </c>
      <c r="B123" s="22">
        <v>44584</v>
      </c>
      <c r="C123" s="23" t="s">
        <v>44</v>
      </c>
      <c r="D123" s="289" t="s">
        <v>21</v>
      </c>
      <c r="E123" s="25">
        <v>100000</v>
      </c>
      <c r="F123" s="167">
        <f t="shared" si="2"/>
        <v>100000</v>
      </c>
      <c r="G123" s="171"/>
      <c r="H123" s="168"/>
      <c r="I123" s="169"/>
    </row>
    <row r="124" spans="1:50">
      <c r="A124" s="166">
        <f t="shared" si="3"/>
        <v>114</v>
      </c>
      <c r="B124" s="22">
        <v>44584</v>
      </c>
      <c r="C124" s="23" t="s">
        <v>44</v>
      </c>
      <c r="D124" s="289" t="s">
        <v>225</v>
      </c>
      <c r="E124" s="25">
        <v>1000000</v>
      </c>
      <c r="F124" s="167">
        <f t="shared" si="2"/>
        <v>1000000</v>
      </c>
      <c r="G124" s="171"/>
      <c r="H124" s="168"/>
      <c r="I124" s="169"/>
    </row>
    <row r="125" spans="1:50">
      <c r="A125" s="166">
        <f t="shared" si="3"/>
        <v>115</v>
      </c>
      <c r="B125" s="22">
        <v>44585</v>
      </c>
      <c r="C125" s="23" t="s">
        <v>45</v>
      </c>
      <c r="D125" s="289" t="s">
        <v>21</v>
      </c>
      <c r="E125" s="25">
        <v>10000</v>
      </c>
      <c r="F125" s="167">
        <f t="shared" si="2"/>
        <v>10000</v>
      </c>
      <c r="G125" s="171"/>
      <c r="H125" s="168"/>
      <c r="I125" s="169"/>
    </row>
    <row r="126" spans="1:50">
      <c r="A126" s="166">
        <f t="shared" si="3"/>
        <v>116</v>
      </c>
      <c r="B126" s="22">
        <v>44585</v>
      </c>
      <c r="C126" s="23" t="s">
        <v>45</v>
      </c>
      <c r="D126" s="289" t="s">
        <v>21</v>
      </c>
      <c r="E126" s="25">
        <v>10000</v>
      </c>
      <c r="F126" s="167">
        <f t="shared" si="2"/>
        <v>10000</v>
      </c>
      <c r="G126" s="171"/>
      <c r="H126" s="168"/>
      <c r="I126" s="169"/>
    </row>
    <row r="127" spans="1:50">
      <c r="A127" s="166">
        <f t="shared" si="3"/>
        <v>117</v>
      </c>
      <c r="B127" s="22">
        <v>44585</v>
      </c>
      <c r="C127" s="23" t="s">
        <v>45</v>
      </c>
      <c r="D127" s="289" t="s">
        <v>21</v>
      </c>
      <c r="E127" s="25">
        <v>50000</v>
      </c>
      <c r="F127" s="167">
        <f t="shared" si="2"/>
        <v>50000</v>
      </c>
      <c r="G127" s="171"/>
      <c r="H127" s="168"/>
      <c r="I127" s="169"/>
    </row>
    <row r="128" spans="1:50">
      <c r="A128" s="166">
        <f t="shared" si="3"/>
        <v>118</v>
      </c>
      <c r="B128" s="22">
        <v>44585</v>
      </c>
      <c r="C128" s="23" t="s">
        <v>45</v>
      </c>
      <c r="D128" s="289" t="s">
        <v>226</v>
      </c>
      <c r="E128" s="25">
        <v>200000</v>
      </c>
      <c r="F128" s="167">
        <f t="shared" si="2"/>
        <v>200000</v>
      </c>
      <c r="G128" s="171"/>
      <c r="H128" s="168"/>
      <c r="I128" s="169"/>
    </row>
    <row r="129" spans="1:9">
      <c r="A129" s="166">
        <f t="shared" si="3"/>
        <v>119</v>
      </c>
      <c r="B129" s="22">
        <v>44585</v>
      </c>
      <c r="C129" s="23" t="s">
        <v>45</v>
      </c>
      <c r="D129" s="289" t="s">
        <v>218</v>
      </c>
      <c r="E129" s="25">
        <v>1000000</v>
      </c>
      <c r="F129" s="167">
        <f t="shared" si="2"/>
        <v>1000000</v>
      </c>
      <c r="G129" s="171"/>
      <c r="H129" s="168"/>
      <c r="I129" s="169"/>
    </row>
    <row r="130" spans="1:9">
      <c r="A130" s="166">
        <f t="shared" si="3"/>
        <v>120</v>
      </c>
      <c r="B130" s="22">
        <v>44585</v>
      </c>
      <c r="C130" s="23" t="s">
        <v>45</v>
      </c>
      <c r="D130" s="289" t="s">
        <v>2436</v>
      </c>
      <c r="E130" s="25">
        <v>1000000</v>
      </c>
      <c r="F130" s="167">
        <f t="shared" si="2"/>
        <v>1000000</v>
      </c>
      <c r="G130" s="171"/>
      <c r="H130" s="178"/>
      <c r="I130" s="184"/>
    </row>
    <row r="131" spans="1:9">
      <c r="A131" s="166">
        <f t="shared" si="3"/>
        <v>121</v>
      </c>
      <c r="B131" s="22">
        <v>44586</v>
      </c>
      <c r="C131" s="23" t="s">
        <v>46</v>
      </c>
      <c r="D131" s="289" t="s">
        <v>21</v>
      </c>
      <c r="E131" s="25">
        <v>20000</v>
      </c>
      <c r="F131" s="167">
        <f t="shared" si="2"/>
        <v>20000</v>
      </c>
      <c r="G131" s="171"/>
      <c r="H131" s="178"/>
      <c r="I131" s="184"/>
    </row>
    <row r="132" spans="1:9">
      <c r="A132" s="166">
        <f t="shared" si="3"/>
        <v>122</v>
      </c>
      <c r="B132" s="22">
        <v>44586</v>
      </c>
      <c r="C132" s="23" t="s">
        <v>46</v>
      </c>
      <c r="D132" s="289" t="s">
        <v>53</v>
      </c>
      <c r="E132" s="25">
        <v>100000</v>
      </c>
      <c r="F132" s="167">
        <f t="shared" si="2"/>
        <v>100000</v>
      </c>
      <c r="G132" s="171"/>
      <c r="H132" s="178"/>
      <c r="I132" s="184"/>
    </row>
    <row r="133" spans="1:9">
      <c r="A133" s="166">
        <f t="shared" si="3"/>
        <v>123</v>
      </c>
      <c r="B133" s="22">
        <v>44586</v>
      </c>
      <c r="C133" s="23" t="s">
        <v>46</v>
      </c>
      <c r="D133" s="289" t="s">
        <v>156</v>
      </c>
      <c r="E133" s="25">
        <v>200000</v>
      </c>
      <c r="F133" s="167">
        <f t="shared" si="2"/>
        <v>200000</v>
      </c>
      <c r="G133" s="171"/>
      <c r="H133" s="178"/>
      <c r="I133" s="184"/>
    </row>
    <row r="134" spans="1:9">
      <c r="A134" s="166">
        <f t="shared" si="3"/>
        <v>124</v>
      </c>
      <c r="B134" s="22">
        <v>44586</v>
      </c>
      <c r="C134" s="23" t="s">
        <v>46</v>
      </c>
      <c r="D134" s="289" t="s">
        <v>197</v>
      </c>
      <c r="E134" s="25">
        <v>200000</v>
      </c>
      <c r="F134" s="167">
        <f t="shared" si="2"/>
        <v>200000</v>
      </c>
      <c r="G134" s="171"/>
      <c r="H134" s="178"/>
      <c r="I134" s="184"/>
    </row>
    <row r="135" spans="1:9">
      <c r="A135" s="166">
        <f t="shared" si="3"/>
        <v>125</v>
      </c>
      <c r="B135" s="22">
        <v>44586</v>
      </c>
      <c r="C135" s="23" t="s">
        <v>46</v>
      </c>
      <c r="D135" s="35" t="s">
        <v>228</v>
      </c>
      <c r="E135" s="25">
        <v>36251</v>
      </c>
      <c r="F135" s="167"/>
      <c r="G135" s="171">
        <f>E135</f>
        <v>36251</v>
      </c>
      <c r="H135" s="178"/>
      <c r="I135" s="184"/>
    </row>
    <row r="136" spans="1:9">
      <c r="A136" s="166">
        <f t="shared" si="3"/>
        <v>126</v>
      </c>
      <c r="B136" s="22">
        <v>44587</v>
      </c>
      <c r="C136" s="23" t="s">
        <v>47</v>
      </c>
      <c r="D136" s="289" t="s">
        <v>21</v>
      </c>
      <c r="E136" s="25">
        <v>5000</v>
      </c>
      <c r="F136" s="167">
        <f t="shared" si="2"/>
        <v>5000</v>
      </c>
      <c r="G136" s="171"/>
      <c r="H136" s="178"/>
      <c r="I136" s="184"/>
    </row>
    <row r="137" spans="1:9">
      <c r="A137" s="166">
        <f t="shared" si="3"/>
        <v>127</v>
      </c>
      <c r="B137" s="22">
        <v>44588</v>
      </c>
      <c r="C137" s="23" t="s">
        <v>48</v>
      </c>
      <c r="D137" s="289" t="s">
        <v>152</v>
      </c>
      <c r="E137" s="25">
        <v>50000</v>
      </c>
      <c r="F137" s="167">
        <f t="shared" si="2"/>
        <v>50000</v>
      </c>
      <c r="G137" s="171"/>
      <c r="H137" s="178"/>
      <c r="I137" s="184"/>
    </row>
    <row r="138" spans="1:9">
      <c r="A138" s="166">
        <f t="shared" si="3"/>
        <v>128</v>
      </c>
      <c r="B138" s="22">
        <v>44588</v>
      </c>
      <c r="C138" s="23" t="s">
        <v>48</v>
      </c>
      <c r="D138" s="289" t="s">
        <v>21</v>
      </c>
      <c r="E138" s="25">
        <v>100000</v>
      </c>
      <c r="F138" s="167">
        <f t="shared" si="2"/>
        <v>100000</v>
      </c>
      <c r="G138" s="171"/>
      <c r="H138" s="178"/>
      <c r="I138" s="184"/>
    </row>
    <row r="139" spans="1:9">
      <c r="A139" s="166">
        <f t="shared" si="3"/>
        <v>129</v>
      </c>
      <c r="B139" s="22">
        <v>44588</v>
      </c>
      <c r="C139" s="23" t="s">
        <v>48</v>
      </c>
      <c r="D139" s="289" t="s">
        <v>229</v>
      </c>
      <c r="E139" s="25">
        <v>1000000</v>
      </c>
      <c r="F139" s="167">
        <f t="shared" si="2"/>
        <v>1000000</v>
      </c>
      <c r="G139" s="171"/>
      <c r="H139" s="178"/>
      <c r="I139" s="184"/>
    </row>
    <row r="140" spans="1:9">
      <c r="A140" s="166">
        <f t="shared" si="3"/>
        <v>130</v>
      </c>
      <c r="B140" s="22">
        <v>44588</v>
      </c>
      <c r="C140" s="23" t="s">
        <v>48</v>
      </c>
      <c r="D140" s="106" t="s">
        <v>149</v>
      </c>
      <c r="E140" s="25">
        <v>1000000</v>
      </c>
      <c r="F140" s="167">
        <f t="shared" ref="F140:F203" si="4">E140</f>
        <v>1000000</v>
      </c>
      <c r="G140" s="171"/>
      <c r="H140" s="178"/>
      <c r="I140" s="184"/>
    </row>
    <row r="141" spans="1:9">
      <c r="A141" s="166">
        <f t="shared" ref="A141:A204" si="5">A140+1</f>
        <v>131</v>
      </c>
      <c r="B141" s="22">
        <v>44589</v>
      </c>
      <c r="C141" s="23" t="s">
        <v>49</v>
      </c>
      <c r="D141" s="289" t="s">
        <v>230</v>
      </c>
      <c r="E141" s="25">
        <v>200000</v>
      </c>
      <c r="F141" s="167">
        <f t="shared" si="4"/>
        <v>200000</v>
      </c>
      <c r="G141" s="171"/>
      <c r="H141" s="178"/>
      <c r="I141" s="184"/>
    </row>
    <row r="142" spans="1:9">
      <c r="A142" s="166">
        <f t="shared" si="5"/>
        <v>132</v>
      </c>
      <c r="B142" s="22">
        <v>44589</v>
      </c>
      <c r="C142" s="23" t="s">
        <v>49</v>
      </c>
      <c r="D142" s="289" t="s">
        <v>231</v>
      </c>
      <c r="E142" s="25">
        <v>200000</v>
      </c>
      <c r="F142" s="167">
        <f t="shared" si="4"/>
        <v>200000</v>
      </c>
      <c r="G142" s="171"/>
      <c r="H142" s="178"/>
      <c r="I142" s="184"/>
    </row>
    <row r="143" spans="1:9">
      <c r="A143" s="166">
        <f t="shared" si="5"/>
        <v>133</v>
      </c>
      <c r="B143" s="22">
        <v>44589</v>
      </c>
      <c r="C143" s="23" t="s">
        <v>49</v>
      </c>
      <c r="D143" s="289" t="s">
        <v>232</v>
      </c>
      <c r="E143" s="25">
        <v>500000</v>
      </c>
      <c r="F143" s="167">
        <f t="shared" si="4"/>
        <v>500000</v>
      </c>
      <c r="G143" s="171"/>
      <c r="H143" s="178"/>
      <c r="I143" s="184"/>
    </row>
    <row r="144" spans="1:9">
      <c r="A144" s="166">
        <f t="shared" si="5"/>
        <v>134</v>
      </c>
      <c r="B144" s="22">
        <v>44590</v>
      </c>
      <c r="C144" s="23" t="s">
        <v>50</v>
      </c>
      <c r="D144" s="289" t="s">
        <v>233</v>
      </c>
      <c r="E144" s="25">
        <v>200000</v>
      </c>
      <c r="F144" s="167">
        <f t="shared" si="4"/>
        <v>200000</v>
      </c>
      <c r="G144" s="171"/>
      <c r="H144" s="178"/>
      <c r="I144" s="184"/>
    </row>
    <row r="145" spans="1:9" ht="25.5">
      <c r="A145" s="166">
        <f t="shared" si="5"/>
        <v>135</v>
      </c>
      <c r="B145" s="22">
        <v>44590</v>
      </c>
      <c r="C145" s="23" t="s">
        <v>50</v>
      </c>
      <c r="D145" s="289" t="s">
        <v>25</v>
      </c>
      <c r="E145" s="25">
        <v>1000000</v>
      </c>
      <c r="F145" s="167">
        <f t="shared" si="4"/>
        <v>1000000</v>
      </c>
      <c r="G145" s="171"/>
      <c r="H145" s="178"/>
      <c r="I145" s="184"/>
    </row>
    <row r="146" spans="1:9">
      <c r="A146" s="166">
        <f t="shared" si="5"/>
        <v>136</v>
      </c>
      <c r="B146" s="22">
        <v>44591</v>
      </c>
      <c r="C146" s="23" t="s">
        <v>51</v>
      </c>
      <c r="D146" s="289" t="s">
        <v>21</v>
      </c>
      <c r="E146" s="25">
        <v>200000</v>
      </c>
      <c r="F146" s="167">
        <f t="shared" si="4"/>
        <v>200000</v>
      </c>
      <c r="G146" s="171"/>
      <c r="H146" s="178"/>
      <c r="I146" s="184"/>
    </row>
    <row r="147" spans="1:9">
      <c r="A147" s="166">
        <f t="shared" si="5"/>
        <v>137</v>
      </c>
      <c r="B147" s="22">
        <v>44591</v>
      </c>
      <c r="C147" s="23" t="s">
        <v>51</v>
      </c>
      <c r="D147" s="289" t="s">
        <v>21</v>
      </c>
      <c r="E147" s="25">
        <v>500000</v>
      </c>
      <c r="F147" s="167">
        <f t="shared" si="4"/>
        <v>500000</v>
      </c>
      <c r="G147" s="171"/>
      <c r="H147" s="178"/>
      <c r="I147" s="184"/>
    </row>
    <row r="148" spans="1:9">
      <c r="A148" s="166">
        <f t="shared" si="5"/>
        <v>138</v>
      </c>
      <c r="B148" s="22">
        <v>44591</v>
      </c>
      <c r="C148" s="23" t="s">
        <v>51</v>
      </c>
      <c r="D148" s="289" t="s">
        <v>195</v>
      </c>
      <c r="E148" s="25">
        <v>600000</v>
      </c>
      <c r="F148" s="167">
        <f t="shared" si="4"/>
        <v>600000</v>
      </c>
      <c r="G148" s="171"/>
      <c r="H148" s="178"/>
      <c r="I148" s="184"/>
    </row>
    <row r="149" spans="1:9" ht="25.5">
      <c r="A149" s="166">
        <f t="shared" si="5"/>
        <v>139</v>
      </c>
      <c r="B149" s="22">
        <v>44591</v>
      </c>
      <c r="C149" s="23" t="s">
        <v>51</v>
      </c>
      <c r="D149" s="24" t="s">
        <v>2479</v>
      </c>
      <c r="E149" s="25">
        <v>1000000</v>
      </c>
      <c r="F149" s="167">
        <f t="shared" si="4"/>
        <v>1000000</v>
      </c>
      <c r="G149" s="171"/>
      <c r="H149" s="178"/>
      <c r="I149" s="184"/>
    </row>
    <row r="150" spans="1:9">
      <c r="A150" s="166">
        <f t="shared" si="5"/>
        <v>140</v>
      </c>
      <c r="B150" s="22">
        <v>44591</v>
      </c>
      <c r="C150" s="23" t="s">
        <v>51</v>
      </c>
      <c r="D150" s="289" t="s">
        <v>234</v>
      </c>
      <c r="E150" s="25">
        <v>1000000</v>
      </c>
      <c r="F150" s="167">
        <f t="shared" si="4"/>
        <v>1000000</v>
      </c>
      <c r="G150" s="171"/>
      <c r="H150" s="178"/>
      <c r="I150" s="184"/>
    </row>
    <row r="151" spans="1:9">
      <c r="A151" s="166">
        <f t="shared" si="5"/>
        <v>141</v>
      </c>
      <c r="B151" s="22">
        <v>44592</v>
      </c>
      <c r="C151" s="23" t="s">
        <v>52</v>
      </c>
      <c r="D151" s="289" t="s">
        <v>236</v>
      </c>
      <c r="E151" s="25">
        <v>50000</v>
      </c>
      <c r="F151" s="167">
        <f t="shared" si="4"/>
        <v>50000</v>
      </c>
      <c r="G151" s="171"/>
      <c r="H151" s="178"/>
      <c r="I151" s="184"/>
    </row>
    <row r="152" spans="1:9">
      <c r="A152" s="166">
        <f t="shared" si="5"/>
        <v>142</v>
      </c>
      <c r="B152" s="22">
        <v>44592</v>
      </c>
      <c r="C152" s="23" t="s">
        <v>52</v>
      </c>
      <c r="D152" s="289" t="s">
        <v>237</v>
      </c>
      <c r="E152" s="25">
        <v>100000</v>
      </c>
      <c r="F152" s="167">
        <f t="shared" si="4"/>
        <v>100000</v>
      </c>
      <c r="G152" s="171"/>
      <c r="H152" s="178"/>
      <c r="I152" s="184"/>
    </row>
    <row r="153" spans="1:9">
      <c r="A153" s="166">
        <f t="shared" si="5"/>
        <v>143</v>
      </c>
      <c r="B153" s="22">
        <v>44592</v>
      </c>
      <c r="C153" s="23" t="s">
        <v>52</v>
      </c>
      <c r="D153" s="289" t="s">
        <v>2437</v>
      </c>
      <c r="E153" s="25">
        <v>100000</v>
      </c>
      <c r="F153" s="167">
        <f t="shared" si="4"/>
        <v>100000</v>
      </c>
      <c r="G153" s="171"/>
      <c r="H153" s="178"/>
      <c r="I153" s="184"/>
    </row>
    <row r="154" spans="1:9">
      <c r="A154" s="166">
        <f t="shared" si="5"/>
        <v>144</v>
      </c>
      <c r="B154" s="22">
        <v>44592</v>
      </c>
      <c r="C154" s="23" t="s">
        <v>52</v>
      </c>
      <c r="D154" s="289" t="s">
        <v>235</v>
      </c>
      <c r="E154" s="25">
        <v>100000</v>
      </c>
      <c r="F154" s="167">
        <f t="shared" si="4"/>
        <v>100000</v>
      </c>
      <c r="G154" s="171"/>
      <c r="H154" s="178"/>
      <c r="I154" s="184"/>
    </row>
    <row r="155" spans="1:9">
      <c r="A155" s="166">
        <f t="shared" si="5"/>
        <v>145</v>
      </c>
      <c r="B155" s="22">
        <v>44592</v>
      </c>
      <c r="C155" s="23" t="s">
        <v>52</v>
      </c>
      <c r="D155" s="289" t="s">
        <v>142</v>
      </c>
      <c r="E155" s="25">
        <v>200000</v>
      </c>
      <c r="F155" s="167">
        <f t="shared" si="4"/>
        <v>200000</v>
      </c>
      <c r="G155" s="171"/>
      <c r="H155" s="178"/>
      <c r="I155" s="184"/>
    </row>
    <row r="156" spans="1:9">
      <c r="A156" s="166">
        <f t="shared" si="5"/>
        <v>146</v>
      </c>
      <c r="B156" s="22">
        <v>44592</v>
      </c>
      <c r="C156" s="23" t="s">
        <v>52</v>
      </c>
      <c r="D156" s="289" t="s">
        <v>238</v>
      </c>
      <c r="E156" s="25">
        <v>200000</v>
      </c>
      <c r="F156" s="167">
        <f t="shared" si="4"/>
        <v>200000</v>
      </c>
      <c r="G156" s="171"/>
      <c r="H156" s="178"/>
      <c r="I156" s="184"/>
    </row>
    <row r="157" spans="1:9">
      <c r="A157" s="166">
        <f t="shared" si="5"/>
        <v>147</v>
      </c>
      <c r="B157" s="22">
        <v>44592</v>
      </c>
      <c r="C157" s="23" t="s">
        <v>52</v>
      </c>
      <c r="D157" s="289" t="s">
        <v>21</v>
      </c>
      <c r="E157" s="25">
        <v>200000</v>
      </c>
      <c r="F157" s="167">
        <f t="shared" si="4"/>
        <v>200000</v>
      </c>
      <c r="G157" s="171"/>
      <c r="H157" s="178"/>
      <c r="I157" s="184"/>
    </row>
    <row r="158" spans="1:9">
      <c r="A158" s="166">
        <f t="shared" si="5"/>
        <v>148</v>
      </c>
      <c r="B158" s="22">
        <v>44592</v>
      </c>
      <c r="C158" s="23" t="s">
        <v>52</v>
      </c>
      <c r="D158" s="24" t="s">
        <v>239</v>
      </c>
      <c r="E158" s="25">
        <v>200000</v>
      </c>
      <c r="F158" s="167">
        <f t="shared" si="4"/>
        <v>200000</v>
      </c>
      <c r="G158" s="171"/>
      <c r="H158" s="178"/>
      <c r="I158" s="184"/>
    </row>
    <row r="159" spans="1:9">
      <c r="A159" s="166">
        <f t="shared" si="5"/>
        <v>149</v>
      </c>
      <c r="B159" s="22">
        <v>44592</v>
      </c>
      <c r="C159" s="23" t="s">
        <v>52</v>
      </c>
      <c r="D159" s="36" t="s">
        <v>141</v>
      </c>
      <c r="E159" s="25">
        <v>513956</v>
      </c>
      <c r="F159" s="167">
        <f t="shared" si="4"/>
        <v>513956</v>
      </c>
      <c r="G159" s="171"/>
      <c r="H159" s="178"/>
      <c r="I159" s="184"/>
    </row>
    <row r="160" spans="1:9">
      <c r="A160" s="166">
        <f t="shared" si="5"/>
        <v>150</v>
      </c>
      <c r="B160" s="172">
        <v>44593</v>
      </c>
      <c r="C160" s="181" t="s">
        <v>242</v>
      </c>
      <c r="D160" s="34" t="s">
        <v>243</v>
      </c>
      <c r="E160" s="171">
        <v>50000</v>
      </c>
      <c r="F160" s="167">
        <f t="shared" si="4"/>
        <v>50000</v>
      </c>
      <c r="G160" s="171"/>
      <c r="H160" s="178"/>
      <c r="I160" s="184"/>
    </row>
    <row r="161" spans="1:9">
      <c r="A161" s="166">
        <f t="shared" si="5"/>
        <v>151</v>
      </c>
      <c r="B161" s="172">
        <v>44593</v>
      </c>
      <c r="C161" s="181" t="s">
        <v>242</v>
      </c>
      <c r="D161" s="24" t="s">
        <v>244</v>
      </c>
      <c r="E161" s="171">
        <v>50000</v>
      </c>
      <c r="F161" s="167">
        <f t="shared" si="4"/>
        <v>50000</v>
      </c>
      <c r="G161" s="171"/>
      <c r="H161" s="178"/>
      <c r="I161" s="184"/>
    </row>
    <row r="162" spans="1:9">
      <c r="A162" s="166">
        <f t="shared" si="5"/>
        <v>152</v>
      </c>
      <c r="B162" s="172">
        <v>44593</v>
      </c>
      <c r="C162" s="181" t="s">
        <v>242</v>
      </c>
      <c r="D162" s="34" t="s">
        <v>245</v>
      </c>
      <c r="E162" s="171">
        <v>57114</v>
      </c>
      <c r="F162" s="167">
        <f t="shared" si="4"/>
        <v>57114</v>
      </c>
      <c r="G162" s="171"/>
      <c r="H162" s="178"/>
      <c r="I162" s="184"/>
    </row>
    <row r="163" spans="1:9">
      <c r="A163" s="166">
        <f t="shared" si="5"/>
        <v>153</v>
      </c>
      <c r="B163" s="172">
        <v>44593</v>
      </c>
      <c r="C163" s="181" t="s">
        <v>242</v>
      </c>
      <c r="D163" s="35" t="s">
        <v>140</v>
      </c>
      <c r="E163" s="171">
        <v>77000</v>
      </c>
      <c r="F163" s="167">
        <f t="shared" si="4"/>
        <v>77000</v>
      </c>
      <c r="G163" s="171"/>
      <c r="H163" s="178"/>
      <c r="I163" s="184"/>
    </row>
    <row r="164" spans="1:9">
      <c r="A164" s="166">
        <f t="shared" si="5"/>
        <v>154</v>
      </c>
      <c r="B164" s="172">
        <v>44593</v>
      </c>
      <c r="C164" s="181" t="s">
        <v>242</v>
      </c>
      <c r="D164" s="35" t="s">
        <v>21</v>
      </c>
      <c r="E164" s="171">
        <v>107468</v>
      </c>
      <c r="F164" s="167">
        <f t="shared" si="4"/>
        <v>107468</v>
      </c>
      <c r="G164" s="171"/>
      <c r="H164" s="178"/>
      <c r="I164" s="184"/>
    </row>
    <row r="165" spans="1:9">
      <c r="A165" s="166">
        <f t="shared" si="5"/>
        <v>155</v>
      </c>
      <c r="B165" s="172">
        <v>44593</v>
      </c>
      <c r="C165" s="181" t="s">
        <v>242</v>
      </c>
      <c r="D165" s="35" t="s">
        <v>247</v>
      </c>
      <c r="E165" s="171">
        <v>200000</v>
      </c>
      <c r="F165" s="167">
        <f t="shared" si="4"/>
        <v>200000</v>
      </c>
      <c r="G165" s="171"/>
      <c r="H165" s="178"/>
      <c r="I165" s="184"/>
    </row>
    <row r="166" spans="1:9">
      <c r="A166" s="166">
        <f t="shared" si="5"/>
        <v>156</v>
      </c>
      <c r="B166" s="172">
        <v>44593</v>
      </c>
      <c r="C166" s="181" t="s">
        <v>242</v>
      </c>
      <c r="D166" s="35" t="s">
        <v>246</v>
      </c>
      <c r="E166" s="171">
        <v>200000</v>
      </c>
      <c r="F166" s="167">
        <f t="shared" si="4"/>
        <v>200000</v>
      </c>
      <c r="G166" s="171"/>
      <c r="H166" s="178"/>
      <c r="I166" s="184"/>
    </row>
    <row r="167" spans="1:9">
      <c r="A167" s="166">
        <f t="shared" si="5"/>
        <v>157</v>
      </c>
      <c r="B167" s="172">
        <v>44593</v>
      </c>
      <c r="C167" s="185" t="s">
        <v>242</v>
      </c>
      <c r="D167" s="34" t="s">
        <v>21</v>
      </c>
      <c r="E167" s="186">
        <v>202200</v>
      </c>
      <c r="F167" s="167">
        <f t="shared" si="4"/>
        <v>202200</v>
      </c>
      <c r="G167" s="171"/>
      <c r="H167" s="178"/>
      <c r="I167" s="184"/>
    </row>
    <row r="168" spans="1:9">
      <c r="A168" s="166">
        <f t="shared" si="5"/>
        <v>158</v>
      </c>
      <c r="B168" s="172">
        <v>44593</v>
      </c>
      <c r="C168" s="185" t="s">
        <v>242</v>
      </c>
      <c r="D168" s="24" t="s">
        <v>155</v>
      </c>
      <c r="E168" s="186">
        <v>500000</v>
      </c>
      <c r="F168" s="167">
        <f t="shared" si="4"/>
        <v>500000</v>
      </c>
      <c r="G168" s="171"/>
      <c r="H168" s="178"/>
      <c r="I168" s="184"/>
    </row>
    <row r="169" spans="1:9">
      <c r="A169" s="166">
        <f t="shared" si="5"/>
        <v>159</v>
      </c>
      <c r="B169" s="172">
        <v>44594</v>
      </c>
      <c r="C169" s="185" t="s">
        <v>248</v>
      </c>
      <c r="D169" s="24" t="s">
        <v>249</v>
      </c>
      <c r="E169" s="186">
        <v>100000</v>
      </c>
      <c r="F169" s="167">
        <f t="shared" si="4"/>
        <v>100000</v>
      </c>
      <c r="G169" s="171"/>
      <c r="H169" s="178"/>
      <c r="I169" s="184"/>
    </row>
    <row r="170" spans="1:9">
      <c r="A170" s="166">
        <f t="shared" si="5"/>
        <v>160</v>
      </c>
      <c r="B170" s="172">
        <v>44594</v>
      </c>
      <c r="C170" s="185" t="s">
        <v>248</v>
      </c>
      <c r="D170" s="34" t="s">
        <v>250</v>
      </c>
      <c r="E170" s="186">
        <v>100000</v>
      </c>
      <c r="F170" s="167">
        <f t="shared" si="4"/>
        <v>100000</v>
      </c>
      <c r="G170" s="171"/>
      <c r="H170" s="178"/>
      <c r="I170" s="184"/>
    </row>
    <row r="171" spans="1:9">
      <c r="A171" s="166">
        <f t="shared" si="5"/>
        <v>161</v>
      </c>
      <c r="B171" s="172">
        <v>44594</v>
      </c>
      <c r="C171" s="185" t="s">
        <v>248</v>
      </c>
      <c r="D171" s="34" t="s">
        <v>21</v>
      </c>
      <c r="E171" s="186">
        <v>100000</v>
      </c>
      <c r="F171" s="167">
        <f t="shared" si="4"/>
        <v>100000</v>
      </c>
      <c r="G171" s="171"/>
      <c r="H171" s="178"/>
      <c r="I171" s="184"/>
    </row>
    <row r="172" spans="1:9">
      <c r="A172" s="166">
        <f t="shared" si="5"/>
        <v>162</v>
      </c>
      <c r="B172" s="172">
        <v>44594</v>
      </c>
      <c r="C172" s="185" t="s">
        <v>248</v>
      </c>
      <c r="D172" s="259" t="s">
        <v>251</v>
      </c>
      <c r="E172" s="186">
        <v>200000</v>
      </c>
      <c r="F172" s="167">
        <f t="shared" si="4"/>
        <v>200000</v>
      </c>
      <c r="G172" s="171"/>
      <c r="H172" s="178"/>
      <c r="I172" s="184"/>
    </row>
    <row r="173" spans="1:9">
      <c r="A173" s="166">
        <f t="shared" si="5"/>
        <v>163</v>
      </c>
      <c r="B173" s="172">
        <v>44594</v>
      </c>
      <c r="C173" s="185" t="s">
        <v>248</v>
      </c>
      <c r="D173" s="34" t="s">
        <v>185</v>
      </c>
      <c r="E173" s="186">
        <v>500000</v>
      </c>
      <c r="F173" s="167">
        <f t="shared" si="4"/>
        <v>500000</v>
      </c>
      <c r="G173" s="171"/>
      <c r="H173" s="178"/>
      <c r="I173" s="184"/>
    </row>
    <row r="174" spans="1:9">
      <c r="A174" s="166">
        <f t="shared" si="5"/>
        <v>164</v>
      </c>
      <c r="B174" s="172">
        <v>44595</v>
      </c>
      <c r="C174" s="185" t="s">
        <v>252</v>
      </c>
      <c r="D174" s="34" t="s">
        <v>21</v>
      </c>
      <c r="E174" s="186">
        <v>200000</v>
      </c>
      <c r="F174" s="167">
        <f t="shared" si="4"/>
        <v>200000</v>
      </c>
      <c r="G174" s="171"/>
      <c r="H174" s="178"/>
      <c r="I174" s="184"/>
    </row>
    <row r="175" spans="1:9">
      <c r="A175" s="166">
        <f t="shared" si="5"/>
        <v>165</v>
      </c>
      <c r="B175" s="172">
        <v>44595</v>
      </c>
      <c r="C175" s="185" t="s">
        <v>252</v>
      </c>
      <c r="D175" s="34" t="s">
        <v>253</v>
      </c>
      <c r="E175" s="186">
        <v>200000</v>
      </c>
      <c r="F175" s="167">
        <f t="shared" si="4"/>
        <v>200000</v>
      </c>
      <c r="G175" s="171"/>
      <c r="H175" s="178"/>
      <c r="I175" s="184"/>
    </row>
    <row r="176" spans="1:9">
      <c r="A176" s="166">
        <f t="shared" si="5"/>
        <v>166</v>
      </c>
      <c r="B176" s="172">
        <v>44595</v>
      </c>
      <c r="C176" s="185" t="s">
        <v>252</v>
      </c>
      <c r="D176" s="34" t="s">
        <v>254</v>
      </c>
      <c r="E176" s="186">
        <v>600000</v>
      </c>
      <c r="F176" s="167">
        <f t="shared" si="4"/>
        <v>600000</v>
      </c>
      <c r="G176" s="171"/>
      <c r="H176" s="178"/>
      <c r="I176" s="184"/>
    </row>
    <row r="177" spans="1:9">
      <c r="A177" s="166">
        <f t="shared" si="5"/>
        <v>167</v>
      </c>
      <c r="B177" s="172">
        <v>44598</v>
      </c>
      <c r="C177" s="185" t="s">
        <v>255</v>
      </c>
      <c r="D177" s="34" t="s">
        <v>259</v>
      </c>
      <c r="E177" s="186">
        <v>50000</v>
      </c>
      <c r="F177" s="167">
        <f t="shared" si="4"/>
        <v>50000</v>
      </c>
      <c r="G177" s="171"/>
      <c r="H177" s="178"/>
      <c r="I177" s="184"/>
    </row>
    <row r="178" spans="1:9">
      <c r="A178" s="166">
        <f t="shared" si="5"/>
        <v>168</v>
      </c>
      <c r="B178" s="172">
        <v>44598</v>
      </c>
      <c r="C178" s="185" t="s">
        <v>255</v>
      </c>
      <c r="D178" s="24" t="s">
        <v>260</v>
      </c>
      <c r="E178" s="186">
        <v>500000</v>
      </c>
      <c r="F178" s="167">
        <f t="shared" si="4"/>
        <v>500000</v>
      </c>
      <c r="G178" s="171"/>
      <c r="H178" s="178"/>
      <c r="I178" s="184"/>
    </row>
    <row r="179" spans="1:9">
      <c r="A179" s="166">
        <f t="shared" si="5"/>
        <v>169</v>
      </c>
      <c r="B179" s="172">
        <v>44598</v>
      </c>
      <c r="C179" s="185" t="s">
        <v>255</v>
      </c>
      <c r="D179" s="34" t="s">
        <v>261</v>
      </c>
      <c r="E179" s="186">
        <v>1000000</v>
      </c>
      <c r="F179" s="167">
        <f t="shared" si="4"/>
        <v>1000000</v>
      </c>
      <c r="G179" s="171"/>
      <c r="H179" s="178"/>
      <c r="I179" s="184"/>
    </row>
    <row r="180" spans="1:9">
      <c r="A180" s="166">
        <f t="shared" si="5"/>
        <v>170</v>
      </c>
      <c r="B180" s="172">
        <v>44599</v>
      </c>
      <c r="C180" s="185" t="s">
        <v>256</v>
      </c>
      <c r="D180" s="34" t="s">
        <v>117</v>
      </c>
      <c r="E180" s="186">
        <v>100000</v>
      </c>
      <c r="F180" s="167">
        <f t="shared" si="4"/>
        <v>100000</v>
      </c>
      <c r="G180" s="171"/>
      <c r="H180" s="178"/>
      <c r="I180" s="184"/>
    </row>
    <row r="181" spans="1:9">
      <c r="A181" s="166">
        <f t="shared" si="5"/>
        <v>171</v>
      </c>
      <c r="B181" s="187">
        <v>44599</v>
      </c>
      <c r="C181" s="185" t="s">
        <v>256</v>
      </c>
      <c r="D181" s="34" t="s">
        <v>262</v>
      </c>
      <c r="E181" s="182">
        <v>200000</v>
      </c>
      <c r="F181" s="167">
        <f t="shared" si="4"/>
        <v>200000</v>
      </c>
      <c r="G181" s="171"/>
      <c r="H181" s="178"/>
      <c r="I181" s="184"/>
    </row>
    <row r="182" spans="1:9">
      <c r="A182" s="166">
        <f t="shared" si="5"/>
        <v>172</v>
      </c>
      <c r="B182" s="172">
        <v>44600</v>
      </c>
      <c r="C182" s="185" t="s">
        <v>257</v>
      </c>
      <c r="D182" s="34" t="s">
        <v>263</v>
      </c>
      <c r="E182" s="186">
        <v>50000</v>
      </c>
      <c r="F182" s="167">
        <f t="shared" si="4"/>
        <v>50000</v>
      </c>
      <c r="G182" s="171"/>
      <c r="H182" s="178"/>
      <c r="I182" s="184"/>
    </row>
    <row r="183" spans="1:9">
      <c r="A183" s="166">
        <f t="shared" si="5"/>
        <v>173</v>
      </c>
      <c r="B183" s="172">
        <v>44600</v>
      </c>
      <c r="C183" s="185" t="s">
        <v>257</v>
      </c>
      <c r="D183" s="34" t="s">
        <v>158</v>
      </c>
      <c r="E183" s="186">
        <v>200000</v>
      </c>
      <c r="F183" s="167">
        <f t="shared" si="4"/>
        <v>200000</v>
      </c>
      <c r="G183" s="171"/>
      <c r="H183" s="178"/>
      <c r="I183" s="184"/>
    </row>
    <row r="184" spans="1:9">
      <c r="A184" s="166">
        <f t="shared" si="5"/>
        <v>174</v>
      </c>
      <c r="B184" s="172">
        <v>44600</v>
      </c>
      <c r="C184" s="185" t="s">
        <v>257</v>
      </c>
      <c r="D184" s="34" t="s">
        <v>21</v>
      </c>
      <c r="E184" s="186">
        <v>200000</v>
      </c>
      <c r="F184" s="167">
        <f t="shared" si="4"/>
        <v>200000</v>
      </c>
      <c r="G184" s="171"/>
      <c r="H184" s="178"/>
      <c r="I184" s="184"/>
    </row>
    <row r="185" spans="1:9">
      <c r="A185" s="166">
        <f t="shared" si="5"/>
        <v>175</v>
      </c>
      <c r="B185" s="172">
        <v>44600</v>
      </c>
      <c r="C185" s="185" t="s">
        <v>257</v>
      </c>
      <c r="D185" s="34" t="s">
        <v>218</v>
      </c>
      <c r="E185" s="186">
        <v>1000000</v>
      </c>
      <c r="F185" s="167">
        <f t="shared" si="4"/>
        <v>1000000</v>
      </c>
      <c r="G185" s="171"/>
      <c r="H185" s="178"/>
      <c r="I185" s="184"/>
    </row>
    <row r="186" spans="1:9">
      <c r="A186" s="166">
        <f t="shared" si="5"/>
        <v>176</v>
      </c>
      <c r="B186" s="172">
        <v>44601</v>
      </c>
      <c r="C186" s="185" t="s">
        <v>258</v>
      </c>
      <c r="D186" s="34" t="s">
        <v>21</v>
      </c>
      <c r="E186" s="186">
        <v>10000</v>
      </c>
      <c r="F186" s="167">
        <f t="shared" si="4"/>
        <v>10000</v>
      </c>
      <c r="G186" s="171"/>
      <c r="H186" s="178"/>
      <c r="I186" s="184"/>
    </row>
    <row r="187" spans="1:9">
      <c r="A187" s="166">
        <f t="shared" si="5"/>
        <v>177</v>
      </c>
      <c r="B187" s="172">
        <v>44601</v>
      </c>
      <c r="C187" s="185" t="s">
        <v>258</v>
      </c>
      <c r="D187" s="34" t="s">
        <v>21</v>
      </c>
      <c r="E187" s="186">
        <v>100000</v>
      </c>
      <c r="F187" s="167">
        <f t="shared" si="4"/>
        <v>100000</v>
      </c>
      <c r="G187" s="171"/>
      <c r="H187" s="178"/>
      <c r="I187" s="184"/>
    </row>
    <row r="188" spans="1:9">
      <c r="A188" s="166">
        <f t="shared" si="5"/>
        <v>178</v>
      </c>
      <c r="B188" s="172">
        <v>44601</v>
      </c>
      <c r="C188" s="185" t="s">
        <v>258</v>
      </c>
      <c r="D188" s="34" t="s">
        <v>139</v>
      </c>
      <c r="E188" s="186">
        <v>100000</v>
      </c>
      <c r="F188" s="167">
        <f t="shared" si="4"/>
        <v>100000</v>
      </c>
      <c r="G188" s="171"/>
      <c r="H188" s="178"/>
      <c r="I188" s="184"/>
    </row>
    <row r="189" spans="1:9">
      <c r="A189" s="166">
        <f t="shared" si="5"/>
        <v>179</v>
      </c>
      <c r="B189" s="172">
        <v>44602</v>
      </c>
      <c r="C189" s="185" t="s">
        <v>264</v>
      </c>
      <c r="D189" s="34" t="s">
        <v>265</v>
      </c>
      <c r="E189" s="186">
        <v>200000</v>
      </c>
      <c r="F189" s="167">
        <f t="shared" si="4"/>
        <v>200000</v>
      </c>
      <c r="G189" s="171"/>
      <c r="H189" s="178"/>
      <c r="I189" s="184"/>
    </row>
    <row r="190" spans="1:9">
      <c r="A190" s="166">
        <f t="shared" si="5"/>
        <v>180</v>
      </c>
      <c r="B190" s="172">
        <v>44602</v>
      </c>
      <c r="C190" s="185" t="s">
        <v>264</v>
      </c>
      <c r="D190" s="170" t="s">
        <v>266</v>
      </c>
      <c r="E190" s="186">
        <v>1000000</v>
      </c>
      <c r="F190" s="167">
        <f t="shared" si="4"/>
        <v>1000000</v>
      </c>
      <c r="G190" s="171"/>
      <c r="H190" s="178"/>
      <c r="I190" s="184"/>
    </row>
    <row r="191" spans="1:9">
      <c r="A191" s="166">
        <f t="shared" si="5"/>
        <v>181</v>
      </c>
      <c r="B191" s="172">
        <v>44602</v>
      </c>
      <c r="C191" s="185" t="s">
        <v>264</v>
      </c>
      <c r="D191" s="34" t="s">
        <v>21</v>
      </c>
      <c r="E191" s="186">
        <v>2000000</v>
      </c>
      <c r="F191" s="167">
        <f t="shared" si="4"/>
        <v>2000000</v>
      </c>
      <c r="G191" s="171"/>
      <c r="H191" s="178"/>
      <c r="I191" s="184"/>
    </row>
    <row r="192" spans="1:9">
      <c r="A192" s="166">
        <f t="shared" si="5"/>
        <v>182</v>
      </c>
      <c r="B192" s="172">
        <v>44603</v>
      </c>
      <c r="C192" s="185" t="s">
        <v>267</v>
      </c>
      <c r="D192" s="34" t="s">
        <v>226</v>
      </c>
      <c r="E192" s="186">
        <v>200000</v>
      </c>
      <c r="F192" s="167">
        <f t="shared" si="4"/>
        <v>200000</v>
      </c>
      <c r="G192" s="171"/>
      <c r="H192" s="178"/>
      <c r="I192" s="184"/>
    </row>
    <row r="193" spans="1:9">
      <c r="A193" s="166">
        <f t="shared" si="5"/>
        <v>183</v>
      </c>
      <c r="B193" s="172">
        <v>44603</v>
      </c>
      <c r="C193" s="185" t="s">
        <v>267</v>
      </c>
      <c r="D193" s="24" t="s">
        <v>2438</v>
      </c>
      <c r="E193" s="186">
        <v>500000</v>
      </c>
      <c r="F193" s="167">
        <f t="shared" si="4"/>
        <v>500000</v>
      </c>
      <c r="G193" s="171"/>
      <c r="H193" s="178"/>
      <c r="I193" s="184"/>
    </row>
    <row r="194" spans="1:9">
      <c r="A194" s="166">
        <f t="shared" si="5"/>
        <v>184</v>
      </c>
      <c r="B194" s="172">
        <v>44604</v>
      </c>
      <c r="C194" s="185" t="s">
        <v>268</v>
      </c>
      <c r="D194" s="24" t="s">
        <v>955</v>
      </c>
      <c r="E194" s="186">
        <v>100000</v>
      </c>
      <c r="F194" s="167">
        <f t="shared" si="4"/>
        <v>100000</v>
      </c>
      <c r="G194" s="171"/>
      <c r="H194" s="178"/>
      <c r="I194" s="184"/>
    </row>
    <row r="195" spans="1:9">
      <c r="A195" s="166">
        <f t="shared" si="5"/>
        <v>185</v>
      </c>
      <c r="B195" s="172">
        <v>44604</v>
      </c>
      <c r="C195" s="185" t="s">
        <v>268</v>
      </c>
      <c r="D195" s="177" t="s">
        <v>21</v>
      </c>
      <c r="E195" s="186">
        <v>200000</v>
      </c>
      <c r="F195" s="167">
        <f t="shared" si="4"/>
        <v>200000</v>
      </c>
      <c r="G195" s="171"/>
      <c r="H195" s="178"/>
      <c r="I195" s="184"/>
    </row>
    <row r="196" spans="1:9">
      <c r="A196" s="166">
        <f t="shared" si="5"/>
        <v>186</v>
      </c>
      <c r="B196" s="172">
        <v>44605</v>
      </c>
      <c r="C196" s="185" t="s">
        <v>269</v>
      </c>
      <c r="D196" s="31" t="s">
        <v>2439</v>
      </c>
      <c r="E196" s="186">
        <v>100000</v>
      </c>
      <c r="F196" s="167">
        <f t="shared" si="4"/>
        <v>100000</v>
      </c>
      <c r="G196" s="171"/>
      <c r="H196" s="178"/>
      <c r="I196" s="184"/>
    </row>
    <row r="197" spans="1:9">
      <c r="A197" s="166">
        <f t="shared" si="5"/>
        <v>187</v>
      </c>
      <c r="B197" s="172">
        <v>44605</v>
      </c>
      <c r="C197" s="185" t="s">
        <v>269</v>
      </c>
      <c r="D197" s="34" t="s">
        <v>208</v>
      </c>
      <c r="E197" s="186">
        <v>200000</v>
      </c>
      <c r="F197" s="167">
        <f t="shared" si="4"/>
        <v>200000</v>
      </c>
      <c r="G197" s="171"/>
      <c r="H197" s="178"/>
      <c r="I197" s="184"/>
    </row>
    <row r="198" spans="1:9">
      <c r="A198" s="166">
        <f t="shared" si="5"/>
        <v>188</v>
      </c>
      <c r="B198" s="172">
        <v>44605</v>
      </c>
      <c r="C198" s="185" t="s">
        <v>269</v>
      </c>
      <c r="D198" s="24" t="s">
        <v>2440</v>
      </c>
      <c r="E198" s="186">
        <v>500000</v>
      </c>
      <c r="F198" s="167">
        <f t="shared" si="4"/>
        <v>500000</v>
      </c>
      <c r="G198" s="171"/>
      <c r="H198" s="178"/>
      <c r="I198" s="184"/>
    </row>
    <row r="199" spans="1:9">
      <c r="A199" s="166">
        <f t="shared" si="5"/>
        <v>189</v>
      </c>
      <c r="B199" s="172">
        <v>44605</v>
      </c>
      <c r="C199" s="185" t="s">
        <v>269</v>
      </c>
      <c r="D199" s="24" t="s">
        <v>270</v>
      </c>
      <c r="E199" s="186">
        <v>5000000</v>
      </c>
      <c r="F199" s="167">
        <f t="shared" si="4"/>
        <v>5000000</v>
      </c>
      <c r="G199" s="171"/>
      <c r="H199" s="178"/>
      <c r="I199" s="184"/>
    </row>
    <row r="200" spans="1:9">
      <c r="A200" s="166">
        <f t="shared" si="5"/>
        <v>190</v>
      </c>
      <c r="B200" s="172">
        <v>44606</v>
      </c>
      <c r="C200" s="185" t="s">
        <v>271</v>
      </c>
      <c r="D200" s="24" t="s">
        <v>2441</v>
      </c>
      <c r="E200" s="186">
        <v>100000</v>
      </c>
      <c r="F200" s="167">
        <f t="shared" si="4"/>
        <v>100000</v>
      </c>
      <c r="G200" s="171"/>
      <c r="H200" s="178"/>
      <c r="I200" s="184"/>
    </row>
    <row r="201" spans="1:9">
      <c r="A201" s="166">
        <f t="shared" si="5"/>
        <v>191</v>
      </c>
      <c r="B201" s="172">
        <v>44607</v>
      </c>
      <c r="C201" s="185" t="s">
        <v>272</v>
      </c>
      <c r="D201" s="24" t="s">
        <v>21</v>
      </c>
      <c r="E201" s="186">
        <v>10000</v>
      </c>
      <c r="F201" s="167">
        <f t="shared" si="4"/>
        <v>10000</v>
      </c>
      <c r="G201" s="171"/>
      <c r="H201" s="178"/>
      <c r="I201" s="184"/>
    </row>
    <row r="202" spans="1:9">
      <c r="A202" s="166">
        <f t="shared" si="5"/>
        <v>192</v>
      </c>
      <c r="B202" s="172">
        <v>44607</v>
      </c>
      <c r="C202" s="185" t="s">
        <v>272</v>
      </c>
      <c r="D202" s="24" t="s">
        <v>273</v>
      </c>
      <c r="E202" s="186">
        <v>50000</v>
      </c>
      <c r="F202" s="167">
        <f t="shared" si="4"/>
        <v>50000</v>
      </c>
      <c r="G202" s="171"/>
      <c r="H202" s="178"/>
      <c r="I202" s="184"/>
    </row>
    <row r="203" spans="1:9">
      <c r="A203" s="166">
        <f t="shared" si="5"/>
        <v>193</v>
      </c>
      <c r="B203" s="172">
        <v>44607</v>
      </c>
      <c r="C203" s="185" t="s">
        <v>272</v>
      </c>
      <c r="D203" s="24" t="s">
        <v>204</v>
      </c>
      <c r="E203" s="186">
        <v>50000</v>
      </c>
      <c r="F203" s="167">
        <f t="shared" si="4"/>
        <v>50000</v>
      </c>
      <c r="G203" s="171"/>
      <c r="H203" s="178"/>
      <c r="I203" s="184"/>
    </row>
    <row r="204" spans="1:9">
      <c r="A204" s="166">
        <f t="shared" si="5"/>
        <v>194</v>
      </c>
      <c r="B204" s="172">
        <v>44607</v>
      </c>
      <c r="C204" s="185" t="s">
        <v>272</v>
      </c>
      <c r="D204" s="177" t="s">
        <v>274</v>
      </c>
      <c r="E204" s="186">
        <v>650000</v>
      </c>
      <c r="F204" s="167">
        <f t="shared" ref="F204:F267" si="6">E204</f>
        <v>650000</v>
      </c>
      <c r="G204" s="171"/>
      <c r="H204" s="178"/>
      <c r="I204" s="184"/>
    </row>
    <row r="205" spans="1:9">
      <c r="A205" s="166">
        <f t="shared" ref="A205:A268" si="7">A204+1</f>
        <v>195</v>
      </c>
      <c r="B205" s="172">
        <v>44608</v>
      </c>
      <c r="C205" s="185" t="s">
        <v>275</v>
      </c>
      <c r="D205" s="34" t="s">
        <v>21</v>
      </c>
      <c r="E205" s="186">
        <v>40000</v>
      </c>
      <c r="F205" s="167">
        <f t="shared" si="6"/>
        <v>40000</v>
      </c>
      <c r="G205" s="171"/>
      <c r="H205" s="178"/>
      <c r="I205" s="184"/>
    </row>
    <row r="206" spans="1:9">
      <c r="A206" s="166">
        <f t="shared" si="7"/>
        <v>196</v>
      </c>
      <c r="B206" s="172">
        <v>44608</v>
      </c>
      <c r="C206" s="185" t="s">
        <v>275</v>
      </c>
      <c r="D206" s="24" t="s">
        <v>152</v>
      </c>
      <c r="E206" s="186">
        <v>50000</v>
      </c>
      <c r="F206" s="167">
        <f t="shared" si="6"/>
        <v>50000</v>
      </c>
      <c r="G206" s="171"/>
      <c r="H206" s="178"/>
      <c r="I206" s="184"/>
    </row>
    <row r="207" spans="1:9">
      <c r="A207" s="166">
        <f t="shared" si="7"/>
        <v>197</v>
      </c>
      <c r="B207" s="188">
        <v>44608</v>
      </c>
      <c r="C207" s="185" t="s">
        <v>275</v>
      </c>
      <c r="D207" s="24" t="s">
        <v>2442</v>
      </c>
      <c r="E207" s="171">
        <v>300000</v>
      </c>
      <c r="F207" s="167">
        <f t="shared" si="6"/>
        <v>300000</v>
      </c>
      <c r="G207" s="171"/>
      <c r="H207" s="178"/>
      <c r="I207" s="184"/>
    </row>
    <row r="208" spans="1:9">
      <c r="A208" s="166">
        <f t="shared" si="7"/>
        <v>198</v>
      </c>
      <c r="B208" s="188">
        <v>44609</v>
      </c>
      <c r="C208" s="185" t="s">
        <v>276</v>
      </c>
      <c r="D208" s="24" t="s">
        <v>278</v>
      </c>
      <c r="E208" s="171">
        <v>100000</v>
      </c>
      <c r="F208" s="167">
        <f t="shared" si="6"/>
        <v>100000</v>
      </c>
      <c r="G208" s="171"/>
      <c r="H208" s="178"/>
      <c r="I208" s="184"/>
    </row>
    <row r="209" spans="1:9">
      <c r="A209" s="166">
        <f t="shared" si="7"/>
        <v>199</v>
      </c>
      <c r="B209" s="188">
        <v>44610</v>
      </c>
      <c r="C209" s="185" t="s">
        <v>54</v>
      </c>
      <c r="D209" s="259" t="s">
        <v>21</v>
      </c>
      <c r="E209" s="171">
        <v>10000</v>
      </c>
      <c r="F209" s="167">
        <f t="shared" si="6"/>
        <v>10000</v>
      </c>
      <c r="G209" s="171"/>
      <c r="H209" s="178"/>
      <c r="I209" s="184"/>
    </row>
    <row r="210" spans="1:9">
      <c r="A210" s="166">
        <f t="shared" si="7"/>
        <v>200</v>
      </c>
      <c r="B210" s="188">
        <v>44610</v>
      </c>
      <c r="C210" s="185" t="s">
        <v>54</v>
      </c>
      <c r="D210" s="24" t="s">
        <v>21</v>
      </c>
      <c r="E210" s="171">
        <v>10000</v>
      </c>
      <c r="F210" s="167">
        <f t="shared" si="6"/>
        <v>10000</v>
      </c>
      <c r="G210" s="171"/>
      <c r="H210" s="178"/>
      <c r="I210" s="184"/>
    </row>
    <row r="211" spans="1:9">
      <c r="A211" s="166">
        <f t="shared" si="7"/>
        <v>201</v>
      </c>
      <c r="B211" s="188">
        <v>44610</v>
      </c>
      <c r="C211" s="185" t="s">
        <v>54</v>
      </c>
      <c r="D211" s="259" t="s">
        <v>21</v>
      </c>
      <c r="E211" s="171">
        <v>30000</v>
      </c>
      <c r="F211" s="167">
        <f t="shared" si="6"/>
        <v>30000</v>
      </c>
      <c r="G211" s="171"/>
      <c r="H211" s="178"/>
      <c r="I211" s="184"/>
    </row>
    <row r="212" spans="1:9">
      <c r="A212" s="166">
        <f t="shared" si="7"/>
        <v>202</v>
      </c>
      <c r="B212" s="188">
        <v>44610</v>
      </c>
      <c r="C212" s="185" t="s">
        <v>54</v>
      </c>
      <c r="D212" s="24" t="s">
        <v>143</v>
      </c>
      <c r="E212" s="171">
        <v>100000</v>
      </c>
      <c r="F212" s="167">
        <f t="shared" si="6"/>
        <v>100000</v>
      </c>
      <c r="G212" s="171"/>
      <c r="H212" s="178"/>
      <c r="I212" s="184"/>
    </row>
    <row r="213" spans="1:9">
      <c r="A213" s="166">
        <f t="shared" si="7"/>
        <v>203</v>
      </c>
      <c r="B213" s="188">
        <v>44610</v>
      </c>
      <c r="C213" s="185" t="s">
        <v>54</v>
      </c>
      <c r="D213" s="259" t="s">
        <v>153</v>
      </c>
      <c r="E213" s="171">
        <v>100000</v>
      </c>
      <c r="F213" s="167">
        <f t="shared" si="6"/>
        <v>100000</v>
      </c>
      <c r="G213" s="171"/>
      <c r="H213" s="178"/>
      <c r="I213" s="184"/>
    </row>
    <row r="214" spans="1:9">
      <c r="A214" s="166">
        <f t="shared" si="7"/>
        <v>204</v>
      </c>
      <c r="B214" s="188">
        <v>44610</v>
      </c>
      <c r="C214" s="185" t="s">
        <v>54</v>
      </c>
      <c r="D214" s="259" t="s">
        <v>279</v>
      </c>
      <c r="E214" s="171">
        <v>400000</v>
      </c>
      <c r="F214" s="167">
        <f t="shared" si="6"/>
        <v>400000</v>
      </c>
      <c r="G214" s="171"/>
      <c r="H214" s="178"/>
      <c r="I214" s="184"/>
    </row>
    <row r="215" spans="1:9">
      <c r="A215" s="166">
        <f t="shared" si="7"/>
        <v>205</v>
      </c>
      <c r="B215" s="188">
        <v>44611</v>
      </c>
      <c r="C215" s="185" t="s">
        <v>55</v>
      </c>
      <c r="D215" s="259" t="s">
        <v>21</v>
      </c>
      <c r="E215" s="171">
        <v>10000</v>
      </c>
      <c r="F215" s="167">
        <f t="shared" si="6"/>
        <v>10000</v>
      </c>
      <c r="G215" s="171"/>
      <c r="H215" s="178"/>
      <c r="I215" s="184"/>
    </row>
    <row r="216" spans="1:9">
      <c r="A216" s="166">
        <f t="shared" si="7"/>
        <v>206</v>
      </c>
      <c r="B216" s="188">
        <v>44611</v>
      </c>
      <c r="C216" s="185" t="s">
        <v>55</v>
      </c>
      <c r="D216" s="259" t="s">
        <v>21</v>
      </c>
      <c r="E216" s="171">
        <v>10000</v>
      </c>
      <c r="F216" s="167">
        <f t="shared" si="6"/>
        <v>10000</v>
      </c>
      <c r="G216" s="171"/>
      <c r="H216" s="178"/>
      <c r="I216" s="184"/>
    </row>
    <row r="217" spans="1:9">
      <c r="A217" s="166">
        <f t="shared" si="7"/>
        <v>207</v>
      </c>
      <c r="B217" s="188">
        <v>44611</v>
      </c>
      <c r="C217" s="185" t="s">
        <v>55</v>
      </c>
      <c r="D217" s="259" t="s">
        <v>21</v>
      </c>
      <c r="E217" s="171">
        <v>10000</v>
      </c>
      <c r="F217" s="167">
        <f t="shared" si="6"/>
        <v>10000</v>
      </c>
      <c r="G217" s="171"/>
      <c r="H217" s="178"/>
      <c r="I217" s="184"/>
    </row>
    <row r="218" spans="1:9">
      <c r="A218" s="166">
        <f t="shared" si="7"/>
        <v>208</v>
      </c>
      <c r="B218" s="188">
        <v>44611</v>
      </c>
      <c r="C218" s="185" t="s">
        <v>55</v>
      </c>
      <c r="D218" s="24" t="s">
        <v>21</v>
      </c>
      <c r="E218" s="171">
        <v>10000</v>
      </c>
      <c r="F218" s="167">
        <f t="shared" si="6"/>
        <v>10000</v>
      </c>
      <c r="G218" s="171"/>
      <c r="H218" s="178"/>
      <c r="I218" s="184"/>
    </row>
    <row r="219" spans="1:9">
      <c r="A219" s="166">
        <f t="shared" si="7"/>
        <v>209</v>
      </c>
      <c r="B219" s="188">
        <v>44611</v>
      </c>
      <c r="C219" s="185" t="s">
        <v>55</v>
      </c>
      <c r="D219" s="259" t="s">
        <v>21</v>
      </c>
      <c r="E219" s="171">
        <v>10000</v>
      </c>
      <c r="F219" s="167">
        <f t="shared" si="6"/>
        <v>10000</v>
      </c>
      <c r="G219" s="171"/>
      <c r="H219" s="178"/>
      <c r="I219" s="184"/>
    </row>
    <row r="220" spans="1:9">
      <c r="A220" s="166">
        <f t="shared" si="7"/>
        <v>210</v>
      </c>
      <c r="B220" s="188">
        <v>44611</v>
      </c>
      <c r="C220" s="185" t="s">
        <v>55</v>
      </c>
      <c r="D220" s="24" t="s">
        <v>21</v>
      </c>
      <c r="E220" s="171">
        <v>10000</v>
      </c>
      <c r="F220" s="167">
        <f t="shared" si="6"/>
        <v>10000</v>
      </c>
      <c r="G220" s="171"/>
      <c r="H220" s="178"/>
      <c r="I220" s="184"/>
    </row>
    <row r="221" spans="1:9">
      <c r="A221" s="166">
        <f t="shared" si="7"/>
        <v>211</v>
      </c>
      <c r="B221" s="188">
        <v>44611</v>
      </c>
      <c r="C221" s="185" t="s">
        <v>55</v>
      </c>
      <c r="D221" s="24" t="s">
        <v>21</v>
      </c>
      <c r="E221" s="171">
        <v>30000</v>
      </c>
      <c r="F221" s="167">
        <f t="shared" si="6"/>
        <v>30000</v>
      </c>
      <c r="G221" s="171"/>
      <c r="H221" s="178"/>
      <c r="I221" s="184"/>
    </row>
    <row r="222" spans="1:9">
      <c r="A222" s="166">
        <f t="shared" si="7"/>
        <v>212</v>
      </c>
      <c r="B222" s="188">
        <v>44611</v>
      </c>
      <c r="C222" s="185" t="s">
        <v>55</v>
      </c>
      <c r="D222" s="24" t="s">
        <v>280</v>
      </c>
      <c r="E222" s="171">
        <v>100000</v>
      </c>
      <c r="F222" s="167">
        <f t="shared" si="6"/>
        <v>100000</v>
      </c>
      <c r="G222" s="171"/>
      <c r="H222" s="178"/>
      <c r="I222" s="184"/>
    </row>
    <row r="223" spans="1:9">
      <c r="A223" s="166">
        <f t="shared" si="7"/>
        <v>213</v>
      </c>
      <c r="B223" s="188">
        <v>44612</v>
      </c>
      <c r="C223" s="185" t="s">
        <v>56</v>
      </c>
      <c r="D223" s="259" t="s">
        <v>21</v>
      </c>
      <c r="E223" s="171">
        <v>5000</v>
      </c>
      <c r="F223" s="167">
        <f t="shared" si="6"/>
        <v>5000</v>
      </c>
      <c r="G223" s="171"/>
      <c r="H223" s="178"/>
      <c r="I223" s="184"/>
    </row>
    <row r="224" spans="1:9">
      <c r="A224" s="166">
        <f t="shared" si="7"/>
        <v>214</v>
      </c>
      <c r="B224" s="188">
        <v>44612</v>
      </c>
      <c r="C224" s="185" t="s">
        <v>56</v>
      </c>
      <c r="D224" s="259" t="s">
        <v>21</v>
      </c>
      <c r="E224" s="171">
        <v>10000</v>
      </c>
      <c r="F224" s="167">
        <f t="shared" si="6"/>
        <v>10000</v>
      </c>
      <c r="G224" s="171"/>
      <c r="H224" s="178"/>
      <c r="I224" s="184"/>
    </row>
    <row r="225" spans="1:9">
      <c r="A225" s="166">
        <f t="shared" si="7"/>
        <v>215</v>
      </c>
      <c r="B225" s="188">
        <v>44612</v>
      </c>
      <c r="C225" s="185" t="s">
        <v>56</v>
      </c>
      <c r="D225" s="24" t="s">
        <v>21</v>
      </c>
      <c r="E225" s="171">
        <v>10000</v>
      </c>
      <c r="F225" s="167">
        <f t="shared" si="6"/>
        <v>10000</v>
      </c>
      <c r="G225" s="171"/>
      <c r="H225" s="178"/>
      <c r="I225" s="184"/>
    </row>
    <row r="226" spans="1:9">
      <c r="A226" s="166">
        <f t="shared" si="7"/>
        <v>216</v>
      </c>
      <c r="B226" s="188">
        <v>44612</v>
      </c>
      <c r="C226" s="185" t="s">
        <v>56</v>
      </c>
      <c r="D226" s="24" t="s">
        <v>21</v>
      </c>
      <c r="E226" s="171">
        <v>20000</v>
      </c>
      <c r="F226" s="167">
        <f t="shared" si="6"/>
        <v>20000</v>
      </c>
      <c r="G226" s="171"/>
      <c r="H226" s="178"/>
      <c r="I226" s="184"/>
    </row>
    <row r="227" spans="1:9">
      <c r="A227" s="166">
        <f t="shared" si="7"/>
        <v>217</v>
      </c>
      <c r="B227" s="188">
        <v>44612</v>
      </c>
      <c r="C227" s="185" t="s">
        <v>56</v>
      </c>
      <c r="D227" s="24" t="s">
        <v>281</v>
      </c>
      <c r="E227" s="171">
        <v>50000</v>
      </c>
      <c r="F227" s="167">
        <f t="shared" si="6"/>
        <v>50000</v>
      </c>
      <c r="G227" s="171"/>
      <c r="H227" s="178"/>
      <c r="I227" s="184"/>
    </row>
    <row r="228" spans="1:9">
      <c r="A228" s="166">
        <f t="shared" si="7"/>
        <v>218</v>
      </c>
      <c r="B228" s="188">
        <v>44612</v>
      </c>
      <c r="C228" s="185" t="s">
        <v>56</v>
      </c>
      <c r="D228" s="170" t="s">
        <v>21</v>
      </c>
      <c r="E228" s="171">
        <v>50000</v>
      </c>
      <c r="F228" s="167">
        <f t="shared" si="6"/>
        <v>50000</v>
      </c>
      <c r="G228" s="171"/>
      <c r="H228" s="178"/>
      <c r="I228" s="184"/>
    </row>
    <row r="229" spans="1:9">
      <c r="A229" s="166">
        <f t="shared" si="7"/>
        <v>219</v>
      </c>
      <c r="B229" s="188">
        <v>44612</v>
      </c>
      <c r="C229" s="185" t="s">
        <v>56</v>
      </c>
      <c r="D229" s="259" t="s">
        <v>146</v>
      </c>
      <c r="E229" s="171">
        <v>100000</v>
      </c>
      <c r="F229" s="167">
        <f t="shared" si="6"/>
        <v>100000</v>
      </c>
      <c r="G229" s="171"/>
      <c r="H229" s="178"/>
      <c r="I229" s="184"/>
    </row>
    <row r="230" spans="1:9">
      <c r="A230" s="166">
        <f t="shared" si="7"/>
        <v>220</v>
      </c>
      <c r="B230" s="188">
        <v>44612</v>
      </c>
      <c r="C230" s="185" t="s">
        <v>56</v>
      </c>
      <c r="D230" s="34" t="s">
        <v>282</v>
      </c>
      <c r="E230" s="171">
        <v>100000</v>
      </c>
      <c r="F230" s="167">
        <f t="shared" si="6"/>
        <v>100000</v>
      </c>
      <c r="G230" s="171"/>
      <c r="H230" s="178"/>
      <c r="I230" s="184"/>
    </row>
    <row r="231" spans="1:9">
      <c r="A231" s="166">
        <f t="shared" si="7"/>
        <v>221</v>
      </c>
      <c r="B231" s="189">
        <v>44613</v>
      </c>
      <c r="C231" s="185" t="s">
        <v>57</v>
      </c>
      <c r="D231" s="24" t="s">
        <v>21</v>
      </c>
      <c r="E231" s="171">
        <v>1000</v>
      </c>
      <c r="F231" s="167">
        <f t="shared" si="6"/>
        <v>1000</v>
      </c>
      <c r="G231" s="171"/>
      <c r="H231" s="178"/>
      <c r="I231" s="184"/>
    </row>
    <row r="232" spans="1:9">
      <c r="A232" s="166">
        <f t="shared" si="7"/>
        <v>222</v>
      </c>
      <c r="B232" s="189">
        <v>44613</v>
      </c>
      <c r="C232" s="185" t="s">
        <v>57</v>
      </c>
      <c r="D232" s="259" t="s">
        <v>21</v>
      </c>
      <c r="E232" s="171">
        <v>2000</v>
      </c>
      <c r="F232" s="167">
        <f t="shared" si="6"/>
        <v>2000</v>
      </c>
      <c r="G232" s="171"/>
      <c r="H232" s="178"/>
      <c r="I232" s="184"/>
    </row>
    <row r="233" spans="1:9">
      <c r="A233" s="166">
        <f t="shared" si="7"/>
        <v>223</v>
      </c>
      <c r="B233" s="188">
        <v>44613</v>
      </c>
      <c r="C233" s="185" t="s">
        <v>57</v>
      </c>
      <c r="D233" s="34" t="s">
        <v>21</v>
      </c>
      <c r="E233" s="171">
        <v>6000</v>
      </c>
      <c r="F233" s="167">
        <f t="shared" si="6"/>
        <v>6000</v>
      </c>
      <c r="G233" s="171"/>
      <c r="H233" s="178"/>
      <c r="I233" s="184"/>
    </row>
    <row r="234" spans="1:9">
      <c r="A234" s="166">
        <f t="shared" si="7"/>
        <v>224</v>
      </c>
      <c r="B234" s="188">
        <v>44613</v>
      </c>
      <c r="C234" s="185" t="s">
        <v>57</v>
      </c>
      <c r="D234" s="34" t="s">
        <v>21</v>
      </c>
      <c r="E234" s="171">
        <v>10000</v>
      </c>
      <c r="F234" s="167">
        <f t="shared" si="6"/>
        <v>10000</v>
      </c>
      <c r="G234" s="171"/>
      <c r="H234" s="178"/>
      <c r="I234" s="184"/>
    </row>
    <row r="235" spans="1:9">
      <c r="A235" s="166">
        <f t="shared" si="7"/>
        <v>225</v>
      </c>
      <c r="B235" s="188">
        <v>44613</v>
      </c>
      <c r="C235" s="185" t="s">
        <v>57</v>
      </c>
      <c r="D235" s="177" t="s">
        <v>21</v>
      </c>
      <c r="E235" s="171">
        <v>10000</v>
      </c>
      <c r="F235" s="167">
        <f t="shared" si="6"/>
        <v>10000</v>
      </c>
      <c r="G235" s="171"/>
      <c r="H235" s="178"/>
      <c r="I235" s="184"/>
    </row>
    <row r="236" spans="1:9">
      <c r="A236" s="166">
        <f t="shared" si="7"/>
        <v>226</v>
      </c>
      <c r="B236" s="188">
        <v>44613</v>
      </c>
      <c r="C236" s="185" t="s">
        <v>57</v>
      </c>
      <c r="D236" s="259" t="s">
        <v>21</v>
      </c>
      <c r="E236" s="171">
        <v>10000</v>
      </c>
      <c r="F236" s="167">
        <f t="shared" si="6"/>
        <v>10000</v>
      </c>
      <c r="G236" s="171"/>
      <c r="H236" s="178"/>
      <c r="I236" s="184"/>
    </row>
    <row r="237" spans="1:9">
      <c r="A237" s="166">
        <f t="shared" si="7"/>
        <v>227</v>
      </c>
      <c r="B237" s="188">
        <v>44613</v>
      </c>
      <c r="C237" s="185" t="s">
        <v>57</v>
      </c>
      <c r="D237" s="24" t="s">
        <v>21</v>
      </c>
      <c r="E237" s="171">
        <v>10000</v>
      </c>
      <c r="F237" s="167">
        <f t="shared" si="6"/>
        <v>10000</v>
      </c>
      <c r="G237" s="171"/>
      <c r="H237" s="178"/>
      <c r="I237" s="184"/>
    </row>
    <row r="238" spans="1:9">
      <c r="A238" s="166">
        <f t="shared" si="7"/>
        <v>228</v>
      </c>
      <c r="B238" s="188">
        <v>44613</v>
      </c>
      <c r="C238" s="185" t="s">
        <v>57</v>
      </c>
      <c r="D238" s="24" t="s">
        <v>21</v>
      </c>
      <c r="E238" s="171">
        <v>12000</v>
      </c>
      <c r="F238" s="167">
        <f t="shared" si="6"/>
        <v>12000</v>
      </c>
      <c r="G238" s="171"/>
      <c r="H238" s="178"/>
      <c r="I238" s="184"/>
    </row>
    <row r="239" spans="1:9">
      <c r="A239" s="166"/>
      <c r="B239" s="188">
        <v>44613</v>
      </c>
      <c r="C239" s="185" t="s">
        <v>57</v>
      </c>
      <c r="D239" s="24" t="s">
        <v>21</v>
      </c>
      <c r="E239" s="171">
        <v>20000</v>
      </c>
      <c r="F239" s="167">
        <f t="shared" si="6"/>
        <v>20000</v>
      </c>
      <c r="G239" s="171"/>
      <c r="H239" s="178"/>
      <c r="I239" s="184"/>
    </row>
    <row r="240" spans="1:9">
      <c r="A240" s="166">
        <f>A238+1</f>
        <v>229</v>
      </c>
      <c r="B240" s="188">
        <v>44613</v>
      </c>
      <c r="C240" s="185" t="s">
        <v>57</v>
      </c>
      <c r="D240" s="259" t="s">
        <v>21</v>
      </c>
      <c r="E240" s="171">
        <v>20000</v>
      </c>
      <c r="F240" s="167">
        <f t="shared" si="6"/>
        <v>20000</v>
      </c>
      <c r="G240" s="171"/>
      <c r="H240" s="178"/>
      <c r="I240" s="184"/>
    </row>
    <row r="241" spans="1:9">
      <c r="A241" s="166">
        <f t="shared" si="7"/>
        <v>230</v>
      </c>
      <c r="B241" s="188">
        <v>44613</v>
      </c>
      <c r="C241" s="185" t="s">
        <v>57</v>
      </c>
      <c r="D241" s="259" t="s">
        <v>21</v>
      </c>
      <c r="E241" s="171">
        <v>20000</v>
      </c>
      <c r="F241" s="167">
        <f t="shared" si="6"/>
        <v>20000</v>
      </c>
      <c r="G241" s="171"/>
      <c r="H241" s="178"/>
      <c r="I241" s="184"/>
    </row>
    <row r="242" spans="1:9">
      <c r="A242" s="166">
        <f t="shared" si="7"/>
        <v>231</v>
      </c>
      <c r="B242" s="188">
        <v>44613</v>
      </c>
      <c r="C242" s="185" t="s">
        <v>57</v>
      </c>
      <c r="D242" s="259" t="s">
        <v>21</v>
      </c>
      <c r="E242" s="171">
        <v>25000</v>
      </c>
      <c r="F242" s="167">
        <f t="shared" si="6"/>
        <v>25000</v>
      </c>
      <c r="G242" s="171"/>
      <c r="H242" s="178"/>
      <c r="I242" s="184"/>
    </row>
    <row r="243" spans="1:9">
      <c r="A243" s="166">
        <f t="shared" si="7"/>
        <v>232</v>
      </c>
      <c r="B243" s="188">
        <v>44613</v>
      </c>
      <c r="C243" s="185" t="s">
        <v>57</v>
      </c>
      <c r="D243" s="259" t="s">
        <v>283</v>
      </c>
      <c r="E243" s="171">
        <v>50000</v>
      </c>
      <c r="F243" s="167">
        <f t="shared" si="6"/>
        <v>50000</v>
      </c>
      <c r="G243" s="171"/>
      <c r="H243" s="178"/>
      <c r="I243" s="184"/>
    </row>
    <row r="244" spans="1:9">
      <c r="A244" s="166">
        <f t="shared" si="7"/>
        <v>233</v>
      </c>
      <c r="B244" s="188">
        <v>44613</v>
      </c>
      <c r="C244" s="185" t="s">
        <v>57</v>
      </c>
      <c r="D244" s="259" t="s">
        <v>284</v>
      </c>
      <c r="E244" s="171">
        <v>200000</v>
      </c>
      <c r="F244" s="167">
        <f t="shared" si="6"/>
        <v>200000</v>
      </c>
      <c r="G244" s="171"/>
      <c r="H244" s="178"/>
      <c r="I244" s="184"/>
    </row>
    <row r="245" spans="1:9">
      <c r="A245" s="166">
        <f t="shared" si="7"/>
        <v>234</v>
      </c>
      <c r="B245" s="188">
        <v>44613</v>
      </c>
      <c r="C245" s="185" t="s">
        <v>57</v>
      </c>
      <c r="D245" s="259" t="s">
        <v>285</v>
      </c>
      <c r="E245" s="171">
        <v>500000</v>
      </c>
      <c r="F245" s="167">
        <f t="shared" si="6"/>
        <v>500000</v>
      </c>
      <c r="G245" s="171"/>
      <c r="H245" s="178"/>
      <c r="I245" s="184"/>
    </row>
    <row r="246" spans="1:9" ht="25.5">
      <c r="A246" s="166">
        <f t="shared" si="7"/>
        <v>235</v>
      </c>
      <c r="B246" s="188">
        <v>44613</v>
      </c>
      <c r="C246" s="185" t="s">
        <v>57</v>
      </c>
      <c r="D246" s="289" t="s">
        <v>25</v>
      </c>
      <c r="E246" s="171">
        <v>550000</v>
      </c>
      <c r="F246" s="167">
        <f t="shared" si="6"/>
        <v>550000</v>
      </c>
      <c r="G246" s="171"/>
      <c r="H246" s="178"/>
      <c r="I246" s="184"/>
    </row>
    <row r="247" spans="1:9">
      <c r="A247" s="166">
        <f t="shared" si="7"/>
        <v>236</v>
      </c>
      <c r="B247" s="188">
        <v>44614</v>
      </c>
      <c r="C247" s="185" t="s">
        <v>58</v>
      </c>
      <c r="D247" s="259" t="s">
        <v>21</v>
      </c>
      <c r="E247" s="171">
        <v>1000</v>
      </c>
      <c r="F247" s="167">
        <f t="shared" si="6"/>
        <v>1000</v>
      </c>
      <c r="G247" s="171"/>
      <c r="H247" s="178"/>
      <c r="I247" s="184"/>
    </row>
    <row r="248" spans="1:9">
      <c r="A248" s="166">
        <f t="shared" si="7"/>
        <v>237</v>
      </c>
      <c r="B248" s="188">
        <v>44614</v>
      </c>
      <c r="C248" s="185" t="s">
        <v>58</v>
      </c>
      <c r="D248" s="34" t="s">
        <v>21</v>
      </c>
      <c r="E248" s="171">
        <v>2000</v>
      </c>
      <c r="F248" s="167">
        <f t="shared" si="6"/>
        <v>2000</v>
      </c>
      <c r="G248" s="171"/>
      <c r="H248" s="178"/>
      <c r="I248" s="184"/>
    </row>
    <row r="249" spans="1:9">
      <c r="A249" s="166">
        <f t="shared" si="7"/>
        <v>238</v>
      </c>
      <c r="B249" s="188">
        <v>44614</v>
      </c>
      <c r="C249" s="185" t="s">
        <v>58</v>
      </c>
      <c r="D249" s="259" t="s">
        <v>21</v>
      </c>
      <c r="E249" s="171">
        <v>3000</v>
      </c>
      <c r="F249" s="167">
        <f t="shared" si="6"/>
        <v>3000</v>
      </c>
      <c r="G249" s="171"/>
      <c r="H249" s="178"/>
      <c r="I249" s="184"/>
    </row>
    <row r="250" spans="1:9">
      <c r="A250" s="166">
        <f t="shared" si="7"/>
        <v>239</v>
      </c>
      <c r="B250" s="188">
        <v>44614</v>
      </c>
      <c r="C250" s="185" t="s">
        <v>58</v>
      </c>
      <c r="D250" s="259" t="s">
        <v>21</v>
      </c>
      <c r="E250" s="171">
        <v>5000</v>
      </c>
      <c r="F250" s="167">
        <f t="shared" si="6"/>
        <v>5000</v>
      </c>
      <c r="G250" s="171"/>
      <c r="H250" s="178"/>
      <c r="I250" s="184"/>
    </row>
    <row r="251" spans="1:9">
      <c r="A251" s="166">
        <f t="shared" si="7"/>
        <v>240</v>
      </c>
      <c r="B251" s="188">
        <v>44614</v>
      </c>
      <c r="C251" s="185" t="s">
        <v>58</v>
      </c>
      <c r="D251" s="24" t="s">
        <v>21</v>
      </c>
      <c r="E251" s="171">
        <v>5000</v>
      </c>
      <c r="F251" s="167">
        <f t="shared" si="6"/>
        <v>5000</v>
      </c>
      <c r="G251" s="171"/>
      <c r="H251" s="178"/>
      <c r="I251" s="184"/>
    </row>
    <row r="252" spans="1:9">
      <c r="A252" s="166">
        <f t="shared" si="7"/>
        <v>241</v>
      </c>
      <c r="B252" s="188">
        <v>44614</v>
      </c>
      <c r="C252" s="185" t="s">
        <v>58</v>
      </c>
      <c r="D252" s="259" t="s">
        <v>21</v>
      </c>
      <c r="E252" s="171">
        <v>5000</v>
      </c>
      <c r="F252" s="167">
        <f t="shared" si="6"/>
        <v>5000</v>
      </c>
      <c r="G252" s="171"/>
      <c r="H252" s="178"/>
      <c r="I252" s="184"/>
    </row>
    <row r="253" spans="1:9">
      <c r="A253" s="166">
        <f t="shared" si="7"/>
        <v>242</v>
      </c>
      <c r="B253" s="188">
        <v>44614</v>
      </c>
      <c r="C253" s="185" t="s">
        <v>58</v>
      </c>
      <c r="D253" s="259" t="s">
        <v>21</v>
      </c>
      <c r="E253" s="171">
        <v>5000</v>
      </c>
      <c r="F253" s="167">
        <f t="shared" si="6"/>
        <v>5000</v>
      </c>
      <c r="G253" s="171"/>
      <c r="H253" s="178"/>
      <c r="I253" s="184"/>
    </row>
    <row r="254" spans="1:9">
      <c r="A254" s="166">
        <f t="shared" si="7"/>
        <v>243</v>
      </c>
      <c r="B254" s="188">
        <v>44614</v>
      </c>
      <c r="C254" s="185" t="s">
        <v>58</v>
      </c>
      <c r="D254" s="34" t="s">
        <v>21</v>
      </c>
      <c r="E254" s="171">
        <v>10000</v>
      </c>
      <c r="F254" s="167">
        <f t="shared" si="6"/>
        <v>10000</v>
      </c>
      <c r="G254" s="171"/>
      <c r="H254" s="178"/>
      <c r="I254" s="184"/>
    </row>
    <row r="255" spans="1:9">
      <c r="A255" s="166">
        <f t="shared" si="7"/>
        <v>244</v>
      </c>
      <c r="B255" s="188">
        <v>44614</v>
      </c>
      <c r="C255" s="185" t="s">
        <v>58</v>
      </c>
      <c r="D255" s="24" t="s">
        <v>21</v>
      </c>
      <c r="E255" s="171">
        <v>10000</v>
      </c>
      <c r="F255" s="167">
        <f t="shared" si="6"/>
        <v>10000</v>
      </c>
      <c r="G255" s="171"/>
      <c r="H255" s="178"/>
      <c r="I255" s="184"/>
    </row>
    <row r="256" spans="1:9">
      <c r="A256" s="166">
        <f t="shared" si="7"/>
        <v>245</v>
      </c>
      <c r="B256" s="188">
        <v>44614</v>
      </c>
      <c r="C256" s="185" t="s">
        <v>58</v>
      </c>
      <c r="D256" s="259" t="s">
        <v>21</v>
      </c>
      <c r="E256" s="171">
        <v>10000</v>
      </c>
      <c r="F256" s="167">
        <f t="shared" si="6"/>
        <v>10000</v>
      </c>
      <c r="G256" s="171"/>
      <c r="H256" s="178"/>
      <c r="I256" s="184"/>
    </row>
    <row r="257" spans="1:9">
      <c r="A257" s="166">
        <f t="shared" si="7"/>
        <v>246</v>
      </c>
      <c r="B257" s="188">
        <v>44614</v>
      </c>
      <c r="C257" s="185" t="s">
        <v>58</v>
      </c>
      <c r="D257" s="34" t="s">
        <v>21</v>
      </c>
      <c r="E257" s="171">
        <v>10000</v>
      </c>
      <c r="F257" s="167">
        <f t="shared" si="6"/>
        <v>10000</v>
      </c>
      <c r="G257" s="171"/>
      <c r="H257" s="178"/>
      <c r="I257" s="184"/>
    </row>
    <row r="258" spans="1:9">
      <c r="A258" s="166">
        <f t="shared" si="7"/>
        <v>247</v>
      </c>
      <c r="B258" s="188">
        <v>44614</v>
      </c>
      <c r="C258" s="185" t="s">
        <v>58</v>
      </c>
      <c r="D258" s="259" t="s">
        <v>21</v>
      </c>
      <c r="E258" s="171">
        <v>10000</v>
      </c>
      <c r="F258" s="167">
        <f t="shared" si="6"/>
        <v>10000</v>
      </c>
      <c r="G258" s="171"/>
      <c r="H258" s="178"/>
      <c r="I258" s="184"/>
    </row>
    <row r="259" spans="1:9" ht="12.75" customHeight="1">
      <c r="A259" s="166">
        <f t="shared" si="7"/>
        <v>248</v>
      </c>
      <c r="B259" s="188">
        <v>44614</v>
      </c>
      <c r="C259" s="185" t="s">
        <v>58</v>
      </c>
      <c r="D259" s="259" t="s">
        <v>21</v>
      </c>
      <c r="E259" s="171">
        <v>10000</v>
      </c>
      <c r="F259" s="167">
        <f t="shared" si="6"/>
        <v>10000</v>
      </c>
      <c r="G259" s="171"/>
      <c r="H259" s="178"/>
      <c r="I259" s="184"/>
    </row>
    <row r="260" spans="1:9">
      <c r="A260" s="166">
        <f t="shared" si="7"/>
        <v>249</v>
      </c>
      <c r="B260" s="188">
        <v>44614</v>
      </c>
      <c r="C260" s="185" t="s">
        <v>58</v>
      </c>
      <c r="D260" s="259" t="s">
        <v>21</v>
      </c>
      <c r="E260" s="171">
        <v>10000</v>
      </c>
      <c r="F260" s="167">
        <f t="shared" si="6"/>
        <v>10000</v>
      </c>
      <c r="G260" s="171"/>
      <c r="H260" s="178"/>
      <c r="I260" s="184"/>
    </row>
    <row r="261" spans="1:9" ht="12.75" customHeight="1">
      <c r="A261" s="166">
        <f t="shared" si="7"/>
        <v>250</v>
      </c>
      <c r="B261" s="188">
        <v>44614</v>
      </c>
      <c r="C261" s="185" t="s">
        <v>58</v>
      </c>
      <c r="D261" s="259" t="s">
        <v>21</v>
      </c>
      <c r="E261" s="171">
        <v>10000</v>
      </c>
      <c r="F261" s="167">
        <f t="shared" si="6"/>
        <v>10000</v>
      </c>
      <c r="G261" s="171"/>
      <c r="H261" s="178"/>
      <c r="I261" s="184"/>
    </row>
    <row r="262" spans="1:9">
      <c r="A262" s="166">
        <f t="shared" si="7"/>
        <v>251</v>
      </c>
      <c r="B262" s="188">
        <v>44614</v>
      </c>
      <c r="C262" s="185" t="s">
        <v>58</v>
      </c>
      <c r="D262" s="24" t="s">
        <v>21</v>
      </c>
      <c r="E262" s="171">
        <v>10000</v>
      </c>
      <c r="F262" s="167">
        <f t="shared" si="6"/>
        <v>10000</v>
      </c>
      <c r="G262" s="171"/>
      <c r="H262" s="178"/>
      <c r="I262" s="184"/>
    </row>
    <row r="263" spans="1:9">
      <c r="A263" s="166">
        <f t="shared" si="7"/>
        <v>252</v>
      </c>
      <c r="B263" s="188">
        <v>44614</v>
      </c>
      <c r="C263" s="185" t="s">
        <v>58</v>
      </c>
      <c r="D263" s="24" t="s">
        <v>21</v>
      </c>
      <c r="E263" s="171">
        <v>10000</v>
      </c>
      <c r="F263" s="167">
        <f t="shared" si="6"/>
        <v>10000</v>
      </c>
      <c r="G263" s="171"/>
      <c r="H263" s="178"/>
      <c r="I263" s="184"/>
    </row>
    <row r="264" spans="1:9">
      <c r="A264" s="166">
        <f t="shared" si="7"/>
        <v>253</v>
      </c>
      <c r="B264" s="188">
        <v>44614</v>
      </c>
      <c r="C264" s="185" t="s">
        <v>58</v>
      </c>
      <c r="D264" s="34" t="s">
        <v>21</v>
      </c>
      <c r="E264" s="171">
        <v>10000</v>
      </c>
      <c r="F264" s="167">
        <f t="shared" si="6"/>
        <v>10000</v>
      </c>
      <c r="G264" s="171"/>
      <c r="H264" s="178"/>
      <c r="I264" s="184"/>
    </row>
    <row r="265" spans="1:9">
      <c r="A265" s="166">
        <f t="shared" si="7"/>
        <v>254</v>
      </c>
      <c r="B265" s="188">
        <v>44614</v>
      </c>
      <c r="C265" s="185" t="s">
        <v>58</v>
      </c>
      <c r="D265" s="259" t="s">
        <v>21</v>
      </c>
      <c r="E265" s="171">
        <v>10000</v>
      </c>
      <c r="F265" s="167">
        <f t="shared" si="6"/>
        <v>10000</v>
      </c>
      <c r="G265" s="171"/>
      <c r="H265" s="178"/>
      <c r="I265" s="184"/>
    </row>
    <row r="266" spans="1:9">
      <c r="A266" s="166">
        <f t="shared" si="7"/>
        <v>255</v>
      </c>
      <c r="B266" s="188">
        <v>44614</v>
      </c>
      <c r="C266" s="185" t="s">
        <v>58</v>
      </c>
      <c r="D266" s="34" t="s">
        <v>21</v>
      </c>
      <c r="E266" s="171">
        <v>10000</v>
      </c>
      <c r="F266" s="167">
        <f t="shared" si="6"/>
        <v>10000</v>
      </c>
      <c r="G266" s="171"/>
      <c r="H266" s="178"/>
      <c r="I266" s="184"/>
    </row>
    <row r="267" spans="1:9">
      <c r="A267" s="166">
        <f t="shared" si="7"/>
        <v>256</v>
      </c>
      <c r="B267" s="188">
        <v>44614</v>
      </c>
      <c r="C267" s="185" t="s">
        <v>58</v>
      </c>
      <c r="D267" s="24" t="s">
        <v>21</v>
      </c>
      <c r="E267" s="171">
        <v>10000</v>
      </c>
      <c r="F267" s="167">
        <f t="shared" si="6"/>
        <v>10000</v>
      </c>
      <c r="G267" s="171"/>
      <c r="H267" s="178"/>
      <c r="I267" s="184"/>
    </row>
    <row r="268" spans="1:9">
      <c r="A268" s="166">
        <f t="shared" si="7"/>
        <v>257</v>
      </c>
      <c r="B268" s="188">
        <v>44614</v>
      </c>
      <c r="C268" s="185" t="s">
        <v>58</v>
      </c>
      <c r="D268" s="259" t="s">
        <v>21</v>
      </c>
      <c r="E268" s="171">
        <v>10000</v>
      </c>
      <c r="F268" s="167">
        <f t="shared" ref="F268:F329" si="8">E268</f>
        <v>10000</v>
      </c>
      <c r="G268" s="171"/>
      <c r="H268" s="178"/>
      <c r="I268" s="184"/>
    </row>
    <row r="269" spans="1:9">
      <c r="A269" s="166">
        <f t="shared" ref="A269:A332" si="9">A268+1</f>
        <v>258</v>
      </c>
      <c r="B269" s="188">
        <v>44614</v>
      </c>
      <c r="C269" s="185" t="s">
        <v>58</v>
      </c>
      <c r="D269" s="24" t="s">
        <v>21</v>
      </c>
      <c r="E269" s="171">
        <v>10000</v>
      </c>
      <c r="F269" s="167">
        <f t="shared" si="8"/>
        <v>10000</v>
      </c>
      <c r="G269" s="171"/>
      <c r="H269" s="178"/>
      <c r="I269" s="184"/>
    </row>
    <row r="270" spans="1:9">
      <c r="A270" s="166">
        <f t="shared" si="9"/>
        <v>259</v>
      </c>
      <c r="B270" s="188">
        <v>44614</v>
      </c>
      <c r="C270" s="185" t="s">
        <v>58</v>
      </c>
      <c r="D270" s="259" t="s">
        <v>21</v>
      </c>
      <c r="E270" s="171">
        <v>10000</v>
      </c>
      <c r="F270" s="167">
        <f t="shared" si="8"/>
        <v>10000</v>
      </c>
      <c r="G270" s="171"/>
      <c r="H270" s="178"/>
      <c r="I270" s="184"/>
    </row>
    <row r="271" spans="1:9">
      <c r="A271" s="166">
        <f t="shared" si="9"/>
        <v>260</v>
      </c>
      <c r="B271" s="188">
        <v>44614</v>
      </c>
      <c r="C271" s="185" t="s">
        <v>58</v>
      </c>
      <c r="D271" s="259" t="s">
        <v>21</v>
      </c>
      <c r="E271" s="171">
        <v>10000</v>
      </c>
      <c r="F271" s="167">
        <f t="shared" si="8"/>
        <v>10000</v>
      </c>
      <c r="G271" s="171"/>
      <c r="H271" s="178"/>
      <c r="I271" s="184"/>
    </row>
    <row r="272" spans="1:9">
      <c r="A272" s="166">
        <f t="shared" si="9"/>
        <v>261</v>
      </c>
      <c r="B272" s="188">
        <v>44614</v>
      </c>
      <c r="C272" s="185" t="s">
        <v>58</v>
      </c>
      <c r="D272" s="177" t="s">
        <v>21</v>
      </c>
      <c r="E272" s="171">
        <v>20000</v>
      </c>
      <c r="F272" s="167">
        <f t="shared" si="8"/>
        <v>20000</v>
      </c>
      <c r="G272" s="171"/>
      <c r="H272" s="178"/>
      <c r="I272" s="184"/>
    </row>
    <row r="273" spans="1:9">
      <c r="A273" s="166">
        <f t="shared" si="9"/>
        <v>262</v>
      </c>
      <c r="B273" s="188">
        <v>44614</v>
      </c>
      <c r="C273" s="185" t="s">
        <v>58</v>
      </c>
      <c r="D273" s="34" t="s">
        <v>21</v>
      </c>
      <c r="E273" s="171">
        <v>20000</v>
      </c>
      <c r="F273" s="167">
        <f t="shared" si="8"/>
        <v>20000</v>
      </c>
      <c r="G273" s="171"/>
      <c r="H273" s="178"/>
      <c r="I273" s="184"/>
    </row>
    <row r="274" spans="1:9">
      <c r="A274" s="166">
        <f t="shared" si="9"/>
        <v>263</v>
      </c>
      <c r="B274" s="188">
        <v>44614</v>
      </c>
      <c r="C274" s="185" t="s">
        <v>58</v>
      </c>
      <c r="D274" s="259" t="s">
        <v>21</v>
      </c>
      <c r="E274" s="171">
        <v>24151</v>
      </c>
      <c r="F274" s="167">
        <f t="shared" si="8"/>
        <v>24151</v>
      </c>
      <c r="G274" s="171"/>
      <c r="H274" s="178"/>
      <c r="I274" s="184"/>
    </row>
    <row r="275" spans="1:9">
      <c r="A275" s="166">
        <f t="shared" si="9"/>
        <v>264</v>
      </c>
      <c r="B275" s="188">
        <v>44614</v>
      </c>
      <c r="C275" s="185" t="s">
        <v>58</v>
      </c>
      <c r="D275" s="170" t="s">
        <v>286</v>
      </c>
      <c r="E275" s="171">
        <v>50000</v>
      </c>
      <c r="F275" s="167">
        <f t="shared" si="8"/>
        <v>50000</v>
      </c>
      <c r="G275" s="171"/>
      <c r="H275" s="178"/>
      <c r="I275" s="184"/>
    </row>
    <row r="276" spans="1:9">
      <c r="A276" s="166">
        <f t="shared" si="9"/>
        <v>265</v>
      </c>
      <c r="B276" s="189">
        <v>44614</v>
      </c>
      <c r="C276" s="185" t="s">
        <v>58</v>
      </c>
      <c r="D276" s="34" t="s">
        <v>287</v>
      </c>
      <c r="E276" s="171">
        <v>50000</v>
      </c>
      <c r="F276" s="167">
        <f t="shared" si="8"/>
        <v>50000</v>
      </c>
      <c r="G276" s="171"/>
      <c r="H276" s="178"/>
      <c r="I276" s="184"/>
    </row>
    <row r="277" spans="1:9">
      <c r="A277" s="166">
        <f t="shared" si="9"/>
        <v>266</v>
      </c>
      <c r="B277" s="189">
        <v>44614</v>
      </c>
      <c r="C277" s="185" t="s">
        <v>58</v>
      </c>
      <c r="D277" s="259" t="s">
        <v>288</v>
      </c>
      <c r="E277" s="171">
        <v>200000</v>
      </c>
      <c r="F277" s="167">
        <f t="shared" si="8"/>
        <v>200000</v>
      </c>
      <c r="G277" s="171"/>
      <c r="H277" s="178"/>
      <c r="I277" s="184"/>
    </row>
    <row r="278" spans="1:9">
      <c r="A278" s="166">
        <f t="shared" si="9"/>
        <v>267</v>
      </c>
      <c r="B278" s="189">
        <v>44614</v>
      </c>
      <c r="C278" s="185" t="s">
        <v>58</v>
      </c>
      <c r="D278" s="34" t="s">
        <v>289</v>
      </c>
      <c r="E278" s="171">
        <v>300000</v>
      </c>
      <c r="F278" s="167">
        <f t="shared" si="8"/>
        <v>300000</v>
      </c>
      <c r="G278" s="171"/>
      <c r="H278" s="178"/>
      <c r="I278" s="184"/>
    </row>
    <row r="279" spans="1:9">
      <c r="A279" s="166">
        <f t="shared" si="9"/>
        <v>268</v>
      </c>
      <c r="B279" s="189">
        <v>44615</v>
      </c>
      <c r="C279" s="185" t="s">
        <v>59</v>
      </c>
      <c r="D279" s="259" t="s">
        <v>21</v>
      </c>
      <c r="E279" s="171">
        <v>3000</v>
      </c>
      <c r="F279" s="167">
        <f t="shared" si="8"/>
        <v>3000</v>
      </c>
      <c r="G279" s="171"/>
      <c r="H279" s="178"/>
      <c r="I279" s="184"/>
    </row>
    <row r="280" spans="1:9">
      <c r="A280" s="166">
        <f t="shared" si="9"/>
        <v>269</v>
      </c>
      <c r="B280" s="189">
        <v>44615</v>
      </c>
      <c r="C280" s="185" t="s">
        <v>59</v>
      </c>
      <c r="D280" s="259" t="s">
        <v>21</v>
      </c>
      <c r="E280" s="171">
        <v>5000</v>
      </c>
      <c r="F280" s="167">
        <f t="shared" si="8"/>
        <v>5000</v>
      </c>
      <c r="G280" s="171"/>
      <c r="H280" s="178"/>
      <c r="I280" s="184"/>
    </row>
    <row r="281" spans="1:9">
      <c r="A281" s="166">
        <f t="shared" si="9"/>
        <v>270</v>
      </c>
      <c r="B281" s="189">
        <v>44615</v>
      </c>
      <c r="C281" s="185" t="s">
        <v>59</v>
      </c>
      <c r="D281" s="259" t="s">
        <v>21</v>
      </c>
      <c r="E281" s="171">
        <v>10000</v>
      </c>
      <c r="F281" s="167">
        <f t="shared" si="8"/>
        <v>10000</v>
      </c>
      <c r="G281" s="171"/>
      <c r="H281" s="178"/>
      <c r="I281" s="184"/>
    </row>
    <row r="282" spans="1:9">
      <c r="A282" s="166">
        <f t="shared" si="9"/>
        <v>271</v>
      </c>
      <c r="B282" s="189">
        <v>44615</v>
      </c>
      <c r="C282" s="185" t="s">
        <v>59</v>
      </c>
      <c r="D282" s="259" t="s">
        <v>21</v>
      </c>
      <c r="E282" s="171">
        <v>10000</v>
      </c>
      <c r="F282" s="167">
        <f t="shared" si="8"/>
        <v>10000</v>
      </c>
      <c r="G282" s="171"/>
      <c r="H282" s="178"/>
      <c r="I282" s="184"/>
    </row>
    <row r="283" spans="1:9">
      <c r="A283" s="166">
        <f t="shared" si="9"/>
        <v>272</v>
      </c>
      <c r="B283" s="189">
        <v>44615</v>
      </c>
      <c r="C283" s="185" t="s">
        <v>59</v>
      </c>
      <c r="D283" s="259" t="s">
        <v>21</v>
      </c>
      <c r="E283" s="171">
        <v>10000</v>
      </c>
      <c r="F283" s="167">
        <f t="shared" si="8"/>
        <v>10000</v>
      </c>
      <c r="G283" s="171"/>
      <c r="H283" s="178"/>
      <c r="I283" s="184"/>
    </row>
    <row r="284" spans="1:9">
      <c r="A284" s="166">
        <f t="shared" si="9"/>
        <v>273</v>
      </c>
      <c r="B284" s="189">
        <v>44615</v>
      </c>
      <c r="C284" s="185" t="s">
        <v>59</v>
      </c>
      <c r="D284" s="24" t="s">
        <v>21</v>
      </c>
      <c r="E284" s="171">
        <v>10000</v>
      </c>
      <c r="F284" s="167">
        <f t="shared" si="8"/>
        <v>10000</v>
      </c>
      <c r="G284" s="171"/>
      <c r="H284" s="178"/>
      <c r="I284" s="184"/>
    </row>
    <row r="285" spans="1:9">
      <c r="A285" s="166">
        <f t="shared" si="9"/>
        <v>274</v>
      </c>
      <c r="B285" s="189">
        <v>44615</v>
      </c>
      <c r="C285" s="185" t="s">
        <v>59</v>
      </c>
      <c r="D285" s="24" t="s">
        <v>21</v>
      </c>
      <c r="E285" s="171">
        <v>10000</v>
      </c>
      <c r="F285" s="167">
        <f t="shared" si="8"/>
        <v>10000</v>
      </c>
      <c r="G285" s="171"/>
      <c r="H285" s="178"/>
      <c r="I285" s="184"/>
    </row>
    <row r="286" spans="1:9">
      <c r="A286" s="166">
        <f t="shared" si="9"/>
        <v>275</v>
      </c>
      <c r="B286" s="189">
        <v>44615</v>
      </c>
      <c r="C286" s="185" t="s">
        <v>59</v>
      </c>
      <c r="D286" s="259" t="s">
        <v>21</v>
      </c>
      <c r="E286" s="171">
        <v>10000</v>
      </c>
      <c r="F286" s="167">
        <f t="shared" si="8"/>
        <v>10000</v>
      </c>
      <c r="G286" s="171"/>
      <c r="H286" s="178"/>
      <c r="I286" s="184"/>
    </row>
    <row r="287" spans="1:9">
      <c r="A287" s="166">
        <f t="shared" si="9"/>
        <v>276</v>
      </c>
      <c r="B287" s="189">
        <v>44615</v>
      </c>
      <c r="C287" s="185" t="s">
        <v>59</v>
      </c>
      <c r="D287" s="34" t="s">
        <v>21</v>
      </c>
      <c r="E287" s="171">
        <v>10000</v>
      </c>
      <c r="F287" s="167">
        <f t="shared" si="8"/>
        <v>10000</v>
      </c>
      <c r="G287" s="171"/>
      <c r="H287" s="178"/>
      <c r="I287" s="184"/>
    </row>
    <row r="288" spans="1:9">
      <c r="A288" s="166">
        <f t="shared" si="9"/>
        <v>277</v>
      </c>
      <c r="B288" s="189">
        <v>44615</v>
      </c>
      <c r="C288" s="185" t="s">
        <v>59</v>
      </c>
      <c r="D288" s="24" t="s">
        <v>21</v>
      </c>
      <c r="E288" s="171">
        <v>20000</v>
      </c>
      <c r="F288" s="167">
        <f t="shared" si="8"/>
        <v>20000</v>
      </c>
      <c r="G288" s="171"/>
      <c r="H288" s="178"/>
      <c r="I288" s="184"/>
    </row>
    <row r="289" spans="1:9">
      <c r="A289" s="166">
        <f t="shared" si="9"/>
        <v>278</v>
      </c>
      <c r="B289" s="189">
        <v>44615</v>
      </c>
      <c r="C289" s="185" t="s">
        <v>59</v>
      </c>
      <c r="D289" s="259" t="s">
        <v>21</v>
      </c>
      <c r="E289" s="171">
        <v>20000</v>
      </c>
      <c r="F289" s="167">
        <f t="shared" si="8"/>
        <v>20000</v>
      </c>
      <c r="G289" s="171"/>
      <c r="H289" s="178"/>
      <c r="I289" s="184"/>
    </row>
    <row r="290" spans="1:9">
      <c r="A290" s="166">
        <f t="shared" si="9"/>
        <v>279</v>
      </c>
      <c r="B290" s="189">
        <v>44615</v>
      </c>
      <c r="C290" s="185" t="s">
        <v>59</v>
      </c>
      <c r="D290" s="259" t="s">
        <v>21</v>
      </c>
      <c r="E290" s="171">
        <v>20000</v>
      </c>
      <c r="F290" s="167">
        <f t="shared" si="8"/>
        <v>20000</v>
      </c>
      <c r="G290" s="171"/>
      <c r="H290" s="178"/>
      <c r="I290" s="184"/>
    </row>
    <row r="291" spans="1:9">
      <c r="A291" s="166">
        <f t="shared" si="9"/>
        <v>280</v>
      </c>
      <c r="B291" s="189">
        <v>44615</v>
      </c>
      <c r="C291" s="185" t="s">
        <v>59</v>
      </c>
      <c r="D291" s="259" t="s">
        <v>21</v>
      </c>
      <c r="E291" s="171">
        <v>30000</v>
      </c>
      <c r="F291" s="167">
        <f t="shared" si="8"/>
        <v>30000</v>
      </c>
      <c r="G291" s="171"/>
      <c r="H291" s="178"/>
      <c r="I291" s="184"/>
    </row>
    <row r="292" spans="1:9">
      <c r="A292" s="166">
        <f t="shared" si="9"/>
        <v>281</v>
      </c>
      <c r="B292" s="189">
        <v>44615</v>
      </c>
      <c r="C292" s="185" t="s">
        <v>59</v>
      </c>
      <c r="D292" s="24" t="s">
        <v>2171</v>
      </c>
      <c r="E292" s="171">
        <v>50000</v>
      </c>
      <c r="F292" s="167">
        <f t="shared" si="8"/>
        <v>50000</v>
      </c>
      <c r="G292" s="171"/>
      <c r="H292" s="178"/>
      <c r="I292" s="184"/>
    </row>
    <row r="293" spans="1:9">
      <c r="A293" s="166">
        <f t="shared" si="9"/>
        <v>282</v>
      </c>
      <c r="B293" s="189">
        <v>44615</v>
      </c>
      <c r="C293" s="185" t="s">
        <v>59</v>
      </c>
      <c r="D293" s="24" t="s">
        <v>290</v>
      </c>
      <c r="E293" s="171">
        <v>50000</v>
      </c>
      <c r="F293" s="167">
        <f t="shared" si="8"/>
        <v>50000</v>
      </c>
      <c r="G293" s="171"/>
      <c r="H293" s="178"/>
      <c r="I293" s="184"/>
    </row>
    <row r="294" spans="1:9">
      <c r="A294" s="166">
        <f t="shared" si="9"/>
        <v>283</v>
      </c>
      <c r="B294" s="189">
        <v>44615</v>
      </c>
      <c r="C294" s="185" t="s">
        <v>59</v>
      </c>
      <c r="D294" s="259" t="s">
        <v>291</v>
      </c>
      <c r="E294" s="171">
        <v>50000</v>
      </c>
      <c r="F294" s="167">
        <f t="shared" si="8"/>
        <v>50000</v>
      </c>
      <c r="G294" s="171"/>
      <c r="H294" s="178"/>
      <c r="I294" s="184"/>
    </row>
    <row r="295" spans="1:9">
      <c r="A295" s="166">
        <f t="shared" si="9"/>
        <v>284</v>
      </c>
      <c r="B295" s="189">
        <v>44615</v>
      </c>
      <c r="C295" s="185" t="s">
        <v>59</v>
      </c>
      <c r="D295" s="24" t="s">
        <v>2443</v>
      </c>
      <c r="E295" s="171">
        <v>50000</v>
      </c>
      <c r="F295" s="167">
        <f t="shared" si="8"/>
        <v>50000</v>
      </c>
      <c r="G295" s="171"/>
      <c r="H295" s="178"/>
      <c r="I295" s="184"/>
    </row>
    <row r="296" spans="1:9">
      <c r="A296" s="166">
        <f t="shared" si="9"/>
        <v>285</v>
      </c>
      <c r="B296" s="189">
        <v>44615</v>
      </c>
      <c r="C296" s="185" t="s">
        <v>59</v>
      </c>
      <c r="D296" s="24" t="s">
        <v>292</v>
      </c>
      <c r="E296" s="171">
        <v>500000</v>
      </c>
      <c r="F296" s="167">
        <f t="shared" si="8"/>
        <v>500000</v>
      </c>
      <c r="G296" s="171"/>
      <c r="H296" s="178"/>
      <c r="I296" s="184"/>
    </row>
    <row r="297" spans="1:9">
      <c r="A297" s="166">
        <f t="shared" si="9"/>
        <v>286</v>
      </c>
      <c r="B297" s="189">
        <v>44616</v>
      </c>
      <c r="C297" s="185" t="s">
        <v>60</v>
      </c>
      <c r="D297" s="259" t="s">
        <v>21</v>
      </c>
      <c r="E297" s="171">
        <v>1000</v>
      </c>
      <c r="F297" s="167">
        <f t="shared" si="8"/>
        <v>1000</v>
      </c>
      <c r="G297" s="171"/>
      <c r="H297" s="178"/>
      <c r="I297" s="184"/>
    </row>
    <row r="298" spans="1:9">
      <c r="A298" s="166">
        <f t="shared" si="9"/>
        <v>287</v>
      </c>
      <c r="B298" s="189">
        <v>44616</v>
      </c>
      <c r="C298" s="185" t="s">
        <v>60</v>
      </c>
      <c r="D298" s="170" t="s">
        <v>21</v>
      </c>
      <c r="E298" s="171">
        <v>5000</v>
      </c>
      <c r="F298" s="167">
        <f t="shared" si="8"/>
        <v>5000</v>
      </c>
      <c r="G298" s="171"/>
      <c r="H298" s="178"/>
      <c r="I298" s="184"/>
    </row>
    <row r="299" spans="1:9">
      <c r="A299" s="166">
        <f t="shared" si="9"/>
        <v>288</v>
      </c>
      <c r="B299" s="189">
        <v>44616</v>
      </c>
      <c r="C299" s="185" t="s">
        <v>60</v>
      </c>
      <c r="D299" s="34" t="s">
        <v>21</v>
      </c>
      <c r="E299" s="171">
        <v>10000</v>
      </c>
      <c r="F299" s="167">
        <f t="shared" si="8"/>
        <v>10000</v>
      </c>
      <c r="G299" s="171"/>
      <c r="H299" s="178"/>
      <c r="I299" s="184"/>
    </row>
    <row r="300" spans="1:9">
      <c r="A300" s="166">
        <f t="shared" si="9"/>
        <v>289</v>
      </c>
      <c r="B300" s="189">
        <v>44616</v>
      </c>
      <c r="C300" s="185" t="s">
        <v>60</v>
      </c>
      <c r="D300" s="34" t="s">
        <v>21</v>
      </c>
      <c r="E300" s="171">
        <v>10000</v>
      </c>
      <c r="F300" s="167">
        <f t="shared" si="8"/>
        <v>10000</v>
      </c>
      <c r="G300" s="171"/>
      <c r="H300" s="178"/>
      <c r="I300" s="184"/>
    </row>
    <row r="301" spans="1:9">
      <c r="A301" s="166">
        <f t="shared" si="9"/>
        <v>290</v>
      </c>
      <c r="B301" s="189">
        <v>44616</v>
      </c>
      <c r="C301" s="185" t="s">
        <v>60</v>
      </c>
      <c r="D301" s="34" t="s">
        <v>21</v>
      </c>
      <c r="E301" s="171">
        <v>10000</v>
      </c>
      <c r="F301" s="167">
        <f t="shared" si="8"/>
        <v>10000</v>
      </c>
      <c r="G301" s="171"/>
      <c r="H301" s="178"/>
      <c r="I301" s="184"/>
    </row>
    <row r="302" spans="1:9">
      <c r="A302" s="166">
        <f t="shared" si="9"/>
        <v>291</v>
      </c>
      <c r="B302" s="189">
        <v>44616</v>
      </c>
      <c r="C302" s="185" t="s">
        <v>60</v>
      </c>
      <c r="D302" s="259" t="s">
        <v>21</v>
      </c>
      <c r="E302" s="171">
        <v>10000</v>
      </c>
      <c r="F302" s="167">
        <f t="shared" si="8"/>
        <v>10000</v>
      </c>
      <c r="G302" s="171"/>
      <c r="H302" s="178"/>
      <c r="I302" s="184"/>
    </row>
    <row r="303" spans="1:9">
      <c r="A303" s="166">
        <f t="shared" si="9"/>
        <v>292</v>
      </c>
      <c r="B303" s="189">
        <v>44616</v>
      </c>
      <c r="C303" s="185" t="s">
        <v>60</v>
      </c>
      <c r="D303" s="177" t="s">
        <v>21</v>
      </c>
      <c r="E303" s="171">
        <v>10000</v>
      </c>
      <c r="F303" s="167">
        <f t="shared" si="8"/>
        <v>10000</v>
      </c>
      <c r="G303" s="171"/>
      <c r="H303" s="178"/>
      <c r="I303" s="184"/>
    </row>
    <row r="304" spans="1:9">
      <c r="A304" s="166">
        <f t="shared" si="9"/>
        <v>293</v>
      </c>
      <c r="B304" s="189">
        <v>44616</v>
      </c>
      <c r="C304" s="185" t="s">
        <v>60</v>
      </c>
      <c r="D304" s="34" t="s">
        <v>21</v>
      </c>
      <c r="E304" s="171">
        <v>10000</v>
      </c>
      <c r="F304" s="167">
        <f t="shared" si="8"/>
        <v>10000</v>
      </c>
      <c r="G304" s="171"/>
      <c r="H304" s="178"/>
      <c r="I304" s="184"/>
    </row>
    <row r="305" spans="1:9">
      <c r="A305" s="166">
        <f t="shared" si="9"/>
        <v>294</v>
      </c>
      <c r="B305" s="189">
        <v>44616</v>
      </c>
      <c r="C305" s="185" t="s">
        <v>60</v>
      </c>
      <c r="D305" s="24" t="s">
        <v>21</v>
      </c>
      <c r="E305" s="171">
        <v>10000</v>
      </c>
      <c r="F305" s="167">
        <f t="shared" si="8"/>
        <v>10000</v>
      </c>
      <c r="G305" s="171"/>
      <c r="H305" s="178"/>
      <c r="I305" s="184"/>
    </row>
    <row r="306" spans="1:9">
      <c r="A306" s="166">
        <f t="shared" si="9"/>
        <v>295</v>
      </c>
      <c r="B306" s="189">
        <v>44616</v>
      </c>
      <c r="C306" s="185" t="s">
        <v>60</v>
      </c>
      <c r="D306" s="24" t="s">
        <v>21</v>
      </c>
      <c r="E306" s="171">
        <v>30000</v>
      </c>
      <c r="F306" s="167">
        <f t="shared" si="8"/>
        <v>30000</v>
      </c>
      <c r="G306" s="171"/>
      <c r="H306" s="178"/>
      <c r="I306" s="184"/>
    </row>
    <row r="307" spans="1:9">
      <c r="A307" s="166">
        <f t="shared" si="9"/>
        <v>296</v>
      </c>
      <c r="B307" s="189">
        <v>44616</v>
      </c>
      <c r="C307" s="185" t="s">
        <v>60</v>
      </c>
      <c r="D307" s="24" t="s">
        <v>21</v>
      </c>
      <c r="E307" s="171">
        <v>30000</v>
      </c>
      <c r="F307" s="167">
        <f t="shared" si="8"/>
        <v>30000</v>
      </c>
      <c r="G307" s="171"/>
      <c r="H307" s="178"/>
      <c r="I307" s="184"/>
    </row>
    <row r="308" spans="1:9">
      <c r="A308" s="166">
        <f t="shared" si="9"/>
        <v>297</v>
      </c>
      <c r="B308" s="189">
        <v>44616</v>
      </c>
      <c r="C308" s="185" t="s">
        <v>60</v>
      </c>
      <c r="D308" s="34" t="s">
        <v>117</v>
      </c>
      <c r="E308" s="171">
        <v>100000</v>
      </c>
      <c r="F308" s="167">
        <f t="shared" si="8"/>
        <v>100000</v>
      </c>
      <c r="G308" s="171"/>
      <c r="H308" s="178"/>
      <c r="I308" s="184"/>
    </row>
    <row r="309" spans="1:9">
      <c r="A309" s="166">
        <f t="shared" si="9"/>
        <v>298</v>
      </c>
      <c r="B309" s="189">
        <v>44616</v>
      </c>
      <c r="C309" s="185" t="s">
        <v>60</v>
      </c>
      <c r="D309" s="24" t="s">
        <v>293</v>
      </c>
      <c r="E309" s="171">
        <v>100000</v>
      </c>
      <c r="F309" s="167">
        <f t="shared" si="8"/>
        <v>100000</v>
      </c>
      <c r="G309" s="171"/>
      <c r="H309" s="178"/>
      <c r="I309" s="184"/>
    </row>
    <row r="310" spans="1:9">
      <c r="A310" s="166">
        <f t="shared" si="9"/>
        <v>299</v>
      </c>
      <c r="B310" s="189">
        <v>44617</v>
      </c>
      <c r="C310" s="190" t="s">
        <v>61</v>
      </c>
      <c r="D310" s="259" t="s">
        <v>21</v>
      </c>
      <c r="E310" s="171">
        <v>5000</v>
      </c>
      <c r="F310" s="167">
        <f t="shared" si="8"/>
        <v>5000</v>
      </c>
      <c r="G310" s="171"/>
      <c r="H310" s="178"/>
      <c r="I310" s="184"/>
    </row>
    <row r="311" spans="1:9">
      <c r="A311" s="166">
        <f t="shared" si="9"/>
        <v>300</v>
      </c>
      <c r="B311" s="189">
        <v>44617</v>
      </c>
      <c r="C311" s="190" t="s">
        <v>61</v>
      </c>
      <c r="D311" s="34" t="s">
        <v>21</v>
      </c>
      <c r="E311" s="171">
        <v>10000</v>
      </c>
      <c r="F311" s="167">
        <f t="shared" si="8"/>
        <v>10000</v>
      </c>
      <c r="G311" s="171"/>
      <c r="H311" s="178"/>
      <c r="I311" s="184"/>
    </row>
    <row r="312" spans="1:9">
      <c r="A312" s="166">
        <f t="shared" si="9"/>
        <v>301</v>
      </c>
      <c r="B312" s="189">
        <v>44617</v>
      </c>
      <c r="C312" s="190" t="s">
        <v>61</v>
      </c>
      <c r="D312" s="259" t="s">
        <v>21</v>
      </c>
      <c r="E312" s="171">
        <v>10000</v>
      </c>
      <c r="F312" s="167">
        <f t="shared" si="8"/>
        <v>10000</v>
      </c>
      <c r="G312" s="171"/>
      <c r="H312" s="178"/>
      <c r="I312" s="184"/>
    </row>
    <row r="313" spans="1:9">
      <c r="A313" s="166">
        <f t="shared" si="9"/>
        <v>302</v>
      </c>
      <c r="B313" s="189">
        <v>44617</v>
      </c>
      <c r="C313" s="190" t="s">
        <v>61</v>
      </c>
      <c r="D313" s="34" t="s">
        <v>21</v>
      </c>
      <c r="E313" s="171">
        <v>20000</v>
      </c>
      <c r="F313" s="167">
        <f t="shared" si="8"/>
        <v>20000</v>
      </c>
      <c r="G313" s="171"/>
      <c r="H313" s="178"/>
      <c r="I313" s="184"/>
    </row>
    <row r="314" spans="1:9">
      <c r="A314" s="166">
        <f t="shared" si="9"/>
        <v>303</v>
      </c>
      <c r="B314" s="189">
        <v>44617</v>
      </c>
      <c r="C314" s="190" t="s">
        <v>61</v>
      </c>
      <c r="D314" s="259" t="s">
        <v>21</v>
      </c>
      <c r="E314" s="171">
        <v>20000</v>
      </c>
      <c r="F314" s="167">
        <f t="shared" si="8"/>
        <v>20000</v>
      </c>
      <c r="G314" s="171"/>
      <c r="H314" s="178"/>
      <c r="I314" s="184"/>
    </row>
    <row r="315" spans="1:9">
      <c r="A315" s="166">
        <f t="shared" si="9"/>
        <v>304</v>
      </c>
      <c r="B315" s="189">
        <v>44617</v>
      </c>
      <c r="C315" s="190" t="s">
        <v>61</v>
      </c>
      <c r="D315" s="34" t="s">
        <v>21</v>
      </c>
      <c r="E315" s="171">
        <v>30000</v>
      </c>
      <c r="F315" s="167">
        <f t="shared" si="8"/>
        <v>30000</v>
      </c>
      <c r="G315" s="171"/>
      <c r="H315" s="178"/>
      <c r="I315" s="184"/>
    </row>
    <row r="316" spans="1:9">
      <c r="A316" s="166">
        <f t="shared" si="9"/>
        <v>305</v>
      </c>
      <c r="B316" s="189">
        <v>44617</v>
      </c>
      <c r="C316" s="190" t="s">
        <v>61</v>
      </c>
      <c r="D316" s="259" t="s">
        <v>21</v>
      </c>
      <c r="E316" s="171">
        <v>50000</v>
      </c>
      <c r="F316" s="167">
        <f t="shared" si="8"/>
        <v>50000</v>
      </c>
      <c r="G316" s="171"/>
      <c r="H316" s="178"/>
      <c r="I316" s="184"/>
    </row>
    <row r="317" spans="1:9">
      <c r="A317" s="166">
        <f t="shared" si="9"/>
        <v>306</v>
      </c>
      <c r="B317" s="189">
        <v>44617</v>
      </c>
      <c r="C317" s="190" t="s">
        <v>61</v>
      </c>
      <c r="D317" s="259" t="s">
        <v>294</v>
      </c>
      <c r="E317" s="171">
        <v>200000</v>
      </c>
      <c r="F317" s="167">
        <f t="shared" si="8"/>
        <v>200000</v>
      </c>
      <c r="G317" s="171"/>
      <c r="H317" s="178"/>
      <c r="I317" s="184"/>
    </row>
    <row r="318" spans="1:9">
      <c r="A318" s="166">
        <f t="shared" si="9"/>
        <v>307</v>
      </c>
      <c r="B318" s="189">
        <v>44617</v>
      </c>
      <c r="C318" s="190" t="s">
        <v>61</v>
      </c>
      <c r="D318" s="259" t="s">
        <v>296</v>
      </c>
      <c r="E318" s="171">
        <v>49949</v>
      </c>
      <c r="F318" s="167"/>
      <c r="G318" s="171">
        <f>E318</f>
        <v>49949</v>
      </c>
      <c r="H318" s="178"/>
      <c r="I318" s="184"/>
    </row>
    <row r="319" spans="1:9">
      <c r="A319" s="166">
        <f t="shared" si="9"/>
        <v>308</v>
      </c>
      <c r="B319" s="189">
        <v>44618</v>
      </c>
      <c r="C319" s="190" t="s">
        <v>62</v>
      </c>
      <c r="D319" s="24" t="s">
        <v>21</v>
      </c>
      <c r="E319" s="171">
        <v>10000</v>
      </c>
      <c r="F319" s="167">
        <f t="shared" si="8"/>
        <v>10000</v>
      </c>
      <c r="G319" s="171"/>
      <c r="H319" s="178"/>
      <c r="I319" s="184"/>
    </row>
    <row r="320" spans="1:9">
      <c r="A320" s="166">
        <f t="shared" si="9"/>
        <v>309</v>
      </c>
      <c r="B320" s="189">
        <v>44618</v>
      </c>
      <c r="C320" s="190" t="s">
        <v>62</v>
      </c>
      <c r="D320" s="259" t="s">
        <v>298</v>
      </c>
      <c r="E320" s="171">
        <v>150000</v>
      </c>
      <c r="F320" s="167">
        <f t="shared" si="8"/>
        <v>150000</v>
      </c>
      <c r="G320" s="171"/>
      <c r="H320" s="178"/>
      <c r="I320" s="184"/>
    </row>
    <row r="321" spans="1:9">
      <c r="A321" s="166">
        <f t="shared" si="9"/>
        <v>310</v>
      </c>
      <c r="B321" s="189">
        <v>44619</v>
      </c>
      <c r="C321" s="190" t="s">
        <v>63</v>
      </c>
      <c r="D321" s="259" t="s">
        <v>21</v>
      </c>
      <c r="E321" s="171">
        <v>40000</v>
      </c>
      <c r="F321" s="167">
        <f t="shared" si="8"/>
        <v>40000</v>
      </c>
      <c r="G321" s="171"/>
      <c r="H321" s="178"/>
      <c r="I321" s="184"/>
    </row>
    <row r="322" spans="1:9" ht="25.5">
      <c r="A322" s="166">
        <f t="shared" si="9"/>
        <v>311</v>
      </c>
      <c r="B322" s="189">
        <v>44619</v>
      </c>
      <c r="C322" s="190" t="s">
        <v>63</v>
      </c>
      <c r="D322" s="24" t="s">
        <v>2478</v>
      </c>
      <c r="E322" s="171">
        <v>200000</v>
      </c>
      <c r="F322" s="167">
        <f t="shared" si="8"/>
        <v>200000</v>
      </c>
      <c r="G322" s="171"/>
      <c r="H322" s="178"/>
      <c r="I322" s="184"/>
    </row>
    <row r="323" spans="1:9">
      <c r="A323" s="166">
        <f t="shared" si="9"/>
        <v>312</v>
      </c>
      <c r="B323" s="189">
        <v>44620</v>
      </c>
      <c r="C323" s="190" t="s">
        <v>64</v>
      </c>
      <c r="D323" s="259" t="s">
        <v>21</v>
      </c>
      <c r="E323" s="171">
        <v>10000</v>
      </c>
      <c r="F323" s="167">
        <f t="shared" si="8"/>
        <v>10000</v>
      </c>
      <c r="G323" s="171"/>
      <c r="H323" s="178"/>
      <c r="I323" s="184"/>
    </row>
    <row r="324" spans="1:9">
      <c r="A324" s="166">
        <f t="shared" si="9"/>
        <v>313</v>
      </c>
      <c r="B324" s="189">
        <v>44620</v>
      </c>
      <c r="C324" s="190" t="s">
        <v>64</v>
      </c>
      <c r="D324" s="34" t="s">
        <v>21</v>
      </c>
      <c r="E324" s="171">
        <v>10000</v>
      </c>
      <c r="F324" s="167">
        <f t="shared" si="8"/>
        <v>10000</v>
      </c>
      <c r="G324" s="171"/>
      <c r="H324" s="178"/>
      <c r="I324" s="184"/>
    </row>
    <row r="325" spans="1:9">
      <c r="A325" s="166">
        <f t="shared" si="9"/>
        <v>314</v>
      </c>
      <c r="B325" s="189">
        <v>44620</v>
      </c>
      <c r="C325" s="190" t="s">
        <v>64</v>
      </c>
      <c r="D325" s="259" t="s">
        <v>21</v>
      </c>
      <c r="E325" s="171">
        <v>10000</v>
      </c>
      <c r="F325" s="167">
        <f t="shared" si="8"/>
        <v>10000</v>
      </c>
      <c r="G325" s="171"/>
      <c r="H325" s="178"/>
      <c r="I325" s="184"/>
    </row>
    <row r="326" spans="1:9">
      <c r="A326" s="166">
        <f t="shared" si="9"/>
        <v>315</v>
      </c>
      <c r="B326" s="189">
        <v>44620</v>
      </c>
      <c r="C326" s="190" t="s">
        <v>64</v>
      </c>
      <c r="D326" s="34" t="s">
        <v>21</v>
      </c>
      <c r="E326" s="171">
        <v>100000</v>
      </c>
      <c r="F326" s="167">
        <f t="shared" si="8"/>
        <v>100000</v>
      </c>
      <c r="G326" s="171"/>
      <c r="H326" s="178"/>
      <c r="I326" s="184"/>
    </row>
    <row r="327" spans="1:9">
      <c r="A327" s="166">
        <f t="shared" si="9"/>
        <v>316</v>
      </c>
      <c r="B327" s="189">
        <v>44620</v>
      </c>
      <c r="C327" s="190" t="s">
        <v>64</v>
      </c>
      <c r="D327" s="170" t="s">
        <v>298</v>
      </c>
      <c r="E327" s="171">
        <v>300000</v>
      </c>
      <c r="F327" s="167">
        <f t="shared" si="8"/>
        <v>300000</v>
      </c>
      <c r="G327" s="171"/>
      <c r="H327" s="178"/>
      <c r="I327" s="184"/>
    </row>
    <row r="328" spans="1:9">
      <c r="A328" s="166">
        <f t="shared" si="9"/>
        <v>317</v>
      </c>
      <c r="B328" s="189">
        <v>44620</v>
      </c>
      <c r="C328" s="190" t="s">
        <v>64</v>
      </c>
      <c r="D328" s="24" t="s">
        <v>149</v>
      </c>
      <c r="E328" s="171">
        <v>1000000</v>
      </c>
      <c r="F328" s="167">
        <f t="shared" si="8"/>
        <v>1000000</v>
      </c>
      <c r="G328" s="171"/>
      <c r="H328" s="178"/>
      <c r="I328" s="184"/>
    </row>
    <row r="329" spans="1:9">
      <c r="A329" s="166">
        <f t="shared" si="9"/>
        <v>318</v>
      </c>
      <c r="B329" s="189">
        <v>44620</v>
      </c>
      <c r="C329" s="190" t="s">
        <v>64</v>
      </c>
      <c r="D329" s="34" t="s">
        <v>297</v>
      </c>
      <c r="E329" s="171">
        <v>3200000</v>
      </c>
      <c r="F329" s="167">
        <f t="shared" si="8"/>
        <v>3200000</v>
      </c>
      <c r="G329" s="171"/>
      <c r="H329" s="178"/>
      <c r="I329" s="184"/>
    </row>
    <row r="330" spans="1:9">
      <c r="A330" s="166">
        <f t="shared" si="9"/>
        <v>319</v>
      </c>
      <c r="B330" s="50">
        <v>44621</v>
      </c>
      <c r="C330" s="65" t="s">
        <v>303</v>
      </c>
      <c r="D330" s="24" t="s">
        <v>307</v>
      </c>
      <c r="E330" s="66">
        <v>853000</v>
      </c>
      <c r="F330" s="167">
        <f>E330</f>
        <v>853000</v>
      </c>
      <c r="G330" s="171"/>
      <c r="H330" s="178"/>
      <c r="I330" s="184"/>
    </row>
    <row r="331" spans="1:9">
      <c r="A331" s="166">
        <f t="shared" si="9"/>
        <v>320</v>
      </c>
      <c r="B331" s="50">
        <v>44622</v>
      </c>
      <c r="C331" s="65" t="s">
        <v>304</v>
      </c>
      <c r="D331" s="24" t="s">
        <v>139</v>
      </c>
      <c r="E331" s="66">
        <v>100000</v>
      </c>
      <c r="F331" s="167">
        <f t="shared" ref="F331:F394" si="10">E331</f>
        <v>100000</v>
      </c>
      <c r="G331" s="171"/>
      <c r="H331" s="178"/>
      <c r="I331" s="184"/>
    </row>
    <row r="332" spans="1:9">
      <c r="A332" s="166">
        <f t="shared" si="9"/>
        <v>321</v>
      </c>
      <c r="B332" s="50">
        <v>44622</v>
      </c>
      <c r="C332" s="65" t="s">
        <v>304</v>
      </c>
      <c r="D332" s="24" t="s">
        <v>308</v>
      </c>
      <c r="E332" s="66">
        <v>200000</v>
      </c>
      <c r="F332" s="167">
        <f t="shared" si="10"/>
        <v>200000</v>
      </c>
      <c r="G332" s="171"/>
      <c r="H332" s="178"/>
      <c r="I332" s="184"/>
    </row>
    <row r="333" spans="1:9">
      <c r="A333" s="166">
        <f t="shared" ref="A333:A396" si="11">A332+1</f>
        <v>322</v>
      </c>
      <c r="B333" s="50">
        <v>44622</v>
      </c>
      <c r="C333" s="65" t="s">
        <v>304</v>
      </c>
      <c r="D333" s="24" t="s">
        <v>142</v>
      </c>
      <c r="E333" s="66">
        <v>200000</v>
      </c>
      <c r="F333" s="167">
        <f t="shared" si="10"/>
        <v>200000</v>
      </c>
      <c r="G333" s="171"/>
      <c r="H333" s="178"/>
      <c r="I333" s="184"/>
    </row>
    <row r="334" spans="1:9">
      <c r="A334" s="166">
        <f t="shared" si="11"/>
        <v>323</v>
      </c>
      <c r="B334" s="50">
        <v>44622</v>
      </c>
      <c r="C334" s="65" t="s">
        <v>304</v>
      </c>
      <c r="D334" s="24" t="s">
        <v>155</v>
      </c>
      <c r="E334" s="66">
        <v>300000</v>
      </c>
      <c r="F334" s="167">
        <f t="shared" si="10"/>
        <v>300000</v>
      </c>
      <c r="G334" s="171"/>
      <c r="H334" s="178"/>
      <c r="I334" s="184"/>
    </row>
    <row r="335" spans="1:9" ht="25.5">
      <c r="A335" s="166">
        <f t="shared" si="11"/>
        <v>324</v>
      </c>
      <c r="B335" s="50">
        <v>44622</v>
      </c>
      <c r="C335" s="65" t="s">
        <v>304</v>
      </c>
      <c r="D335" s="24" t="s">
        <v>2479</v>
      </c>
      <c r="E335" s="66">
        <v>10000000</v>
      </c>
      <c r="F335" s="167">
        <f t="shared" si="10"/>
        <v>10000000</v>
      </c>
      <c r="G335" s="171"/>
      <c r="H335" s="178"/>
      <c r="I335" s="184"/>
    </row>
    <row r="336" spans="1:9">
      <c r="A336" s="166">
        <f t="shared" si="11"/>
        <v>325</v>
      </c>
      <c r="B336" s="50">
        <v>44623</v>
      </c>
      <c r="C336" s="65" t="s">
        <v>305</v>
      </c>
      <c r="D336" s="289" t="s">
        <v>21</v>
      </c>
      <c r="E336" s="66">
        <v>10000</v>
      </c>
      <c r="F336" s="167">
        <f t="shared" si="10"/>
        <v>10000</v>
      </c>
      <c r="G336" s="171"/>
      <c r="H336" s="178"/>
      <c r="I336" s="184"/>
    </row>
    <row r="337" spans="1:9" ht="25.5">
      <c r="A337" s="166">
        <f t="shared" si="11"/>
        <v>326</v>
      </c>
      <c r="B337" s="50">
        <v>44623</v>
      </c>
      <c r="C337" s="65" t="s">
        <v>305</v>
      </c>
      <c r="D337" s="24" t="s">
        <v>2444</v>
      </c>
      <c r="E337" s="66">
        <v>50000</v>
      </c>
      <c r="F337" s="167">
        <f t="shared" si="10"/>
        <v>50000</v>
      </c>
      <c r="G337" s="171"/>
      <c r="H337" s="178"/>
      <c r="I337" s="184"/>
    </row>
    <row r="338" spans="1:9">
      <c r="A338" s="166">
        <f t="shared" si="11"/>
        <v>327</v>
      </c>
      <c r="B338" s="50">
        <v>44623</v>
      </c>
      <c r="C338" s="65" t="s">
        <v>305</v>
      </c>
      <c r="D338" s="24" t="s">
        <v>309</v>
      </c>
      <c r="E338" s="66">
        <v>1000000</v>
      </c>
      <c r="F338" s="167">
        <f t="shared" si="10"/>
        <v>1000000</v>
      </c>
      <c r="G338" s="171"/>
      <c r="H338" s="178"/>
      <c r="I338" s="184"/>
    </row>
    <row r="339" spans="1:9">
      <c r="A339" s="166">
        <f t="shared" si="11"/>
        <v>328</v>
      </c>
      <c r="B339" s="50">
        <v>44624</v>
      </c>
      <c r="C339" s="65" t="s">
        <v>306</v>
      </c>
      <c r="D339" s="289" t="s">
        <v>21</v>
      </c>
      <c r="E339" s="66">
        <v>1000</v>
      </c>
      <c r="F339" s="167">
        <f t="shared" si="10"/>
        <v>1000</v>
      </c>
      <c r="G339" s="171"/>
      <c r="H339" s="178"/>
      <c r="I339" s="184"/>
    </row>
    <row r="340" spans="1:9">
      <c r="A340" s="166">
        <f t="shared" si="11"/>
        <v>329</v>
      </c>
      <c r="B340" s="50">
        <v>44624</v>
      </c>
      <c r="C340" s="65" t="s">
        <v>306</v>
      </c>
      <c r="D340" s="289" t="s">
        <v>21</v>
      </c>
      <c r="E340" s="66">
        <v>10000</v>
      </c>
      <c r="F340" s="167">
        <f t="shared" si="10"/>
        <v>10000</v>
      </c>
      <c r="G340" s="171"/>
      <c r="H340" s="178"/>
      <c r="I340" s="184"/>
    </row>
    <row r="341" spans="1:9">
      <c r="A341" s="166">
        <f t="shared" si="11"/>
        <v>330</v>
      </c>
      <c r="B341" s="50">
        <v>44624</v>
      </c>
      <c r="C341" s="65" t="s">
        <v>306</v>
      </c>
      <c r="D341" s="289" t="s">
        <v>21</v>
      </c>
      <c r="E341" s="66">
        <v>10000</v>
      </c>
      <c r="F341" s="167">
        <f t="shared" si="10"/>
        <v>10000</v>
      </c>
      <c r="G341" s="171"/>
      <c r="H341" s="178"/>
      <c r="I341" s="184"/>
    </row>
    <row r="342" spans="1:9">
      <c r="A342" s="166">
        <f t="shared" si="11"/>
        <v>331</v>
      </c>
      <c r="B342" s="50">
        <v>44624</v>
      </c>
      <c r="C342" s="65" t="s">
        <v>306</v>
      </c>
      <c r="D342" s="289" t="s">
        <v>21</v>
      </c>
      <c r="E342" s="66">
        <v>10000</v>
      </c>
      <c r="F342" s="167">
        <f t="shared" si="10"/>
        <v>10000</v>
      </c>
      <c r="G342" s="171"/>
      <c r="H342" s="178"/>
      <c r="I342" s="184"/>
    </row>
    <row r="343" spans="1:9">
      <c r="A343" s="166">
        <f t="shared" si="11"/>
        <v>332</v>
      </c>
      <c r="B343" s="50">
        <v>44624</v>
      </c>
      <c r="C343" s="65" t="s">
        <v>306</v>
      </c>
      <c r="D343" s="289" t="s">
        <v>21</v>
      </c>
      <c r="E343" s="66">
        <v>10000</v>
      </c>
      <c r="F343" s="167">
        <f t="shared" si="10"/>
        <v>10000</v>
      </c>
      <c r="G343" s="171"/>
      <c r="H343" s="178"/>
      <c r="I343" s="184"/>
    </row>
    <row r="344" spans="1:9">
      <c r="A344" s="166">
        <f t="shared" si="11"/>
        <v>333</v>
      </c>
      <c r="B344" s="50">
        <v>44624</v>
      </c>
      <c r="C344" s="65" t="s">
        <v>306</v>
      </c>
      <c r="D344" s="289" t="s">
        <v>21</v>
      </c>
      <c r="E344" s="66">
        <v>10000</v>
      </c>
      <c r="F344" s="167">
        <f t="shared" si="10"/>
        <v>10000</v>
      </c>
      <c r="G344" s="171"/>
      <c r="H344" s="178"/>
      <c r="I344" s="184"/>
    </row>
    <row r="345" spans="1:9">
      <c r="A345" s="166">
        <f t="shared" si="11"/>
        <v>334</v>
      </c>
      <c r="B345" s="50">
        <v>44624</v>
      </c>
      <c r="C345" s="65" t="s">
        <v>306</v>
      </c>
      <c r="D345" s="289" t="s">
        <v>21</v>
      </c>
      <c r="E345" s="66">
        <v>20000</v>
      </c>
      <c r="F345" s="167">
        <f t="shared" si="10"/>
        <v>20000</v>
      </c>
      <c r="G345" s="171"/>
      <c r="H345" s="178"/>
      <c r="I345" s="184"/>
    </row>
    <row r="346" spans="1:9">
      <c r="A346" s="166">
        <f t="shared" si="11"/>
        <v>335</v>
      </c>
      <c r="B346" s="50">
        <v>44624</v>
      </c>
      <c r="C346" s="65" t="s">
        <v>306</v>
      </c>
      <c r="D346" s="289" t="s">
        <v>21</v>
      </c>
      <c r="E346" s="66">
        <v>20000</v>
      </c>
      <c r="F346" s="167">
        <f t="shared" si="10"/>
        <v>20000</v>
      </c>
      <c r="G346" s="171"/>
      <c r="H346" s="178"/>
      <c r="I346" s="184"/>
    </row>
    <row r="347" spans="1:9">
      <c r="A347" s="166">
        <f t="shared" si="11"/>
        <v>336</v>
      </c>
      <c r="B347" s="50">
        <v>44624</v>
      </c>
      <c r="C347" s="65" t="s">
        <v>306</v>
      </c>
      <c r="D347" s="24" t="s">
        <v>310</v>
      </c>
      <c r="E347" s="66">
        <v>50000</v>
      </c>
      <c r="F347" s="167">
        <f t="shared" si="10"/>
        <v>50000</v>
      </c>
      <c r="G347" s="171"/>
      <c r="H347" s="178"/>
      <c r="I347" s="184"/>
    </row>
    <row r="348" spans="1:9">
      <c r="A348" s="166">
        <f t="shared" si="11"/>
        <v>337</v>
      </c>
      <c r="B348" s="50">
        <v>44624</v>
      </c>
      <c r="C348" s="65" t="s">
        <v>306</v>
      </c>
      <c r="D348" s="24" t="s">
        <v>223</v>
      </c>
      <c r="E348" s="66">
        <v>100000</v>
      </c>
      <c r="F348" s="167">
        <f t="shared" si="10"/>
        <v>100000</v>
      </c>
      <c r="G348" s="171"/>
      <c r="H348" s="178"/>
      <c r="I348" s="184"/>
    </row>
    <row r="349" spans="1:9">
      <c r="A349" s="166">
        <f t="shared" si="11"/>
        <v>338</v>
      </c>
      <c r="B349" s="50">
        <v>44624</v>
      </c>
      <c r="C349" s="65" t="s">
        <v>306</v>
      </c>
      <c r="D349" s="289" t="s">
        <v>21</v>
      </c>
      <c r="E349" s="66">
        <v>120000</v>
      </c>
      <c r="F349" s="167">
        <f t="shared" si="10"/>
        <v>120000</v>
      </c>
      <c r="G349" s="171"/>
      <c r="H349" s="178"/>
      <c r="I349" s="184"/>
    </row>
    <row r="350" spans="1:9">
      <c r="A350" s="166">
        <f t="shared" si="11"/>
        <v>339</v>
      </c>
      <c r="B350" s="50">
        <v>44624</v>
      </c>
      <c r="C350" s="65" t="s">
        <v>306</v>
      </c>
      <c r="D350" s="24" t="s">
        <v>2433</v>
      </c>
      <c r="E350" s="66">
        <v>300000</v>
      </c>
      <c r="F350" s="167">
        <f t="shared" si="10"/>
        <v>300000</v>
      </c>
      <c r="G350" s="171"/>
      <c r="H350" s="178"/>
      <c r="I350" s="184"/>
    </row>
    <row r="351" spans="1:9">
      <c r="A351" s="166">
        <f t="shared" si="11"/>
        <v>340</v>
      </c>
      <c r="B351" s="50">
        <v>44625</v>
      </c>
      <c r="C351" s="65" t="s">
        <v>311</v>
      </c>
      <c r="D351" s="289" t="s">
        <v>21</v>
      </c>
      <c r="E351" s="66">
        <v>10000</v>
      </c>
      <c r="F351" s="167">
        <f t="shared" si="10"/>
        <v>10000</v>
      </c>
      <c r="G351" s="171"/>
      <c r="H351" s="178"/>
      <c r="I351" s="184"/>
    </row>
    <row r="352" spans="1:9">
      <c r="A352" s="166">
        <f t="shared" si="11"/>
        <v>341</v>
      </c>
      <c r="B352" s="50">
        <v>44625</v>
      </c>
      <c r="C352" s="65" t="s">
        <v>311</v>
      </c>
      <c r="D352" s="289" t="s">
        <v>21</v>
      </c>
      <c r="E352" s="66">
        <v>20000</v>
      </c>
      <c r="F352" s="167">
        <f t="shared" si="10"/>
        <v>20000</v>
      </c>
      <c r="G352" s="171"/>
      <c r="H352" s="178"/>
      <c r="I352" s="184"/>
    </row>
    <row r="353" spans="1:9">
      <c r="A353" s="166">
        <f t="shared" si="11"/>
        <v>342</v>
      </c>
      <c r="B353" s="50">
        <v>44625</v>
      </c>
      <c r="C353" s="65" t="s">
        <v>311</v>
      </c>
      <c r="D353" s="24" t="s">
        <v>312</v>
      </c>
      <c r="E353" s="66">
        <v>50000</v>
      </c>
      <c r="F353" s="167">
        <f t="shared" si="10"/>
        <v>50000</v>
      </c>
      <c r="G353" s="171"/>
      <c r="H353" s="178"/>
      <c r="I353" s="184"/>
    </row>
    <row r="354" spans="1:9">
      <c r="A354" s="166">
        <f t="shared" si="11"/>
        <v>343</v>
      </c>
      <c r="B354" s="50">
        <v>44625</v>
      </c>
      <c r="C354" s="65" t="s">
        <v>311</v>
      </c>
      <c r="D354" s="24" t="s">
        <v>117</v>
      </c>
      <c r="E354" s="66">
        <v>100000</v>
      </c>
      <c r="F354" s="167">
        <f t="shared" si="10"/>
        <v>100000</v>
      </c>
      <c r="G354" s="171"/>
      <c r="H354" s="178"/>
      <c r="I354" s="184"/>
    </row>
    <row r="355" spans="1:9">
      <c r="A355" s="166">
        <f t="shared" si="11"/>
        <v>344</v>
      </c>
      <c r="B355" s="50">
        <v>44625</v>
      </c>
      <c r="C355" s="65" t="s">
        <v>311</v>
      </c>
      <c r="D355" s="24" t="s">
        <v>313</v>
      </c>
      <c r="E355" s="66">
        <v>100000</v>
      </c>
      <c r="F355" s="167">
        <f t="shared" si="10"/>
        <v>100000</v>
      </c>
      <c r="G355" s="171"/>
      <c r="H355" s="178"/>
      <c r="I355" s="184"/>
    </row>
    <row r="356" spans="1:9">
      <c r="A356" s="166">
        <f t="shared" si="11"/>
        <v>345</v>
      </c>
      <c r="B356" s="50">
        <v>44625</v>
      </c>
      <c r="C356" s="65" t="s">
        <v>311</v>
      </c>
      <c r="D356" s="24" t="s">
        <v>154</v>
      </c>
      <c r="E356" s="66">
        <v>200000</v>
      </c>
      <c r="F356" s="167">
        <f t="shared" si="10"/>
        <v>200000</v>
      </c>
      <c r="G356" s="171"/>
      <c r="H356" s="178"/>
      <c r="I356" s="184"/>
    </row>
    <row r="357" spans="1:9">
      <c r="A357" s="166">
        <f t="shared" si="11"/>
        <v>346</v>
      </c>
      <c r="B357" s="50">
        <v>44625</v>
      </c>
      <c r="C357" s="65" t="s">
        <v>311</v>
      </c>
      <c r="D357" s="24" t="s">
        <v>314</v>
      </c>
      <c r="E357" s="66">
        <v>500000</v>
      </c>
      <c r="F357" s="167">
        <f t="shared" si="10"/>
        <v>500000</v>
      </c>
      <c r="G357" s="171"/>
      <c r="H357" s="178"/>
      <c r="I357" s="184"/>
    </row>
    <row r="358" spans="1:9">
      <c r="A358" s="166">
        <f t="shared" si="11"/>
        <v>347</v>
      </c>
      <c r="B358" s="50">
        <v>44625</v>
      </c>
      <c r="C358" s="65" t="s">
        <v>311</v>
      </c>
      <c r="D358" s="289" t="s">
        <v>315</v>
      </c>
      <c r="E358" s="66">
        <v>500000</v>
      </c>
      <c r="F358" s="167">
        <f t="shared" si="10"/>
        <v>500000</v>
      </c>
      <c r="G358" s="171"/>
      <c r="H358" s="178"/>
      <c r="I358" s="184"/>
    </row>
    <row r="359" spans="1:9">
      <c r="A359" s="166">
        <f t="shared" si="11"/>
        <v>348</v>
      </c>
      <c r="B359" s="50">
        <v>44626</v>
      </c>
      <c r="C359" s="65" t="s">
        <v>316</v>
      </c>
      <c r="D359" s="289" t="s">
        <v>21</v>
      </c>
      <c r="E359" s="66">
        <v>10000</v>
      </c>
      <c r="F359" s="167">
        <f t="shared" si="10"/>
        <v>10000</v>
      </c>
      <c r="G359" s="171"/>
      <c r="H359" s="178"/>
      <c r="I359" s="184"/>
    </row>
    <row r="360" spans="1:9">
      <c r="A360" s="166">
        <f t="shared" si="11"/>
        <v>349</v>
      </c>
      <c r="B360" s="50">
        <v>44626</v>
      </c>
      <c r="C360" s="65" t="s">
        <v>316</v>
      </c>
      <c r="D360" s="289" t="s">
        <v>21</v>
      </c>
      <c r="E360" s="66">
        <v>20000</v>
      </c>
      <c r="F360" s="167">
        <f t="shared" si="10"/>
        <v>20000</v>
      </c>
      <c r="G360" s="171"/>
      <c r="H360" s="178"/>
      <c r="I360" s="184"/>
    </row>
    <row r="361" spans="1:9">
      <c r="A361" s="166">
        <f t="shared" si="11"/>
        <v>350</v>
      </c>
      <c r="B361" s="50">
        <v>44626</v>
      </c>
      <c r="C361" s="65" t="s">
        <v>316</v>
      </c>
      <c r="D361" s="289" t="s">
        <v>21</v>
      </c>
      <c r="E361" s="66">
        <v>20000</v>
      </c>
      <c r="F361" s="167">
        <f t="shared" si="10"/>
        <v>20000</v>
      </c>
      <c r="G361" s="171"/>
      <c r="H361" s="178"/>
      <c r="I361" s="184"/>
    </row>
    <row r="362" spans="1:9">
      <c r="A362" s="166">
        <f t="shared" si="11"/>
        <v>351</v>
      </c>
      <c r="B362" s="50">
        <v>44626</v>
      </c>
      <c r="C362" s="65" t="s">
        <v>316</v>
      </c>
      <c r="D362" s="289" t="s">
        <v>21</v>
      </c>
      <c r="E362" s="66">
        <v>20000</v>
      </c>
      <c r="F362" s="167">
        <f t="shared" si="10"/>
        <v>20000</v>
      </c>
      <c r="G362" s="171"/>
      <c r="H362" s="178"/>
      <c r="I362" s="184"/>
    </row>
    <row r="363" spans="1:9">
      <c r="A363" s="166">
        <f t="shared" si="11"/>
        <v>352</v>
      </c>
      <c r="B363" s="50">
        <v>44626</v>
      </c>
      <c r="C363" s="65" t="s">
        <v>316</v>
      </c>
      <c r="D363" s="289" t="s">
        <v>21</v>
      </c>
      <c r="E363" s="66">
        <v>50000</v>
      </c>
      <c r="F363" s="167">
        <f t="shared" si="10"/>
        <v>50000</v>
      </c>
      <c r="G363" s="171"/>
      <c r="H363" s="178"/>
      <c r="I363" s="184"/>
    </row>
    <row r="364" spans="1:9">
      <c r="A364" s="166">
        <f t="shared" si="11"/>
        <v>353</v>
      </c>
      <c r="B364" s="50">
        <v>44626</v>
      </c>
      <c r="C364" s="65" t="s">
        <v>316</v>
      </c>
      <c r="D364" s="24" t="s">
        <v>317</v>
      </c>
      <c r="E364" s="66">
        <v>1000000</v>
      </c>
      <c r="F364" s="167">
        <f t="shared" si="10"/>
        <v>1000000</v>
      </c>
      <c r="G364" s="171"/>
      <c r="H364" s="178"/>
      <c r="I364" s="184"/>
    </row>
    <row r="365" spans="1:9">
      <c r="A365" s="166">
        <f t="shared" si="11"/>
        <v>354</v>
      </c>
      <c r="B365" s="50">
        <v>44627</v>
      </c>
      <c r="C365" s="65" t="s">
        <v>318</v>
      </c>
      <c r="D365" s="289" t="s">
        <v>21</v>
      </c>
      <c r="E365" s="66">
        <v>10000</v>
      </c>
      <c r="F365" s="167">
        <f t="shared" si="10"/>
        <v>10000</v>
      </c>
      <c r="G365" s="171"/>
      <c r="H365" s="178"/>
      <c r="I365" s="184"/>
    </row>
    <row r="366" spans="1:9">
      <c r="A366" s="166">
        <f t="shared" si="11"/>
        <v>355</v>
      </c>
      <c r="B366" s="50">
        <v>44627</v>
      </c>
      <c r="C366" s="65" t="s">
        <v>318</v>
      </c>
      <c r="D366" s="24" t="s">
        <v>236</v>
      </c>
      <c r="E366" s="66">
        <v>50000</v>
      </c>
      <c r="F366" s="167">
        <f t="shared" si="10"/>
        <v>50000</v>
      </c>
      <c r="G366" s="171"/>
      <c r="H366" s="178"/>
      <c r="I366" s="184"/>
    </row>
    <row r="367" spans="1:9">
      <c r="A367" s="166">
        <f t="shared" si="11"/>
        <v>356</v>
      </c>
      <c r="B367" s="50">
        <v>44627</v>
      </c>
      <c r="C367" s="65" t="s">
        <v>318</v>
      </c>
      <c r="D367" s="289" t="s">
        <v>21</v>
      </c>
      <c r="E367" s="66">
        <v>50000</v>
      </c>
      <c r="F367" s="167">
        <f t="shared" si="10"/>
        <v>50000</v>
      </c>
      <c r="G367" s="171"/>
      <c r="H367" s="178"/>
      <c r="I367" s="184"/>
    </row>
    <row r="368" spans="1:9">
      <c r="A368" s="166">
        <f t="shared" si="11"/>
        <v>357</v>
      </c>
      <c r="B368" s="50">
        <v>44628</v>
      </c>
      <c r="C368" s="65" t="s">
        <v>319</v>
      </c>
      <c r="D368" s="289" t="s">
        <v>21</v>
      </c>
      <c r="E368" s="66">
        <v>10000</v>
      </c>
      <c r="F368" s="167">
        <f t="shared" si="10"/>
        <v>10000</v>
      </c>
      <c r="G368" s="171"/>
      <c r="H368" s="178"/>
      <c r="I368" s="184"/>
    </row>
    <row r="369" spans="1:9">
      <c r="A369" s="166">
        <f t="shared" si="11"/>
        <v>358</v>
      </c>
      <c r="B369" s="50">
        <v>44628</v>
      </c>
      <c r="C369" s="65" t="s">
        <v>319</v>
      </c>
      <c r="D369" s="24" t="s">
        <v>237</v>
      </c>
      <c r="E369" s="66">
        <v>50000</v>
      </c>
      <c r="F369" s="167">
        <f t="shared" si="10"/>
        <v>50000</v>
      </c>
      <c r="G369" s="171"/>
      <c r="H369" s="178"/>
      <c r="I369" s="184"/>
    </row>
    <row r="370" spans="1:9">
      <c r="A370" s="166">
        <f t="shared" si="11"/>
        <v>359</v>
      </c>
      <c r="B370" s="50">
        <v>44628</v>
      </c>
      <c r="C370" s="65" t="s">
        <v>319</v>
      </c>
      <c r="D370" s="289" t="s">
        <v>21</v>
      </c>
      <c r="E370" s="66">
        <v>100000</v>
      </c>
      <c r="F370" s="167">
        <f t="shared" si="10"/>
        <v>100000</v>
      </c>
      <c r="G370" s="171"/>
      <c r="H370" s="178"/>
      <c r="I370" s="184"/>
    </row>
    <row r="371" spans="1:9">
      <c r="A371" s="166">
        <f t="shared" si="11"/>
        <v>360</v>
      </c>
      <c r="B371" s="50">
        <v>44628</v>
      </c>
      <c r="C371" s="65" t="s">
        <v>319</v>
      </c>
      <c r="D371" s="24" t="s">
        <v>320</v>
      </c>
      <c r="E371" s="66">
        <v>200000</v>
      </c>
      <c r="F371" s="167">
        <f t="shared" si="10"/>
        <v>200000</v>
      </c>
      <c r="G371" s="171"/>
      <c r="H371" s="178"/>
      <c r="I371" s="184"/>
    </row>
    <row r="372" spans="1:9">
      <c r="A372" s="166">
        <f t="shared" si="11"/>
        <v>361</v>
      </c>
      <c r="B372" s="50">
        <v>44628</v>
      </c>
      <c r="C372" s="65" t="s">
        <v>319</v>
      </c>
      <c r="D372" s="289" t="s">
        <v>226</v>
      </c>
      <c r="E372" s="66">
        <v>200000</v>
      </c>
      <c r="F372" s="167">
        <f t="shared" si="10"/>
        <v>200000</v>
      </c>
      <c r="G372" s="171"/>
      <c r="H372" s="178"/>
      <c r="I372" s="184"/>
    </row>
    <row r="373" spans="1:9">
      <c r="A373" s="166">
        <f t="shared" si="11"/>
        <v>362</v>
      </c>
      <c r="B373" s="50">
        <v>44628</v>
      </c>
      <c r="C373" s="65" t="s">
        <v>319</v>
      </c>
      <c r="D373" s="24" t="s">
        <v>145</v>
      </c>
      <c r="E373" s="66">
        <v>500000</v>
      </c>
      <c r="F373" s="167">
        <f t="shared" si="10"/>
        <v>500000</v>
      </c>
      <c r="G373" s="171"/>
      <c r="H373" s="178"/>
      <c r="I373" s="184"/>
    </row>
    <row r="374" spans="1:9">
      <c r="A374" s="166">
        <f t="shared" si="11"/>
        <v>363</v>
      </c>
      <c r="B374" s="50">
        <v>44629</v>
      </c>
      <c r="C374" s="65" t="s">
        <v>321</v>
      </c>
      <c r="D374" s="289" t="s">
        <v>21</v>
      </c>
      <c r="E374" s="66">
        <v>10000</v>
      </c>
      <c r="F374" s="167">
        <f t="shared" si="10"/>
        <v>10000</v>
      </c>
      <c r="G374" s="171"/>
      <c r="H374" s="178"/>
      <c r="I374" s="184"/>
    </row>
    <row r="375" spans="1:9">
      <c r="A375" s="166">
        <f t="shared" si="11"/>
        <v>364</v>
      </c>
      <c r="B375" s="50">
        <v>44629</v>
      </c>
      <c r="C375" s="65" t="s">
        <v>321</v>
      </c>
      <c r="D375" s="24" t="s">
        <v>152</v>
      </c>
      <c r="E375" s="66">
        <v>50000</v>
      </c>
      <c r="F375" s="167">
        <f t="shared" si="10"/>
        <v>50000</v>
      </c>
      <c r="G375" s="171"/>
      <c r="H375" s="178"/>
      <c r="I375" s="184"/>
    </row>
    <row r="376" spans="1:9">
      <c r="A376" s="166">
        <f t="shared" si="11"/>
        <v>365</v>
      </c>
      <c r="B376" s="50">
        <v>44629</v>
      </c>
      <c r="C376" s="65" t="s">
        <v>321</v>
      </c>
      <c r="D376" s="289" t="s">
        <v>2445</v>
      </c>
      <c r="E376" s="66">
        <v>500000</v>
      </c>
      <c r="F376" s="167">
        <f t="shared" si="10"/>
        <v>500000</v>
      </c>
      <c r="G376" s="171"/>
      <c r="H376" s="178"/>
      <c r="I376" s="184"/>
    </row>
    <row r="377" spans="1:9">
      <c r="A377" s="166">
        <f t="shared" si="11"/>
        <v>366</v>
      </c>
      <c r="B377" s="50">
        <v>44630</v>
      </c>
      <c r="C377" s="65" t="s">
        <v>323</v>
      </c>
      <c r="D377" s="289" t="s">
        <v>21</v>
      </c>
      <c r="E377" s="66">
        <v>10000</v>
      </c>
      <c r="F377" s="167">
        <f t="shared" si="10"/>
        <v>10000</v>
      </c>
      <c r="G377" s="171"/>
      <c r="H377" s="178"/>
      <c r="I377" s="184"/>
    </row>
    <row r="378" spans="1:9">
      <c r="A378" s="166">
        <f t="shared" si="11"/>
        <v>367</v>
      </c>
      <c r="B378" s="50">
        <v>44630</v>
      </c>
      <c r="C378" s="65" t="s">
        <v>323</v>
      </c>
      <c r="D378" s="289" t="s">
        <v>21</v>
      </c>
      <c r="E378" s="66">
        <v>10000</v>
      </c>
      <c r="F378" s="167">
        <f t="shared" si="10"/>
        <v>10000</v>
      </c>
      <c r="G378" s="171"/>
      <c r="H378" s="178"/>
      <c r="I378" s="184"/>
    </row>
    <row r="379" spans="1:9">
      <c r="A379" s="166">
        <f t="shared" si="11"/>
        <v>368</v>
      </c>
      <c r="B379" s="50">
        <v>44630</v>
      </c>
      <c r="C379" s="65" t="s">
        <v>323</v>
      </c>
      <c r="D379" s="289" t="s">
        <v>21</v>
      </c>
      <c r="E379" s="66">
        <v>20000</v>
      </c>
      <c r="F379" s="167">
        <f t="shared" si="10"/>
        <v>20000</v>
      </c>
      <c r="G379" s="171"/>
      <c r="H379" s="178"/>
      <c r="I379" s="184"/>
    </row>
    <row r="380" spans="1:9">
      <c r="A380" s="166">
        <f t="shared" si="11"/>
        <v>369</v>
      </c>
      <c r="B380" s="50">
        <v>44630</v>
      </c>
      <c r="C380" s="65" t="s">
        <v>323</v>
      </c>
      <c r="D380" s="24" t="s">
        <v>359</v>
      </c>
      <c r="E380" s="66">
        <v>50000</v>
      </c>
      <c r="F380" s="167">
        <f t="shared" si="10"/>
        <v>50000</v>
      </c>
      <c r="G380" s="171"/>
      <c r="H380" s="178"/>
      <c r="I380" s="184"/>
    </row>
    <row r="381" spans="1:9">
      <c r="A381" s="166">
        <f t="shared" si="11"/>
        <v>370</v>
      </c>
      <c r="B381" s="50">
        <v>44630</v>
      </c>
      <c r="C381" s="65" t="s">
        <v>323</v>
      </c>
      <c r="D381" s="24" t="s">
        <v>145</v>
      </c>
      <c r="E381" s="66">
        <v>300000</v>
      </c>
      <c r="F381" s="167">
        <f t="shared" si="10"/>
        <v>300000</v>
      </c>
      <c r="G381" s="171"/>
      <c r="H381" s="178"/>
      <c r="I381" s="184"/>
    </row>
    <row r="382" spans="1:9">
      <c r="A382" s="166">
        <f t="shared" si="11"/>
        <v>371</v>
      </c>
      <c r="B382" s="50">
        <v>44630</v>
      </c>
      <c r="C382" s="65" t="s">
        <v>323</v>
      </c>
      <c r="D382" s="24" t="s">
        <v>324</v>
      </c>
      <c r="E382" s="66">
        <v>500000</v>
      </c>
      <c r="F382" s="167">
        <f t="shared" si="10"/>
        <v>500000</v>
      </c>
      <c r="G382" s="171"/>
      <c r="H382" s="178"/>
      <c r="I382" s="184"/>
    </row>
    <row r="383" spans="1:9">
      <c r="A383" s="166">
        <f t="shared" si="11"/>
        <v>372</v>
      </c>
      <c r="B383" s="50">
        <v>44632</v>
      </c>
      <c r="C383" s="65" t="s">
        <v>325</v>
      </c>
      <c r="D383" s="289" t="s">
        <v>21</v>
      </c>
      <c r="E383" s="66">
        <v>10000</v>
      </c>
      <c r="F383" s="167">
        <f t="shared" si="10"/>
        <v>10000</v>
      </c>
      <c r="G383" s="171"/>
      <c r="H383" s="178"/>
      <c r="I383" s="184"/>
    </row>
    <row r="384" spans="1:9">
      <c r="A384" s="166">
        <f t="shared" si="11"/>
        <v>373</v>
      </c>
      <c r="B384" s="50">
        <v>44632</v>
      </c>
      <c r="C384" s="65" t="s">
        <v>325</v>
      </c>
      <c r="D384" s="289" t="s">
        <v>21</v>
      </c>
      <c r="E384" s="66">
        <v>10000</v>
      </c>
      <c r="F384" s="167">
        <f t="shared" si="10"/>
        <v>10000</v>
      </c>
      <c r="G384" s="171"/>
      <c r="H384" s="178"/>
      <c r="I384" s="184"/>
    </row>
    <row r="385" spans="1:9">
      <c r="A385" s="166">
        <f t="shared" si="11"/>
        <v>374</v>
      </c>
      <c r="B385" s="50">
        <v>44632</v>
      </c>
      <c r="C385" s="65" t="s">
        <v>325</v>
      </c>
      <c r="D385" s="289" t="s">
        <v>21</v>
      </c>
      <c r="E385" s="66">
        <v>10000</v>
      </c>
      <c r="F385" s="167">
        <f t="shared" si="10"/>
        <v>10000</v>
      </c>
      <c r="G385" s="171"/>
      <c r="H385" s="178"/>
      <c r="I385" s="184"/>
    </row>
    <row r="386" spans="1:9">
      <c r="A386" s="166">
        <f t="shared" si="11"/>
        <v>375</v>
      </c>
      <c r="B386" s="50">
        <v>44632</v>
      </c>
      <c r="C386" s="65" t="s">
        <v>325</v>
      </c>
      <c r="D386" s="24" t="s">
        <v>153</v>
      </c>
      <c r="E386" s="66">
        <v>50000</v>
      </c>
      <c r="F386" s="167">
        <f t="shared" si="10"/>
        <v>50000</v>
      </c>
      <c r="G386" s="171"/>
      <c r="H386" s="178"/>
      <c r="I386" s="184"/>
    </row>
    <row r="387" spans="1:9">
      <c r="A387" s="166">
        <f t="shared" si="11"/>
        <v>376</v>
      </c>
      <c r="B387" s="50">
        <v>44632</v>
      </c>
      <c r="C387" s="65" t="s">
        <v>325</v>
      </c>
      <c r="D387" s="24" t="s">
        <v>955</v>
      </c>
      <c r="E387" s="66">
        <v>100000</v>
      </c>
      <c r="F387" s="167">
        <f t="shared" si="10"/>
        <v>100000</v>
      </c>
      <c r="G387" s="171"/>
      <c r="H387" s="178"/>
      <c r="I387" s="184"/>
    </row>
    <row r="388" spans="1:9">
      <c r="A388" s="166">
        <f t="shared" si="11"/>
        <v>377</v>
      </c>
      <c r="B388" s="50">
        <v>44632</v>
      </c>
      <c r="C388" s="65" t="s">
        <v>325</v>
      </c>
      <c r="D388" s="24" t="s">
        <v>360</v>
      </c>
      <c r="E388" s="66">
        <v>300000</v>
      </c>
      <c r="F388" s="167">
        <f t="shared" si="10"/>
        <v>300000</v>
      </c>
      <c r="G388" s="171"/>
      <c r="H388" s="178"/>
      <c r="I388" s="184"/>
    </row>
    <row r="389" spans="1:9">
      <c r="A389" s="166">
        <f t="shared" si="11"/>
        <v>378</v>
      </c>
      <c r="B389" s="50">
        <v>44633</v>
      </c>
      <c r="C389" s="65" t="s">
        <v>326</v>
      </c>
      <c r="D389" s="289" t="s">
        <v>21</v>
      </c>
      <c r="E389" s="66">
        <v>10000</v>
      </c>
      <c r="F389" s="167">
        <f t="shared" si="10"/>
        <v>10000</v>
      </c>
      <c r="G389" s="171"/>
      <c r="H389" s="178"/>
      <c r="I389" s="184"/>
    </row>
    <row r="390" spans="1:9">
      <c r="A390" s="166">
        <f t="shared" si="11"/>
        <v>379</v>
      </c>
      <c r="B390" s="50">
        <v>44633</v>
      </c>
      <c r="C390" s="65" t="s">
        <v>326</v>
      </c>
      <c r="D390" s="289" t="s">
        <v>21</v>
      </c>
      <c r="E390" s="66">
        <v>10000</v>
      </c>
      <c r="F390" s="167">
        <f t="shared" si="10"/>
        <v>10000</v>
      </c>
      <c r="G390" s="171"/>
      <c r="H390" s="178"/>
      <c r="I390" s="184"/>
    </row>
    <row r="391" spans="1:9">
      <c r="A391" s="166">
        <f t="shared" si="11"/>
        <v>380</v>
      </c>
      <c r="B391" s="50">
        <v>44633</v>
      </c>
      <c r="C391" s="65" t="s">
        <v>326</v>
      </c>
      <c r="D391" s="289" t="s">
        <v>21</v>
      </c>
      <c r="E391" s="66">
        <v>10000</v>
      </c>
      <c r="F391" s="167">
        <f t="shared" si="10"/>
        <v>10000</v>
      </c>
      <c r="G391" s="171"/>
      <c r="H391" s="178"/>
      <c r="I391" s="184"/>
    </row>
    <row r="392" spans="1:9">
      <c r="A392" s="166">
        <f t="shared" si="11"/>
        <v>381</v>
      </c>
      <c r="B392" s="50">
        <v>44633</v>
      </c>
      <c r="C392" s="65" t="s">
        <v>326</v>
      </c>
      <c r="D392" s="289" t="s">
        <v>21</v>
      </c>
      <c r="E392" s="66">
        <v>20000</v>
      </c>
      <c r="F392" s="167">
        <f t="shared" si="10"/>
        <v>20000</v>
      </c>
      <c r="G392" s="171"/>
      <c r="H392" s="178"/>
      <c r="I392" s="184"/>
    </row>
    <row r="393" spans="1:9">
      <c r="A393" s="166">
        <f t="shared" si="11"/>
        <v>382</v>
      </c>
      <c r="B393" s="50">
        <v>44633</v>
      </c>
      <c r="C393" s="65" t="s">
        <v>326</v>
      </c>
      <c r="D393" s="289" t="s">
        <v>21</v>
      </c>
      <c r="E393" s="66">
        <v>20000</v>
      </c>
      <c r="F393" s="167">
        <f t="shared" si="10"/>
        <v>20000</v>
      </c>
      <c r="G393" s="171"/>
      <c r="H393" s="178"/>
      <c r="I393" s="184"/>
    </row>
    <row r="394" spans="1:9">
      <c r="A394" s="166">
        <f t="shared" si="11"/>
        <v>383</v>
      </c>
      <c r="B394" s="50">
        <v>44633</v>
      </c>
      <c r="C394" s="65" t="s">
        <v>326</v>
      </c>
      <c r="D394" s="289" t="s">
        <v>21</v>
      </c>
      <c r="E394" s="66">
        <v>20000</v>
      </c>
      <c r="F394" s="167">
        <f t="shared" si="10"/>
        <v>20000</v>
      </c>
      <c r="G394" s="171"/>
      <c r="H394" s="178"/>
      <c r="I394" s="184"/>
    </row>
    <row r="395" spans="1:9">
      <c r="A395" s="166">
        <f t="shared" si="11"/>
        <v>384</v>
      </c>
      <c r="B395" s="50">
        <v>44633</v>
      </c>
      <c r="C395" s="65" t="s">
        <v>326</v>
      </c>
      <c r="D395" s="289" t="s">
        <v>21</v>
      </c>
      <c r="E395" s="66">
        <v>20000</v>
      </c>
      <c r="F395" s="167">
        <f t="shared" ref="F395:F460" si="12">E395</f>
        <v>20000</v>
      </c>
      <c r="G395" s="171"/>
      <c r="H395" s="178"/>
      <c r="I395" s="184"/>
    </row>
    <row r="396" spans="1:9">
      <c r="A396" s="166">
        <f t="shared" si="11"/>
        <v>385</v>
      </c>
      <c r="B396" s="50">
        <v>44633</v>
      </c>
      <c r="C396" s="65" t="s">
        <v>326</v>
      </c>
      <c r="D396" s="289" t="s">
        <v>21</v>
      </c>
      <c r="E396" s="66">
        <v>50000</v>
      </c>
      <c r="F396" s="167">
        <f t="shared" si="12"/>
        <v>50000</v>
      </c>
      <c r="G396" s="171"/>
      <c r="H396" s="178"/>
      <c r="I396" s="184"/>
    </row>
    <row r="397" spans="1:9">
      <c r="A397" s="166">
        <f t="shared" ref="A397:A462" si="13">A396+1</f>
        <v>386</v>
      </c>
      <c r="B397" s="50">
        <v>44633</v>
      </c>
      <c r="C397" s="65" t="s">
        <v>326</v>
      </c>
      <c r="D397" s="24" t="s">
        <v>327</v>
      </c>
      <c r="E397" s="66">
        <v>50000</v>
      </c>
      <c r="F397" s="167">
        <f t="shared" si="12"/>
        <v>50000</v>
      </c>
      <c r="G397" s="171"/>
      <c r="H397" s="178"/>
      <c r="I397" s="184"/>
    </row>
    <row r="398" spans="1:9" ht="25.5">
      <c r="A398" s="166">
        <f t="shared" si="13"/>
        <v>387</v>
      </c>
      <c r="B398" s="50">
        <v>44633</v>
      </c>
      <c r="C398" s="65" t="s">
        <v>326</v>
      </c>
      <c r="D398" s="289" t="s">
        <v>25</v>
      </c>
      <c r="E398" s="66">
        <v>550000</v>
      </c>
      <c r="F398" s="167">
        <f t="shared" si="12"/>
        <v>550000</v>
      </c>
      <c r="G398" s="171"/>
      <c r="H398" s="178"/>
      <c r="I398" s="184"/>
    </row>
    <row r="399" spans="1:9">
      <c r="A399" s="166">
        <f t="shared" si="13"/>
        <v>388</v>
      </c>
      <c r="B399" s="50">
        <v>44634</v>
      </c>
      <c r="C399" s="65" t="s">
        <v>328</v>
      </c>
      <c r="D399" s="289" t="s">
        <v>21</v>
      </c>
      <c r="E399" s="66">
        <v>10000</v>
      </c>
      <c r="F399" s="167">
        <f t="shared" si="12"/>
        <v>10000</v>
      </c>
      <c r="G399" s="171"/>
      <c r="H399" s="178"/>
      <c r="I399" s="184"/>
    </row>
    <row r="400" spans="1:9">
      <c r="A400" s="166">
        <f t="shared" si="13"/>
        <v>389</v>
      </c>
      <c r="B400" s="50">
        <v>44634</v>
      </c>
      <c r="C400" s="65" t="s">
        <v>328</v>
      </c>
      <c r="D400" s="24" t="s">
        <v>2441</v>
      </c>
      <c r="E400" s="66">
        <v>100000</v>
      </c>
      <c r="F400" s="167">
        <f t="shared" si="12"/>
        <v>100000</v>
      </c>
      <c r="G400" s="171"/>
      <c r="H400" s="178"/>
      <c r="I400" s="184"/>
    </row>
    <row r="401" spans="1:9">
      <c r="A401" s="166">
        <f t="shared" si="13"/>
        <v>390</v>
      </c>
      <c r="B401" s="50">
        <v>44634</v>
      </c>
      <c r="C401" s="65" t="s">
        <v>328</v>
      </c>
      <c r="D401" s="289" t="s">
        <v>21</v>
      </c>
      <c r="E401" s="66">
        <v>1000000</v>
      </c>
      <c r="F401" s="167">
        <f t="shared" si="12"/>
        <v>1000000</v>
      </c>
      <c r="G401" s="171"/>
      <c r="H401" s="178"/>
      <c r="I401" s="184"/>
    </row>
    <row r="402" spans="1:9">
      <c r="A402" s="166">
        <f t="shared" si="13"/>
        <v>391</v>
      </c>
      <c r="B402" s="50">
        <v>44635</v>
      </c>
      <c r="C402" s="65" t="s">
        <v>329</v>
      </c>
      <c r="D402" s="289" t="s">
        <v>21</v>
      </c>
      <c r="E402" s="66">
        <v>10000</v>
      </c>
      <c r="F402" s="167">
        <f t="shared" si="12"/>
        <v>10000</v>
      </c>
      <c r="G402" s="171"/>
      <c r="H402" s="178"/>
      <c r="I402" s="184"/>
    </row>
    <row r="403" spans="1:9">
      <c r="A403" s="166">
        <f t="shared" si="13"/>
        <v>392</v>
      </c>
      <c r="B403" s="50">
        <v>44635</v>
      </c>
      <c r="C403" s="65" t="s">
        <v>329</v>
      </c>
      <c r="D403" s="289" t="s">
        <v>21</v>
      </c>
      <c r="E403" s="66">
        <v>10000</v>
      </c>
      <c r="F403" s="167">
        <f t="shared" si="12"/>
        <v>10000</v>
      </c>
      <c r="G403" s="171"/>
      <c r="H403" s="178"/>
      <c r="I403" s="184"/>
    </row>
    <row r="404" spans="1:9">
      <c r="A404" s="166">
        <f t="shared" si="13"/>
        <v>393</v>
      </c>
      <c r="B404" s="50">
        <v>44635</v>
      </c>
      <c r="C404" s="65" t="s">
        <v>329</v>
      </c>
      <c r="D404" s="24" t="s">
        <v>330</v>
      </c>
      <c r="E404" s="66">
        <v>100000</v>
      </c>
      <c r="F404" s="167">
        <f t="shared" si="12"/>
        <v>100000</v>
      </c>
      <c r="G404" s="171"/>
      <c r="H404" s="178"/>
      <c r="I404" s="184"/>
    </row>
    <row r="405" spans="1:9">
      <c r="A405" s="166">
        <f t="shared" si="13"/>
        <v>394</v>
      </c>
      <c r="B405" s="50">
        <v>44635</v>
      </c>
      <c r="C405" s="65" t="s">
        <v>329</v>
      </c>
      <c r="D405" s="24" t="s">
        <v>331</v>
      </c>
      <c r="E405" s="66">
        <v>150000</v>
      </c>
      <c r="F405" s="167">
        <f t="shared" si="12"/>
        <v>150000</v>
      </c>
      <c r="G405" s="171"/>
      <c r="H405" s="178"/>
      <c r="I405" s="184"/>
    </row>
    <row r="406" spans="1:9">
      <c r="A406" s="166">
        <f t="shared" si="13"/>
        <v>395</v>
      </c>
      <c r="B406" s="50">
        <v>44635</v>
      </c>
      <c r="C406" s="65" t="s">
        <v>329</v>
      </c>
      <c r="D406" s="24" t="s">
        <v>2446</v>
      </c>
      <c r="E406" s="66">
        <v>200000</v>
      </c>
      <c r="F406" s="167">
        <f t="shared" si="12"/>
        <v>200000</v>
      </c>
      <c r="G406" s="171"/>
      <c r="H406" s="178"/>
      <c r="I406" s="184"/>
    </row>
    <row r="407" spans="1:9">
      <c r="A407" s="166">
        <f t="shared" si="13"/>
        <v>396</v>
      </c>
      <c r="B407" s="50">
        <v>44635</v>
      </c>
      <c r="C407" s="65" t="s">
        <v>329</v>
      </c>
      <c r="D407" s="24" t="s">
        <v>298</v>
      </c>
      <c r="E407" s="66">
        <v>250000</v>
      </c>
      <c r="F407" s="167">
        <f t="shared" si="12"/>
        <v>250000</v>
      </c>
      <c r="G407" s="171"/>
      <c r="H407" s="178"/>
      <c r="I407" s="184"/>
    </row>
    <row r="408" spans="1:9">
      <c r="A408" s="166">
        <f t="shared" si="13"/>
        <v>397</v>
      </c>
      <c r="B408" s="50">
        <v>44635</v>
      </c>
      <c r="C408" s="65" t="s">
        <v>329</v>
      </c>
      <c r="D408" s="24" t="s">
        <v>332</v>
      </c>
      <c r="E408" s="66">
        <v>1000000</v>
      </c>
      <c r="F408" s="167">
        <f t="shared" si="12"/>
        <v>1000000</v>
      </c>
      <c r="G408" s="171"/>
      <c r="H408" s="178"/>
      <c r="I408" s="184"/>
    </row>
    <row r="409" spans="1:9">
      <c r="A409" s="166">
        <f t="shared" si="13"/>
        <v>398</v>
      </c>
      <c r="B409" s="50">
        <v>44636</v>
      </c>
      <c r="C409" s="65" t="s">
        <v>65</v>
      </c>
      <c r="D409" s="289" t="s">
        <v>21</v>
      </c>
      <c r="E409" s="66">
        <v>10000</v>
      </c>
      <c r="F409" s="167">
        <f t="shared" si="12"/>
        <v>10000</v>
      </c>
      <c r="G409" s="171"/>
      <c r="H409" s="178"/>
      <c r="I409" s="184"/>
    </row>
    <row r="410" spans="1:9">
      <c r="A410" s="166">
        <f t="shared" si="13"/>
        <v>399</v>
      </c>
      <c r="B410" s="50">
        <v>44636</v>
      </c>
      <c r="C410" s="65" t="s">
        <v>65</v>
      </c>
      <c r="D410" s="24" t="s">
        <v>333</v>
      </c>
      <c r="E410" s="66">
        <v>100000</v>
      </c>
      <c r="F410" s="167">
        <f t="shared" si="12"/>
        <v>100000</v>
      </c>
      <c r="G410" s="171"/>
      <c r="H410" s="178"/>
      <c r="I410" s="184"/>
    </row>
    <row r="411" spans="1:9">
      <c r="A411" s="166">
        <f t="shared" si="13"/>
        <v>400</v>
      </c>
      <c r="B411" s="50">
        <v>44637</v>
      </c>
      <c r="C411" s="65" t="s">
        <v>66</v>
      </c>
      <c r="D411" s="289" t="s">
        <v>21</v>
      </c>
      <c r="E411" s="66">
        <v>10000</v>
      </c>
      <c r="F411" s="167">
        <f t="shared" si="12"/>
        <v>10000</v>
      </c>
      <c r="G411" s="171"/>
      <c r="H411" s="178"/>
      <c r="I411" s="184"/>
    </row>
    <row r="412" spans="1:9">
      <c r="A412" s="166">
        <f t="shared" si="13"/>
        <v>401</v>
      </c>
      <c r="B412" s="50">
        <v>44637</v>
      </c>
      <c r="C412" s="65" t="s">
        <v>66</v>
      </c>
      <c r="D412" s="289" t="s">
        <v>21</v>
      </c>
      <c r="E412" s="66">
        <v>10000</v>
      </c>
      <c r="F412" s="167">
        <f t="shared" si="12"/>
        <v>10000</v>
      </c>
      <c r="G412" s="171"/>
      <c r="H412" s="178"/>
      <c r="I412" s="184"/>
    </row>
    <row r="413" spans="1:9">
      <c r="A413" s="166">
        <f t="shared" si="13"/>
        <v>402</v>
      </c>
      <c r="B413" s="50">
        <v>44637</v>
      </c>
      <c r="C413" s="65" t="s">
        <v>66</v>
      </c>
      <c r="D413" s="24" t="s">
        <v>334</v>
      </c>
      <c r="E413" s="66">
        <v>100000</v>
      </c>
      <c r="F413" s="167">
        <f t="shared" si="12"/>
        <v>100000</v>
      </c>
      <c r="G413" s="171"/>
      <c r="H413" s="178"/>
      <c r="I413" s="184"/>
    </row>
    <row r="414" spans="1:9">
      <c r="A414" s="166">
        <f t="shared" si="13"/>
        <v>403</v>
      </c>
      <c r="B414" s="50">
        <v>44637</v>
      </c>
      <c r="C414" s="65" t="s">
        <v>66</v>
      </c>
      <c r="D414" s="24" t="s">
        <v>335</v>
      </c>
      <c r="E414" s="66">
        <v>100000</v>
      </c>
      <c r="F414" s="167">
        <f t="shared" si="12"/>
        <v>100000</v>
      </c>
      <c r="G414" s="171"/>
      <c r="H414" s="178"/>
      <c r="I414" s="184"/>
    </row>
    <row r="415" spans="1:9">
      <c r="A415" s="166">
        <f t="shared" si="13"/>
        <v>404</v>
      </c>
      <c r="B415" s="50">
        <v>44637</v>
      </c>
      <c r="C415" s="65" t="s">
        <v>66</v>
      </c>
      <c r="D415" s="24" t="s">
        <v>336</v>
      </c>
      <c r="E415" s="66">
        <v>150000</v>
      </c>
      <c r="F415" s="167">
        <f t="shared" si="12"/>
        <v>150000</v>
      </c>
      <c r="G415" s="171"/>
      <c r="H415" s="178"/>
      <c r="I415" s="184"/>
    </row>
    <row r="416" spans="1:9">
      <c r="A416" s="166">
        <f t="shared" si="13"/>
        <v>405</v>
      </c>
      <c r="B416" s="50">
        <v>44637</v>
      </c>
      <c r="C416" s="65" t="s">
        <v>66</v>
      </c>
      <c r="D416" s="24" t="s">
        <v>337</v>
      </c>
      <c r="E416" s="66">
        <v>200000</v>
      </c>
      <c r="F416" s="167">
        <f t="shared" si="12"/>
        <v>200000</v>
      </c>
      <c r="G416" s="171"/>
      <c r="H416" s="178"/>
      <c r="I416" s="184"/>
    </row>
    <row r="417" spans="1:9">
      <c r="A417" s="166">
        <f t="shared" si="13"/>
        <v>406</v>
      </c>
      <c r="B417" s="50">
        <v>44638</v>
      </c>
      <c r="C417" s="65" t="s">
        <v>67</v>
      </c>
      <c r="D417" s="289" t="s">
        <v>21</v>
      </c>
      <c r="E417" s="66">
        <v>2</v>
      </c>
      <c r="F417" s="167">
        <f t="shared" si="12"/>
        <v>2</v>
      </c>
      <c r="G417" s="171"/>
      <c r="H417" s="178"/>
      <c r="I417" s="184"/>
    </row>
    <row r="418" spans="1:9">
      <c r="A418" s="166">
        <f t="shared" si="13"/>
        <v>407</v>
      </c>
      <c r="B418" s="50">
        <v>44638</v>
      </c>
      <c r="C418" s="65" t="s">
        <v>67</v>
      </c>
      <c r="D418" s="289" t="s">
        <v>21</v>
      </c>
      <c r="E418" s="66">
        <v>10000</v>
      </c>
      <c r="F418" s="167">
        <f t="shared" si="12"/>
        <v>10000</v>
      </c>
      <c r="G418" s="171"/>
      <c r="H418" s="178"/>
      <c r="I418" s="184"/>
    </row>
    <row r="419" spans="1:9">
      <c r="A419" s="166">
        <f t="shared" si="13"/>
        <v>408</v>
      </c>
      <c r="B419" s="50">
        <v>44638</v>
      </c>
      <c r="C419" s="65" t="s">
        <v>67</v>
      </c>
      <c r="D419" s="289" t="s">
        <v>21</v>
      </c>
      <c r="E419" s="66">
        <v>10000</v>
      </c>
      <c r="F419" s="167">
        <f t="shared" si="12"/>
        <v>10000</v>
      </c>
      <c r="G419" s="171"/>
      <c r="H419" s="178"/>
      <c r="I419" s="184"/>
    </row>
    <row r="420" spans="1:9">
      <c r="A420" s="166">
        <f t="shared" si="13"/>
        <v>409</v>
      </c>
      <c r="B420" s="50">
        <v>44638</v>
      </c>
      <c r="C420" s="65" t="s">
        <v>67</v>
      </c>
      <c r="D420" s="289" t="s">
        <v>21</v>
      </c>
      <c r="E420" s="66">
        <v>20000</v>
      </c>
      <c r="F420" s="167">
        <f t="shared" si="12"/>
        <v>20000</v>
      </c>
      <c r="G420" s="171"/>
      <c r="H420" s="178"/>
      <c r="I420" s="184"/>
    </row>
    <row r="421" spans="1:9">
      <c r="A421" s="166">
        <f t="shared" si="13"/>
        <v>410</v>
      </c>
      <c r="B421" s="50">
        <v>44638</v>
      </c>
      <c r="C421" s="65" t="s">
        <v>67</v>
      </c>
      <c r="D421" s="289" t="s">
        <v>21</v>
      </c>
      <c r="E421" s="66">
        <v>20000</v>
      </c>
      <c r="F421" s="167">
        <f t="shared" si="12"/>
        <v>20000</v>
      </c>
      <c r="G421" s="171"/>
      <c r="H421" s="178"/>
      <c r="I421" s="184"/>
    </row>
    <row r="422" spans="1:9">
      <c r="A422" s="166">
        <f t="shared" si="13"/>
        <v>411</v>
      </c>
      <c r="B422" s="50">
        <v>44638</v>
      </c>
      <c r="C422" s="65" t="s">
        <v>67</v>
      </c>
      <c r="D422" s="289" t="s">
        <v>21</v>
      </c>
      <c r="E422" s="66">
        <v>20000</v>
      </c>
      <c r="F422" s="167">
        <f t="shared" si="12"/>
        <v>20000</v>
      </c>
      <c r="G422" s="171"/>
      <c r="H422" s="178"/>
      <c r="I422" s="184"/>
    </row>
    <row r="423" spans="1:9">
      <c r="A423" s="166">
        <f t="shared" si="13"/>
        <v>412</v>
      </c>
      <c r="B423" s="50">
        <v>44638</v>
      </c>
      <c r="C423" s="65" t="s">
        <v>67</v>
      </c>
      <c r="D423" s="289" t="s">
        <v>21</v>
      </c>
      <c r="E423" s="66">
        <v>20000</v>
      </c>
      <c r="F423" s="167">
        <f t="shared" si="12"/>
        <v>20000</v>
      </c>
      <c r="G423" s="171"/>
      <c r="H423" s="178"/>
      <c r="I423" s="184"/>
    </row>
    <row r="424" spans="1:9">
      <c r="A424" s="166">
        <f t="shared" si="13"/>
        <v>413</v>
      </c>
      <c r="B424" s="50">
        <v>44638</v>
      </c>
      <c r="C424" s="65" t="s">
        <v>67</v>
      </c>
      <c r="D424" s="289" t="s">
        <v>21</v>
      </c>
      <c r="E424" s="66">
        <v>20000</v>
      </c>
      <c r="F424" s="167">
        <f t="shared" si="12"/>
        <v>20000</v>
      </c>
      <c r="G424" s="171"/>
      <c r="H424" s="178"/>
      <c r="I424" s="184"/>
    </row>
    <row r="425" spans="1:9">
      <c r="A425" s="166">
        <f t="shared" si="13"/>
        <v>414</v>
      </c>
      <c r="B425" s="50">
        <v>44638</v>
      </c>
      <c r="C425" s="65" t="s">
        <v>67</v>
      </c>
      <c r="D425" s="289" t="s">
        <v>21</v>
      </c>
      <c r="E425" s="66">
        <v>20000</v>
      </c>
      <c r="F425" s="167">
        <f t="shared" si="12"/>
        <v>20000</v>
      </c>
      <c r="G425" s="171"/>
      <c r="H425" s="178"/>
      <c r="I425" s="184"/>
    </row>
    <row r="426" spans="1:9">
      <c r="A426" s="166">
        <f t="shared" si="13"/>
        <v>415</v>
      </c>
      <c r="B426" s="50">
        <v>44638</v>
      </c>
      <c r="C426" s="65" t="s">
        <v>67</v>
      </c>
      <c r="D426" s="24" t="s">
        <v>338</v>
      </c>
      <c r="E426" s="66">
        <v>200000</v>
      </c>
      <c r="F426" s="167">
        <f t="shared" si="12"/>
        <v>200000</v>
      </c>
      <c r="G426" s="171"/>
      <c r="H426" s="178"/>
      <c r="I426" s="184"/>
    </row>
    <row r="427" spans="1:9">
      <c r="A427" s="166">
        <f t="shared" si="13"/>
        <v>416</v>
      </c>
      <c r="B427" s="50">
        <v>44639</v>
      </c>
      <c r="C427" s="65" t="s">
        <v>68</v>
      </c>
      <c r="D427" s="289" t="s">
        <v>21</v>
      </c>
      <c r="E427" s="66">
        <v>10000</v>
      </c>
      <c r="F427" s="167">
        <f t="shared" si="12"/>
        <v>10000</v>
      </c>
      <c r="G427" s="171"/>
      <c r="H427" s="178"/>
      <c r="I427" s="184"/>
    </row>
    <row r="428" spans="1:9">
      <c r="A428" s="166">
        <f t="shared" si="13"/>
        <v>417</v>
      </c>
      <c r="B428" s="50">
        <v>44639</v>
      </c>
      <c r="C428" s="65" t="s">
        <v>68</v>
      </c>
      <c r="D428" s="31" t="s">
        <v>2439</v>
      </c>
      <c r="E428" s="66">
        <v>100000</v>
      </c>
      <c r="F428" s="167">
        <f t="shared" si="12"/>
        <v>100000</v>
      </c>
      <c r="G428" s="171"/>
      <c r="H428" s="178"/>
      <c r="I428" s="184"/>
    </row>
    <row r="429" spans="1:9">
      <c r="A429" s="166">
        <f t="shared" si="13"/>
        <v>418</v>
      </c>
      <c r="B429" s="50">
        <v>44639</v>
      </c>
      <c r="C429" s="65" t="s">
        <v>68</v>
      </c>
      <c r="D429" s="24" t="s">
        <v>2447</v>
      </c>
      <c r="E429" s="66">
        <v>100000</v>
      </c>
      <c r="F429" s="167">
        <f t="shared" si="12"/>
        <v>100000</v>
      </c>
      <c r="G429" s="171"/>
      <c r="H429" s="178"/>
      <c r="I429" s="184"/>
    </row>
    <row r="430" spans="1:9">
      <c r="A430" s="166">
        <f t="shared" si="13"/>
        <v>419</v>
      </c>
      <c r="B430" s="50">
        <v>44639</v>
      </c>
      <c r="C430" s="65" t="s">
        <v>68</v>
      </c>
      <c r="D430" s="24" t="s">
        <v>339</v>
      </c>
      <c r="E430" s="66">
        <v>300000</v>
      </c>
      <c r="F430" s="167">
        <f t="shared" si="12"/>
        <v>300000</v>
      </c>
      <c r="G430" s="171"/>
      <c r="H430" s="178"/>
      <c r="I430" s="184"/>
    </row>
    <row r="431" spans="1:9">
      <c r="A431" s="166">
        <f t="shared" si="13"/>
        <v>420</v>
      </c>
      <c r="B431" s="50">
        <v>44639</v>
      </c>
      <c r="C431" s="65" t="s">
        <v>68</v>
      </c>
      <c r="D431" s="24" t="s">
        <v>2448</v>
      </c>
      <c r="E431" s="66">
        <v>300000</v>
      </c>
      <c r="F431" s="167">
        <f t="shared" si="12"/>
        <v>300000</v>
      </c>
      <c r="G431" s="171"/>
      <c r="H431" s="178"/>
      <c r="I431" s="184"/>
    </row>
    <row r="432" spans="1:9">
      <c r="A432" s="166">
        <f t="shared" si="13"/>
        <v>421</v>
      </c>
      <c r="B432" s="50">
        <v>44640</v>
      </c>
      <c r="C432" s="65" t="s">
        <v>69</v>
      </c>
      <c r="D432" s="289" t="s">
        <v>21</v>
      </c>
      <c r="E432" s="66">
        <v>10000</v>
      </c>
      <c r="F432" s="167">
        <f t="shared" si="12"/>
        <v>10000</v>
      </c>
      <c r="G432" s="171"/>
      <c r="H432" s="178"/>
      <c r="I432" s="184"/>
    </row>
    <row r="433" spans="1:9">
      <c r="A433" s="166">
        <f t="shared" si="13"/>
        <v>422</v>
      </c>
      <c r="B433" s="50">
        <v>44640</v>
      </c>
      <c r="C433" s="65" t="s">
        <v>69</v>
      </c>
      <c r="D433" s="24" t="s">
        <v>340</v>
      </c>
      <c r="E433" s="66">
        <v>50000</v>
      </c>
      <c r="F433" s="167">
        <f t="shared" si="12"/>
        <v>50000</v>
      </c>
      <c r="G433" s="171"/>
      <c r="H433" s="178"/>
      <c r="I433" s="184"/>
    </row>
    <row r="434" spans="1:9">
      <c r="A434" s="166">
        <f t="shared" si="13"/>
        <v>423</v>
      </c>
      <c r="B434" s="50">
        <v>44640</v>
      </c>
      <c r="C434" s="65" t="s">
        <v>69</v>
      </c>
      <c r="D434" s="24" t="s">
        <v>146</v>
      </c>
      <c r="E434" s="66">
        <v>200000</v>
      </c>
      <c r="F434" s="167">
        <f t="shared" si="12"/>
        <v>200000</v>
      </c>
      <c r="G434" s="171"/>
      <c r="H434" s="178"/>
      <c r="I434" s="184"/>
    </row>
    <row r="435" spans="1:9">
      <c r="A435" s="166">
        <f t="shared" si="13"/>
        <v>424</v>
      </c>
      <c r="B435" s="50">
        <v>44640</v>
      </c>
      <c r="C435" s="65" t="s">
        <v>69</v>
      </c>
      <c r="D435" s="24" t="s">
        <v>341</v>
      </c>
      <c r="E435" s="66">
        <v>200000</v>
      </c>
      <c r="F435" s="167">
        <f t="shared" si="12"/>
        <v>200000</v>
      </c>
      <c r="G435" s="171"/>
      <c r="H435" s="178"/>
      <c r="I435" s="184"/>
    </row>
    <row r="436" spans="1:9">
      <c r="A436" s="166">
        <f t="shared" si="13"/>
        <v>425</v>
      </c>
      <c r="B436" s="50">
        <v>44641</v>
      </c>
      <c r="C436" s="65" t="s">
        <v>342</v>
      </c>
      <c r="D436" s="289" t="s">
        <v>21</v>
      </c>
      <c r="E436" s="66">
        <v>10000</v>
      </c>
      <c r="F436" s="167">
        <f t="shared" si="12"/>
        <v>10000</v>
      </c>
      <c r="G436" s="171"/>
      <c r="H436" s="178"/>
      <c r="I436" s="184"/>
    </row>
    <row r="437" spans="1:9">
      <c r="A437" s="166">
        <f t="shared" si="13"/>
        <v>426</v>
      </c>
      <c r="B437" s="50">
        <v>44641</v>
      </c>
      <c r="C437" s="65" t="s">
        <v>342</v>
      </c>
      <c r="D437" s="24" t="s">
        <v>361</v>
      </c>
      <c r="E437" s="66">
        <v>500000</v>
      </c>
      <c r="F437" s="167">
        <f t="shared" si="12"/>
        <v>500000</v>
      </c>
      <c r="G437" s="171"/>
      <c r="H437" s="178"/>
      <c r="I437" s="184"/>
    </row>
    <row r="438" spans="1:9">
      <c r="A438" s="166">
        <f t="shared" si="13"/>
        <v>427</v>
      </c>
      <c r="B438" s="50">
        <v>44641</v>
      </c>
      <c r="C438" s="65" t="s">
        <v>342</v>
      </c>
      <c r="D438" s="24" t="s">
        <v>322</v>
      </c>
      <c r="E438" s="66">
        <v>500000</v>
      </c>
      <c r="F438" s="167">
        <f t="shared" si="12"/>
        <v>500000</v>
      </c>
      <c r="G438" s="171"/>
      <c r="H438" s="178"/>
      <c r="I438" s="184"/>
    </row>
    <row r="439" spans="1:9">
      <c r="A439" s="166">
        <f t="shared" si="13"/>
        <v>428</v>
      </c>
      <c r="B439" s="50">
        <v>44641</v>
      </c>
      <c r="C439" s="65" t="s">
        <v>342</v>
      </c>
      <c r="D439" s="24" t="s">
        <v>2440</v>
      </c>
      <c r="E439" s="66">
        <v>500000</v>
      </c>
      <c r="F439" s="167">
        <f t="shared" si="12"/>
        <v>500000</v>
      </c>
      <c r="G439" s="171"/>
      <c r="H439" s="178"/>
      <c r="I439" s="184"/>
    </row>
    <row r="440" spans="1:9">
      <c r="A440" s="166">
        <f t="shared" si="13"/>
        <v>429</v>
      </c>
      <c r="B440" s="50">
        <v>44642</v>
      </c>
      <c r="C440" s="65" t="s">
        <v>70</v>
      </c>
      <c r="D440" s="289" t="s">
        <v>21</v>
      </c>
      <c r="E440" s="67">
        <v>1000</v>
      </c>
      <c r="F440" s="167">
        <f t="shared" si="12"/>
        <v>1000</v>
      </c>
      <c r="G440" s="171"/>
      <c r="H440" s="178"/>
      <c r="I440" s="184"/>
    </row>
    <row r="441" spans="1:9">
      <c r="A441" s="166">
        <f t="shared" si="13"/>
        <v>430</v>
      </c>
      <c r="B441" s="50">
        <v>44642</v>
      </c>
      <c r="C441" s="65" t="s">
        <v>70</v>
      </c>
      <c r="D441" s="289" t="s">
        <v>21</v>
      </c>
      <c r="E441" s="66">
        <v>1000</v>
      </c>
      <c r="F441" s="167">
        <f t="shared" si="12"/>
        <v>1000</v>
      </c>
      <c r="G441" s="171"/>
      <c r="H441" s="178"/>
      <c r="I441" s="184"/>
    </row>
    <row r="442" spans="1:9">
      <c r="A442" s="166">
        <f t="shared" si="13"/>
        <v>431</v>
      </c>
      <c r="B442" s="50">
        <v>44642</v>
      </c>
      <c r="C442" s="65" t="s">
        <v>70</v>
      </c>
      <c r="D442" s="289" t="s">
        <v>21</v>
      </c>
      <c r="E442" s="66">
        <v>1000</v>
      </c>
      <c r="F442" s="167">
        <f t="shared" si="12"/>
        <v>1000</v>
      </c>
      <c r="G442" s="171"/>
      <c r="H442" s="178"/>
      <c r="I442" s="184"/>
    </row>
    <row r="443" spans="1:9">
      <c r="A443" s="166">
        <f t="shared" si="13"/>
        <v>432</v>
      </c>
      <c r="B443" s="50">
        <v>44642</v>
      </c>
      <c r="C443" s="65" t="s">
        <v>70</v>
      </c>
      <c r="D443" s="289" t="s">
        <v>21</v>
      </c>
      <c r="E443" s="66">
        <v>1000</v>
      </c>
      <c r="F443" s="167">
        <f t="shared" si="12"/>
        <v>1000</v>
      </c>
      <c r="G443" s="171"/>
      <c r="H443" s="178"/>
      <c r="I443" s="184"/>
    </row>
    <row r="444" spans="1:9">
      <c r="A444" s="166">
        <f t="shared" si="13"/>
        <v>433</v>
      </c>
      <c r="B444" s="50">
        <v>44642</v>
      </c>
      <c r="C444" s="65" t="s">
        <v>70</v>
      </c>
      <c r="D444" s="289" t="s">
        <v>21</v>
      </c>
      <c r="E444" s="66">
        <v>20000</v>
      </c>
      <c r="F444" s="167">
        <f t="shared" si="12"/>
        <v>20000</v>
      </c>
      <c r="G444" s="171"/>
      <c r="H444" s="178"/>
      <c r="I444" s="184"/>
    </row>
    <row r="445" spans="1:9">
      <c r="A445" s="166">
        <f t="shared" si="13"/>
        <v>434</v>
      </c>
      <c r="B445" s="50">
        <v>44643</v>
      </c>
      <c r="C445" s="65" t="s">
        <v>71</v>
      </c>
      <c r="D445" s="289" t="s">
        <v>21</v>
      </c>
      <c r="E445" s="66">
        <v>10000</v>
      </c>
      <c r="F445" s="167">
        <f t="shared" si="12"/>
        <v>10000</v>
      </c>
      <c r="G445" s="171"/>
      <c r="H445" s="178"/>
      <c r="I445" s="184"/>
    </row>
    <row r="446" spans="1:9">
      <c r="A446" s="166">
        <f t="shared" si="13"/>
        <v>435</v>
      </c>
      <c r="B446" s="50">
        <v>44643</v>
      </c>
      <c r="C446" s="65" t="s">
        <v>71</v>
      </c>
      <c r="D446" s="289" t="s">
        <v>21</v>
      </c>
      <c r="E446" s="66">
        <v>10000</v>
      </c>
      <c r="F446" s="167">
        <f t="shared" si="12"/>
        <v>10000</v>
      </c>
      <c r="G446" s="171"/>
      <c r="H446" s="178"/>
      <c r="I446" s="184"/>
    </row>
    <row r="447" spans="1:9">
      <c r="A447" s="166">
        <f t="shared" si="13"/>
        <v>436</v>
      </c>
      <c r="B447" s="50">
        <v>44643</v>
      </c>
      <c r="C447" s="65" t="s">
        <v>71</v>
      </c>
      <c r="D447" s="137" t="s">
        <v>343</v>
      </c>
      <c r="E447" s="66">
        <v>100000</v>
      </c>
      <c r="F447" s="167">
        <f t="shared" si="12"/>
        <v>100000</v>
      </c>
      <c r="G447" s="171"/>
      <c r="H447" s="178"/>
      <c r="I447" s="184"/>
    </row>
    <row r="448" spans="1:9">
      <c r="A448" s="166">
        <f t="shared" si="13"/>
        <v>437</v>
      </c>
      <c r="B448" s="50">
        <v>44643</v>
      </c>
      <c r="C448" s="65" t="s">
        <v>71</v>
      </c>
      <c r="D448" s="24" t="s">
        <v>486</v>
      </c>
      <c r="E448" s="66">
        <v>500000</v>
      </c>
      <c r="F448" s="167">
        <f t="shared" si="12"/>
        <v>500000</v>
      </c>
      <c r="G448" s="171"/>
      <c r="H448" s="178"/>
      <c r="I448" s="184"/>
    </row>
    <row r="449" spans="1:9">
      <c r="A449" s="166">
        <f t="shared" si="13"/>
        <v>438</v>
      </c>
      <c r="B449" s="50">
        <v>44644</v>
      </c>
      <c r="C449" s="65" t="s">
        <v>72</v>
      </c>
      <c r="D449" s="24" t="s">
        <v>344</v>
      </c>
      <c r="E449" s="66">
        <v>100000</v>
      </c>
      <c r="F449" s="167">
        <f t="shared" si="12"/>
        <v>100000</v>
      </c>
      <c r="G449" s="171"/>
      <c r="H449" s="178"/>
      <c r="I449" s="184"/>
    </row>
    <row r="450" spans="1:9">
      <c r="A450" s="166">
        <f t="shared" si="13"/>
        <v>439</v>
      </c>
      <c r="B450" s="50">
        <v>44644</v>
      </c>
      <c r="C450" s="65" t="s">
        <v>72</v>
      </c>
      <c r="D450" s="137" t="s">
        <v>345</v>
      </c>
      <c r="E450" s="66">
        <v>200000</v>
      </c>
      <c r="F450" s="167">
        <f t="shared" si="12"/>
        <v>200000</v>
      </c>
      <c r="G450" s="171"/>
      <c r="H450" s="178"/>
      <c r="I450" s="184"/>
    </row>
    <row r="451" spans="1:9">
      <c r="A451" s="166">
        <f t="shared" si="13"/>
        <v>440</v>
      </c>
      <c r="B451" s="50">
        <v>44645</v>
      </c>
      <c r="C451" s="65" t="s">
        <v>346</v>
      </c>
      <c r="D451" s="289" t="s">
        <v>21</v>
      </c>
      <c r="E451" s="66">
        <v>5000</v>
      </c>
      <c r="F451" s="167">
        <f t="shared" si="12"/>
        <v>5000</v>
      </c>
      <c r="G451" s="171"/>
      <c r="H451" s="178"/>
      <c r="I451" s="184"/>
    </row>
    <row r="452" spans="1:9">
      <c r="A452" s="166">
        <f t="shared" si="13"/>
        <v>441</v>
      </c>
      <c r="B452" s="50">
        <v>44645</v>
      </c>
      <c r="C452" s="65" t="s">
        <v>346</v>
      </c>
      <c r="D452" s="289" t="s">
        <v>21</v>
      </c>
      <c r="E452" s="66">
        <v>5000</v>
      </c>
      <c r="F452" s="167">
        <f t="shared" si="12"/>
        <v>5000</v>
      </c>
      <c r="G452" s="171"/>
      <c r="H452" s="178"/>
      <c r="I452" s="184"/>
    </row>
    <row r="453" spans="1:9">
      <c r="A453" s="166">
        <f t="shared" si="13"/>
        <v>442</v>
      </c>
      <c r="B453" s="50">
        <v>44645</v>
      </c>
      <c r="C453" s="65" t="s">
        <v>346</v>
      </c>
      <c r="D453" s="289" t="s">
        <v>21</v>
      </c>
      <c r="E453" s="66">
        <v>10000</v>
      </c>
      <c r="F453" s="167">
        <f t="shared" si="12"/>
        <v>10000</v>
      </c>
      <c r="G453" s="171"/>
      <c r="H453" s="178"/>
      <c r="I453" s="184"/>
    </row>
    <row r="454" spans="1:9">
      <c r="A454" s="166">
        <f t="shared" si="13"/>
        <v>443</v>
      </c>
      <c r="B454" s="50">
        <v>44645</v>
      </c>
      <c r="C454" s="65" t="s">
        <v>346</v>
      </c>
      <c r="D454" s="289" t="s">
        <v>21</v>
      </c>
      <c r="E454" s="66">
        <v>10000</v>
      </c>
      <c r="F454" s="167">
        <f t="shared" si="12"/>
        <v>10000</v>
      </c>
      <c r="G454" s="171"/>
      <c r="H454" s="178"/>
      <c r="I454" s="184"/>
    </row>
    <row r="455" spans="1:9">
      <c r="A455" s="166">
        <f t="shared" si="13"/>
        <v>444</v>
      </c>
      <c r="B455" s="50">
        <v>44645</v>
      </c>
      <c r="C455" s="65" t="s">
        <v>346</v>
      </c>
      <c r="D455" s="289" t="s">
        <v>294</v>
      </c>
      <c r="E455" s="66">
        <v>200000</v>
      </c>
      <c r="F455" s="167">
        <f t="shared" si="12"/>
        <v>200000</v>
      </c>
      <c r="G455" s="171"/>
      <c r="H455" s="178"/>
      <c r="I455" s="184"/>
    </row>
    <row r="456" spans="1:9">
      <c r="A456" s="166">
        <f t="shared" si="13"/>
        <v>445</v>
      </c>
      <c r="B456" s="50">
        <v>44645</v>
      </c>
      <c r="C456" s="65" t="s">
        <v>346</v>
      </c>
      <c r="D456" s="137" t="s">
        <v>356</v>
      </c>
      <c r="E456" s="66">
        <v>234254</v>
      </c>
      <c r="F456" s="167">
        <f t="shared" si="12"/>
        <v>234254</v>
      </c>
      <c r="G456" s="171"/>
      <c r="H456" s="178"/>
      <c r="I456" s="184"/>
    </row>
    <row r="457" spans="1:9">
      <c r="A457" s="166"/>
      <c r="B457" s="50">
        <v>44645</v>
      </c>
      <c r="C457" s="65" t="s">
        <v>346</v>
      </c>
      <c r="D457" s="24" t="s">
        <v>348</v>
      </c>
      <c r="E457" s="66">
        <v>50633</v>
      </c>
      <c r="F457" s="167"/>
      <c r="G457" s="171">
        <f>E457</f>
        <v>50633</v>
      </c>
      <c r="H457" s="178"/>
      <c r="I457" s="184"/>
    </row>
    <row r="458" spans="1:9">
      <c r="A458" s="166">
        <f>A456+1</f>
        <v>446</v>
      </c>
      <c r="B458" s="50">
        <v>44646</v>
      </c>
      <c r="C458" s="65" t="s">
        <v>73</v>
      </c>
      <c r="D458" s="289" t="s">
        <v>21</v>
      </c>
      <c r="E458" s="66">
        <v>2000</v>
      </c>
      <c r="F458" s="167">
        <f t="shared" si="12"/>
        <v>2000</v>
      </c>
      <c r="G458" s="171"/>
      <c r="H458" s="178"/>
      <c r="I458" s="184"/>
    </row>
    <row r="459" spans="1:9">
      <c r="A459" s="166">
        <f t="shared" si="13"/>
        <v>447</v>
      </c>
      <c r="B459" s="50">
        <v>44646</v>
      </c>
      <c r="C459" s="65" t="s">
        <v>73</v>
      </c>
      <c r="D459" s="289" t="s">
        <v>21</v>
      </c>
      <c r="E459" s="66">
        <v>10000</v>
      </c>
      <c r="F459" s="167">
        <f t="shared" si="12"/>
        <v>10000</v>
      </c>
      <c r="G459" s="171"/>
      <c r="H459" s="178"/>
      <c r="I459" s="184"/>
    </row>
    <row r="460" spans="1:9">
      <c r="A460" s="166">
        <f t="shared" si="13"/>
        <v>448</v>
      </c>
      <c r="B460" s="50">
        <v>44646</v>
      </c>
      <c r="C460" s="65" t="s">
        <v>73</v>
      </c>
      <c r="D460" s="137" t="s">
        <v>349</v>
      </c>
      <c r="E460" s="66">
        <v>200000</v>
      </c>
      <c r="F460" s="167">
        <f t="shared" si="12"/>
        <v>200000</v>
      </c>
      <c r="G460" s="171"/>
      <c r="H460" s="178"/>
      <c r="I460" s="184"/>
    </row>
    <row r="461" spans="1:9">
      <c r="A461" s="166">
        <f t="shared" si="13"/>
        <v>449</v>
      </c>
      <c r="B461" s="50">
        <v>44647</v>
      </c>
      <c r="C461" s="65" t="s">
        <v>74</v>
      </c>
      <c r="D461" s="289" t="s">
        <v>21</v>
      </c>
      <c r="E461" s="66">
        <v>5000</v>
      </c>
      <c r="F461" s="167">
        <f t="shared" ref="F461:F486" si="14">E461</f>
        <v>5000</v>
      </c>
      <c r="G461" s="171"/>
      <c r="H461" s="178"/>
      <c r="I461" s="184"/>
    </row>
    <row r="462" spans="1:9">
      <c r="A462" s="166">
        <f t="shared" si="13"/>
        <v>450</v>
      </c>
      <c r="B462" s="50">
        <v>44647</v>
      </c>
      <c r="C462" s="65" t="s">
        <v>74</v>
      </c>
      <c r="D462" s="289" t="s">
        <v>21</v>
      </c>
      <c r="E462" s="66">
        <v>10000</v>
      </c>
      <c r="F462" s="167">
        <f t="shared" si="14"/>
        <v>10000</v>
      </c>
      <c r="G462" s="171"/>
      <c r="H462" s="178"/>
      <c r="I462" s="184"/>
    </row>
    <row r="463" spans="1:9">
      <c r="A463" s="166">
        <f t="shared" ref="A463:A4380" si="15">A462+1</f>
        <v>451</v>
      </c>
      <c r="B463" s="50">
        <v>44647</v>
      </c>
      <c r="C463" s="65" t="s">
        <v>74</v>
      </c>
      <c r="D463" s="289" t="s">
        <v>354</v>
      </c>
      <c r="E463" s="66">
        <v>100000</v>
      </c>
      <c r="F463" s="167">
        <f t="shared" si="14"/>
        <v>100000</v>
      </c>
      <c r="G463" s="171"/>
      <c r="H463" s="178"/>
      <c r="I463" s="184"/>
    </row>
    <row r="464" spans="1:9">
      <c r="A464" s="166">
        <f t="shared" si="15"/>
        <v>452</v>
      </c>
      <c r="B464" s="50">
        <v>44647</v>
      </c>
      <c r="C464" s="65" t="s">
        <v>74</v>
      </c>
      <c r="D464" s="137" t="s">
        <v>355</v>
      </c>
      <c r="E464" s="66">
        <v>150000</v>
      </c>
      <c r="F464" s="167">
        <f t="shared" si="14"/>
        <v>150000</v>
      </c>
      <c r="G464" s="171"/>
      <c r="H464" s="178"/>
      <c r="I464" s="184"/>
    </row>
    <row r="465" spans="1:9">
      <c r="A465" s="166">
        <f t="shared" si="15"/>
        <v>453</v>
      </c>
      <c r="B465" s="50">
        <v>44648</v>
      </c>
      <c r="C465" s="65" t="s">
        <v>75</v>
      </c>
      <c r="D465" s="289" t="s">
        <v>21</v>
      </c>
      <c r="E465" s="66">
        <v>10000</v>
      </c>
      <c r="F465" s="167">
        <f t="shared" si="14"/>
        <v>10000</v>
      </c>
      <c r="G465" s="171"/>
      <c r="H465" s="178"/>
      <c r="I465" s="184"/>
    </row>
    <row r="466" spans="1:9">
      <c r="A466" s="166">
        <f t="shared" si="15"/>
        <v>454</v>
      </c>
      <c r="B466" s="50">
        <v>44648</v>
      </c>
      <c r="C466" s="65" t="s">
        <v>75</v>
      </c>
      <c r="D466" s="289" t="s">
        <v>21</v>
      </c>
      <c r="E466" s="66">
        <v>20000</v>
      </c>
      <c r="F466" s="167">
        <f t="shared" si="14"/>
        <v>20000</v>
      </c>
      <c r="G466" s="171"/>
      <c r="H466" s="178"/>
      <c r="I466" s="184"/>
    </row>
    <row r="467" spans="1:9">
      <c r="A467" s="166">
        <f t="shared" si="15"/>
        <v>455</v>
      </c>
      <c r="B467" s="50">
        <v>44648</v>
      </c>
      <c r="C467" s="65" t="s">
        <v>75</v>
      </c>
      <c r="D467" s="289" t="s">
        <v>21</v>
      </c>
      <c r="E467" s="66">
        <v>20000</v>
      </c>
      <c r="F467" s="167">
        <f t="shared" si="14"/>
        <v>20000</v>
      </c>
      <c r="G467" s="171"/>
      <c r="H467" s="178"/>
      <c r="I467" s="184"/>
    </row>
    <row r="468" spans="1:9" ht="25.5">
      <c r="A468" s="166">
        <f t="shared" si="15"/>
        <v>456</v>
      </c>
      <c r="B468" s="50">
        <v>44648</v>
      </c>
      <c r="C468" s="65" t="s">
        <v>75</v>
      </c>
      <c r="D468" s="24" t="s">
        <v>2478</v>
      </c>
      <c r="E468" s="66">
        <v>200000</v>
      </c>
      <c r="F468" s="167">
        <f t="shared" si="14"/>
        <v>200000</v>
      </c>
      <c r="G468" s="171"/>
      <c r="H468" s="178"/>
      <c r="I468" s="184"/>
    </row>
    <row r="469" spans="1:9">
      <c r="A469" s="166">
        <f t="shared" si="15"/>
        <v>457</v>
      </c>
      <c r="B469" s="50">
        <v>44649</v>
      </c>
      <c r="C469" s="65" t="s">
        <v>76</v>
      </c>
      <c r="D469" s="289" t="s">
        <v>21</v>
      </c>
      <c r="E469" s="66">
        <v>20000</v>
      </c>
      <c r="F469" s="167">
        <f t="shared" si="14"/>
        <v>20000</v>
      </c>
      <c r="G469" s="171"/>
      <c r="H469" s="178"/>
      <c r="I469" s="184"/>
    </row>
    <row r="470" spans="1:9">
      <c r="A470" s="166">
        <f t="shared" si="15"/>
        <v>458</v>
      </c>
      <c r="B470" s="50">
        <v>44649</v>
      </c>
      <c r="C470" s="65" t="s">
        <v>76</v>
      </c>
      <c r="D470" s="137" t="s">
        <v>353</v>
      </c>
      <c r="E470" s="66">
        <v>50000</v>
      </c>
      <c r="F470" s="167">
        <f t="shared" si="14"/>
        <v>50000</v>
      </c>
      <c r="G470" s="171"/>
      <c r="H470" s="178"/>
      <c r="I470" s="184"/>
    </row>
    <row r="471" spans="1:9">
      <c r="A471" s="166">
        <f t="shared" si="15"/>
        <v>459</v>
      </c>
      <c r="B471" s="50">
        <v>44649</v>
      </c>
      <c r="C471" s="65" t="s">
        <v>76</v>
      </c>
      <c r="D471" s="289" t="s">
        <v>21</v>
      </c>
      <c r="E471" s="66">
        <v>129520</v>
      </c>
      <c r="F471" s="167">
        <f t="shared" si="14"/>
        <v>129520</v>
      </c>
      <c r="G471" s="171"/>
      <c r="H471" s="178"/>
      <c r="I471" s="184"/>
    </row>
    <row r="472" spans="1:9">
      <c r="A472" s="166">
        <f t="shared" si="15"/>
        <v>460</v>
      </c>
      <c r="B472" s="50">
        <v>44649</v>
      </c>
      <c r="C472" s="65" t="s">
        <v>76</v>
      </c>
      <c r="D472" s="289" t="s">
        <v>307</v>
      </c>
      <c r="E472" s="66">
        <v>190827</v>
      </c>
      <c r="F472" s="167">
        <f t="shared" si="14"/>
        <v>190827</v>
      </c>
      <c r="G472" s="171"/>
      <c r="H472" s="178"/>
      <c r="I472" s="184"/>
    </row>
    <row r="473" spans="1:9">
      <c r="A473" s="166">
        <f t="shared" si="15"/>
        <v>461</v>
      </c>
      <c r="B473" s="50">
        <v>44649</v>
      </c>
      <c r="C473" s="65" t="s">
        <v>76</v>
      </c>
      <c r="D473" s="138" t="s">
        <v>350</v>
      </c>
      <c r="E473" s="66">
        <v>200000</v>
      </c>
      <c r="F473" s="167">
        <f t="shared" si="14"/>
        <v>200000</v>
      </c>
      <c r="G473" s="171"/>
      <c r="H473" s="178"/>
      <c r="I473" s="184"/>
    </row>
    <row r="474" spans="1:9">
      <c r="A474" s="166">
        <f t="shared" si="15"/>
        <v>462</v>
      </c>
      <c r="B474" s="50">
        <v>44650</v>
      </c>
      <c r="C474" s="65" t="s">
        <v>77</v>
      </c>
      <c r="D474" s="289" t="s">
        <v>21</v>
      </c>
      <c r="E474" s="66">
        <v>10000</v>
      </c>
      <c r="F474" s="167">
        <f t="shared" si="14"/>
        <v>10000</v>
      </c>
      <c r="G474" s="171"/>
      <c r="H474" s="178"/>
      <c r="I474" s="184"/>
    </row>
    <row r="475" spans="1:9">
      <c r="A475" s="166">
        <f t="shared" si="15"/>
        <v>463</v>
      </c>
      <c r="B475" s="50">
        <v>44650</v>
      </c>
      <c r="C475" s="65" t="s">
        <v>77</v>
      </c>
      <c r="D475" s="289" t="s">
        <v>21</v>
      </c>
      <c r="E475" s="66">
        <v>100000</v>
      </c>
      <c r="F475" s="167">
        <f t="shared" si="14"/>
        <v>100000</v>
      </c>
      <c r="G475" s="171"/>
      <c r="H475" s="178"/>
      <c r="I475" s="184"/>
    </row>
    <row r="476" spans="1:9">
      <c r="A476" s="166">
        <f t="shared" si="15"/>
        <v>464</v>
      </c>
      <c r="B476" s="50">
        <v>44650</v>
      </c>
      <c r="C476" s="65" t="s">
        <v>77</v>
      </c>
      <c r="D476" s="24" t="s">
        <v>143</v>
      </c>
      <c r="E476" s="66">
        <v>200000</v>
      </c>
      <c r="F476" s="167">
        <f t="shared" si="14"/>
        <v>200000</v>
      </c>
      <c r="G476" s="171"/>
      <c r="H476" s="178"/>
      <c r="I476" s="184"/>
    </row>
    <row r="477" spans="1:9">
      <c r="A477" s="166">
        <f t="shared" si="15"/>
        <v>465</v>
      </c>
      <c r="B477" s="50">
        <v>44650</v>
      </c>
      <c r="C477" s="65" t="s">
        <v>77</v>
      </c>
      <c r="D477" s="24" t="s">
        <v>148</v>
      </c>
      <c r="E477" s="66">
        <v>200000</v>
      </c>
      <c r="F477" s="167">
        <f t="shared" si="14"/>
        <v>200000</v>
      </c>
      <c r="G477" s="171"/>
      <c r="H477" s="178"/>
      <c r="I477" s="184"/>
    </row>
    <row r="478" spans="1:9">
      <c r="A478" s="166">
        <f t="shared" si="15"/>
        <v>466</v>
      </c>
      <c r="B478" s="50">
        <v>44650</v>
      </c>
      <c r="C478" s="65" t="s">
        <v>77</v>
      </c>
      <c r="D478" s="24" t="s">
        <v>218</v>
      </c>
      <c r="E478" s="66">
        <v>500000</v>
      </c>
      <c r="F478" s="167">
        <f t="shared" si="14"/>
        <v>500000</v>
      </c>
      <c r="G478" s="171"/>
      <c r="H478" s="178"/>
      <c r="I478" s="184"/>
    </row>
    <row r="479" spans="1:9">
      <c r="A479" s="166">
        <f t="shared" si="15"/>
        <v>467</v>
      </c>
      <c r="B479" s="50">
        <v>44650</v>
      </c>
      <c r="C479" s="65" t="s">
        <v>77</v>
      </c>
      <c r="D479" s="24" t="s">
        <v>322</v>
      </c>
      <c r="E479" s="66">
        <v>500000</v>
      </c>
      <c r="F479" s="167">
        <f t="shared" si="14"/>
        <v>500000</v>
      </c>
      <c r="G479" s="171"/>
      <c r="H479" s="178"/>
      <c r="I479" s="184"/>
    </row>
    <row r="480" spans="1:9">
      <c r="A480" s="166">
        <f t="shared" si="15"/>
        <v>468</v>
      </c>
      <c r="B480" s="50">
        <v>44650</v>
      </c>
      <c r="C480" s="65" t="s">
        <v>77</v>
      </c>
      <c r="D480" s="35" t="s">
        <v>149</v>
      </c>
      <c r="E480" s="66">
        <v>1000000</v>
      </c>
      <c r="F480" s="167">
        <f t="shared" si="14"/>
        <v>1000000</v>
      </c>
      <c r="G480" s="171"/>
      <c r="H480" s="178"/>
      <c r="I480" s="184"/>
    </row>
    <row r="481" spans="1:9">
      <c r="A481" s="166">
        <f t="shared" si="15"/>
        <v>469</v>
      </c>
      <c r="B481" s="50">
        <v>44651</v>
      </c>
      <c r="C481" s="65" t="s">
        <v>78</v>
      </c>
      <c r="D481" s="289" t="s">
        <v>21</v>
      </c>
      <c r="E481" s="66">
        <v>10000</v>
      </c>
      <c r="F481" s="167">
        <f t="shared" si="14"/>
        <v>10000</v>
      </c>
      <c r="G481" s="171"/>
      <c r="H481" s="178"/>
      <c r="I481" s="184"/>
    </row>
    <row r="482" spans="1:9">
      <c r="A482" s="166">
        <f t="shared" si="15"/>
        <v>470</v>
      </c>
      <c r="B482" s="50">
        <v>44651</v>
      </c>
      <c r="C482" s="65" t="s">
        <v>78</v>
      </c>
      <c r="D482" s="24" t="s">
        <v>352</v>
      </c>
      <c r="E482" s="66">
        <v>50000</v>
      </c>
      <c r="F482" s="167">
        <f t="shared" si="14"/>
        <v>50000</v>
      </c>
      <c r="G482" s="171"/>
      <c r="H482" s="178"/>
      <c r="I482" s="184"/>
    </row>
    <row r="483" spans="1:9">
      <c r="A483" s="166">
        <f t="shared" si="15"/>
        <v>471</v>
      </c>
      <c r="B483" s="50">
        <v>44651</v>
      </c>
      <c r="C483" s="65" t="s">
        <v>78</v>
      </c>
      <c r="D483" s="24" t="s">
        <v>351</v>
      </c>
      <c r="E483" s="66">
        <v>255000</v>
      </c>
      <c r="F483" s="167">
        <f t="shared" si="14"/>
        <v>255000</v>
      </c>
      <c r="G483" s="171"/>
      <c r="H483" s="178"/>
      <c r="I483" s="184"/>
    </row>
    <row r="484" spans="1:9">
      <c r="A484" s="166">
        <f t="shared" si="15"/>
        <v>472</v>
      </c>
      <c r="B484" s="50">
        <v>44651</v>
      </c>
      <c r="C484" s="65" t="s">
        <v>78</v>
      </c>
      <c r="D484" s="24" t="s">
        <v>298</v>
      </c>
      <c r="E484" s="66">
        <v>300000</v>
      </c>
      <c r="F484" s="167">
        <f t="shared" si="14"/>
        <v>300000</v>
      </c>
      <c r="G484" s="171"/>
      <c r="H484" s="178"/>
      <c r="I484" s="184"/>
    </row>
    <row r="485" spans="1:9">
      <c r="A485" s="166">
        <f t="shared" si="15"/>
        <v>473</v>
      </c>
      <c r="B485" s="50">
        <v>44651</v>
      </c>
      <c r="C485" s="65" t="s">
        <v>78</v>
      </c>
      <c r="D485" s="24" t="s">
        <v>229</v>
      </c>
      <c r="E485" s="66">
        <v>500000</v>
      </c>
      <c r="F485" s="167">
        <f t="shared" si="14"/>
        <v>500000</v>
      </c>
      <c r="G485" s="171"/>
      <c r="H485" s="178"/>
      <c r="I485" s="184"/>
    </row>
    <row r="486" spans="1:9">
      <c r="A486" s="166">
        <f t="shared" si="15"/>
        <v>474</v>
      </c>
      <c r="B486" s="50">
        <v>44651</v>
      </c>
      <c r="C486" s="65" t="s">
        <v>78</v>
      </c>
      <c r="D486" s="24" t="s">
        <v>218</v>
      </c>
      <c r="E486" s="66">
        <v>1000000</v>
      </c>
      <c r="F486" s="167">
        <f t="shared" si="14"/>
        <v>1000000</v>
      </c>
      <c r="G486" s="171"/>
      <c r="H486" s="178"/>
      <c r="I486" s="184"/>
    </row>
    <row r="487" spans="1:9">
      <c r="A487" s="166">
        <f t="shared" si="15"/>
        <v>475</v>
      </c>
      <c r="B487" s="50">
        <v>44652</v>
      </c>
      <c r="C487" s="65" t="s">
        <v>479</v>
      </c>
      <c r="D487" s="24" t="s">
        <v>330</v>
      </c>
      <c r="E487" s="66">
        <v>100000</v>
      </c>
      <c r="F487" s="167">
        <f>E487</f>
        <v>100000</v>
      </c>
      <c r="G487" s="171"/>
      <c r="H487" s="178"/>
      <c r="I487" s="184"/>
    </row>
    <row r="488" spans="1:9">
      <c r="A488" s="166">
        <f t="shared" si="15"/>
        <v>476</v>
      </c>
      <c r="B488" s="50">
        <v>44652</v>
      </c>
      <c r="C488" s="65" t="s">
        <v>479</v>
      </c>
      <c r="D488" s="80" t="s">
        <v>532</v>
      </c>
      <c r="E488" s="66">
        <v>100000</v>
      </c>
      <c r="F488" s="167">
        <f t="shared" ref="F488:F551" si="16">E488</f>
        <v>100000</v>
      </c>
      <c r="G488" s="171"/>
      <c r="H488" s="178"/>
      <c r="I488" s="184"/>
    </row>
    <row r="489" spans="1:9">
      <c r="A489" s="166">
        <f t="shared" si="15"/>
        <v>477</v>
      </c>
      <c r="B489" s="50">
        <v>44652</v>
      </c>
      <c r="C489" s="65" t="s">
        <v>479</v>
      </c>
      <c r="D489" s="289" t="s">
        <v>509</v>
      </c>
      <c r="E489" s="66">
        <v>100000</v>
      </c>
      <c r="F489" s="167">
        <f t="shared" si="16"/>
        <v>100000</v>
      </c>
      <c r="G489" s="171"/>
      <c r="H489" s="178"/>
      <c r="I489" s="184"/>
    </row>
    <row r="490" spans="1:9">
      <c r="A490" s="166">
        <f t="shared" si="15"/>
        <v>478</v>
      </c>
      <c r="B490" s="50">
        <v>44652</v>
      </c>
      <c r="C490" s="65" t="s">
        <v>479</v>
      </c>
      <c r="D490" s="289" t="s">
        <v>155</v>
      </c>
      <c r="E490" s="66">
        <v>400000</v>
      </c>
      <c r="F490" s="167">
        <f t="shared" si="16"/>
        <v>400000</v>
      </c>
      <c r="G490" s="171"/>
      <c r="H490" s="178"/>
      <c r="I490" s="184"/>
    </row>
    <row r="491" spans="1:9">
      <c r="A491" s="166">
        <f t="shared" si="15"/>
        <v>479</v>
      </c>
      <c r="B491" s="50">
        <v>44652</v>
      </c>
      <c r="C491" s="65" t="s">
        <v>479</v>
      </c>
      <c r="D491" s="289" t="s">
        <v>21</v>
      </c>
      <c r="E491" s="66">
        <v>200000</v>
      </c>
      <c r="F491" s="167">
        <f t="shared" si="16"/>
        <v>200000</v>
      </c>
      <c r="G491" s="171"/>
      <c r="H491" s="178"/>
      <c r="I491" s="184"/>
    </row>
    <row r="492" spans="1:9">
      <c r="A492" s="166">
        <f t="shared" si="15"/>
        <v>480</v>
      </c>
      <c r="B492" s="50">
        <v>44652</v>
      </c>
      <c r="C492" s="65" t="s">
        <v>479</v>
      </c>
      <c r="D492" s="289" t="s">
        <v>21</v>
      </c>
      <c r="E492" s="66">
        <v>10000</v>
      </c>
      <c r="F492" s="167">
        <f t="shared" si="16"/>
        <v>10000</v>
      </c>
      <c r="G492" s="171"/>
      <c r="H492" s="178"/>
      <c r="I492" s="184"/>
    </row>
    <row r="493" spans="1:9">
      <c r="A493" s="166">
        <f t="shared" si="15"/>
        <v>481</v>
      </c>
      <c r="B493" s="50">
        <v>44653</v>
      </c>
      <c r="C493" s="65" t="s">
        <v>480</v>
      </c>
      <c r="D493" s="289" t="s">
        <v>1648</v>
      </c>
      <c r="E493" s="66">
        <v>100000</v>
      </c>
      <c r="F493" s="167">
        <f t="shared" si="16"/>
        <v>100000</v>
      </c>
      <c r="G493" s="171"/>
      <c r="H493" s="178"/>
      <c r="I493" s="184"/>
    </row>
    <row r="494" spans="1:9">
      <c r="A494" s="166">
        <f t="shared" si="15"/>
        <v>482</v>
      </c>
      <c r="B494" s="50">
        <v>44653</v>
      </c>
      <c r="C494" s="65" t="s">
        <v>480</v>
      </c>
      <c r="D494" s="289" t="s">
        <v>21</v>
      </c>
      <c r="E494" s="66">
        <v>10000</v>
      </c>
      <c r="F494" s="167">
        <f t="shared" si="16"/>
        <v>10000</v>
      </c>
      <c r="G494" s="171"/>
      <c r="H494" s="178"/>
      <c r="I494" s="184"/>
    </row>
    <row r="495" spans="1:9">
      <c r="A495" s="166">
        <f t="shared" si="15"/>
        <v>483</v>
      </c>
      <c r="B495" s="50">
        <v>44654</v>
      </c>
      <c r="C495" s="65" t="s">
        <v>481</v>
      </c>
      <c r="D495" s="289" t="s">
        <v>21</v>
      </c>
      <c r="E495" s="66">
        <v>1000000</v>
      </c>
      <c r="F495" s="167">
        <f t="shared" si="16"/>
        <v>1000000</v>
      </c>
      <c r="G495" s="171"/>
      <c r="H495" s="178"/>
      <c r="I495" s="184"/>
    </row>
    <row r="496" spans="1:9">
      <c r="A496" s="166">
        <f t="shared" si="15"/>
        <v>484</v>
      </c>
      <c r="B496" s="50">
        <v>44654</v>
      </c>
      <c r="C496" s="65" t="s">
        <v>481</v>
      </c>
      <c r="D496" s="289" t="s">
        <v>1649</v>
      </c>
      <c r="E496" s="66">
        <v>250000</v>
      </c>
      <c r="F496" s="167">
        <f t="shared" si="16"/>
        <v>250000</v>
      </c>
      <c r="G496" s="171"/>
      <c r="H496" s="178"/>
      <c r="I496" s="184"/>
    </row>
    <row r="497" spans="1:9">
      <c r="A497" s="166">
        <f t="shared" si="15"/>
        <v>485</v>
      </c>
      <c r="B497" s="50">
        <v>44654</v>
      </c>
      <c r="C497" s="65" t="s">
        <v>481</v>
      </c>
      <c r="D497" s="24" t="s">
        <v>2433</v>
      </c>
      <c r="E497" s="66">
        <v>300000</v>
      </c>
      <c r="F497" s="167">
        <f t="shared" si="16"/>
        <v>300000</v>
      </c>
      <c r="G497" s="171"/>
      <c r="H497" s="178"/>
      <c r="I497" s="184"/>
    </row>
    <row r="498" spans="1:9">
      <c r="A498" s="166">
        <f t="shared" si="15"/>
        <v>486</v>
      </c>
      <c r="B498" s="50">
        <v>44654</v>
      </c>
      <c r="C498" s="65" t="s">
        <v>481</v>
      </c>
      <c r="D498" s="289" t="s">
        <v>1650</v>
      </c>
      <c r="E498" s="66">
        <v>400000</v>
      </c>
      <c r="F498" s="167">
        <f t="shared" si="16"/>
        <v>400000</v>
      </c>
      <c r="G498" s="171"/>
      <c r="H498" s="178"/>
      <c r="I498" s="184"/>
    </row>
    <row r="499" spans="1:9">
      <c r="A499" s="166">
        <f t="shared" si="15"/>
        <v>487</v>
      </c>
      <c r="B499" s="50">
        <v>44654</v>
      </c>
      <c r="C499" s="65" t="s">
        <v>481</v>
      </c>
      <c r="D499" s="289" t="s">
        <v>247</v>
      </c>
      <c r="E499" s="66">
        <v>100000</v>
      </c>
      <c r="F499" s="167">
        <f t="shared" si="16"/>
        <v>100000</v>
      </c>
      <c r="G499" s="171"/>
      <c r="H499" s="178"/>
      <c r="I499" s="184"/>
    </row>
    <row r="500" spans="1:9">
      <c r="A500" s="166">
        <f t="shared" si="15"/>
        <v>488</v>
      </c>
      <c r="B500" s="50">
        <v>44654</v>
      </c>
      <c r="C500" s="65" t="s">
        <v>481</v>
      </c>
      <c r="D500" s="289" t="s">
        <v>21</v>
      </c>
      <c r="E500" s="66">
        <v>10000</v>
      </c>
      <c r="F500" s="167">
        <f t="shared" si="16"/>
        <v>10000</v>
      </c>
      <c r="G500" s="171"/>
      <c r="H500" s="178"/>
      <c r="I500" s="184"/>
    </row>
    <row r="501" spans="1:9">
      <c r="A501" s="166">
        <f t="shared" si="15"/>
        <v>489</v>
      </c>
      <c r="B501" s="50">
        <v>44655</v>
      </c>
      <c r="C501" s="65" t="s">
        <v>482</v>
      </c>
      <c r="D501" s="289" t="s">
        <v>223</v>
      </c>
      <c r="E501" s="66">
        <v>100000</v>
      </c>
      <c r="F501" s="167">
        <f t="shared" si="16"/>
        <v>100000</v>
      </c>
      <c r="G501" s="171"/>
      <c r="H501" s="178"/>
      <c r="I501" s="184"/>
    </row>
    <row r="502" spans="1:9">
      <c r="A502" s="166">
        <f t="shared" si="15"/>
        <v>490</v>
      </c>
      <c r="B502" s="50">
        <v>44655</v>
      </c>
      <c r="C502" s="65" t="s">
        <v>482</v>
      </c>
      <c r="D502" s="289" t="s">
        <v>139</v>
      </c>
      <c r="E502" s="66">
        <v>100000</v>
      </c>
      <c r="F502" s="167">
        <f t="shared" si="16"/>
        <v>100000</v>
      </c>
      <c r="G502" s="171"/>
      <c r="H502" s="178"/>
      <c r="I502" s="184"/>
    </row>
    <row r="503" spans="1:9">
      <c r="A503" s="166">
        <f t="shared" si="15"/>
        <v>491</v>
      </c>
      <c r="B503" s="50">
        <v>44655</v>
      </c>
      <c r="C503" s="65" t="s">
        <v>482</v>
      </c>
      <c r="D503" s="289" t="s">
        <v>21</v>
      </c>
      <c r="E503" s="66">
        <v>10000</v>
      </c>
      <c r="F503" s="167">
        <f t="shared" si="16"/>
        <v>10000</v>
      </c>
      <c r="G503" s="171"/>
      <c r="H503" s="178"/>
      <c r="I503" s="184"/>
    </row>
    <row r="504" spans="1:9">
      <c r="A504" s="166">
        <f t="shared" si="15"/>
        <v>492</v>
      </c>
      <c r="B504" s="50">
        <v>44655</v>
      </c>
      <c r="C504" s="65" t="s">
        <v>482</v>
      </c>
      <c r="D504" s="289" t="s">
        <v>21</v>
      </c>
      <c r="E504" s="66">
        <v>131327</v>
      </c>
      <c r="F504" s="167">
        <f t="shared" si="16"/>
        <v>131327</v>
      </c>
      <c r="G504" s="171"/>
      <c r="H504" s="178"/>
      <c r="I504" s="184"/>
    </row>
    <row r="505" spans="1:9">
      <c r="A505" s="166">
        <f t="shared" si="15"/>
        <v>493</v>
      </c>
      <c r="B505" s="50">
        <v>44655</v>
      </c>
      <c r="C505" s="65" t="s">
        <v>482</v>
      </c>
      <c r="D505" s="289" t="s">
        <v>21</v>
      </c>
      <c r="E505" s="66">
        <v>10000</v>
      </c>
      <c r="F505" s="167">
        <f t="shared" si="16"/>
        <v>10000</v>
      </c>
      <c r="G505" s="171"/>
      <c r="H505" s="178"/>
      <c r="I505" s="184"/>
    </row>
    <row r="506" spans="1:9">
      <c r="A506" s="166">
        <f t="shared" si="15"/>
        <v>494</v>
      </c>
      <c r="B506" s="50">
        <v>44655</v>
      </c>
      <c r="C506" s="65" t="s">
        <v>482</v>
      </c>
      <c r="D506" s="289" t="s">
        <v>21</v>
      </c>
      <c r="E506" s="66">
        <v>10000</v>
      </c>
      <c r="F506" s="167">
        <f t="shared" si="16"/>
        <v>10000</v>
      </c>
      <c r="G506" s="171"/>
      <c r="H506" s="178"/>
      <c r="I506" s="184"/>
    </row>
    <row r="507" spans="1:9">
      <c r="A507" s="166">
        <f t="shared" si="15"/>
        <v>495</v>
      </c>
      <c r="B507" s="50">
        <v>44656</v>
      </c>
      <c r="C507" s="65" t="s">
        <v>79</v>
      </c>
      <c r="D507" s="289" t="s">
        <v>1651</v>
      </c>
      <c r="E507" s="66">
        <v>500000</v>
      </c>
      <c r="F507" s="167">
        <f t="shared" si="16"/>
        <v>500000</v>
      </c>
      <c r="G507" s="171"/>
      <c r="H507" s="178"/>
      <c r="I507" s="184"/>
    </row>
    <row r="508" spans="1:9">
      <c r="A508" s="166">
        <f t="shared" si="15"/>
        <v>496</v>
      </c>
      <c r="B508" s="50">
        <v>44656</v>
      </c>
      <c r="C508" s="65" t="s">
        <v>79</v>
      </c>
      <c r="D508" s="289" t="s">
        <v>262</v>
      </c>
      <c r="E508" s="66">
        <v>100000</v>
      </c>
      <c r="F508" s="167">
        <f t="shared" si="16"/>
        <v>100000</v>
      </c>
      <c r="G508" s="171"/>
      <c r="H508" s="178"/>
      <c r="I508" s="184"/>
    </row>
    <row r="509" spans="1:9">
      <c r="A509" s="166">
        <f t="shared" si="15"/>
        <v>497</v>
      </c>
      <c r="B509" s="50">
        <v>44656</v>
      </c>
      <c r="C509" s="65" t="s">
        <v>79</v>
      </c>
      <c r="D509" s="289" t="s">
        <v>151</v>
      </c>
      <c r="E509" s="66">
        <v>100000</v>
      </c>
      <c r="F509" s="167">
        <f t="shared" si="16"/>
        <v>100000</v>
      </c>
      <c r="G509" s="171"/>
      <c r="H509" s="178"/>
      <c r="I509" s="184"/>
    </row>
    <row r="510" spans="1:9">
      <c r="A510" s="166">
        <f t="shared" si="15"/>
        <v>498</v>
      </c>
      <c r="B510" s="50">
        <v>44656</v>
      </c>
      <c r="C510" s="65" t="s">
        <v>79</v>
      </c>
      <c r="D510" s="289" t="s">
        <v>21</v>
      </c>
      <c r="E510" s="66">
        <v>130000</v>
      </c>
      <c r="F510" s="167">
        <f t="shared" si="16"/>
        <v>130000</v>
      </c>
      <c r="G510" s="171"/>
      <c r="H510" s="178"/>
      <c r="I510" s="184"/>
    </row>
    <row r="511" spans="1:9">
      <c r="A511" s="166">
        <f t="shared" si="15"/>
        <v>499</v>
      </c>
      <c r="B511" s="50">
        <v>44656</v>
      </c>
      <c r="C511" s="65" t="s">
        <v>79</v>
      </c>
      <c r="D511" s="289" t="s">
        <v>21</v>
      </c>
      <c r="E511" s="66">
        <v>50000</v>
      </c>
      <c r="F511" s="167">
        <f t="shared" si="16"/>
        <v>50000</v>
      </c>
      <c r="G511" s="171"/>
      <c r="H511" s="178"/>
      <c r="I511" s="184"/>
    </row>
    <row r="512" spans="1:9">
      <c r="A512" s="166">
        <f t="shared" si="15"/>
        <v>500</v>
      </c>
      <c r="B512" s="50">
        <v>44656</v>
      </c>
      <c r="C512" s="65" t="s">
        <v>79</v>
      </c>
      <c r="D512" s="289" t="s">
        <v>21</v>
      </c>
      <c r="E512" s="66">
        <v>10000</v>
      </c>
      <c r="F512" s="167">
        <f t="shared" si="16"/>
        <v>10000</v>
      </c>
      <c r="G512" s="171"/>
      <c r="H512" s="178"/>
      <c r="I512" s="184"/>
    </row>
    <row r="513" spans="1:9">
      <c r="A513" s="166">
        <f t="shared" si="15"/>
        <v>501</v>
      </c>
      <c r="B513" s="50">
        <v>44657</v>
      </c>
      <c r="C513" s="65" t="s">
        <v>80</v>
      </c>
      <c r="D513" s="289" t="s">
        <v>1652</v>
      </c>
      <c r="E513" s="66">
        <v>102000</v>
      </c>
      <c r="F513" s="167">
        <f t="shared" si="16"/>
        <v>102000</v>
      </c>
      <c r="G513" s="171"/>
      <c r="H513" s="178"/>
      <c r="I513" s="184"/>
    </row>
    <row r="514" spans="1:9">
      <c r="A514" s="166">
        <f t="shared" si="15"/>
        <v>502</v>
      </c>
      <c r="B514" s="50">
        <v>44657</v>
      </c>
      <c r="C514" s="65" t="s">
        <v>80</v>
      </c>
      <c r="D514" s="289" t="s">
        <v>2445</v>
      </c>
      <c r="E514" s="66">
        <v>500000</v>
      </c>
      <c r="F514" s="167">
        <f t="shared" si="16"/>
        <v>500000</v>
      </c>
      <c r="G514" s="171"/>
      <c r="H514" s="178"/>
      <c r="I514" s="184"/>
    </row>
    <row r="515" spans="1:9">
      <c r="A515" s="166">
        <f t="shared" si="15"/>
        <v>503</v>
      </c>
      <c r="B515" s="50">
        <v>44657</v>
      </c>
      <c r="C515" s="65" t="s">
        <v>80</v>
      </c>
      <c r="D515" s="289" t="s">
        <v>21</v>
      </c>
      <c r="E515" s="66">
        <v>10000</v>
      </c>
      <c r="F515" s="167">
        <f t="shared" si="16"/>
        <v>10000</v>
      </c>
      <c r="G515" s="171"/>
      <c r="H515" s="178"/>
      <c r="I515" s="184"/>
    </row>
    <row r="516" spans="1:9">
      <c r="A516" s="166">
        <f t="shared" si="15"/>
        <v>504</v>
      </c>
      <c r="B516" s="50">
        <v>44657</v>
      </c>
      <c r="C516" s="65" t="s">
        <v>80</v>
      </c>
      <c r="D516" s="289" t="s">
        <v>317</v>
      </c>
      <c r="E516" s="66">
        <v>1000000</v>
      </c>
      <c r="F516" s="167">
        <f t="shared" si="16"/>
        <v>1000000</v>
      </c>
      <c r="G516" s="171"/>
      <c r="H516" s="178"/>
      <c r="I516" s="184"/>
    </row>
    <row r="517" spans="1:9">
      <c r="A517" s="166">
        <f t="shared" si="15"/>
        <v>505</v>
      </c>
      <c r="B517" s="50">
        <v>44657</v>
      </c>
      <c r="C517" s="65" t="s">
        <v>80</v>
      </c>
      <c r="D517" s="289" t="s">
        <v>21</v>
      </c>
      <c r="E517" s="66">
        <v>10000</v>
      </c>
      <c r="F517" s="167">
        <f t="shared" si="16"/>
        <v>10000</v>
      </c>
      <c r="G517" s="171"/>
      <c r="H517" s="178"/>
      <c r="I517" s="184"/>
    </row>
    <row r="518" spans="1:9">
      <c r="A518" s="166">
        <f t="shared" si="15"/>
        <v>506</v>
      </c>
      <c r="B518" s="50">
        <v>44658</v>
      </c>
      <c r="C518" s="65" t="s">
        <v>81</v>
      </c>
      <c r="D518" s="289" t="s">
        <v>191</v>
      </c>
      <c r="E518" s="66">
        <v>100000</v>
      </c>
      <c r="F518" s="167">
        <f t="shared" si="16"/>
        <v>100000</v>
      </c>
      <c r="G518" s="171"/>
      <c r="H518" s="178"/>
      <c r="I518" s="184"/>
    </row>
    <row r="519" spans="1:9">
      <c r="A519" s="166">
        <f t="shared" si="15"/>
        <v>507</v>
      </c>
      <c r="B519" s="50">
        <v>44658</v>
      </c>
      <c r="C519" s="65" t="s">
        <v>81</v>
      </c>
      <c r="D519" s="289" t="s">
        <v>21</v>
      </c>
      <c r="E519" s="66">
        <v>20000</v>
      </c>
      <c r="F519" s="167">
        <f t="shared" si="16"/>
        <v>20000</v>
      </c>
      <c r="G519" s="171"/>
      <c r="H519" s="178"/>
      <c r="I519" s="184"/>
    </row>
    <row r="520" spans="1:9">
      <c r="A520" s="166">
        <f t="shared" si="15"/>
        <v>508</v>
      </c>
      <c r="B520" s="50">
        <v>44658</v>
      </c>
      <c r="C520" s="65" t="s">
        <v>81</v>
      </c>
      <c r="D520" s="289" t="s">
        <v>142</v>
      </c>
      <c r="E520" s="66">
        <v>200000</v>
      </c>
      <c r="F520" s="167">
        <f t="shared" si="16"/>
        <v>200000</v>
      </c>
      <c r="G520" s="171"/>
      <c r="H520" s="178"/>
      <c r="I520" s="184"/>
    </row>
    <row r="521" spans="1:9" ht="25.5">
      <c r="A521" s="166">
        <f t="shared" si="15"/>
        <v>509</v>
      </c>
      <c r="B521" s="50">
        <v>44659</v>
      </c>
      <c r="C521" s="65" t="s">
        <v>82</v>
      </c>
      <c r="D521" s="24" t="s">
        <v>2444</v>
      </c>
      <c r="E521" s="66">
        <v>50000</v>
      </c>
      <c r="F521" s="167">
        <f t="shared" si="16"/>
        <v>50000</v>
      </c>
      <c r="G521" s="171"/>
      <c r="H521" s="178"/>
      <c r="I521" s="184"/>
    </row>
    <row r="522" spans="1:9">
      <c r="A522" s="166">
        <f t="shared" si="15"/>
        <v>510</v>
      </c>
      <c r="B522" s="50">
        <v>44659</v>
      </c>
      <c r="C522" s="65" t="s">
        <v>82</v>
      </c>
      <c r="D522" s="289" t="s">
        <v>21</v>
      </c>
      <c r="E522" s="66">
        <v>160000</v>
      </c>
      <c r="F522" s="167">
        <f t="shared" si="16"/>
        <v>160000</v>
      </c>
      <c r="G522" s="171"/>
      <c r="H522" s="178"/>
      <c r="I522" s="184"/>
    </row>
    <row r="523" spans="1:9">
      <c r="A523" s="166">
        <f t="shared" si="15"/>
        <v>511</v>
      </c>
      <c r="B523" s="50">
        <v>44659</v>
      </c>
      <c r="C523" s="65" t="s">
        <v>82</v>
      </c>
      <c r="D523" s="289" t="s">
        <v>21</v>
      </c>
      <c r="E523" s="66">
        <v>20000</v>
      </c>
      <c r="F523" s="167">
        <f t="shared" si="16"/>
        <v>20000</v>
      </c>
      <c r="G523" s="171"/>
      <c r="H523" s="178"/>
      <c r="I523" s="184"/>
    </row>
    <row r="524" spans="1:9">
      <c r="A524" s="166">
        <f t="shared" si="15"/>
        <v>512</v>
      </c>
      <c r="B524" s="50">
        <v>44660</v>
      </c>
      <c r="C524" s="65" t="s">
        <v>83</v>
      </c>
      <c r="D524" s="289" t="s">
        <v>117</v>
      </c>
      <c r="E524" s="66">
        <v>100000</v>
      </c>
      <c r="F524" s="167">
        <f t="shared" si="16"/>
        <v>100000</v>
      </c>
      <c r="G524" s="171"/>
      <c r="H524" s="178"/>
      <c r="I524" s="184"/>
    </row>
    <row r="525" spans="1:9">
      <c r="A525" s="166">
        <f t="shared" si="15"/>
        <v>513</v>
      </c>
      <c r="B525" s="50">
        <v>44660</v>
      </c>
      <c r="C525" s="65" t="s">
        <v>83</v>
      </c>
      <c r="D525" s="289" t="s">
        <v>21</v>
      </c>
      <c r="E525" s="66">
        <v>200000</v>
      </c>
      <c r="F525" s="167">
        <f t="shared" si="16"/>
        <v>200000</v>
      </c>
      <c r="G525" s="171"/>
      <c r="H525" s="178"/>
      <c r="I525" s="184"/>
    </row>
    <row r="526" spans="1:9">
      <c r="A526" s="166">
        <f t="shared" si="15"/>
        <v>514</v>
      </c>
      <c r="B526" s="50">
        <v>44660</v>
      </c>
      <c r="C526" s="65" t="s">
        <v>83</v>
      </c>
      <c r="D526" s="289" t="s">
        <v>21</v>
      </c>
      <c r="E526" s="66">
        <v>10000</v>
      </c>
      <c r="F526" s="167">
        <f t="shared" si="16"/>
        <v>10000</v>
      </c>
      <c r="G526" s="171"/>
      <c r="H526" s="178"/>
      <c r="I526" s="184"/>
    </row>
    <row r="527" spans="1:9">
      <c r="A527" s="166">
        <f t="shared" si="15"/>
        <v>515</v>
      </c>
      <c r="B527" s="50">
        <v>44660</v>
      </c>
      <c r="C527" s="65" t="s">
        <v>83</v>
      </c>
      <c r="D527" s="289" t="s">
        <v>21</v>
      </c>
      <c r="E527" s="66">
        <v>50000</v>
      </c>
      <c r="F527" s="167">
        <f t="shared" si="16"/>
        <v>50000</v>
      </c>
      <c r="G527" s="171"/>
      <c r="H527" s="178"/>
      <c r="I527" s="184"/>
    </row>
    <row r="528" spans="1:9">
      <c r="A528" s="166">
        <f t="shared" si="15"/>
        <v>516</v>
      </c>
      <c r="B528" s="50">
        <v>44661</v>
      </c>
      <c r="C528" s="65" t="s">
        <v>85</v>
      </c>
      <c r="D528" s="289" t="s">
        <v>21</v>
      </c>
      <c r="E528" s="66">
        <v>20000</v>
      </c>
      <c r="F528" s="167">
        <f t="shared" si="16"/>
        <v>20000</v>
      </c>
      <c r="G528" s="171"/>
      <c r="H528" s="178"/>
      <c r="I528" s="184"/>
    </row>
    <row r="529" spans="1:9">
      <c r="A529" s="166">
        <f t="shared" si="15"/>
        <v>517</v>
      </c>
      <c r="B529" s="50">
        <v>44662</v>
      </c>
      <c r="C529" s="65" t="s">
        <v>86</v>
      </c>
      <c r="D529" s="289" t="s">
        <v>239</v>
      </c>
      <c r="E529" s="66">
        <v>100000</v>
      </c>
      <c r="F529" s="167">
        <f t="shared" si="16"/>
        <v>100000</v>
      </c>
      <c r="G529" s="171"/>
      <c r="H529" s="178"/>
      <c r="I529" s="184"/>
    </row>
    <row r="530" spans="1:9">
      <c r="A530" s="166">
        <f t="shared" si="15"/>
        <v>518</v>
      </c>
      <c r="B530" s="50">
        <v>44662</v>
      </c>
      <c r="C530" s="65" t="s">
        <v>86</v>
      </c>
      <c r="D530" s="289" t="s">
        <v>1668</v>
      </c>
      <c r="E530" s="66">
        <v>300000</v>
      </c>
      <c r="F530" s="167">
        <f t="shared" si="16"/>
        <v>300000</v>
      </c>
      <c r="G530" s="171"/>
      <c r="H530" s="178"/>
      <c r="I530" s="184"/>
    </row>
    <row r="531" spans="1:9">
      <c r="A531" s="166">
        <f t="shared" si="15"/>
        <v>519</v>
      </c>
      <c r="B531" s="50">
        <v>44662</v>
      </c>
      <c r="C531" s="65" t="s">
        <v>86</v>
      </c>
      <c r="D531" s="289" t="s">
        <v>21</v>
      </c>
      <c r="E531" s="66">
        <v>22000</v>
      </c>
      <c r="F531" s="167">
        <f t="shared" si="16"/>
        <v>22000</v>
      </c>
      <c r="G531" s="171"/>
      <c r="H531" s="178"/>
      <c r="I531" s="184"/>
    </row>
    <row r="532" spans="1:9">
      <c r="A532" s="166">
        <f t="shared" si="15"/>
        <v>520</v>
      </c>
      <c r="B532" s="50">
        <v>44663</v>
      </c>
      <c r="C532" s="65" t="s">
        <v>87</v>
      </c>
      <c r="D532" s="289" t="s">
        <v>955</v>
      </c>
      <c r="E532" s="66">
        <v>100000</v>
      </c>
      <c r="F532" s="167">
        <f t="shared" si="16"/>
        <v>100000</v>
      </c>
      <c r="G532" s="171"/>
      <c r="H532" s="178"/>
      <c r="I532" s="184"/>
    </row>
    <row r="533" spans="1:9">
      <c r="A533" s="166">
        <f t="shared" si="15"/>
        <v>521</v>
      </c>
      <c r="B533" s="50">
        <v>44663</v>
      </c>
      <c r="C533" s="65" t="s">
        <v>87</v>
      </c>
      <c r="D533" s="289" t="s">
        <v>21</v>
      </c>
      <c r="E533" s="66">
        <v>34000</v>
      </c>
      <c r="F533" s="167">
        <f t="shared" si="16"/>
        <v>34000</v>
      </c>
      <c r="G533" s="171"/>
      <c r="H533" s="178"/>
      <c r="I533" s="184"/>
    </row>
    <row r="534" spans="1:9">
      <c r="A534" s="166">
        <f t="shared" si="15"/>
        <v>522</v>
      </c>
      <c r="B534" s="50">
        <v>44663</v>
      </c>
      <c r="C534" s="65" t="s">
        <v>87</v>
      </c>
      <c r="D534" s="289" t="s">
        <v>298</v>
      </c>
      <c r="E534" s="66">
        <v>500000</v>
      </c>
      <c r="F534" s="167">
        <f t="shared" si="16"/>
        <v>500000</v>
      </c>
      <c r="G534" s="171"/>
      <c r="H534" s="178"/>
      <c r="I534" s="184"/>
    </row>
    <row r="535" spans="1:9">
      <c r="A535" s="166">
        <f t="shared" si="15"/>
        <v>523</v>
      </c>
      <c r="B535" s="50">
        <v>44663</v>
      </c>
      <c r="C535" s="65" t="s">
        <v>87</v>
      </c>
      <c r="D535" s="289" t="s">
        <v>21</v>
      </c>
      <c r="E535" s="66">
        <v>20000</v>
      </c>
      <c r="F535" s="167">
        <f t="shared" si="16"/>
        <v>20000</v>
      </c>
      <c r="G535" s="171"/>
      <c r="H535" s="178"/>
      <c r="I535" s="184"/>
    </row>
    <row r="536" spans="1:9">
      <c r="A536" s="166">
        <f t="shared" si="15"/>
        <v>524</v>
      </c>
      <c r="B536" s="50">
        <v>44664</v>
      </c>
      <c r="C536" s="65" t="s">
        <v>88</v>
      </c>
      <c r="D536" s="289" t="s">
        <v>1653</v>
      </c>
      <c r="E536" s="66">
        <v>5000000</v>
      </c>
      <c r="F536" s="167">
        <f t="shared" si="16"/>
        <v>5000000</v>
      </c>
      <c r="G536" s="171"/>
      <c r="H536" s="178"/>
      <c r="I536" s="184"/>
    </row>
    <row r="537" spans="1:9">
      <c r="A537" s="166">
        <f t="shared" si="15"/>
        <v>525</v>
      </c>
      <c r="B537" s="50">
        <v>44664</v>
      </c>
      <c r="C537" s="65" t="s">
        <v>88</v>
      </c>
      <c r="D537" s="289" t="s">
        <v>236</v>
      </c>
      <c r="E537" s="66">
        <v>50000</v>
      </c>
      <c r="F537" s="167">
        <f t="shared" si="16"/>
        <v>50000</v>
      </c>
      <c r="G537" s="171"/>
      <c r="H537" s="178"/>
      <c r="I537" s="184"/>
    </row>
    <row r="538" spans="1:9">
      <c r="A538" s="166">
        <f t="shared" si="15"/>
        <v>526</v>
      </c>
      <c r="B538" s="50">
        <v>44664</v>
      </c>
      <c r="C538" s="65" t="s">
        <v>88</v>
      </c>
      <c r="D538" s="289" t="s">
        <v>1654</v>
      </c>
      <c r="E538" s="66">
        <v>50000</v>
      </c>
      <c r="F538" s="167">
        <f t="shared" si="16"/>
        <v>50000</v>
      </c>
      <c r="G538" s="171"/>
      <c r="H538" s="178"/>
      <c r="I538" s="184"/>
    </row>
    <row r="539" spans="1:9">
      <c r="A539" s="166">
        <f t="shared" si="15"/>
        <v>527</v>
      </c>
      <c r="B539" s="50">
        <v>44665</v>
      </c>
      <c r="C539" s="65" t="s">
        <v>89</v>
      </c>
      <c r="D539" s="289" t="s">
        <v>2441</v>
      </c>
      <c r="E539" s="66">
        <v>100000</v>
      </c>
      <c r="F539" s="167">
        <f t="shared" si="16"/>
        <v>100000</v>
      </c>
      <c r="G539" s="171"/>
      <c r="H539" s="178"/>
      <c r="I539" s="184"/>
    </row>
    <row r="540" spans="1:9">
      <c r="A540" s="166">
        <f t="shared" si="15"/>
        <v>528</v>
      </c>
      <c r="B540" s="50">
        <v>44665</v>
      </c>
      <c r="C540" s="65" t="s">
        <v>89</v>
      </c>
      <c r="D540" s="289" t="s">
        <v>529</v>
      </c>
      <c r="E540" s="66">
        <v>100000</v>
      </c>
      <c r="F540" s="167">
        <f t="shared" si="16"/>
        <v>100000</v>
      </c>
      <c r="G540" s="171"/>
      <c r="H540" s="178"/>
      <c r="I540" s="184"/>
    </row>
    <row r="541" spans="1:9">
      <c r="A541" s="166">
        <f t="shared" si="15"/>
        <v>529</v>
      </c>
      <c r="B541" s="50">
        <v>44665</v>
      </c>
      <c r="C541" s="65" t="s">
        <v>89</v>
      </c>
      <c r="D541" s="289" t="s">
        <v>21</v>
      </c>
      <c r="E541" s="66">
        <v>20000</v>
      </c>
      <c r="F541" s="167">
        <f t="shared" si="16"/>
        <v>20000</v>
      </c>
      <c r="G541" s="171"/>
      <c r="H541" s="178"/>
      <c r="I541" s="184"/>
    </row>
    <row r="542" spans="1:9" ht="25.5">
      <c r="A542" s="166">
        <f t="shared" si="15"/>
        <v>530</v>
      </c>
      <c r="B542" s="50">
        <v>44666</v>
      </c>
      <c r="C542" s="65" t="s">
        <v>90</v>
      </c>
      <c r="D542" s="289" t="s">
        <v>25</v>
      </c>
      <c r="E542" s="66">
        <v>1050000</v>
      </c>
      <c r="F542" s="167">
        <f t="shared" si="16"/>
        <v>1050000</v>
      </c>
      <c r="G542" s="171"/>
      <c r="H542" s="178"/>
      <c r="I542" s="184"/>
    </row>
    <row r="543" spans="1:9">
      <c r="A543" s="166">
        <f t="shared" si="15"/>
        <v>531</v>
      </c>
      <c r="B543" s="50">
        <v>44666</v>
      </c>
      <c r="C543" s="65" t="s">
        <v>90</v>
      </c>
      <c r="D543" s="289" t="s">
        <v>21</v>
      </c>
      <c r="E543" s="66">
        <v>10000</v>
      </c>
      <c r="F543" s="167">
        <f t="shared" si="16"/>
        <v>10000</v>
      </c>
      <c r="G543" s="171"/>
      <c r="H543" s="178"/>
      <c r="I543" s="184"/>
    </row>
    <row r="544" spans="1:9">
      <c r="A544" s="166">
        <f t="shared" si="15"/>
        <v>532</v>
      </c>
      <c r="B544" s="50">
        <v>44666</v>
      </c>
      <c r="C544" s="65" t="s">
        <v>90</v>
      </c>
      <c r="D544" s="289" t="s">
        <v>21</v>
      </c>
      <c r="E544" s="66">
        <v>50000</v>
      </c>
      <c r="F544" s="167">
        <f t="shared" si="16"/>
        <v>50000</v>
      </c>
      <c r="G544" s="171"/>
      <c r="H544" s="178"/>
      <c r="I544" s="184"/>
    </row>
    <row r="545" spans="1:9">
      <c r="A545" s="166">
        <f t="shared" si="15"/>
        <v>533</v>
      </c>
      <c r="B545" s="50">
        <v>44666</v>
      </c>
      <c r="C545" s="65" t="s">
        <v>90</v>
      </c>
      <c r="D545" s="289" t="s">
        <v>21</v>
      </c>
      <c r="E545" s="66">
        <v>10000</v>
      </c>
      <c r="F545" s="167">
        <f t="shared" si="16"/>
        <v>10000</v>
      </c>
      <c r="G545" s="171"/>
      <c r="H545" s="178"/>
      <c r="I545" s="184"/>
    </row>
    <row r="546" spans="1:9">
      <c r="A546" s="166">
        <f t="shared" si="15"/>
        <v>534</v>
      </c>
      <c r="B546" s="50">
        <v>44666</v>
      </c>
      <c r="C546" s="65" t="s">
        <v>90</v>
      </c>
      <c r="D546" s="289" t="s">
        <v>1652</v>
      </c>
      <c r="E546" s="66">
        <v>100000</v>
      </c>
      <c r="F546" s="167">
        <f t="shared" si="16"/>
        <v>100000</v>
      </c>
      <c r="G546" s="171"/>
      <c r="H546" s="178"/>
      <c r="I546" s="184"/>
    </row>
    <row r="547" spans="1:9">
      <c r="A547" s="166">
        <f t="shared" si="15"/>
        <v>535</v>
      </c>
      <c r="B547" s="50">
        <v>44666</v>
      </c>
      <c r="C547" s="65" t="s">
        <v>90</v>
      </c>
      <c r="D547" s="289" t="s">
        <v>1655</v>
      </c>
      <c r="E547" s="66">
        <v>100000</v>
      </c>
      <c r="F547" s="167">
        <f t="shared" si="16"/>
        <v>100000</v>
      </c>
      <c r="G547" s="171"/>
      <c r="H547" s="178"/>
      <c r="I547" s="184"/>
    </row>
    <row r="548" spans="1:9">
      <c r="A548" s="166">
        <f t="shared" si="15"/>
        <v>536</v>
      </c>
      <c r="B548" s="50">
        <v>44666</v>
      </c>
      <c r="C548" s="65" t="s">
        <v>90</v>
      </c>
      <c r="D548" s="289" t="s">
        <v>21</v>
      </c>
      <c r="E548" s="66">
        <v>10000</v>
      </c>
      <c r="F548" s="167">
        <f t="shared" si="16"/>
        <v>10000</v>
      </c>
      <c r="G548" s="171"/>
      <c r="H548" s="178"/>
      <c r="I548" s="184"/>
    </row>
    <row r="549" spans="1:9">
      <c r="A549" s="166">
        <f t="shared" si="15"/>
        <v>537</v>
      </c>
      <c r="B549" s="50">
        <v>44667</v>
      </c>
      <c r="C549" s="65" t="s">
        <v>91</v>
      </c>
      <c r="D549" s="289" t="s">
        <v>1656</v>
      </c>
      <c r="E549" s="66">
        <v>50000</v>
      </c>
      <c r="F549" s="167">
        <f t="shared" si="16"/>
        <v>50000</v>
      </c>
      <c r="G549" s="171"/>
      <c r="H549" s="178"/>
      <c r="I549" s="184"/>
    </row>
    <row r="550" spans="1:9">
      <c r="A550" s="166">
        <f t="shared" si="15"/>
        <v>538</v>
      </c>
      <c r="B550" s="50">
        <v>44667</v>
      </c>
      <c r="C550" s="65" t="s">
        <v>91</v>
      </c>
      <c r="D550" s="289" t="s">
        <v>1657</v>
      </c>
      <c r="E550" s="66">
        <v>500000</v>
      </c>
      <c r="F550" s="167">
        <f t="shared" si="16"/>
        <v>500000</v>
      </c>
      <c r="G550" s="171"/>
      <c r="H550" s="178"/>
      <c r="I550" s="184"/>
    </row>
    <row r="551" spans="1:9">
      <c r="A551" s="166">
        <f t="shared" si="15"/>
        <v>539</v>
      </c>
      <c r="B551" s="50">
        <v>44667</v>
      </c>
      <c r="C551" s="65" t="s">
        <v>91</v>
      </c>
      <c r="D551" s="289" t="s">
        <v>1670</v>
      </c>
      <c r="E551" s="66">
        <v>5172002</v>
      </c>
      <c r="F551" s="167">
        <f t="shared" si="16"/>
        <v>5172002</v>
      </c>
      <c r="G551" s="171"/>
      <c r="H551" s="178"/>
      <c r="I551" s="184"/>
    </row>
    <row r="552" spans="1:9">
      <c r="A552" s="166">
        <f t="shared" si="15"/>
        <v>540</v>
      </c>
      <c r="B552" s="50">
        <v>44667</v>
      </c>
      <c r="C552" s="65" t="s">
        <v>91</v>
      </c>
      <c r="D552" s="289" t="s">
        <v>21</v>
      </c>
      <c r="E552" s="66">
        <v>1000</v>
      </c>
      <c r="F552" s="167">
        <f t="shared" ref="F552:F580" si="17">E552</f>
        <v>1000</v>
      </c>
      <c r="G552" s="171"/>
      <c r="H552" s="178"/>
      <c r="I552" s="184"/>
    </row>
    <row r="553" spans="1:9">
      <c r="A553" s="166">
        <f t="shared" si="15"/>
        <v>541</v>
      </c>
      <c r="B553" s="50">
        <v>44668</v>
      </c>
      <c r="C553" s="65" t="s">
        <v>92</v>
      </c>
      <c r="D553" s="289" t="s">
        <v>1658</v>
      </c>
      <c r="E553" s="66">
        <v>500000</v>
      </c>
      <c r="F553" s="167">
        <f t="shared" si="17"/>
        <v>500000</v>
      </c>
      <c r="G553" s="171"/>
      <c r="H553" s="178"/>
      <c r="I553" s="184"/>
    </row>
    <row r="554" spans="1:9">
      <c r="A554" s="166">
        <f t="shared" si="15"/>
        <v>542</v>
      </c>
      <c r="B554" s="50">
        <v>44668</v>
      </c>
      <c r="C554" s="65" t="s">
        <v>92</v>
      </c>
      <c r="D554" s="289" t="s">
        <v>21</v>
      </c>
      <c r="E554" s="66">
        <v>10000</v>
      </c>
      <c r="F554" s="167">
        <f t="shared" si="17"/>
        <v>10000</v>
      </c>
      <c r="G554" s="171"/>
      <c r="H554" s="178"/>
      <c r="I554" s="184"/>
    </row>
    <row r="555" spans="1:9">
      <c r="A555" s="166">
        <f t="shared" si="15"/>
        <v>543</v>
      </c>
      <c r="B555" s="50">
        <v>44668</v>
      </c>
      <c r="C555" s="65" t="s">
        <v>92</v>
      </c>
      <c r="D555" s="289" t="s">
        <v>21</v>
      </c>
      <c r="E555" s="66">
        <v>30000</v>
      </c>
      <c r="F555" s="167">
        <f t="shared" si="17"/>
        <v>30000</v>
      </c>
      <c r="G555" s="171"/>
      <c r="H555" s="178"/>
      <c r="I555" s="184"/>
    </row>
    <row r="556" spans="1:9">
      <c r="A556" s="166">
        <f t="shared" si="15"/>
        <v>544</v>
      </c>
      <c r="B556" s="50">
        <v>44669</v>
      </c>
      <c r="C556" s="65" t="s">
        <v>93</v>
      </c>
      <c r="D556" s="289" t="s">
        <v>21</v>
      </c>
      <c r="E556" s="66">
        <v>10000</v>
      </c>
      <c r="F556" s="167">
        <f t="shared" si="17"/>
        <v>10000</v>
      </c>
      <c r="G556" s="171"/>
      <c r="H556" s="178"/>
      <c r="I556" s="184"/>
    </row>
    <row r="557" spans="1:9">
      <c r="A557" s="166">
        <f t="shared" si="15"/>
        <v>545</v>
      </c>
      <c r="B557" s="50">
        <v>44669</v>
      </c>
      <c r="C557" s="65" t="s">
        <v>93</v>
      </c>
      <c r="D557" s="289" t="s">
        <v>1659</v>
      </c>
      <c r="E557" s="66">
        <v>150000</v>
      </c>
      <c r="F557" s="167">
        <f t="shared" si="17"/>
        <v>150000</v>
      </c>
      <c r="G557" s="171"/>
      <c r="H557" s="178"/>
      <c r="I557" s="184"/>
    </row>
    <row r="558" spans="1:9">
      <c r="A558" s="166">
        <f t="shared" si="15"/>
        <v>546</v>
      </c>
      <c r="B558" s="50">
        <v>44669</v>
      </c>
      <c r="C558" s="65" t="s">
        <v>93</v>
      </c>
      <c r="D558" s="289" t="s">
        <v>21</v>
      </c>
      <c r="E558" s="66">
        <v>10000</v>
      </c>
      <c r="F558" s="167">
        <f t="shared" si="17"/>
        <v>10000</v>
      </c>
      <c r="G558" s="171"/>
      <c r="H558" s="178"/>
      <c r="I558" s="184"/>
    </row>
    <row r="559" spans="1:9">
      <c r="A559" s="166">
        <f t="shared" si="15"/>
        <v>547</v>
      </c>
      <c r="B559" s="50">
        <v>44669</v>
      </c>
      <c r="C559" s="65" t="s">
        <v>93</v>
      </c>
      <c r="D559" s="289" t="s">
        <v>21</v>
      </c>
      <c r="E559" s="66">
        <v>50000</v>
      </c>
      <c r="F559" s="167">
        <f t="shared" si="17"/>
        <v>50000</v>
      </c>
      <c r="G559" s="171"/>
      <c r="H559" s="178"/>
      <c r="I559" s="184"/>
    </row>
    <row r="560" spans="1:9">
      <c r="A560" s="166">
        <f t="shared" si="15"/>
        <v>548</v>
      </c>
      <c r="B560" s="50">
        <v>44669</v>
      </c>
      <c r="C560" s="65" t="s">
        <v>93</v>
      </c>
      <c r="D560" s="289" t="s">
        <v>1660</v>
      </c>
      <c r="E560" s="66">
        <v>100000</v>
      </c>
      <c r="F560" s="167">
        <f t="shared" si="17"/>
        <v>100000</v>
      </c>
      <c r="G560" s="171"/>
      <c r="H560" s="178"/>
      <c r="I560" s="184"/>
    </row>
    <row r="561" spans="1:9">
      <c r="A561" s="166">
        <f t="shared" si="15"/>
        <v>549</v>
      </c>
      <c r="B561" s="50">
        <v>44670</v>
      </c>
      <c r="C561" s="65" t="s">
        <v>94</v>
      </c>
      <c r="D561" s="289" t="s">
        <v>21</v>
      </c>
      <c r="E561" s="66">
        <v>10000</v>
      </c>
      <c r="F561" s="167">
        <f t="shared" si="17"/>
        <v>10000</v>
      </c>
      <c r="G561" s="171"/>
      <c r="H561" s="178"/>
      <c r="I561" s="184"/>
    </row>
    <row r="562" spans="1:9">
      <c r="A562" s="166">
        <f t="shared" si="15"/>
        <v>550</v>
      </c>
      <c r="B562" s="50">
        <v>44670</v>
      </c>
      <c r="C562" s="65" t="s">
        <v>94</v>
      </c>
      <c r="D562" s="289" t="s">
        <v>1661</v>
      </c>
      <c r="E562" s="66">
        <v>200000</v>
      </c>
      <c r="F562" s="167">
        <f t="shared" si="17"/>
        <v>200000</v>
      </c>
      <c r="G562" s="171"/>
      <c r="H562" s="178"/>
      <c r="I562" s="184"/>
    </row>
    <row r="563" spans="1:9">
      <c r="A563" s="166">
        <f t="shared" si="15"/>
        <v>551</v>
      </c>
      <c r="B563" s="50">
        <v>44670</v>
      </c>
      <c r="C563" s="65" t="s">
        <v>94</v>
      </c>
      <c r="D563" s="289" t="s">
        <v>2448</v>
      </c>
      <c r="E563" s="66">
        <v>300000</v>
      </c>
      <c r="F563" s="167">
        <f t="shared" si="17"/>
        <v>300000</v>
      </c>
      <c r="G563" s="171"/>
      <c r="H563" s="178"/>
      <c r="I563" s="184"/>
    </row>
    <row r="564" spans="1:9">
      <c r="A564" s="166">
        <f t="shared" si="15"/>
        <v>552</v>
      </c>
      <c r="B564" s="50">
        <v>44670</v>
      </c>
      <c r="C564" s="65" t="s">
        <v>94</v>
      </c>
      <c r="D564" s="289" t="s">
        <v>21</v>
      </c>
      <c r="E564" s="66">
        <v>10000</v>
      </c>
      <c r="F564" s="167">
        <f t="shared" si="17"/>
        <v>10000</v>
      </c>
      <c r="G564" s="171"/>
      <c r="H564" s="178"/>
      <c r="I564" s="184"/>
    </row>
    <row r="565" spans="1:9">
      <c r="A565" s="166">
        <f t="shared" si="15"/>
        <v>553</v>
      </c>
      <c r="B565" s="50">
        <v>44671</v>
      </c>
      <c r="C565" s="65" t="s">
        <v>95</v>
      </c>
      <c r="D565" s="289" t="s">
        <v>146</v>
      </c>
      <c r="E565" s="66">
        <v>200000</v>
      </c>
      <c r="F565" s="167">
        <f t="shared" si="17"/>
        <v>200000</v>
      </c>
      <c r="G565" s="171"/>
      <c r="H565" s="178"/>
      <c r="I565" s="184"/>
    </row>
    <row r="566" spans="1:9">
      <c r="A566" s="166">
        <f t="shared" si="15"/>
        <v>554</v>
      </c>
      <c r="B566" s="50">
        <v>44671</v>
      </c>
      <c r="C566" s="65" t="s">
        <v>95</v>
      </c>
      <c r="D566" s="289" t="s">
        <v>1662</v>
      </c>
      <c r="E566" s="66">
        <v>100000</v>
      </c>
      <c r="F566" s="167">
        <f t="shared" si="17"/>
        <v>100000</v>
      </c>
      <c r="G566" s="171"/>
      <c r="H566" s="178"/>
      <c r="I566" s="184"/>
    </row>
    <row r="567" spans="1:9">
      <c r="A567" s="166">
        <f t="shared" si="15"/>
        <v>555</v>
      </c>
      <c r="B567" s="50">
        <v>44672</v>
      </c>
      <c r="C567" s="65" t="s">
        <v>96</v>
      </c>
      <c r="D567" s="289" t="s">
        <v>361</v>
      </c>
      <c r="E567" s="66">
        <v>500000</v>
      </c>
      <c r="F567" s="167">
        <f t="shared" si="17"/>
        <v>500000</v>
      </c>
      <c r="G567" s="171"/>
      <c r="H567" s="178"/>
      <c r="I567" s="184"/>
    </row>
    <row r="568" spans="1:9">
      <c r="A568" s="166">
        <f t="shared" si="15"/>
        <v>556</v>
      </c>
      <c r="B568" s="50">
        <v>44673</v>
      </c>
      <c r="C568" s="65" t="s">
        <v>97</v>
      </c>
      <c r="D568" s="289" t="s">
        <v>21</v>
      </c>
      <c r="E568" s="66">
        <v>10000</v>
      </c>
      <c r="F568" s="167">
        <f t="shared" si="17"/>
        <v>10000</v>
      </c>
      <c r="G568" s="171"/>
      <c r="H568" s="178"/>
      <c r="I568" s="184"/>
    </row>
    <row r="569" spans="1:9">
      <c r="A569" s="166">
        <f t="shared" si="15"/>
        <v>557</v>
      </c>
      <c r="B569" s="50">
        <v>44673</v>
      </c>
      <c r="C569" s="65" t="s">
        <v>97</v>
      </c>
      <c r="D569" s="289" t="s">
        <v>21</v>
      </c>
      <c r="E569" s="66">
        <v>20000</v>
      </c>
      <c r="F569" s="167">
        <f t="shared" si="17"/>
        <v>20000</v>
      </c>
      <c r="G569" s="171"/>
      <c r="H569" s="178"/>
      <c r="I569" s="184"/>
    </row>
    <row r="570" spans="1:9">
      <c r="A570" s="166">
        <f t="shared" si="15"/>
        <v>558</v>
      </c>
      <c r="B570" s="50">
        <v>44674</v>
      </c>
      <c r="C570" s="65" t="s">
        <v>98</v>
      </c>
      <c r="D570" s="289" t="s">
        <v>21</v>
      </c>
      <c r="E570" s="66">
        <v>5000</v>
      </c>
      <c r="F570" s="167">
        <f t="shared" si="17"/>
        <v>5000</v>
      </c>
      <c r="G570" s="171"/>
      <c r="H570" s="178"/>
      <c r="I570" s="184"/>
    </row>
    <row r="571" spans="1:9">
      <c r="A571" s="166">
        <f t="shared" si="15"/>
        <v>559</v>
      </c>
      <c r="B571" s="50">
        <v>44674</v>
      </c>
      <c r="C571" s="65" t="s">
        <v>98</v>
      </c>
      <c r="D571" s="289" t="s">
        <v>1663</v>
      </c>
      <c r="E571" s="66">
        <v>500000</v>
      </c>
      <c r="F571" s="167">
        <f t="shared" si="17"/>
        <v>500000</v>
      </c>
      <c r="G571" s="171"/>
      <c r="H571" s="178"/>
      <c r="I571" s="184"/>
    </row>
    <row r="572" spans="1:9">
      <c r="A572" s="166">
        <f t="shared" si="15"/>
        <v>560</v>
      </c>
      <c r="B572" s="50">
        <v>44675</v>
      </c>
      <c r="C572" s="65" t="s">
        <v>99</v>
      </c>
      <c r="D572" s="289" t="s">
        <v>218</v>
      </c>
      <c r="E572" s="66">
        <v>500000</v>
      </c>
      <c r="F572" s="167">
        <f t="shared" si="17"/>
        <v>500000</v>
      </c>
      <c r="G572" s="171"/>
      <c r="H572" s="178"/>
      <c r="I572" s="184"/>
    </row>
    <row r="573" spans="1:9" ht="25.5">
      <c r="A573" s="166">
        <f t="shared" si="15"/>
        <v>561</v>
      </c>
      <c r="B573" s="50">
        <v>44675</v>
      </c>
      <c r="C573" s="65" t="s">
        <v>99</v>
      </c>
      <c r="D573" s="24" t="s">
        <v>2478</v>
      </c>
      <c r="E573" s="66">
        <v>200000</v>
      </c>
      <c r="F573" s="167">
        <f t="shared" si="17"/>
        <v>200000</v>
      </c>
      <c r="G573" s="171"/>
      <c r="H573" s="178"/>
      <c r="I573" s="184"/>
    </row>
    <row r="574" spans="1:9">
      <c r="A574" s="166">
        <f t="shared" si="15"/>
        <v>562</v>
      </c>
      <c r="B574" s="50">
        <v>44675</v>
      </c>
      <c r="C574" s="65" t="s">
        <v>99</v>
      </c>
      <c r="D574" s="289" t="s">
        <v>21</v>
      </c>
      <c r="E574" s="66">
        <v>20000</v>
      </c>
      <c r="F574" s="167">
        <f t="shared" si="17"/>
        <v>20000</v>
      </c>
      <c r="G574" s="171"/>
      <c r="H574" s="178"/>
      <c r="I574" s="184"/>
    </row>
    <row r="575" spans="1:9">
      <c r="A575" s="166">
        <f t="shared" si="15"/>
        <v>563</v>
      </c>
      <c r="B575" s="50">
        <v>44676</v>
      </c>
      <c r="C575" s="65" t="s">
        <v>100</v>
      </c>
      <c r="D575" s="289" t="s">
        <v>949</v>
      </c>
      <c r="E575" s="66">
        <v>1000000</v>
      </c>
      <c r="F575" s="167">
        <f t="shared" si="17"/>
        <v>1000000</v>
      </c>
      <c r="G575" s="171"/>
      <c r="H575" s="178"/>
      <c r="I575" s="184"/>
    </row>
    <row r="576" spans="1:9">
      <c r="A576" s="166">
        <f t="shared" si="15"/>
        <v>564</v>
      </c>
      <c r="B576" s="50">
        <v>44676</v>
      </c>
      <c r="C576" s="65" t="s">
        <v>100</v>
      </c>
      <c r="D576" s="289" t="s">
        <v>294</v>
      </c>
      <c r="E576" s="66">
        <v>200000</v>
      </c>
      <c r="F576" s="167">
        <f t="shared" si="17"/>
        <v>200000</v>
      </c>
      <c r="G576" s="171"/>
      <c r="H576" s="178"/>
      <c r="I576" s="184"/>
    </row>
    <row r="577" spans="1:9">
      <c r="A577" s="166">
        <f t="shared" si="15"/>
        <v>565</v>
      </c>
      <c r="B577" s="50">
        <v>44676</v>
      </c>
      <c r="C577" s="65" t="s">
        <v>100</v>
      </c>
      <c r="D577" s="289" t="s">
        <v>520</v>
      </c>
      <c r="E577" s="66">
        <v>444444</v>
      </c>
      <c r="F577" s="167">
        <f t="shared" si="17"/>
        <v>444444</v>
      </c>
      <c r="G577" s="171"/>
      <c r="H577" s="178"/>
      <c r="I577" s="184"/>
    </row>
    <row r="578" spans="1:9">
      <c r="A578" s="166">
        <f t="shared" si="15"/>
        <v>566</v>
      </c>
      <c r="B578" s="50">
        <v>44676</v>
      </c>
      <c r="C578" s="65" t="s">
        <v>100</v>
      </c>
      <c r="D578" s="289" t="s">
        <v>21</v>
      </c>
      <c r="E578" s="66">
        <v>18900</v>
      </c>
      <c r="F578" s="167">
        <f t="shared" si="17"/>
        <v>18900</v>
      </c>
      <c r="G578" s="171"/>
      <c r="H578" s="178"/>
      <c r="I578" s="184"/>
    </row>
    <row r="579" spans="1:9">
      <c r="A579" s="166">
        <f t="shared" si="15"/>
        <v>567</v>
      </c>
      <c r="B579" s="50">
        <v>44676</v>
      </c>
      <c r="C579" s="65" t="s">
        <v>100</v>
      </c>
      <c r="D579" s="289" t="s">
        <v>21</v>
      </c>
      <c r="E579" s="66">
        <v>5000</v>
      </c>
      <c r="F579" s="167">
        <f t="shared" si="17"/>
        <v>5000</v>
      </c>
      <c r="G579" s="171"/>
      <c r="H579" s="178"/>
      <c r="I579" s="184"/>
    </row>
    <row r="580" spans="1:9">
      <c r="A580" s="166">
        <f t="shared" si="15"/>
        <v>568</v>
      </c>
      <c r="B580" s="50">
        <v>44676</v>
      </c>
      <c r="C580" s="65" t="s">
        <v>100</v>
      </c>
      <c r="D580" s="289" t="s">
        <v>991</v>
      </c>
      <c r="E580" s="66">
        <v>100000</v>
      </c>
      <c r="F580" s="167">
        <f t="shared" si="17"/>
        <v>100000</v>
      </c>
      <c r="G580" s="171"/>
      <c r="H580" s="178"/>
      <c r="I580" s="184"/>
    </row>
    <row r="581" spans="1:9">
      <c r="A581" s="166">
        <f t="shared" si="15"/>
        <v>569</v>
      </c>
      <c r="B581" s="50">
        <v>44676</v>
      </c>
      <c r="C581" s="65" t="s">
        <v>100</v>
      </c>
      <c r="D581" s="289" t="s">
        <v>478</v>
      </c>
      <c r="E581" s="66">
        <v>60550</v>
      </c>
      <c r="F581" s="167"/>
      <c r="G581" s="171">
        <f>E581</f>
        <v>60550</v>
      </c>
      <c r="H581" s="178"/>
      <c r="I581" s="184"/>
    </row>
    <row r="582" spans="1:9">
      <c r="A582" s="166">
        <f t="shared" si="15"/>
        <v>570</v>
      </c>
      <c r="B582" s="50">
        <v>44677</v>
      </c>
      <c r="C582" s="65" t="s">
        <v>101</v>
      </c>
      <c r="D582" s="289" t="s">
        <v>21</v>
      </c>
      <c r="E582" s="66">
        <v>5000</v>
      </c>
      <c r="F582" s="167">
        <f>E582</f>
        <v>5000</v>
      </c>
      <c r="G582" s="171"/>
      <c r="H582" s="178"/>
      <c r="I582" s="184"/>
    </row>
    <row r="583" spans="1:9">
      <c r="A583" s="166">
        <f t="shared" si="15"/>
        <v>571</v>
      </c>
      <c r="B583" s="50">
        <v>44677</v>
      </c>
      <c r="C583" s="65" t="s">
        <v>101</v>
      </c>
      <c r="D583" s="289" t="s">
        <v>2447</v>
      </c>
      <c r="E583" s="66">
        <v>100000</v>
      </c>
      <c r="F583" s="167">
        <f t="shared" ref="F583:F646" si="18">E583</f>
        <v>100000</v>
      </c>
      <c r="G583" s="171"/>
      <c r="H583" s="178"/>
      <c r="I583" s="184"/>
    </row>
    <row r="584" spans="1:9">
      <c r="A584" s="166">
        <f t="shared" si="15"/>
        <v>572</v>
      </c>
      <c r="B584" s="50">
        <v>44677</v>
      </c>
      <c r="C584" s="65" t="s">
        <v>101</v>
      </c>
      <c r="D584" s="289" t="s">
        <v>21</v>
      </c>
      <c r="E584" s="66">
        <v>20000</v>
      </c>
      <c r="F584" s="167">
        <f t="shared" si="18"/>
        <v>20000</v>
      </c>
      <c r="G584" s="171"/>
      <c r="H584" s="178"/>
      <c r="I584" s="184"/>
    </row>
    <row r="585" spans="1:9">
      <c r="A585" s="166">
        <f t="shared" si="15"/>
        <v>573</v>
      </c>
      <c r="B585" s="50">
        <v>44677</v>
      </c>
      <c r="C585" s="65" t="s">
        <v>101</v>
      </c>
      <c r="D585" s="289" t="s">
        <v>991</v>
      </c>
      <c r="E585" s="66">
        <v>50000</v>
      </c>
      <c r="F585" s="167">
        <f t="shared" si="18"/>
        <v>50000</v>
      </c>
      <c r="G585" s="171"/>
      <c r="H585" s="178"/>
      <c r="I585" s="184"/>
    </row>
    <row r="586" spans="1:9">
      <c r="A586" s="166">
        <f t="shared" si="15"/>
        <v>574</v>
      </c>
      <c r="B586" s="50">
        <v>44678</v>
      </c>
      <c r="C586" s="65" t="s">
        <v>102</v>
      </c>
      <c r="D586" s="289" t="s">
        <v>21</v>
      </c>
      <c r="E586" s="66">
        <v>20000</v>
      </c>
      <c r="F586" s="167">
        <f t="shared" si="18"/>
        <v>20000</v>
      </c>
      <c r="G586" s="171"/>
      <c r="H586" s="178"/>
      <c r="I586" s="184"/>
    </row>
    <row r="587" spans="1:9">
      <c r="A587" s="166">
        <f t="shared" si="15"/>
        <v>575</v>
      </c>
      <c r="B587" s="50">
        <v>44678</v>
      </c>
      <c r="C587" s="65" t="s">
        <v>102</v>
      </c>
      <c r="D587" s="289" t="s">
        <v>21</v>
      </c>
      <c r="E587" s="66">
        <v>10000</v>
      </c>
      <c r="F587" s="167">
        <f t="shared" si="18"/>
        <v>10000</v>
      </c>
      <c r="G587" s="171"/>
      <c r="H587" s="178"/>
      <c r="I587" s="184"/>
    </row>
    <row r="588" spans="1:9">
      <c r="A588" s="166">
        <f t="shared" si="15"/>
        <v>576</v>
      </c>
      <c r="B588" s="50">
        <v>44678</v>
      </c>
      <c r="C588" s="65" t="s">
        <v>102</v>
      </c>
      <c r="D588" s="289" t="s">
        <v>1664</v>
      </c>
      <c r="E588" s="66">
        <v>1500000</v>
      </c>
      <c r="F588" s="167">
        <f t="shared" si="18"/>
        <v>1500000</v>
      </c>
      <c r="G588" s="171"/>
      <c r="H588" s="178"/>
      <c r="I588" s="184"/>
    </row>
    <row r="589" spans="1:9">
      <c r="A589" s="166">
        <f t="shared" si="15"/>
        <v>577</v>
      </c>
      <c r="B589" s="50">
        <v>44679</v>
      </c>
      <c r="C589" s="65" t="s">
        <v>103</v>
      </c>
      <c r="D589" s="289" t="s">
        <v>143</v>
      </c>
      <c r="E589" s="66">
        <v>100000</v>
      </c>
      <c r="F589" s="167">
        <f t="shared" si="18"/>
        <v>100000</v>
      </c>
      <c r="G589" s="171"/>
      <c r="H589" s="178"/>
      <c r="I589" s="184"/>
    </row>
    <row r="590" spans="1:9">
      <c r="A590" s="166">
        <f t="shared" si="15"/>
        <v>578</v>
      </c>
      <c r="B590" s="50">
        <v>44679</v>
      </c>
      <c r="C590" s="65" t="s">
        <v>103</v>
      </c>
      <c r="D590" s="289" t="s">
        <v>307</v>
      </c>
      <c r="E590" s="66">
        <v>195073</v>
      </c>
      <c r="F590" s="167">
        <f t="shared" si="18"/>
        <v>195073</v>
      </c>
      <c r="G590" s="171"/>
      <c r="H590" s="178"/>
      <c r="I590" s="184"/>
    </row>
    <row r="591" spans="1:9">
      <c r="A591" s="166">
        <f t="shared" si="15"/>
        <v>579</v>
      </c>
      <c r="B591" s="50">
        <v>44679</v>
      </c>
      <c r="C591" s="65" t="s">
        <v>103</v>
      </c>
      <c r="D591" s="289" t="s">
        <v>298</v>
      </c>
      <c r="E591" s="66">
        <v>300000</v>
      </c>
      <c r="F591" s="167">
        <f t="shared" si="18"/>
        <v>300000</v>
      </c>
      <c r="G591" s="171"/>
      <c r="H591" s="178"/>
      <c r="I591" s="184"/>
    </row>
    <row r="592" spans="1:9">
      <c r="A592" s="166">
        <f t="shared" si="15"/>
        <v>580</v>
      </c>
      <c r="B592" s="50">
        <v>44679</v>
      </c>
      <c r="C592" s="65" t="s">
        <v>103</v>
      </c>
      <c r="D592" s="289" t="s">
        <v>1665</v>
      </c>
      <c r="E592" s="66">
        <v>300000</v>
      </c>
      <c r="F592" s="167">
        <f t="shared" si="18"/>
        <v>300000</v>
      </c>
      <c r="G592" s="171"/>
      <c r="H592" s="178"/>
      <c r="I592" s="184"/>
    </row>
    <row r="593" spans="1:9">
      <c r="A593" s="166">
        <f t="shared" si="15"/>
        <v>581</v>
      </c>
      <c r="B593" s="50">
        <v>44680</v>
      </c>
      <c r="C593" s="65" t="s">
        <v>104</v>
      </c>
      <c r="D593" s="289" t="s">
        <v>21</v>
      </c>
      <c r="E593" s="66">
        <v>10000</v>
      </c>
      <c r="F593" s="167">
        <f t="shared" si="18"/>
        <v>10000</v>
      </c>
      <c r="G593" s="171"/>
      <c r="H593" s="178"/>
      <c r="I593" s="184"/>
    </row>
    <row r="594" spans="1:9">
      <c r="A594" s="166">
        <f t="shared" si="15"/>
        <v>582</v>
      </c>
      <c r="B594" s="50">
        <v>44680</v>
      </c>
      <c r="C594" s="65" t="s">
        <v>104</v>
      </c>
      <c r="D594" s="289" t="s">
        <v>193</v>
      </c>
      <c r="E594" s="66">
        <v>300000</v>
      </c>
      <c r="F594" s="167">
        <f t="shared" si="18"/>
        <v>300000</v>
      </c>
      <c r="G594" s="171"/>
      <c r="H594" s="178"/>
      <c r="I594" s="184"/>
    </row>
    <row r="595" spans="1:9">
      <c r="A595" s="166">
        <f t="shared" si="15"/>
        <v>583</v>
      </c>
      <c r="B595" s="50">
        <v>44681</v>
      </c>
      <c r="C595" s="65" t="s">
        <v>105</v>
      </c>
      <c r="D595" s="289" t="s">
        <v>21</v>
      </c>
      <c r="E595" s="66">
        <v>20000</v>
      </c>
      <c r="F595" s="167">
        <f t="shared" si="18"/>
        <v>20000</v>
      </c>
      <c r="G595" s="171"/>
      <c r="H595" s="178"/>
      <c r="I595" s="184"/>
    </row>
    <row r="596" spans="1:9">
      <c r="A596" s="166">
        <f t="shared" si="15"/>
        <v>584</v>
      </c>
      <c r="B596" s="50">
        <v>44681</v>
      </c>
      <c r="C596" s="65" t="s">
        <v>105</v>
      </c>
      <c r="D596" s="289" t="s">
        <v>1666</v>
      </c>
      <c r="E596" s="66">
        <v>200000</v>
      </c>
      <c r="F596" s="167">
        <f t="shared" si="18"/>
        <v>200000</v>
      </c>
      <c r="G596" s="171"/>
      <c r="H596" s="178"/>
      <c r="I596" s="184"/>
    </row>
    <row r="597" spans="1:9">
      <c r="A597" s="166">
        <f t="shared" si="15"/>
        <v>585</v>
      </c>
      <c r="B597" s="50">
        <v>44681</v>
      </c>
      <c r="C597" s="65" t="s">
        <v>105</v>
      </c>
      <c r="D597" s="289" t="s">
        <v>21</v>
      </c>
      <c r="E597" s="66">
        <v>39000</v>
      </c>
      <c r="F597" s="167">
        <f t="shared" si="18"/>
        <v>39000</v>
      </c>
      <c r="G597" s="171"/>
      <c r="H597" s="178"/>
      <c r="I597" s="184"/>
    </row>
    <row r="598" spans="1:9">
      <c r="A598" s="166">
        <f t="shared" si="15"/>
        <v>586</v>
      </c>
      <c r="B598" s="50">
        <v>44681</v>
      </c>
      <c r="C598" s="65" t="s">
        <v>105</v>
      </c>
      <c r="D598" s="289" t="s">
        <v>1667</v>
      </c>
      <c r="E598" s="66">
        <v>100000</v>
      </c>
      <c r="F598" s="167">
        <f t="shared" si="18"/>
        <v>100000</v>
      </c>
      <c r="G598" s="171"/>
      <c r="H598" s="178"/>
      <c r="I598" s="184"/>
    </row>
    <row r="599" spans="1:9">
      <c r="A599" s="166">
        <f t="shared" si="15"/>
        <v>587</v>
      </c>
      <c r="B599" s="50">
        <v>44681</v>
      </c>
      <c r="C599" s="65" t="s">
        <v>105</v>
      </c>
      <c r="D599" s="289" t="s">
        <v>21</v>
      </c>
      <c r="E599" s="66">
        <v>1000000</v>
      </c>
      <c r="F599" s="167">
        <f t="shared" si="18"/>
        <v>1000000</v>
      </c>
      <c r="G599" s="171"/>
      <c r="H599" s="178"/>
      <c r="I599" s="184"/>
    </row>
    <row r="600" spans="1:9">
      <c r="A600" s="166">
        <f t="shared" si="15"/>
        <v>588</v>
      </c>
      <c r="B600" s="85">
        <v>44682</v>
      </c>
      <c r="C600" s="65" t="s">
        <v>106</v>
      </c>
      <c r="D600" s="289" t="s">
        <v>339</v>
      </c>
      <c r="E600" s="66">
        <v>400000</v>
      </c>
      <c r="F600" s="167">
        <f t="shared" si="18"/>
        <v>400000</v>
      </c>
      <c r="G600" s="171"/>
      <c r="H600" s="178"/>
      <c r="I600" s="184"/>
    </row>
    <row r="601" spans="1:9">
      <c r="A601" s="166">
        <f t="shared" si="15"/>
        <v>589</v>
      </c>
      <c r="B601" s="85">
        <v>44682</v>
      </c>
      <c r="C601" s="65" t="s">
        <v>106</v>
      </c>
      <c r="D601" s="289" t="s">
        <v>226</v>
      </c>
      <c r="E601" s="66">
        <v>400000</v>
      </c>
      <c r="F601" s="167">
        <f t="shared" si="18"/>
        <v>400000</v>
      </c>
      <c r="G601" s="171"/>
      <c r="H601" s="178"/>
      <c r="I601" s="184"/>
    </row>
    <row r="602" spans="1:9">
      <c r="A602" s="166">
        <f t="shared" si="15"/>
        <v>590</v>
      </c>
      <c r="B602" s="85">
        <v>44682</v>
      </c>
      <c r="C602" s="65" t="s">
        <v>106</v>
      </c>
      <c r="D602" s="289" t="s">
        <v>509</v>
      </c>
      <c r="E602" s="66">
        <v>100000</v>
      </c>
      <c r="F602" s="167">
        <f t="shared" si="18"/>
        <v>100000</v>
      </c>
      <c r="G602" s="171"/>
      <c r="H602" s="178"/>
      <c r="I602" s="184"/>
    </row>
    <row r="603" spans="1:9">
      <c r="A603" s="166">
        <f t="shared" si="15"/>
        <v>591</v>
      </c>
      <c r="B603" s="85">
        <v>44682</v>
      </c>
      <c r="C603" s="65" t="s">
        <v>106</v>
      </c>
      <c r="D603" s="289" t="s">
        <v>510</v>
      </c>
      <c r="E603" s="66">
        <v>100000</v>
      </c>
      <c r="F603" s="167">
        <f t="shared" si="18"/>
        <v>100000</v>
      </c>
      <c r="G603" s="171"/>
      <c r="H603" s="178"/>
      <c r="I603" s="184"/>
    </row>
    <row r="604" spans="1:9">
      <c r="A604" s="166">
        <f t="shared" si="15"/>
        <v>592</v>
      </c>
      <c r="B604" s="85">
        <v>44682</v>
      </c>
      <c r="C604" s="65" t="s">
        <v>106</v>
      </c>
      <c r="D604" s="289" t="s">
        <v>21</v>
      </c>
      <c r="E604" s="66">
        <v>100000</v>
      </c>
      <c r="F604" s="167">
        <f t="shared" si="18"/>
        <v>100000</v>
      </c>
      <c r="G604" s="171"/>
      <c r="H604" s="178"/>
      <c r="I604" s="184"/>
    </row>
    <row r="605" spans="1:9">
      <c r="A605" s="166">
        <f t="shared" si="15"/>
        <v>593</v>
      </c>
      <c r="B605" s="85">
        <v>44682</v>
      </c>
      <c r="C605" s="65" t="s">
        <v>106</v>
      </c>
      <c r="D605" s="289" t="s">
        <v>259</v>
      </c>
      <c r="E605" s="66">
        <v>50000</v>
      </c>
      <c r="F605" s="167">
        <f t="shared" si="18"/>
        <v>50000</v>
      </c>
      <c r="G605" s="171"/>
      <c r="H605" s="178"/>
      <c r="I605" s="184"/>
    </row>
    <row r="606" spans="1:9">
      <c r="A606" s="166">
        <f t="shared" si="15"/>
        <v>594</v>
      </c>
      <c r="B606" s="85">
        <v>44683</v>
      </c>
      <c r="C606" s="65" t="s">
        <v>107</v>
      </c>
      <c r="D606" s="289" t="s">
        <v>21</v>
      </c>
      <c r="E606" s="66">
        <v>10000</v>
      </c>
      <c r="F606" s="167">
        <f t="shared" si="18"/>
        <v>10000</v>
      </c>
      <c r="G606" s="171"/>
      <c r="H606" s="178"/>
      <c r="I606" s="184"/>
    </row>
    <row r="607" spans="1:9">
      <c r="A607" s="166">
        <f t="shared" si="15"/>
        <v>595</v>
      </c>
      <c r="B607" s="85">
        <v>44684</v>
      </c>
      <c r="C607" s="65" t="s">
        <v>108</v>
      </c>
      <c r="D607" s="289" t="s">
        <v>511</v>
      </c>
      <c r="E607" s="66">
        <v>1000000</v>
      </c>
      <c r="F607" s="167">
        <f t="shared" si="18"/>
        <v>1000000</v>
      </c>
      <c r="G607" s="171"/>
      <c r="H607" s="178"/>
      <c r="I607" s="184"/>
    </row>
    <row r="608" spans="1:9">
      <c r="A608" s="166">
        <f t="shared" si="15"/>
        <v>596</v>
      </c>
      <c r="B608" s="85">
        <v>44684</v>
      </c>
      <c r="C608" s="65" t="s">
        <v>108</v>
      </c>
      <c r="D608" s="289" t="s">
        <v>2449</v>
      </c>
      <c r="E608" s="66">
        <v>5000000</v>
      </c>
      <c r="F608" s="167">
        <f t="shared" si="18"/>
        <v>5000000</v>
      </c>
      <c r="G608" s="171"/>
      <c r="H608" s="178"/>
      <c r="I608" s="184"/>
    </row>
    <row r="609" spans="1:9">
      <c r="A609" s="166">
        <f t="shared" si="15"/>
        <v>597</v>
      </c>
      <c r="B609" s="85">
        <v>44684</v>
      </c>
      <c r="C609" s="65" t="s">
        <v>108</v>
      </c>
      <c r="D609" s="289" t="s">
        <v>21</v>
      </c>
      <c r="E609" s="66">
        <v>30000</v>
      </c>
      <c r="F609" s="167">
        <f t="shared" si="18"/>
        <v>30000</v>
      </c>
      <c r="G609" s="171"/>
      <c r="H609" s="178"/>
      <c r="I609" s="184"/>
    </row>
    <row r="610" spans="1:9">
      <c r="A610" s="166">
        <f t="shared" si="15"/>
        <v>598</v>
      </c>
      <c r="B610" s="85">
        <v>44685</v>
      </c>
      <c r="C610" s="65" t="s">
        <v>109</v>
      </c>
      <c r="D610" s="289" t="s">
        <v>139</v>
      </c>
      <c r="E610" s="66">
        <v>100000</v>
      </c>
      <c r="F610" s="167">
        <f t="shared" si="18"/>
        <v>100000</v>
      </c>
      <c r="G610" s="171"/>
      <c r="H610" s="178"/>
      <c r="I610" s="184"/>
    </row>
    <row r="611" spans="1:9">
      <c r="A611" s="166">
        <f t="shared" si="15"/>
        <v>599</v>
      </c>
      <c r="B611" s="85">
        <v>44685</v>
      </c>
      <c r="C611" s="65" t="s">
        <v>109</v>
      </c>
      <c r="D611" s="289" t="s">
        <v>512</v>
      </c>
      <c r="E611" s="66">
        <v>50000</v>
      </c>
      <c r="F611" s="167">
        <f t="shared" si="18"/>
        <v>50000</v>
      </c>
      <c r="G611" s="171"/>
      <c r="H611" s="178"/>
      <c r="I611" s="184"/>
    </row>
    <row r="612" spans="1:9">
      <c r="A612" s="166">
        <f t="shared" si="15"/>
        <v>600</v>
      </c>
      <c r="B612" s="85">
        <v>44685</v>
      </c>
      <c r="C612" s="65" t="s">
        <v>109</v>
      </c>
      <c r="D612" s="289" t="s">
        <v>513</v>
      </c>
      <c r="E612" s="66">
        <v>10000</v>
      </c>
      <c r="F612" s="167">
        <f t="shared" si="18"/>
        <v>10000</v>
      </c>
      <c r="G612" s="171"/>
      <c r="H612" s="178"/>
      <c r="I612" s="184"/>
    </row>
    <row r="613" spans="1:9">
      <c r="A613" s="166">
        <f t="shared" si="15"/>
        <v>601</v>
      </c>
      <c r="B613" s="85">
        <v>44685</v>
      </c>
      <c r="C613" s="65" t="s">
        <v>109</v>
      </c>
      <c r="D613" s="289" t="s">
        <v>21</v>
      </c>
      <c r="E613" s="66">
        <v>10000</v>
      </c>
      <c r="F613" s="167">
        <f t="shared" si="18"/>
        <v>10000</v>
      </c>
      <c r="G613" s="171"/>
      <c r="H613" s="178"/>
      <c r="I613" s="184"/>
    </row>
    <row r="614" spans="1:9">
      <c r="A614" s="166">
        <f t="shared" si="15"/>
        <v>602</v>
      </c>
      <c r="B614" s="85">
        <v>44685</v>
      </c>
      <c r="C614" s="65" t="s">
        <v>109</v>
      </c>
      <c r="D614" s="289" t="s">
        <v>513</v>
      </c>
      <c r="E614" s="66">
        <v>7000</v>
      </c>
      <c r="F614" s="167">
        <f t="shared" si="18"/>
        <v>7000</v>
      </c>
      <c r="G614" s="171"/>
      <c r="H614" s="178"/>
      <c r="I614" s="184"/>
    </row>
    <row r="615" spans="1:9">
      <c r="A615" s="166">
        <f t="shared" si="15"/>
        <v>603</v>
      </c>
      <c r="B615" s="85">
        <v>44685</v>
      </c>
      <c r="C615" s="65" t="s">
        <v>109</v>
      </c>
      <c r="D615" s="289" t="s">
        <v>21</v>
      </c>
      <c r="E615" s="66">
        <v>100000</v>
      </c>
      <c r="F615" s="167">
        <f t="shared" si="18"/>
        <v>100000</v>
      </c>
      <c r="G615" s="171"/>
      <c r="H615" s="178"/>
      <c r="I615" s="184"/>
    </row>
    <row r="616" spans="1:9">
      <c r="A616" s="166">
        <f t="shared" si="15"/>
        <v>604</v>
      </c>
      <c r="B616" s="85">
        <v>44686</v>
      </c>
      <c r="C616" s="65" t="s">
        <v>110</v>
      </c>
      <c r="D616" s="289" t="s">
        <v>154</v>
      </c>
      <c r="E616" s="66">
        <v>300000</v>
      </c>
      <c r="F616" s="167">
        <f t="shared" si="18"/>
        <v>300000</v>
      </c>
      <c r="G616" s="171"/>
      <c r="H616" s="178"/>
      <c r="I616" s="184"/>
    </row>
    <row r="617" spans="1:9">
      <c r="A617" s="166">
        <f t="shared" si="15"/>
        <v>605</v>
      </c>
      <c r="B617" s="85">
        <v>44686</v>
      </c>
      <c r="C617" s="65" t="s">
        <v>110</v>
      </c>
      <c r="D617" s="289" t="s">
        <v>155</v>
      </c>
      <c r="E617" s="66">
        <v>300000</v>
      </c>
      <c r="F617" s="167">
        <f t="shared" si="18"/>
        <v>300000</v>
      </c>
      <c r="G617" s="171"/>
      <c r="H617" s="178"/>
      <c r="I617" s="184"/>
    </row>
    <row r="618" spans="1:9">
      <c r="A618" s="166">
        <f t="shared" si="15"/>
        <v>606</v>
      </c>
      <c r="B618" s="85">
        <v>44686</v>
      </c>
      <c r="C618" s="65" t="s">
        <v>110</v>
      </c>
      <c r="D618" s="289" t="s">
        <v>151</v>
      </c>
      <c r="E618" s="66">
        <v>100000</v>
      </c>
      <c r="F618" s="167">
        <f t="shared" si="18"/>
        <v>100000</v>
      </c>
      <c r="G618" s="171"/>
      <c r="H618" s="178"/>
      <c r="I618" s="184"/>
    </row>
    <row r="619" spans="1:9">
      <c r="A619" s="166">
        <f t="shared" si="15"/>
        <v>607</v>
      </c>
      <c r="B619" s="85">
        <v>44687</v>
      </c>
      <c r="C619" s="65" t="s">
        <v>111</v>
      </c>
      <c r="D619" s="24" t="s">
        <v>2433</v>
      </c>
      <c r="E619" s="66">
        <v>300000</v>
      </c>
      <c r="F619" s="167">
        <f t="shared" si="18"/>
        <v>300000</v>
      </c>
      <c r="G619" s="171"/>
      <c r="H619" s="178"/>
      <c r="I619" s="184"/>
    </row>
    <row r="620" spans="1:9">
      <c r="A620" s="166">
        <f t="shared" si="15"/>
        <v>608</v>
      </c>
      <c r="B620" s="85">
        <v>44687</v>
      </c>
      <c r="C620" s="65" t="s">
        <v>111</v>
      </c>
      <c r="D620" s="289" t="s">
        <v>117</v>
      </c>
      <c r="E620" s="66">
        <v>100000</v>
      </c>
      <c r="F620" s="167">
        <f t="shared" si="18"/>
        <v>100000</v>
      </c>
      <c r="G620" s="171"/>
      <c r="H620" s="178"/>
      <c r="I620" s="184"/>
    </row>
    <row r="621" spans="1:9">
      <c r="A621" s="166">
        <f t="shared" si="15"/>
        <v>609</v>
      </c>
      <c r="B621" s="85">
        <v>44687</v>
      </c>
      <c r="C621" s="65" t="s">
        <v>111</v>
      </c>
      <c r="D621" s="289" t="s">
        <v>514</v>
      </c>
      <c r="E621" s="66">
        <v>100000</v>
      </c>
      <c r="F621" s="167">
        <f t="shared" si="18"/>
        <v>100000</v>
      </c>
      <c r="G621" s="171"/>
      <c r="H621" s="178"/>
      <c r="I621" s="184"/>
    </row>
    <row r="622" spans="1:9">
      <c r="A622" s="166">
        <f t="shared" si="15"/>
        <v>610</v>
      </c>
      <c r="B622" s="85">
        <v>44687</v>
      </c>
      <c r="C622" s="65" t="s">
        <v>111</v>
      </c>
      <c r="D622" s="289" t="s">
        <v>21</v>
      </c>
      <c r="E622" s="66">
        <v>10000</v>
      </c>
      <c r="F622" s="167">
        <f t="shared" si="18"/>
        <v>10000</v>
      </c>
      <c r="G622" s="171"/>
      <c r="H622" s="178"/>
      <c r="I622" s="184"/>
    </row>
    <row r="623" spans="1:9">
      <c r="A623" s="166">
        <f t="shared" si="15"/>
        <v>611</v>
      </c>
      <c r="B623" s="85">
        <v>44687</v>
      </c>
      <c r="C623" s="65" t="s">
        <v>111</v>
      </c>
      <c r="D623" s="289" t="s">
        <v>263</v>
      </c>
      <c r="E623" s="66">
        <v>50000</v>
      </c>
      <c r="F623" s="167">
        <f t="shared" si="18"/>
        <v>50000</v>
      </c>
      <c r="G623" s="171"/>
      <c r="H623" s="178"/>
      <c r="I623" s="184"/>
    </row>
    <row r="624" spans="1:9">
      <c r="A624" s="166">
        <f t="shared" si="15"/>
        <v>612</v>
      </c>
      <c r="B624" s="85">
        <v>44687</v>
      </c>
      <c r="C624" s="65" t="s">
        <v>111</v>
      </c>
      <c r="D624" s="289" t="s">
        <v>515</v>
      </c>
      <c r="E624" s="66">
        <v>300000</v>
      </c>
      <c r="F624" s="167">
        <f t="shared" si="18"/>
        <v>300000</v>
      </c>
      <c r="G624" s="171"/>
      <c r="H624" s="178"/>
      <c r="I624" s="184"/>
    </row>
    <row r="625" spans="1:9">
      <c r="A625" s="166">
        <f t="shared" si="15"/>
        <v>613</v>
      </c>
      <c r="B625" s="85">
        <v>44687</v>
      </c>
      <c r="C625" s="65" t="s">
        <v>111</v>
      </c>
      <c r="D625" s="289" t="s">
        <v>516</v>
      </c>
      <c r="E625" s="66">
        <v>100000</v>
      </c>
      <c r="F625" s="167">
        <f t="shared" si="18"/>
        <v>100000</v>
      </c>
      <c r="G625" s="171"/>
      <c r="H625" s="178"/>
      <c r="I625" s="184"/>
    </row>
    <row r="626" spans="1:9">
      <c r="A626" s="166">
        <f t="shared" si="15"/>
        <v>614</v>
      </c>
      <c r="B626" s="85">
        <v>44688</v>
      </c>
      <c r="C626" s="65" t="s">
        <v>112</v>
      </c>
      <c r="D626" s="289" t="s">
        <v>360</v>
      </c>
      <c r="E626" s="66">
        <v>300000</v>
      </c>
      <c r="F626" s="167">
        <f t="shared" si="18"/>
        <v>300000</v>
      </c>
      <c r="G626" s="171"/>
      <c r="H626" s="178"/>
      <c r="I626" s="184"/>
    </row>
    <row r="627" spans="1:9">
      <c r="A627" s="166">
        <f t="shared" si="15"/>
        <v>615</v>
      </c>
      <c r="B627" s="85">
        <v>44688</v>
      </c>
      <c r="C627" s="65" t="s">
        <v>112</v>
      </c>
      <c r="D627" s="289" t="s">
        <v>21</v>
      </c>
      <c r="E627" s="66">
        <v>23025</v>
      </c>
      <c r="F627" s="167">
        <f t="shared" si="18"/>
        <v>23025</v>
      </c>
      <c r="G627" s="171"/>
      <c r="H627" s="178"/>
      <c r="I627" s="184"/>
    </row>
    <row r="628" spans="1:9">
      <c r="A628" s="166">
        <f t="shared" si="15"/>
        <v>616</v>
      </c>
      <c r="B628" s="85">
        <v>44688</v>
      </c>
      <c r="C628" s="65" t="s">
        <v>112</v>
      </c>
      <c r="D628" s="289" t="s">
        <v>517</v>
      </c>
      <c r="E628" s="66">
        <v>200000</v>
      </c>
      <c r="F628" s="167">
        <f t="shared" si="18"/>
        <v>200000</v>
      </c>
      <c r="G628" s="171"/>
      <c r="H628" s="178"/>
      <c r="I628" s="184"/>
    </row>
    <row r="629" spans="1:9">
      <c r="A629" s="166">
        <f t="shared" si="15"/>
        <v>617</v>
      </c>
      <c r="B629" s="85">
        <v>44688</v>
      </c>
      <c r="C629" s="65" t="s">
        <v>112</v>
      </c>
      <c r="D629" s="289" t="s">
        <v>21</v>
      </c>
      <c r="E629" s="66">
        <v>10000</v>
      </c>
      <c r="F629" s="167">
        <f t="shared" si="18"/>
        <v>10000</v>
      </c>
      <c r="G629" s="171"/>
      <c r="H629" s="178"/>
      <c r="I629" s="184"/>
    </row>
    <row r="630" spans="1:9">
      <c r="A630" s="166">
        <f t="shared" si="15"/>
        <v>618</v>
      </c>
      <c r="B630" s="85">
        <v>44688</v>
      </c>
      <c r="C630" s="65" t="s">
        <v>112</v>
      </c>
      <c r="D630" s="289" t="s">
        <v>21</v>
      </c>
      <c r="E630" s="66">
        <v>10000</v>
      </c>
      <c r="F630" s="167">
        <f t="shared" si="18"/>
        <v>10000</v>
      </c>
      <c r="G630" s="171"/>
      <c r="H630" s="178"/>
      <c r="I630" s="184"/>
    </row>
    <row r="631" spans="1:9">
      <c r="A631" s="166">
        <f t="shared" si="15"/>
        <v>619</v>
      </c>
      <c r="B631" s="85">
        <v>44688</v>
      </c>
      <c r="C631" s="65" t="s">
        <v>112</v>
      </c>
      <c r="D631" s="289" t="s">
        <v>21</v>
      </c>
      <c r="E631" s="66">
        <v>10000</v>
      </c>
      <c r="F631" s="167">
        <f t="shared" si="18"/>
        <v>10000</v>
      </c>
      <c r="G631" s="171"/>
      <c r="H631" s="178"/>
      <c r="I631" s="184"/>
    </row>
    <row r="632" spans="1:9">
      <c r="A632" s="166">
        <f t="shared" si="15"/>
        <v>620</v>
      </c>
      <c r="B632" s="85">
        <v>44688</v>
      </c>
      <c r="C632" s="65" t="s">
        <v>112</v>
      </c>
      <c r="D632" s="289" t="s">
        <v>518</v>
      </c>
      <c r="E632" s="66">
        <v>100000</v>
      </c>
      <c r="F632" s="167">
        <f t="shared" si="18"/>
        <v>100000</v>
      </c>
      <c r="G632" s="171"/>
      <c r="H632" s="178"/>
      <c r="I632" s="184"/>
    </row>
    <row r="633" spans="1:9">
      <c r="A633" s="166">
        <f t="shared" si="15"/>
        <v>621</v>
      </c>
      <c r="B633" s="85">
        <v>44688</v>
      </c>
      <c r="C633" s="65" t="s">
        <v>112</v>
      </c>
      <c r="D633" s="289" t="s">
        <v>21</v>
      </c>
      <c r="E633" s="66">
        <v>20000</v>
      </c>
      <c r="F633" s="167">
        <f t="shared" si="18"/>
        <v>20000</v>
      </c>
      <c r="G633" s="171"/>
      <c r="H633" s="178"/>
      <c r="I633" s="184"/>
    </row>
    <row r="634" spans="1:9">
      <c r="A634" s="166">
        <f t="shared" si="15"/>
        <v>622</v>
      </c>
      <c r="B634" s="85">
        <v>44689</v>
      </c>
      <c r="C634" s="65" t="s">
        <v>113</v>
      </c>
      <c r="D634" s="289" t="s">
        <v>519</v>
      </c>
      <c r="E634" s="66">
        <v>500000</v>
      </c>
      <c r="F634" s="167">
        <f t="shared" si="18"/>
        <v>500000</v>
      </c>
      <c r="G634" s="171"/>
      <c r="H634" s="178"/>
      <c r="I634" s="184"/>
    </row>
    <row r="635" spans="1:9">
      <c r="A635" s="166">
        <f t="shared" si="15"/>
        <v>623</v>
      </c>
      <c r="B635" s="85">
        <v>44689</v>
      </c>
      <c r="C635" s="65" t="s">
        <v>113</v>
      </c>
      <c r="D635" s="289" t="s">
        <v>21</v>
      </c>
      <c r="E635" s="66">
        <v>10000</v>
      </c>
      <c r="F635" s="167">
        <f t="shared" si="18"/>
        <v>10000</v>
      </c>
      <c r="G635" s="171"/>
      <c r="H635" s="178"/>
      <c r="I635" s="184"/>
    </row>
    <row r="636" spans="1:9">
      <c r="A636" s="166">
        <f t="shared" si="15"/>
        <v>624</v>
      </c>
      <c r="B636" s="85">
        <v>44689</v>
      </c>
      <c r="C636" s="65" t="s">
        <v>113</v>
      </c>
      <c r="D636" s="289" t="s">
        <v>21</v>
      </c>
      <c r="E636" s="66">
        <v>10000</v>
      </c>
      <c r="F636" s="167">
        <f t="shared" si="18"/>
        <v>10000</v>
      </c>
      <c r="G636" s="171"/>
      <c r="H636" s="178"/>
      <c r="I636" s="184"/>
    </row>
    <row r="637" spans="1:9">
      <c r="A637" s="166">
        <f t="shared" si="15"/>
        <v>625</v>
      </c>
      <c r="B637" s="85">
        <v>44689</v>
      </c>
      <c r="C637" s="65" t="s">
        <v>113</v>
      </c>
      <c r="D637" s="289" t="s">
        <v>21</v>
      </c>
      <c r="E637" s="66">
        <v>10000</v>
      </c>
      <c r="F637" s="167">
        <f t="shared" si="18"/>
        <v>10000</v>
      </c>
      <c r="G637" s="171"/>
      <c r="H637" s="178"/>
      <c r="I637" s="184"/>
    </row>
    <row r="638" spans="1:9">
      <c r="A638" s="166">
        <f t="shared" si="15"/>
        <v>626</v>
      </c>
      <c r="B638" s="85">
        <v>44690</v>
      </c>
      <c r="C638" s="65" t="s">
        <v>114</v>
      </c>
      <c r="D638" s="289" t="s">
        <v>21</v>
      </c>
      <c r="E638" s="66">
        <v>10000</v>
      </c>
      <c r="F638" s="167">
        <f t="shared" si="18"/>
        <v>10000</v>
      </c>
      <c r="G638" s="171"/>
      <c r="H638" s="178"/>
      <c r="I638" s="184"/>
    </row>
    <row r="639" spans="1:9">
      <c r="A639" s="166">
        <f t="shared" si="15"/>
        <v>627</v>
      </c>
      <c r="B639" s="85">
        <v>44690</v>
      </c>
      <c r="C639" s="65" t="s">
        <v>114</v>
      </c>
      <c r="D639" s="289" t="s">
        <v>513</v>
      </c>
      <c r="E639" s="66">
        <v>500000</v>
      </c>
      <c r="F639" s="167">
        <f t="shared" si="18"/>
        <v>500000</v>
      </c>
      <c r="G639" s="171"/>
      <c r="H639" s="178"/>
      <c r="I639" s="184"/>
    </row>
    <row r="640" spans="1:9">
      <c r="A640" s="166">
        <f t="shared" si="15"/>
        <v>628</v>
      </c>
      <c r="B640" s="85">
        <v>44690</v>
      </c>
      <c r="C640" s="65" t="s">
        <v>114</v>
      </c>
      <c r="D640" s="289" t="s">
        <v>513</v>
      </c>
      <c r="E640" s="66">
        <v>20000</v>
      </c>
      <c r="F640" s="167">
        <f t="shared" si="18"/>
        <v>20000</v>
      </c>
      <c r="G640" s="171"/>
      <c r="H640" s="178"/>
      <c r="I640" s="184"/>
    </row>
    <row r="641" spans="1:9">
      <c r="A641" s="166">
        <f t="shared" si="15"/>
        <v>629</v>
      </c>
      <c r="B641" s="85">
        <v>44690</v>
      </c>
      <c r="C641" s="65" t="s">
        <v>114</v>
      </c>
      <c r="D641" s="289" t="s">
        <v>520</v>
      </c>
      <c r="E641" s="66">
        <v>555555</v>
      </c>
      <c r="F641" s="167">
        <f t="shared" si="18"/>
        <v>555555</v>
      </c>
      <c r="G641" s="171"/>
      <c r="H641" s="178"/>
      <c r="I641" s="184"/>
    </row>
    <row r="642" spans="1:9">
      <c r="A642" s="166">
        <f t="shared" si="15"/>
        <v>630</v>
      </c>
      <c r="B642" s="85">
        <v>44691</v>
      </c>
      <c r="C642" s="65" t="s">
        <v>115</v>
      </c>
      <c r="D642" s="289" t="s">
        <v>521</v>
      </c>
      <c r="E642" s="66">
        <v>200000</v>
      </c>
      <c r="F642" s="167">
        <f t="shared" si="18"/>
        <v>200000</v>
      </c>
      <c r="G642" s="171"/>
      <c r="H642" s="178"/>
      <c r="I642" s="184"/>
    </row>
    <row r="643" spans="1:9">
      <c r="A643" s="166">
        <f t="shared" si="15"/>
        <v>631</v>
      </c>
      <c r="B643" s="85">
        <v>44691</v>
      </c>
      <c r="C643" s="65" t="s">
        <v>115</v>
      </c>
      <c r="D643" s="289" t="s">
        <v>21</v>
      </c>
      <c r="E643" s="66">
        <v>10000</v>
      </c>
      <c r="F643" s="167">
        <f t="shared" si="18"/>
        <v>10000</v>
      </c>
      <c r="G643" s="171"/>
      <c r="H643" s="178"/>
      <c r="I643" s="184"/>
    </row>
    <row r="644" spans="1:9">
      <c r="A644" s="166">
        <f t="shared" si="15"/>
        <v>632</v>
      </c>
      <c r="B644" s="85">
        <v>44691</v>
      </c>
      <c r="C644" s="65" t="s">
        <v>115</v>
      </c>
      <c r="D644" s="289" t="s">
        <v>522</v>
      </c>
      <c r="E644" s="66">
        <v>500000</v>
      </c>
      <c r="F644" s="167">
        <f t="shared" si="18"/>
        <v>500000</v>
      </c>
      <c r="G644" s="171"/>
      <c r="H644" s="178"/>
      <c r="I644" s="184"/>
    </row>
    <row r="645" spans="1:9">
      <c r="A645" s="166">
        <f t="shared" si="15"/>
        <v>633</v>
      </c>
      <c r="B645" s="88">
        <v>44691</v>
      </c>
      <c r="C645" s="65" t="s">
        <v>115</v>
      </c>
      <c r="D645" s="289" t="s">
        <v>21</v>
      </c>
      <c r="E645" s="66">
        <v>10000</v>
      </c>
      <c r="F645" s="167">
        <f t="shared" si="18"/>
        <v>10000</v>
      </c>
      <c r="G645" s="171"/>
      <c r="H645" s="178"/>
      <c r="I645" s="184"/>
    </row>
    <row r="646" spans="1:9">
      <c r="A646" s="166">
        <f t="shared" si="15"/>
        <v>634</v>
      </c>
      <c r="B646" s="85">
        <v>44692</v>
      </c>
      <c r="C646" s="65" t="s">
        <v>116</v>
      </c>
      <c r="D646" s="289" t="s">
        <v>330</v>
      </c>
      <c r="E646" s="66">
        <v>100000</v>
      </c>
      <c r="F646" s="167">
        <f t="shared" si="18"/>
        <v>100000</v>
      </c>
      <c r="G646" s="171"/>
      <c r="H646" s="178"/>
      <c r="I646" s="184"/>
    </row>
    <row r="647" spans="1:9">
      <c r="A647" s="166">
        <f t="shared" si="15"/>
        <v>635</v>
      </c>
      <c r="B647" s="85">
        <v>44692</v>
      </c>
      <c r="C647" s="65" t="s">
        <v>116</v>
      </c>
      <c r="D647" s="289" t="s">
        <v>523</v>
      </c>
      <c r="E647" s="66">
        <v>1150000</v>
      </c>
      <c r="F647" s="167">
        <f t="shared" ref="F647:F709" si="19">E647</f>
        <v>1150000</v>
      </c>
      <c r="G647" s="171"/>
      <c r="H647" s="178"/>
      <c r="I647" s="184"/>
    </row>
    <row r="648" spans="1:9">
      <c r="A648" s="166">
        <f t="shared" si="15"/>
        <v>636</v>
      </c>
      <c r="B648" s="85">
        <v>44692</v>
      </c>
      <c r="C648" s="65" t="s">
        <v>116</v>
      </c>
      <c r="D648" s="289" t="s">
        <v>21</v>
      </c>
      <c r="E648" s="66">
        <v>30000</v>
      </c>
      <c r="F648" s="167">
        <f t="shared" si="19"/>
        <v>30000</v>
      </c>
      <c r="G648" s="171"/>
      <c r="H648" s="178"/>
      <c r="I648" s="184"/>
    </row>
    <row r="649" spans="1:9">
      <c r="A649" s="166">
        <f t="shared" si="15"/>
        <v>637</v>
      </c>
      <c r="B649" s="85">
        <v>44692</v>
      </c>
      <c r="C649" s="65" t="s">
        <v>116</v>
      </c>
      <c r="D649" s="289" t="s">
        <v>21</v>
      </c>
      <c r="E649" s="66">
        <v>19000</v>
      </c>
      <c r="F649" s="167">
        <f t="shared" si="19"/>
        <v>19000</v>
      </c>
      <c r="G649" s="171"/>
      <c r="H649" s="178"/>
      <c r="I649" s="184"/>
    </row>
    <row r="650" spans="1:9">
      <c r="A650" s="166">
        <f t="shared" si="15"/>
        <v>638</v>
      </c>
      <c r="B650" s="85">
        <v>44692</v>
      </c>
      <c r="C650" s="65" t="s">
        <v>116</v>
      </c>
      <c r="D650" s="289" t="s">
        <v>21</v>
      </c>
      <c r="E650" s="66">
        <v>87000</v>
      </c>
      <c r="F650" s="167">
        <f t="shared" si="19"/>
        <v>87000</v>
      </c>
      <c r="G650" s="171"/>
      <c r="H650" s="178"/>
      <c r="I650" s="184"/>
    </row>
    <row r="651" spans="1:9">
      <c r="A651" s="166">
        <f t="shared" si="15"/>
        <v>639</v>
      </c>
      <c r="B651" s="85">
        <v>44693</v>
      </c>
      <c r="C651" s="65" t="s">
        <v>118</v>
      </c>
      <c r="D651" s="289" t="s">
        <v>955</v>
      </c>
      <c r="E651" s="66">
        <v>100000</v>
      </c>
      <c r="F651" s="167">
        <f t="shared" si="19"/>
        <v>100000</v>
      </c>
      <c r="G651" s="171"/>
      <c r="H651" s="178"/>
      <c r="I651" s="184"/>
    </row>
    <row r="652" spans="1:9">
      <c r="A652" s="166">
        <f t="shared" si="15"/>
        <v>640</v>
      </c>
      <c r="B652" s="85">
        <v>44693</v>
      </c>
      <c r="C652" s="65" t="s">
        <v>118</v>
      </c>
      <c r="D652" s="289" t="s">
        <v>314</v>
      </c>
      <c r="E652" s="66">
        <v>100000</v>
      </c>
      <c r="F652" s="167">
        <f t="shared" si="19"/>
        <v>100000</v>
      </c>
      <c r="G652" s="171"/>
      <c r="H652" s="178"/>
      <c r="I652" s="184"/>
    </row>
    <row r="653" spans="1:9">
      <c r="A653" s="166">
        <f t="shared" si="15"/>
        <v>641</v>
      </c>
      <c r="B653" s="85">
        <v>44693</v>
      </c>
      <c r="C653" s="65" t="s">
        <v>118</v>
      </c>
      <c r="D653" s="289" t="s">
        <v>524</v>
      </c>
      <c r="E653" s="66">
        <v>200000</v>
      </c>
      <c r="F653" s="167">
        <f t="shared" si="19"/>
        <v>200000</v>
      </c>
      <c r="G653" s="171"/>
      <c r="H653" s="178"/>
      <c r="I653" s="184"/>
    </row>
    <row r="654" spans="1:9">
      <c r="A654" s="166">
        <f t="shared" si="15"/>
        <v>642</v>
      </c>
      <c r="B654" s="85">
        <v>44693</v>
      </c>
      <c r="C654" s="65" t="s">
        <v>118</v>
      </c>
      <c r="D654" s="289" t="s">
        <v>21</v>
      </c>
      <c r="E654" s="66">
        <v>10000</v>
      </c>
      <c r="F654" s="167">
        <f t="shared" si="19"/>
        <v>10000</v>
      </c>
      <c r="G654" s="171"/>
      <c r="H654" s="178"/>
      <c r="I654" s="184"/>
    </row>
    <row r="655" spans="1:9">
      <c r="A655" s="166">
        <f t="shared" si="15"/>
        <v>643</v>
      </c>
      <c r="B655" s="85">
        <v>44694</v>
      </c>
      <c r="C655" s="65" t="s">
        <v>119</v>
      </c>
      <c r="D655" s="289" t="s">
        <v>525</v>
      </c>
      <c r="E655" s="66">
        <v>500000</v>
      </c>
      <c r="F655" s="167">
        <f t="shared" si="19"/>
        <v>500000</v>
      </c>
      <c r="G655" s="171"/>
      <c r="H655" s="178"/>
      <c r="I655" s="184"/>
    </row>
    <row r="656" spans="1:9">
      <c r="A656" s="166">
        <f t="shared" si="15"/>
        <v>644</v>
      </c>
      <c r="B656" s="85">
        <v>44694</v>
      </c>
      <c r="C656" s="65" t="s">
        <v>119</v>
      </c>
      <c r="D656" s="289" t="s">
        <v>21</v>
      </c>
      <c r="E656" s="66">
        <v>10000</v>
      </c>
      <c r="F656" s="167">
        <f t="shared" si="19"/>
        <v>10000</v>
      </c>
      <c r="G656" s="171"/>
      <c r="H656" s="178"/>
      <c r="I656" s="184"/>
    </row>
    <row r="657" spans="1:9">
      <c r="A657" s="166">
        <f t="shared" si="15"/>
        <v>645</v>
      </c>
      <c r="B657" s="85">
        <v>44695</v>
      </c>
      <c r="C657" s="65" t="s">
        <v>120</v>
      </c>
      <c r="D657" s="289" t="s">
        <v>526</v>
      </c>
      <c r="E657" s="66">
        <v>500000</v>
      </c>
      <c r="F657" s="167">
        <f t="shared" si="19"/>
        <v>500000</v>
      </c>
      <c r="G657" s="171"/>
      <c r="H657" s="178"/>
      <c r="I657" s="184"/>
    </row>
    <row r="658" spans="1:9">
      <c r="A658" s="166">
        <f t="shared" si="15"/>
        <v>646</v>
      </c>
      <c r="B658" s="85">
        <v>44695</v>
      </c>
      <c r="C658" s="65" t="s">
        <v>120</v>
      </c>
      <c r="D658" s="289" t="s">
        <v>2441</v>
      </c>
      <c r="E658" s="66">
        <v>100000</v>
      </c>
      <c r="F658" s="167">
        <f t="shared" si="19"/>
        <v>100000</v>
      </c>
      <c r="G658" s="171"/>
      <c r="H658" s="178"/>
      <c r="I658" s="184"/>
    </row>
    <row r="659" spans="1:9">
      <c r="A659" s="166">
        <f t="shared" si="15"/>
        <v>647</v>
      </c>
      <c r="B659" s="85">
        <v>44695</v>
      </c>
      <c r="C659" s="65" t="s">
        <v>120</v>
      </c>
      <c r="D659" s="289" t="s">
        <v>517</v>
      </c>
      <c r="E659" s="66">
        <v>100000</v>
      </c>
      <c r="F659" s="167">
        <f t="shared" si="19"/>
        <v>100000</v>
      </c>
      <c r="G659" s="171"/>
      <c r="H659" s="178"/>
      <c r="I659" s="184"/>
    </row>
    <row r="660" spans="1:9">
      <c r="A660" s="166">
        <f t="shared" si="15"/>
        <v>648</v>
      </c>
      <c r="B660" s="85">
        <v>44695</v>
      </c>
      <c r="C660" s="65" t="s">
        <v>120</v>
      </c>
      <c r="D660" s="289" t="s">
        <v>527</v>
      </c>
      <c r="E660" s="66">
        <v>150000</v>
      </c>
      <c r="F660" s="167">
        <f t="shared" si="19"/>
        <v>150000</v>
      </c>
      <c r="G660" s="171"/>
      <c r="H660" s="178"/>
      <c r="I660" s="184"/>
    </row>
    <row r="661" spans="1:9">
      <c r="A661" s="166">
        <f t="shared" si="15"/>
        <v>649</v>
      </c>
      <c r="B661" s="85">
        <v>44695</v>
      </c>
      <c r="C661" s="65" t="s">
        <v>120</v>
      </c>
      <c r="D661" s="289" t="s">
        <v>21</v>
      </c>
      <c r="E661" s="66">
        <v>20000</v>
      </c>
      <c r="F661" s="167">
        <f t="shared" si="19"/>
        <v>20000</v>
      </c>
      <c r="G661" s="171"/>
      <c r="H661" s="178"/>
      <c r="I661" s="184"/>
    </row>
    <row r="662" spans="1:9">
      <c r="A662" s="166">
        <f t="shared" si="15"/>
        <v>650</v>
      </c>
      <c r="B662" s="85">
        <v>44695</v>
      </c>
      <c r="C662" s="65" t="s">
        <v>120</v>
      </c>
      <c r="D662" s="289" t="s">
        <v>528</v>
      </c>
      <c r="E662" s="66">
        <v>4000000</v>
      </c>
      <c r="F662" s="167">
        <f t="shared" si="19"/>
        <v>4000000</v>
      </c>
      <c r="G662" s="171"/>
      <c r="H662" s="178"/>
      <c r="I662" s="184"/>
    </row>
    <row r="663" spans="1:9">
      <c r="A663" s="166">
        <f t="shared" si="15"/>
        <v>651</v>
      </c>
      <c r="B663" s="85">
        <v>44695</v>
      </c>
      <c r="C663" s="65" t="s">
        <v>120</v>
      </c>
      <c r="D663" s="289" t="s">
        <v>21</v>
      </c>
      <c r="E663" s="66">
        <v>10000</v>
      </c>
      <c r="F663" s="167">
        <f t="shared" si="19"/>
        <v>10000</v>
      </c>
      <c r="G663" s="171"/>
      <c r="H663" s="178"/>
      <c r="I663" s="184"/>
    </row>
    <row r="664" spans="1:9">
      <c r="A664" s="166">
        <f t="shared" si="15"/>
        <v>652</v>
      </c>
      <c r="B664" s="85">
        <v>44695</v>
      </c>
      <c r="C664" s="65" t="s">
        <v>120</v>
      </c>
      <c r="D664" s="289" t="s">
        <v>249</v>
      </c>
      <c r="E664" s="66">
        <v>100000</v>
      </c>
      <c r="F664" s="167">
        <f t="shared" si="19"/>
        <v>100000</v>
      </c>
      <c r="G664" s="171"/>
      <c r="H664" s="178"/>
      <c r="I664" s="184"/>
    </row>
    <row r="665" spans="1:9" ht="25.5">
      <c r="A665" s="166">
        <f t="shared" si="15"/>
        <v>653</v>
      </c>
      <c r="B665" s="85">
        <v>44696</v>
      </c>
      <c r="C665" s="65" t="s">
        <v>121</v>
      </c>
      <c r="D665" s="289" t="s">
        <v>25</v>
      </c>
      <c r="E665" s="66">
        <v>550000</v>
      </c>
      <c r="F665" s="167">
        <f t="shared" si="19"/>
        <v>550000</v>
      </c>
      <c r="G665" s="171"/>
      <c r="H665" s="178"/>
      <c r="I665" s="184"/>
    </row>
    <row r="666" spans="1:9">
      <c r="A666" s="166">
        <f t="shared" si="15"/>
        <v>654</v>
      </c>
      <c r="B666" s="85">
        <v>44696</v>
      </c>
      <c r="C666" s="65" t="s">
        <v>121</v>
      </c>
      <c r="D666" s="289" t="s">
        <v>21</v>
      </c>
      <c r="E666" s="66">
        <v>10000</v>
      </c>
      <c r="F666" s="167">
        <f t="shared" si="19"/>
        <v>10000</v>
      </c>
      <c r="G666" s="171"/>
      <c r="H666" s="178"/>
      <c r="I666" s="184"/>
    </row>
    <row r="667" spans="1:9">
      <c r="A667" s="166">
        <f t="shared" si="15"/>
        <v>655</v>
      </c>
      <c r="B667" s="85">
        <v>44696</v>
      </c>
      <c r="C667" s="65" t="s">
        <v>121</v>
      </c>
      <c r="D667" s="289" t="s">
        <v>529</v>
      </c>
      <c r="E667" s="66">
        <v>50000</v>
      </c>
      <c r="F667" s="167">
        <f t="shared" si="19"/>
        <v>50000</v>
      </c>
      <c r="G667" s="171"/>
      <c r="H667" s="178"/>
      <c r="I667" s="184"/>
    </row>
    <row r="668" spans="1:9">
      <c r="A668" s="166">
        <f t="shared" si="15"/>
        <v>656</v>
      </c>
      <c r="B668" s="85">
        <v>44696</v>
      </c>
      <c r="C668" s="65" t="s">
        <v>121</v>
      </c>
      <c r="D668" s="289" t="s">
        <v>530</v>
      </c>
      <c r="E668" s="66">
        <v>100000</v>
      </c>
      <c r="F668" s="167">
        <f t="shared" si="19"/>
        <v>100000</v>
      </c>
      <c r="G668" s="171"/>
      <c r="H668" s="178"/>
      <c r="I668" s="184"/>
    </row>
    <row r="669" spans="1:9">
      <c r="A669" s="166">
        <f t="shared" si="15"/>
        <v>657</v>
      </c>
      <c r="B669" s="85">
        <v>44697</v>
      </c>
      <c r="C669" s="65" t="s">
        <v>122</v>
      </c>
      <c r="D669" s="289" t="s">
        <v>2431</v>
      </c>
      <c r="E669" s="66">
        <v>500000</v>
      </c>
      <c r="F669" s="167">
        <f t="shared" si="19"/>
        <v>500000</v>
      </c>
      <c r="G669" s="171"/>
      <c r="H669" s="178"/>
      <c r="I669" s="184"/>
    </row>
    <row r="670" spans="1:9">
      <c r="A670" s="166">
        <f t="shared" si="15"/>
        <v>658</v>
      </c>
      <c r="B670" s="85">
        <v>44697</v>
      </c>
      <c r="C670" s="65" t="s">
        <v>122</v>
      </c>
      <c r="D670" s="289" t="s">
        <v>531</v>
      </c>
      <c r="E670" s="66">
        <v>50000</v>
      </c>
      <c r="F670" s="167">
        <f t="shared" si="19"/>
        <v>50000</v>
      </c>
      <c r="G670" s="171"/>
      <c r="H670" s="178"/>
      <c r="I670" s="184"/>
    </row>
    <row r="671" spans="1:9">
      <c r="A671" s="166">
        <f t="shared" ref="A671:A734" si="20">A670+1</f>
        <v>659</v>
      </c>
      <c r="B671" s="85">
        <v>44697</v>
      </c>
      <c r="C671" s="65" t="s">
        <v>122</v>
      </c>
      <c r="D671" s="289" t="s">
        <v>532</v>
      </c>
      <c r="E671" s="66">
        <v>100000</v>
      </c>
      <c r="F671" s="167">
        <f t="shared" si="19"/>
        <v>100000</v>
      </c>
      <c r="G671" s="171"/>
      <c r="H671" s="178"/>
      <c r="I671" s="184"/>
    </row>
    <row r="672" spans="1:9">
      <c r="A672" s="166">
        <f t="shared" si="20"/>
        <v>660</v>
      </c>
      <c r="B672" s="85">
        <v>44697</v>
      </c>
      <c r="C672" s="65" t="s">
        <v>122</v>
      </c>
      <c r="D672" s="289" t="s">
        <v>533</v>
      </c>
      <c r="E672" s="66">
        <v>500000</v>
      </c>
      <c r="F672" s="167">
        <f t="shared" si="19"/>
        <v>500000</v>
      </c>
      <c r="G672" s="171"/>
      <c r="H672" s="178"/>
      <c r="I672" s="184"/>
    </row>
    <row r="673" spans="1:9">
      <c r="A673" s="166">
        <f t="shared" si="20"/>
        <v>661</v>
      </c>
      <c r="B673" s="85">
        <v>44697</v>
      </c>
      <c r="C673" s="65" t="s">
        <v>122</v>
      </c>
      <c r="D673" s="289" t="s">
        <v>21</v>
      </c>
      <c r="E673" s="66">
        <v>10000</v>
      </c>
      <c r="F673" s="167">
        <f t="shared" si="19"/>
        <v>10000</v>
      </c>
      <c r="G673" s="171"/>
      <c r="H673" s="178"/>
      <c r="I673" s="184"/>
    </row>
    <row r="674" spans="1:9">
      <c r="A674" s="166">
        <f t="shared" si="20"/>
        <v>662</v>
      </c>
      <c r="B674" s="85">
        <v>44697</v>
      </c>
      <c r="C674" s="65" t="s">
        <v>122</v>
      </c>
      <c r="D674" s="289" t="s">
        <v>21</v>
      </c>
      <c r="E674" s="66">
        <v>10000</v>
      </c>
      <c r="F674" s="167">
        <f t="shared" si="19"/>
        <v>10000</v>
      </c>
      <c r="G674" s="171"/>
      <c r="H674" s="178"/>
      <c r="I674" s="184"/>
    </row>
    <row r="675" spans="1:9">
      <c r="A675" s="166">
        <f t="shared" si="20"/>
        <v>663</v>
      </c>
      <c r="B675" s="85">
        <v>44697</v>
      </c>
      <c r="C675" s="65" t="s">
        <v>122</v>
      </c>
      <c r="D675" s="289" t="s">
        <v>21</v>
      </c>
      <c r="E675" s="66">
        <v>10000</v>
      </c>
      <c r="F675" s="167">
        <f t="shared" si="19"/>
        <v>10000</v>
      </c>
      <c r="G675" s="171"/>
      <c r="H675" s="178"/>
      <c r="I675" s="184"/>
    </row>
    <row r="676" spans="1:9">
      <c r="A676" s="166">
        <f t="shared" si="20"/>
        <v>664</v>
      </c>
      <c r="B676" s="85">
        <v>44697</v>
      </c>
      <c r="C676" s="65" t="s">
        <v>122</v>
      </c>
      <c r="D676" s="289" t="s">
        <v>21</v>
      </c>
      <c r="E676" s="66">
        <v>10000</v>
      </c>
      <c r="F676" s="167">
        <f t="shared" si="19"/>
        <v>10000</v>
      </c>
      <c r="G676" s="171"/>
      <c r="H676" s="178"/>
      <c r="I676" s="184"/>
    </row>
    <row r="677" spans="1:9">
      <c r="A677" s="166">
        <f t="shared" si="20"/>
        <v>665</v>
      </c>
      <c r="B677" s="85">
        <v>44697</v>
      </c>
      <c r="C677" s="65" t="s">
        <v>122</v>
      </c>
      <c r="D677" s="289" t="s">
        <v>21</v>
      </c>
      <c r="E677" s="66">
        <v>10000</v>
      </c>
      <c r="F677" s="167">
        <f t="shared" si="19"/>
        <v>10000</v>
      </c>
      <c r="G677" s="171"/>
      <c r="H677" s="178"/>
      <c r="I677" s="184"/>
    </row>
    <row r="678" spans="1:9">
      <c r="A678" s="166">
        <f t="shared" si="20"/>
        <v>666</v>
      </c>
      <c r="B678" s="85">
        <v>44698</v>
      </c>
      <c r="C678" s="65" t="s">
        <v>123</v>
      </c>
      <c r="D678" s="289" t="s">
        <v>21</v>
      </c>
      <c r="E678" s="66">
        <v>10000</v>
      </c>
      <c r="F678" s="167">
        <f t="shared" si="19"/>
        <v>10000</v>
      </c>
      <c r="G678" s="171"/>
      <c r="H678" s="178"/>
      <c r="I678" s="184"/>
    </row>
    <row r="679" spans="1:9">
      <c r="A679" s="166">
        <f t="shared" si="20"/>
        <v>667</v>
      </c>
      <c r="B679" s="85">
        <v>44698</v>
      </c>
      <c r="C679" s="65" t="s">
        <v>123</v>
      </c>
      <c r="D679" s="289" t="s">
        <v>21</v>
      </c>
      <c r="E679" s="66">
        <v>10000</v>
      </c>
      <c r="F679" s="167">
        <f t="shared" si="19"/>
        <v>10000</v>
      </c>
      <c r="G679" s="171"/>
      <c r="H679" s="178"/>
      <c r="I679" s="184"/>
    </row>
    <row r="680" spans="1:9">
      <c r="A680" s="166">
        <f t="shared" si="20"/>
        <v>668</v>
      </c>
      <c r="B680" s="85">
        <v>44698</v>
      </c>
      <c r="C680" s="65" t="s">
        <v>123</v>
      </c>
      <c r="D680" s="289" t="s">
        <v>21</v>
      </c>
      <c r="E680" s="66">
        <v>20000</v>
      </c>
      <c r="F680" s="167">
        <f t="shared" si="19"/>
        <v>20000</v>
      </c>
      <c r="G680" s="171"/>
      <c r="H680" s="178"/>
      <c r="I680" s="184"/>
    </row>
    <row r="681" spans="1:9">
      <c r="A681" s="166">
        <f t="shared" si="20"/>
        <v>669</v>
      </c>
      <c r="B681" s="85">
        <v>44698</v>
      </c>
      <c r="C681" s="65" t="s">
        <v>123</v>
      </c>
      <c r="D681" s="289" t="s">
        <v>21</v>
      </c>
      <c r="E681" s="66">
        <v>503071</v>
      </c>
      <c r="F681" s="167">
        <f t="shared" si="19"/>
        <v>503071</v>
      </c>
      <c r="G681" s="171"/>
      <c r="H681" s="178"/>
      <c r="I681" s="184"/>
    </row>
    <row r="682" spans="1:9">
      <c r="A682" s="166">
        <f t="shared" si="20"/>
        <v>670</v>
      </c>
      <c r="B682" s="85">
        <v>44698</v>
      </c>
      <c r="C682" s="65" t="s">
        <v>123</v>
      </c>
      <c r="D682" s="289" t="s">
        <v>991</v>
      </c>
      <c r="E682" s="66">
        <v>100000</v>
      </c>
      <c r="F682" s="167">
        <f t="shared" si="19"/>
        <v>100000</v>
      </c>
      <c r="G682" s="171"/>
      <c r="H682" s="178"/>
      <c r="I682" s="184"/>
    </row>
    <row r="683" spans="1:9">
      <c r="A683" s="166">
        <f t="shared" si="20"/>
        <v>671</v>
      </c>
      <c r="B683" s="85">
        <v>44698</v>
      </c>
      <c r="C683" s="65" t="s">
        <v>123</v>
      </c>
      <c r="D683" s="289" t="s">
        <v>534</v>
      </c>
      <c r="E683" s="66">
        <v>200000</v>
      </c>
      <c r="F683" s="167">
        <f t="shared" si="19"/>
        <v>200000</v>
      </c>
      <c r="G683" s="171"/>
      <c r="H683" s="178"/>
      <c r="I683" s="184"/>
    </row>
    <row r="684" spans="1:9">
      <c r="A684" s="166">
        <f t="shared" si="20"/>
        <v>672</v>
      </c>
      <c r="B684" s="85">
        <v>44698</v>
      </c>
      <c r="C684" s="65" t="s">
        <v>123</v>
      </c>
      <c r="D684" s="289" t="s">
        <v>21</v>
      </c>
      <c r="E684" s="66">
        <v>10000</v>
      </c>
      <c r="F684" s="167">
        <f t="shared" si="19"/>
        <v>10000</v>
      </c>
      <c r="G684" s="171"/>
      <c r="H684" s="178"/>
      <c r="I684" s="184"/>
    </row>
    <row r="685" spans="1:9">
      <c r="A685" s="166">
        <f t="shared" si="20"/>
        <v>673</v>
      </c>
      <c r="B685" s="85">
        <v>44698</v>
      </c>
      <c r="C685" s="65" t="s">
        <v>123</v>
      </c>
      <c r="D685" s="289" t="s">
        <v>535</v>
      </c>
      <c r="E685" s="66">
        <v>500000</v>
      </c>
      <c r="F685" s="167">
        <f t="shared" si="19"/>
        <v>500000</v>
      </c>
      <c r="G685" s="171"/>
      <c r="H685" s="178"/>
      <c r="I685" s="184"/>
    </row>
    <row r="686" spans="1:9">
      <c r="A686" s="166">
        <f t="shared" si="20"/>
        <v>674</v>
      </c>
      <c r="B686" s="85">
        <v>44699</v>
      </c>
      <c r="C686" s="65" t="s">
        <v>124</v>
      </c>
      <c r="D686" s="289" t="s">
        <v>21</v>
      </c>
      <c r="E686" s="66">
        <v>10000</v>
      </c>
      <c r="F686" s="167">
        <f t="shared" si="19"/>
        <v>10000</v>
      </c>
      <c r="G686" s="171"/>
      <c r="H686" s="178"/>
      <c r="I686" s="184"/>
    </row>
    <row r="687" spans="1:9">
      <c r="A687" s="166">
        <f t="shared" si="20"/>
        <v>675</v>
      </c>
      <c r="B687" s="85">
        <v>44699</v>
      </c>
      <c r="C687" s="65" t="s">
        <v>124</v>
      </c>
      <c r="D687" s="289" t="s">
        <v>21</v>
      </c>
      <c r="E687" s="66">
        <v>10000</v>
      </c>
      <c r="F687" s="167">
        <f t="shared" si="19"/>
        <v>10000</v>
      </c>
      <c r="G687" s="171"/>
      <c r="H687" s="178"/>
      <c r="I687" s="184"/>
    </row>
    <row r="688" spans="1:9">
      <c r="A688" s="166">
        <f t="shared" si="20"/>
        <v>676</v>
      </c>
      <c r="B688" s="85">
        <v>44699</v>
      </c>
      <c r="C688" s="65" t="s">
        <v>124</v>
      </c>
      <c r="D688" s="289" t="s">
        <v>513</v>
      </c>
      <c r="E688" s="66">
        <v>10000</v>
      </c>
      <c r="F688" s="167">
        <f t="shared" si="19"/>
        <v>10000</v>
      </c>
      <c r="G688" s="171"/>
      <c r="H688" s="178"/>
      <c r="I688" s="184"/>
    </row>
    <row r="689" spans="1:9">
      <c r="A689" s="166">
        <f t="shared" si="20"/>
        <v>677</v>
      </c>
      <c r="B689" s="85">
        <v>44699</v>
      </c>
      <c r="C689" s="65" t="s">
        <v>124</v>
      </c>
      <c r="D689" s="289" t="s">
        <v>536</v>
      </c>
      <c r="E689" s="66">
        <v>100000</v>
      </c>
      <c r="F689" s="167">
        <f t="shared" si="19"/>
        <v>100000</v>
      </c>
      <c r="G689" s="171"/>
      <c r="H689" s="178"/>
      <c r="I689" s="184"/>
    </row>
    <row r="690" spans="1:9">
      <c r="A690" s="166">
        <f t="shared" si="20"/>
        <v>678</v>
      </c>
      <c r="B690" s="85">
        <v>44700</v>
      </c>
      <c r="C690" s="65" t="s">
        <v>125</v>
      </c>
      <c r="D690" s="289" t="s">
        <v>21</v>
      </c>
      <c r="E690" s="66">
        <v>10000</v>
      </c>
      <c r="F690" s="167">
        <f t="shared" si="19"/>
        <v>10000</v>
      </c>
      <c r="G690" s="171"/>
      <c r="H690" s="178"/>
      <c r="I690" s="184"/>
    </row>
    <row r="691" spans="1:9">
      <c r="A691" s="166">
        <f t="shared" si="20"/>
        <v>679</v>
      </c>
      <c r="B691" s="85">
        <v>44700</v>
      </c>
      <c r="C691" s="65" t="s">
        <v>125</v>
      </c>
      <c r="D691" s="289" t="s">
        <v>2448</v>
      </c>
      <c r="E691" s="66">
        <v>300000</v>
      </c>
      <c r="F691" s="167">
        <f t="shared" si="19"/>
        <v>300000</v>
      </c>
      <c r="G691" s="171"/>
      <c r="H691" s="178"/>
      <c r="I691" s="184"/>
    </row>
    <row r="692" spans="1:9">
      <c r="A692" s="166">
        <f t="shared" si="20"/>
        <v>680</v>
      </c>
      <c r="B692" s="85">
        <v>44700</v>
      </c>
      <c r="C692" s="65" t="s">
        <v>125</v>
      </c>
      <c r="D692" s="289" t="s">
        <v>21</v>
      </c>
      <c r="E692" s="66">
        <v>10000</v>
      </c>
      <c r="F692" s="167">
        <f t="shared" si="19"/>
        <v>10000</v>
      </c>
      <c r="G692" s="171"/>
      <c r="H692" s="178"/>
      <c r="I692" s="184"/>
    </row>
    <row r="693" spans="1:9">
      <c r="A693" s="166">
        <f t="shared" si="20"/>
        <v>681</v>
      </c>
      <c r="B693" s="85">
        <v>44700</v>
      </c>
      <c r="C693" s="65" t="s">
        <v>125</v>
      </c>
      <c r="D693" s="289" t="s">
        <v>21</v>
      </c>
      <c r="E693" s="66">
        <v>10000</v>
      </c>
      <c r="F693" s="167">
        <f t="shared" si="19"/>
        <v>10000</v>
      </c>
      <c r="G693" s="171"/>
      <c r="H693" s="178"/>
      <c r="I693" s="184"/>
    </row>
    <row r="694" spans="1:9">
      <c r="A694" s="166">
        <f t="shared" si="20"/>
        <v>682</v>
      </c>
      <c r="B694" s="85">
        <v>44700</v>
      </c>
      <c r="C694" s="65" t="s">
        <v>125</v>
      </c>
      <c r="D694" s="289" t="s">
        <v>21</v>
      </c>
      <c r="E694" s="66">
        <v>10000</v>
      </c>
      <c r="F694" s="167">
        <f t="shared" si="19"/>
        <v>10000</v>
      </c>
      <c r="G694" s="171"/>
      <c r="H694" s="178"/>
      <c r="I694" s="184"/>
    </row>
    <row r="695" spans="1:9">
      <c r="A695" s="166">
        <f t="shared" si="20"/>
        <v>683</v>
      </c>
      <c r="B695" s="85">
        <v>44701</v>
      </c>
      <c r="C695" s="65" t="s">
        <v>126</v>
      </c>
      <c r="D695" s="289" t="s">
        <v>146</v>
      </c>
      <c r="E695" s="66">
        <v>200000</v>
      </c>
      <c r="F695" s="167">
        <f t="shared" si="19"/>
        <v>200000</v>
      </c>
      <c r="G695" s="171"/>
      <c r="H695" s="178"/>
      <c r="I695" s="184"/>
    </row>
    <row r="696" spans="1:9">
      <c r="A696" s="166">
        <f t="shared" si="20"/>
        <v>684</v>
      </c>
      <c r="B696" s="85">
        <v>44701</v>
      </c>
      <c r="C696" s="65" t="s">
        <v>126</v>
      </c>
      <c r="D696" s="289" t="s">
        <v>21</v>
      </c>
      <c r="E696" s="66">
        <v>10000</v>
      </c>
      <c r="F696" s="167">
        <f t="shared" si="19"/>
        <v>10000</v>
      </c>
      <c r="G696" s="171"/>
      <c r="H696" s="178"/>
      <c r="I696" s="184"/>
    </row>
    <row r="697" spans="1:9">
      <c r="A697" s="166">
        <f t="shared" si="20"/>
        <v>685</v>
      </c>
      <c r="B697" s="88">
        <v>44701</v>
      </c>
      <c r="C697" s="65" t="s">
        <v>126</v>
      </c>
      <c r="D697" s="289" t="s">
        <v>21</v>
      </c>
      <c r="E697" s="66">
        <v>10000</v>
      </c>
      <c r="F697" s="167">
        <f t="shared" si="19"/>
        <v>10000</v>
      </c>
      <c r="G697" s="171"/>
      <c r="H697" s="178"/>
      <c r="I697" s="184"/>
    </row>
    <row r="698" spans="1:9">
      <c r="A698" s="166">
        <f t="shared" si="20"/>
        <v>686</v>
      </c>
      <c r="B698" s="88">
        <v>44701</v>
      </c>
      <c r="C698" s="65" t="s">
        <v>126</v>
      </c>
      <c r="D698" s="289" t="s">
        <v>21</v>
      </c>
      <c r="E698" s="66">
        <v>10000</v>
      </c>
      <c r="F698" s="167">
        <f t="shared" si="19"/>
        <v>10000</v>
      </c>
      <c r="G698" s="171"/>
      <c r="H698" s="178"/>
      <c r="I698" s="184"/>
    </row>
    <row r="699" spans="1:9">
      <c r="A699" s="166">
        <f t="shared" si="20"/>
        <v>687</v>
      </c>
      <c r="B699" s="85">
        <v>44701</v>
      </c>
      <c r="C699" s="65" t="s">
        <v>126</v>
      </c>
      <c r="D699" s="289" t="s">
        <v>21</v>
      </c>
      <c r="E699" s="66">
        <v>20000</v>
      </c>
      <c r="F699" s="167">
        <f t="shared" si="19"/>
        <v>20000</v>
      </c>
      <c r="G699" s="171"/>
      <c r="H699" s="178"/>
      <c r="I699" s="184"/>
    </row>
    <row r="700" spans="1:9">
      <c r="A700" s="166">
        <f t="shared" si="20"/>
        <v>688</v>
      </c>
      <c r="B700" s="85">
        <v>44702</v>
      </c>
      <c r="C700" s="65" t="s">
        <v>127</v>
      </c>
      <c r="D700" s="289" t="s">
        <v>21</v>
      </c>
      <c r="E700" s="66">
        <v>5000</v>
      </c>
      <c r="F700" s="167">
        <f t="shared" si="19"/>
        <v>5000</v>
      </c>
      <c r="G700" s="171"/>
      <c r="H700" s="178"/>
      <c r="I700" s="184"/>
    </row>
    <row r="701" spans="1:9">
      <c r="A701" s="166">
        <f t="shared" si="20"/>
        <v>689</v>
      </c>
      <c r="B701" s="85">
        <v>44702</v>
      </c>
      <c r="C701" s="65" t="s">
        <v>127</v>
      </c>
      <c r="D701" s="289" t="s">
        <v>361</v>
      </c>
      <c r="E701" s="66">
        <v>500000</v>
      </c>
      <c r="F701" s="167">
        <f t="shared" si="19"/>
        <v>500000</v>
      </c>
      <c r="G701" s="171"/>
      <c r="H701" s="178"/>
      <c r="I701" s="184"/>
    </row>
    <row r="702" spans="1:9">
      <c r="A702" s="166">
        <f t="shared" si="20"/>
        <v>690</v>
      </c>
      <c r="B702" s="85">
        <v>44702</v>
      </c>
      <c r="C702" s="65" t="s">
        <v>127</v>
      </c>
      <c r="D702" s="289" t="s">
        <v>21</v>
      </c>
      <c r="E702" s="66">
        <v>10000</v>
      </c>
      <c r="F702" s="167">
        <f t="shared" si="19"/>
        <v>10000</v>
      </c>
      <c r="G702" s="171"/>
      <c r="H702" s="178"/>
      <c r="I702" s="184"/>
    </row>
    <row r="703" spans="1:9">
      <c r="A703" s="166">
        <f t="shared" si="20"/>
        <v>691</v>
      </c>
      <c r="B703" s="85">
        <v>44702</v>
      </c>
      <c r="C703" s="65" t="s">
        <v>127</v>
      </c>
      <c r="D703" s="289" t="s">
        <v>21</v>
      </c>
      <c r="E703" s="66">
        <v>10000</v>
      </c>
      <c r="F703" s="167">
        <f t="shared" si="19"/>
        <v>10000</v>
      </c>
      <c r="G703" s="171"/>
      <c r="H703" s="178"/>
      <c r="I703" s="184"/>
    </row>
    <row r="704" spans="1:9">
      <c r="A704" s="166">
        <f t="shared" si="20"/>
        <v>692</v>
      </c>
      <c r="B704" s="85">
        <v>44703</v>
      </c>
      <c r="C704" s="65" t="s">
        <v>128</v>
      </c>
      <c r="D704" s="289" t="s">
        <v>21</v>
      </c>
      <c r="E704" s="66">
        <v>10000</v>
      </c>
      <c r="F704" s="167">
        <f t="shared" si="19"/>
        <v>10000</v>
      </c>
      <c r="G704" s="171"/>
      <c r="H704" s="178"/>
      <c r="I704" s="184"/>
    </row>
    <row r="705" spans="1:9" ht="25.5">
      <c r="A705" s="166">
        <f t="shared" si="20"/>
        <v>693</v>
      </c>
      <c r="B705" s="85">
        <v>44703</v>
      </c>
      <c r="C705" s="65" t="s">
        <v>128</v>
      </c>
      <c r="D705" s="24" t="s">
        <v>2478</v>
      </c>
      <c r="E705" s="66">
        <v>200000</v>
      </c>
      <c r="F705" s="167">
        <f t="shared" si="19"/>
        <v>200000</v>
      </c>
      <c r="G705" s="171"/>
      <c r="H705" s="178"/>
      <c r="I705" s="184"/>
    </row>
    <row r="706" spans="1:9">
      <c r="A706" s="166">
        <f t="shared" si="20"/>
        <v>694</v>
      </c>
      <c r="B706" s="85">
        <v>44704</v>
      </c>
      <c r="C706" s="65" t="s">
        <v>129</v>
      </c>
      <c r="D706" s="289" t="s">
        <v>529</v>
      </c>
      <c r="E706" s="66">
        <v>100000</v>
      </c>
      <c r="F706" s="167">
        <f t="shared" si="19"/>
        <v>100000</v>
      </c>
      <c r="G706" s="171"/>
      <c r="H706" s="178"/>
      <c r="I706" s="184"/>
    </row>
    <row r="707" spans="1:9">
      <c r="A707" s="166">
        <f t="shared" si="20"/>
        <v>695</v>
      </c>
      <c r="B707" s="85">
        <v>44704</v>
      </c>
      <c r="C707" s="65" t="s">
        <v>129</v>
      </c>
      <c r="D707" s="289" t="s">
        <v>21</v>
      </c>
      <c r="E707" s="66">
        <v>10000</v>
      </c>
      <c r="F707" s="167">
        <f t="shared" si="19"/>
        <v>10000</v>
      </c>
      <c r="G707" s="171"/>
      <c r="H707" s="178"/>
      <c r="I707" s="184"/>
    </row>
    <row r="708" spans="1:9">
      <c r="A708" s="166">
        <f t="shared" si="20"/>
        <v>696</v>
      </c>
      <c r="B708" s="85">
        <v>44704</v>
      </c>
      <c r="C708" s="65" t="s">
        <v>129</v>
      </c>
      <c r="D708" s="289" t="s">
        <v>537</v>
      </c>
      <c r="E708" s="66">
        <v>500000</v>
      </c>
      <c r="F708" s="167">
        <f t="shared" si="19"/>
        <v>500000</v>
      </c>
      <c r="G708" s="171"/>
      <c r="H708" s="178"/>
      <c r="I708" s="184"/>
    </row>
    <row r="709" spans="1:9">
      <c r="A709" s="166">
        <f t="shared" si="20"/>
        <v>697</v>
      </c>
      <c r="B709" s="85">
        <v>44704</v>
      </c>
      <c r="C709" s="65" t="s">
        <v>129</v>
      </c>
      <c r="D709" s="289" t="s">
        <v>21</v>
      </c>
      <c r="E709" s="66">
        <v>240000</v>
      </c>
      <c r="F709" s="167">
        <f t="shared" si="19"/>
        <v>240000</v>
      </c>
      <c r="G709" s="171"/>
      <c r="H709" s="178"/>
      <c r="I709" s="184"/>
    </row>
    <row r="710" spans="1:9">
      <c r="A710" s="166">
        <f t="shared" si="20"/>
        <v>698</v>
      </c>
      <c r="B710" s="85">
        <v>44704</v>
      </c>
      <c r="C710" s="65" t="s">
        <v>129</v>
      </c>
      <c r="D710" s="289" t="s">
        <v>21</v>
      </c>
      <c r="E710" s="66">
        <v>3333</v>
      </c>
      <c r="F710" s="167">
        <f t="shared" ref="F710:F722" si="21">E710</f>
        <v>3333</v>
      </c>
      <c r="G710" s="171"/>
      <c r="H710" s="178"/>
      <c r="I710" s="184"/>
    </row>
    <row r="711" spans="1:9">
      <c r="A711" s="166">
        <f t="shared" si="20"/>
        <v>699</v>
      </c>
      <c r="B711" s="85">
        <v>44704</v>
      </c>
      <c r="C711" s="65" t="s">
        <v>129</v>
      </c>
      <c r="D711" s="289" t="s">
        <v>538</v>
      </c>
      <c r="E711" s="66">
        <v>1000000</v>
      </c>
      <c r="F711" s="167">
        <f t="shared" si="21"/>
        <v>1000000</v>
      </c>
      <c r="G711" s="171"/>
      <c r="H711" s="178"/>
      <c r="I711" s="184"/>
    </row>
    <row r="712" spans="1:9">
      <c r="A712" s="166">
        <f t="shared" si="20"/>
        <v>700</v>
      </c>
      <c r="B712" s="85">
        <v>44705</v>
      </c>
      <c r="C712" s="65" t="s">
        <v>130</v>
      </c>
      <c r="D712" s="289" t="s">
        <v>517</v>
      </c>
      <c r="E712" s="66">
        <v>100000</v>
      </c>
      <c r="F712" s="167">
        <f t="shared" si="21"/>
        <v>100000</v>
      </c>
      <c r="G712" s="171"/>
      <c r="H712" s="178"/>
      <c r="I712" s="184"/>
    </row>
    <row r="713" spans="1:9">
      <c r="A713" s="166">
        <f t="shared" si="20"/>
        <v>701</v>
      </c>
      <c r="B713" s="85">
        <v>44705</v>
      </c>
      <c r="C713" s="65" t="s">
        <v>130</v>
      </c>
      <c r="D713" s="289" t="s">
        <v>21</v>
      </c>
      <c r="E713" s="66">
        <v>10000</v>
      </c>
      <c r="F713" s="167">
        <f t="shared" si="21"/>
        <v>10000</v>
      </c>
      <c r="G713" s="171"/>
      <c r="H713" s="178"/>
      <c r="I713" s="184"/>
    </row>
    <row r="714" spans="1:9">
      <c r="A714" s="166">
        <f t="shared" si="20"/>
        <v>702</v>
      </c>
      <c r="B714" s="85">
        <v>44705</v>
      </c>
      <c r="C714" s="65" t="s">
        <v>130</v>
      </c>
      <c r="D714" s="289" t="s">
        <v>21</v>
      </c>
      <c r="E714" s="66">
        <v>5000</v>
      </c>
      <c r="F714" s="167">
        <f t="shared" si="21"/>
        <v>5000</v>
      </c>
      <c r="G714" s="171"/>
      <c r="H714" s="178"/>
      <c r="I714" s="184"/>
    </row>
    <row r="715" spans="1:9">
      <c r="A715" s="166">
        <f t="shared" si="20"/>
        <v>703</v>
      </c>
      <c r="B715" s="85">
        <v>44705</v>
      </c>
      <c r="C715" s="65" t="s">
        <v>130</v>
      </c>
      <c r="D715" s="289" t="s">
        <v>21</v>
      </c>
      <c r="E715" s="66">
        <v>5000</v>
      </c>
      <c r="F715" s="167">
        <f t="shared" si="21"/>
        <v>5000</v>
      </c>
      <c r="G715" s="171"/>
      <c r="H715" s="178"/>
      <c r="I715" s="184"/>
    </row>
    <row r="716" spans="1:9">
      <c r="A716" s="166">
        <f t="shared" si="20"/>
        <v>704</v>
      </c>
      <c r="B716" s="85">
        <v>44705</v>
      </c>
      <c r="C716" s="65" t="s">
        <v>130</v>
      </c>
      <c r="D716" s="289" t="s">
        <v>21</v>
      </c>
      <c r="E716" s="66">
        <v>5000</v>
      </c>
      <c r="F716" s="167">
        <f t="shared" si="21"/>
        <v>5000</v>
      </c>
      <c r="G716" s="171"/>
      <c r="H716" s="178"/>
      <c r="I716" s="184"/>
    </row>
    <row r="717" spans="1:9">
      <c r="A717" s="166">
        <f t="shared" si="20"/>
        <v>705</v>
      </c>
      <c r="B717" s="85">
        <v>44706</v>
      </c>
      <c r="C717" s="65" t="s">
        <v>131</v>
      </c>
      <c r="D717" s="289" t="s">
        <v>21</v>
      </c>
      <c r="E717" s="66">
        <v>5000</v>
      </c>
      <c r="F717" s="167">
        <f t="shared" si="21"/>
        <v>5000</v>
      </c>
      <c r="G717" s="171"/>
      <c r="H717" s="178"/>
      <c r="I717" s="184"/>
    </row>
    <row r="718" spans="1:9">
      <c r="A718" s="166">
        <f t="shared" si="20"/>
        <v>706</v>
      </c>
      <c r="B718" s="85">
        <v>44706</v>
      </c>
      <c r="C718" s="65" t="s">
        <v>131</v>
      </c>
      <c r="D718" s="289" t="s">
        <v>294</v>
      </c>
      <c r="E718" s="66">
        <v>200000</v>
      </c>
      <c r="F718" s="167">
        <f t="shared" si="21"/>
        <v>200000</v>
      </c>
      <c r="G718" s="171"/>
      <c r="H718" s="178"/>
      <c r="I718" s="184"/>
    </row>
    <row r="719" spans="1:9">
      <c r="A719" s="166">
        <f t="shared" si="20"/>
        <v>707</v>
      </c>
      <c r="B719" s="85">
        <v>44706</v>
      </c>
      <c r="C719" s="65" t="s">
        <v>131</v>
      </c>
      <c r="D719" s="289" t="s">
        <v>21</v>
      </c>
      <c r="E719" s="66">
        <v>20000</v>
      </c>
      <c r="F719" s="167">
        <f t="shared" si="21"/>
        <v>20000</v>
      </c>
      <c r="G719" s="171"/>
      <c r="H719" s="178"/>
      <c r="I719" s="184"/>
    </row>
    <row r="720" spans="1:9">
      <c r="A720" s="166">
        <f t="shared" si="20"/>
        <v>708</v>
      </c>
      <c r="B720" s="85">
        <v>44706</v>
      </c>
      <c r="C720" s="65" t="s">
        <v>131</v>
      </c>
      <c r="D720" s="289" t="s">
        <v>218</v>
      </c>
      <c r="E720" s="66">
        <v>200000</v>
      </c>
      <c r="F720" s="167">
        <f t="shared" si="21"/>
        <v>200000</v>
      </c>
      <c r="G720" s="171"/>
      <c r="H720" s="178"/>
      <c r="I720" s="184"/>
    </row>
    <row r="721" spans="1:9">
      <c r="A721" s="166">
        <f t="shared" si="20"/>
        <v>709</v>
      </c>
      <c r="B721" s="85">
        <v>44706</v>
      </c>
      <c r="C721" s="65" t="s">
        <v>131</v>
      </c>
      <c r="D721" s="289" t="s">
        <v>486</v>
      </c>
      <c r="E721" s="66">
        <v>500000</v>
      </c>
      <c r="F721" s="167">
        <f t="shared" si="21"/>
        <v>500000</v>
      </c>
      <c r="G721" s="171"/>
      <c r="H721" s="178"/>
      <c r="I721" s="184"/>
    </row>
    <row r="722" spans="1:9">
      <c r="A722" s="166">
        <f t="shared" si="20"/>
        <v>710</v>
      </c>
      <c r="B722" s="85">
        <v>44706</v>
      </c>
      <c r="C722" s="65" t="s">
        <v>131</v>
      </c>
      <c r="D722" s="289" t="s">
        <v>2452</v>
      </c>
      <c r="E722" s="66">
        <v>1000000</v>
      </c>
      <c r="F722" s="167">
        <f t="shared" si="21"/>
        <v>1000000</v>
      </c>
      <c r="G722" s="171"/>
      <c r="H722" s="178"/>
      <c r="I722" s="184"/>
    </row>
    <row r="723" spans="1:9">
      <c r="A723" s="166">
        <f t="shared" si="20"/>
        <v>711</v>
      </c>
      <c r="B723" s="85">
        <v>44706</v>
      </c>
      <c r="C723" s="65" t="s">
        <v>131</v>
      </c>
      <c r="D723" s="289" t="s">
        <v>485</v>
      </c>
      <c r="E723" s="66">
        <v>50628</v>
      </c>
      <c r="F723" s="167"/>
      <c r="G723" s="171">
        <f>E723</f>
        <v>50628</v>
      </c>
      <c r="H723" s="178"/>
      <c r="I723" s="184"/>
    </row>
    <row r="724" spans="1:9">
      <c r="A724" s="166">
        <f t="shared" si="20"/>
        <v>712</v>
      </c>
      <c r="B724" s="85">
        <v>44707</v>
      </c>
      <c r="C724" s="65" t="s">
        <v>132</v>
      </c>
      <c r="D724" s="289" t="s">
        <v>236</v>
      </c>
      <c r="E724" s="66">
        <v>50000</v>
      </c>
      <c r="F724" s="167">
        <f>E724</f>
        <v>50000</v>
      </c>
      <c r="G724" s="171"/>
      <c r="H724" s="178"/>
      <c r="I724" s="184"/>
    </row>
    <row r="725" spans="1:9">
      <c r="A725" s="166">
        <f t="shared" si="20"/>
        <v>713</v>
      </c>
      <c r="B725" s="85">
        <v>44707</v>
      </c>
      <c r="C725" s="65" t="s">
        <v>132</v>
      </c>
      <c r="D725" s="289" t="s">
        <v>539</v>
      </c>
      <c r="E725" s="66">
        <v>100000</v>
      </c>
      <c r="F725" s="167">
        <f t="shared" ref="F725:F788" si="22">E725</f>
        <v>100000</v>
      </c>
      <c r="G725" s="171"/>
      <c r="H725" s="178"/>
      <c r="I725" s="184"/>
    </row>
    <row r="726" spans="1:9">
      <c r="A726" s="166">
        <f t="shared" si="20"/>
        <v>714</v>
      </c>
      <c r="B726" s="85">
        <v>44707</v>
      </c>
      <c r="C726" s="65" t="s">
        <v>132</v>
      </c>
      <c r="D726" s="289" t="s">
        <v>21</v>
      </c>
      <c r="E726" s="66">
        <v>10000</v>
      </c>
      <c r="F726" s="167">
        <f t="shared" si="22"/>
        <v>10000</v>
      </c>
      <c r="G726" s="171"/>
      <c r="H726" s="178"/>
      <c r="I726" s="184"/>
    </row>
    <row r="727" spans="1:9">
      <c r="A727" s="166">
        <f t="shared" si="20"/>
        <v>715</v>
      </c>
      <c r="B727" s="85">
        <v>44707</v>
      </c>
      <c r="C727" s="65" t="s">
        <v>132</v>
      </c>
      <c r="D727" s="289" t="s">
        <v>21</v>
      </c>
      <c r="E727" s="66">
        <v>10000</v>
      </c>
      <c r="F727" s="167">
        <f t="shared" si="22"/>
        <v>10000</v>
      </c>
      <c r="G727" s="171"/>
      <c r="H727" s="178"/>
      <c r="I727" s="184"/>
    </row>
    <row r="728" spans="1:9">
      <c r="A728" s="166">
        <f t="shared" si="20"/>
        <v>716</v>
      </c>
      <c r="B728" s="85">
        <v>44707</v>
      </c>
      <c r="C728" s="65" t="s">
        <v>132</v>
      </c>
      <c r="D728" s="289" t="s">
        <v>21</v>
      </c>
      <c r="E728" s="66">
        <v>10000</v>
      </c>
      <c r="F728" s="167">
        <f t="shared" si="22"/>
        <v>10000</v>
      </c>
      <c r="G728" s="171"/>
      <c r="H728" s="178"/>
      <c r="I728" s="184"/>
    </row>
    <row r="729" spans="1:9">
      <c r="A729" s="166">
        <f t="shared" si="20"/>
        <v>717</v>
      </c>
      <c r="B729" s="85">
        <v>44708</v>
      </c>
      <c r="C729" s="65" t="s">
        <v>133</v>
      </c>
      <c r="D729" s="289" t="s">
        <v>21</v>
      </c>
      <c r="E729" s="66">
        <v>38072</v>
      </c>
      <c r="F729" s="167">
        <f t="shared" si="22"/>
        <v>38072</v>
      </c>
      <c r="G729" s="171"/>
      <c r="H729" s="178"/>
      <c r="I729" s="184"/>
    </row>
    <row r="730" spans="1:9">
      <c r="A730" s="166">
        <f t="shared" si="20"/>
        <v>718</v>
      </c>
      <c r="B730" s="85">
        <v>44708</v>
      </c>
      <c r="C730" s="65" t="s">
        <v>133</v>
      </c>
      <c r="D730" s="289" t="s">
        <v>21</v>
      </c>
      <c r="E730" s="66">
        <v>20000</v>
      </c>
      <c r="F730" s="167">
        <f t="shared" si="22"/>
        <v>20000</v>
      </c>
      <c r="G730" s="171"/>
      <c r="H730" s="178"/>
      <c r="I730" s="184"/>
    </row>
    <row r="731" spans="1:9">
      <c r="A731" s="166">
        <f t="shared" si="20"/>
        <v>719</v>
      </c>
      <c r="B731" s="85">
        <v>44708</v>
      </c>
      <c r="C731" s="65" t="s">
        <v>133</v>
      </c>
      <c r="D731" s="289" t="s">
        <v>298</v>
      </c>
      <c r="E731" s="66">
        <v>300000</v>
      </c>
      <c r="F731" s="167">
        <f t="shared" si="22"/>
        <v>300000</v>
      </c>
      <c r="G731" s="171"/>
      <c r="H731" s="178"/>
      <c r="I731" s="184"/>
    </row>
    <row r="732" spans="1:9">
      <c r="A732" s="166">
        <f t="shared" si="20"/>
        <v>720</v>
      </c>
      <c r="B732" s="85">
        <v>44708</v>
      </c>
      <c r="C732" s="65" t="s">
        <v>133</v>
      </c>
      <c r="D732" s="289" t="s">
        <v>21</v>
      </c>
      <c r="E732" s="66">
        <v>100000</v>
      </c>
      <c r="F732" s="167">
        <f t="shared" si="22"/>
        <v>100000</v>
      </c>
      <c r="G732" s="171"/>
      <c r="H732" s="178"/>
      <c r="I732" s="184"/>
    </row>
    <row r="733" spans="1:9">
      <c r="A733" s="166">
        <f t="shared" si="20"/>
        <v>721</v>
      </c>
      <c r="B733" s="85">
        <v>44708</v>
      </c>
      <c r="C733" s="65" t="s">
        <v>133</v>
      </c>
      <c r="D733" s="289" t="s">
        <v>540</v>
      </c>
      <c r="E733" s="66">
        <v>582944</v>
      </c>
      <c r="F733" s="167">
        <f t="shared" si="22"/>
        <v>582944</v>
      </c>
      <c r="G733" s="171"/>
      <c r="H733" s="178"/>
      <c r="I733" s="184"/>
    </row>
    <row r="734" spans="1:9">
      <c r="A734" s="166">
        <f t="shared" si="20"/>
        <v>722</v>
      </c>
      <c r="B734" s="85">
        <v>44708</v>
      </c>
      <c r="C734" s="65" t="s">
        <v>133</v>
      </c>
      <c r="D734" s="289" t="s">
        <v>21</v>
      </c>
      <c r="E734" s="66">
        <v>5000</v>
      </c>
      <c r="F734" s="167">
        <f t="shared" si="22"/>
        <v>5000</v>
      </c>
      <c r="G734" s="171"/>
      <c r="H734" s="178"/>
      <c r="I734" s="184"/>
    </row>
    <row r="735" spans="1:9">
      <c r="A735" s="166">
        <f t="shared" ref="A735:A798" si="23">A734+1</f>
        <v>723</v>
      </c>
      <c r="B735" s="85">
        <v>44708</v>
      </c>
      <c r="C735" s="65" t="s">
        <v>133</v>
      </c>
      <c r="D735" s="289" t="s">
        <v>21</v>
      </c>
      <c r="E735" s="66">
        <v>20000</v>
      </c>
      <c r="F735" s="167">
        <f t="shared" si="22"/>
        <v>20000</v>
      </c>
      <c r="G735" s="171"/>
      <c r="H735" s="178"/>
      <c r="I735" s="184"/>
    </row>
    <row r="736" spans="1:9">
      <c r="A736" s="166">
        <f t="shared" si="23"/>
        <v>724</v>
      </c>
      <c r="B736" s="85">
        <v>44708</v>
      </c>
      <c r="C736" s="65" t="s">
        <v>133</v>
      </c>
      <c r="D736" s="289" t="s">
        <v>21</v>
      </c>
      <c r="E736" s="66">
        <v>5000</v>
      </c>
      <c r="F736" s="167">
        <f t="shared" si="22"/>
        <v>5000</v>
      </c>
      <c r="G736" s="171"/>
      <c r="H736" s="178"/>
      <c r="I736" s="184"/>
    </row>
    <row r="737" spans="1:9">
      <c r="A737" s="166">
        <f t="shared" si="23"/>
        <v>725</v>
      </c>
      <c r="B737" s="85">
        <v>44708</v>
      </c>
      <c r="C737" s="65" t="s">
        <v>133</v>
      </c>
      <c r="D737" s="289" t="s">
        <v>21</v>
      </c>
      <c r="E737" s="66">
        <v>5000</v>
      </c>
      <c r="F737" s="167">
        <f t="shared" si="22"/>
        <v>5000</v>
      </c>
      <c r="G737" s="171"/>
      <c r="H737" s="178"/>
      <c r="I737" s="184"/>
    </row>
    <row r="738" spans="1:9">
      <c r="A738" s="166">
        <f t="shared" si="23"/>
        <v>726</v>
      </c>
      <c r="B738" s="85">
        <v>44709</v>
      </c>
      <c r="C738" s="65" t="s">
        <v>134</v>
      </c>
      <c r="D738" s="289" t="s">
        <v>143</v>
      </c>
      <c r="E738" s="66">
        <v>200000</v>
      </c>
      <c r="F738" s="167">
        <f t="shared" si="22"/>
        <v>200000</v>
      </c>
      <c r="G738" s="171"/>
      <c r="H738" s="178"/>
      <c r="I738" s="184"/>
    </row>
    <row r="739" spans="1:9">
      <c r="A739" s="166">
        <f t="shared" si="23"/>
        <v>727</v>
      </c>
      <c r="B739" s="85">
        <v>44709</v>
      </c>
      <c r="C739" s="65" t="s">
        <v>134</v>
      </c>
      <c r="D739" s="289" t="s">
        <v>21</v>
      </c>
      <c r="E739" s="66">
        <v>10000</v>
      </c>
      <c r="F739" s="167">
        <f t="shared" si="22"/>
        <v>10000</v>
      </c>
      <c r="G739" s="171"/>
      <c r="H739" s="178"/>
      <c r="I739" s="184"/>
    </row>
    <row r="740" spans="1:9">
      <c r="A740" s="166">
        <f t="shared" si="23"/>
        <v>728</v>
      </c>
      <c r="B740" s="85">
        <v>44709</v>
      </c>
      <c r="C740" s="65" t="s">
        <v>134</v>
      </c>
      <c r="D740" s="289" t="s">
        <v>21</v>
      </c>
      <c r="E740" s="66">
        <v>5000</v>
      </c>
      <c r="F740" s="167">
        <f t="shared" si="22"/>
        <v>5000</v>
      </c>
      <c r="G740" s="171"/>
      <c r="H740" s="178"/>
      <c r="I740" s="184"/>
    </row>
    <row r="741" spans="1:9">
      <c r="A741" s="166">
        <f t="shared" si="23"/>
        <v>729</v>
      </c>
      <c r="B741" s="85">
        <v>44709</v>
      </c>
      <c r="C741" s="65" t="s">
        <v>134</v>
      </c>
      <c r="D741" s="289" t="s">
        <v>21</v>
      </c>
      <c r="E741" s="66">
        <v>5000</v>
      </c>
      <c r="F741" s="167">
        <f t="shared" si="22"/>
        <v>5000</v>
      </c>
      <c r="G741" s="171"/>
      <c r="H741" s="178"/>
      <c r="I741" s="184"/>
    </row>
    <row r="742" spans="1:9">
      <c r="A742" s="166">
        <f t="shared" si="23"/>
        <v>730</v>
      </c>
      <c r="B742" s="85">
        <v>44709</v>
      </c>
      <c r="C742" s="65" t="s">
        <v>134</v>
      </c>
      <c r="D742" s="289" t="s">
        <v>2447</v>
      </c>
      <c r="E742" s="66">
        <v>100000</v>
      </c>
      <c r="F742" s="167">
        <f t="shared" si="22"/>
        <v>100000</v>
      </c>
      <c r="G742" s="171"/>
      <c r="H742" s="178"/>
      <c r="I742" s="184"/>
    </row>
    <row r="743" spans="1:9">
      <c r="A743" s="166">
        <f t="shared" si="23"/>
        <v>731</v>
      </c>
      <c r="B743" s="85">
        <v>44710</v>
      </c>
      <c r="C743" s="65" t="s">
        <v>135</v>
      </c>
      <c r="D743" s="289" t="s">
        <v>21</v>
      </c>
      <c r="E743" s="66">
        <v>5000</v>
      </c>
      <c r="F743" s="167">
        <f t="shared" si="22"/>
        <v>5000</v>
      </c>
      <c r="G743" s="171"/>
      <c r="H743" s="178"/>
      <c r="I743" s="184"/>
    </row>
    <row r="744" spans="1:9">
      <c r="A744" s="166">
        <f t="shared" si="23"/>
        <v>732</v>
      </c>
      <c r="B744" s="85">
        <v>44710</v>
      </c>
      <c r="C744" s="65" t="s">
        <v>135</v>
      </c>
      <c r="D744" s="289" t="s">
        <v>21</v>
      </c>
      <c r="E744" s="66">
        <v>10000</v>
      </c>
      <c r="F744" s="167">
        <f t="shared" si="22"/>
        <v>10000</v>
      </c>
      <c r="G744" s="171"/>
      <c r="H744" s="178"/>
      <c r="I744" s="184"/>
    </row>
    <row r="745" spans="1:9">
      <c r="A745" s="166">
        <f t="shared" si="23"/>
        <v>733</v>
      </c>
      <c r="B745" s="85">
        <v>44710</v>
      </c>
      <c r="C745" s="65" t="s">
        <v>135</v>
      </c>
      <c r="D745" s="289" t="s">
        <v>21</v>
      </c>
      <c r="E745" s="66">
        <v>10000</v>
      </c>
      <c r="F745" s="167">
        <f t="shared" si="22"/>
        <v>10000</v>
      </c>
      <c r="G745" s="171"/>
      <c r="H745" s="178"/>
      <c r="I745" s="184"/>
    </row>
    <row r="746" spans="1:9">
      <c r="A746" s="166">
        <f t="shared" si="23"/>
        <v>734</v>
      </c>
      <c r="B746" s="85">
        <v>44711</v>
      </c>
      <c r="C746" s="65" t="s">
        <v>136</v>
      </c>
      <c r="D746" s="289" t="s">
        <v>541</v>
      </c>
      <c r="E746" s="66">
        <v>200000</v>
      </c>
      <c r="F746" s="167">
        <f t="shared" si="22"/>
        <v>200000</v>
      </c>
      <c r="G746" s="171"/>
      <c r="H746" s="178"/>
      <c r="I746" s="184"/>
    </row>
    <row r="747" spans="1:9">
      <c r="A747" s="166">
        <f t="shared" si="23"/>
        <v>735</v>
      </c>
      <c r="B747" s="85">
        <v>44711</v>
      </c>
      <c r="C747" s="65" t="s">
        <v>136</v>
      </c>
      <c r="D747" s="289" t="s">
        <v>509</v>
      </c>
      <c r="E747" s="66">
        <v>50000</v>
      </c>
      <c r="F747" s="167">
        <f t="shared" si="22"/>
        <v>50000</v>
      </c>
      <c r="G747" s="171"/>
      <c r="H747" s="178"/>
      <c r="I747" s="184"/>
    </row>
    <row r="748" spans="1:9">
      <c r="A748" s="166">
        <f t="shared" si="23"/>
        <v>736</v>
      </c>
      <c r="B748" s="85">
        <v>44711</v>
      </c>
      <c r="C748" s="65" t="s">
        <v>136</v>
      </c>
      <c r="D748" s="289" t="s">
        <v>21</v>
      </c>
      <c r="E748" s="66">
        <v>20000</v>
      </c>
      <c r="F748" s="167">
        <f t="shared" si="22"/>
        <v>20000</v>
      </c>
      <c r="G748" s="171"/>
      <c r="H748" s="178"/>
      <c r="I748" s="184"/>
    </row>
    <row r="749" spans="1:9">
      <c r="A749" s="166">
        <f t="shared" si="23"/>
        <v>737</v>
      </c>
      <c r="B749" s="85">
        <v>44711</v>
      </c>
      <c r="C749" s="65" t="s">
        <v>136</v>
      </c>
      <c r="D749" s="289" t="s">
        <v>21</v>
      </c>
      <c r="E749" s="66">
        <v>73893</v>
      </c>
      <c r="F749" s="167">
        <f t="shared" si="22"/>
        <v>73893</v>
      </c>
      <c r="G749" s="171"/>
      <c r="H749" s="178"/>
      <c r="I749" s="184"/>
    </row>
    <row r="750" spans="1:9">
      <c r="A750" s="166">
        <f t="shared" si="23"/>
        <v>738</v>
      </c>
      <c r="B750" s="85">
        <v>44711</v>
      </c>
      <c r="C750" s="65" t="s">
        <v>136</v>
      </c>
      <c r="D750" s="289" t="s">
        <v>360</v>
      </c>
      <c r="E750" s="66">
        <v>200000</v>
      </c>
      <c r="F750" s="167">
        <f t="shared" si="22"/>
        <v>200000</v>
      </c>
      <c r="G750" s="171"/>
      <c r="H750" s="178"/>
      <c r="I750" s="184"/>
    </row>
    <row r="751" spans="1:9">
      <c r="A751" s="166">
        <f t="shared" si="23"/>
        <v>739</v>
      </c>
      <c r="B751" s="85">
        <v>44711</v>
      </c>
      <c r="C751" s="65" t="s">
        <v>136</v>
      </c>
      <c r="D751" s="289" t="s">
        <v>21</v>
      </c>
      <c r="E751" s="66">
        <v>20000</v>
      </c>
      <c r="F751" s="167">
        <f t="shared" si="22"/>
        <v>20000</v>
      </c>
      <c r="G751" s="171"/>
      <c r="H751" s="178"/>
      <c r="I751" s="184"/>
    </row>
    <row r="752" spans="1:9">
      <c r="A752" s="166">
        <f t="shared" si="23"/>
        <v>740</v>
      </c>
      <c r="B752" s="85">
        <v>44711</v>
      </c>
      <c r="C752" s="65" t="s">
        <v>136</v>
      </c>
      <c r="D752" s="289" t="s">
        <v>542</v>
      </c>
      <c r="E752" s="66">
        <v>80000</v>
      </c>
      <c r="F752" s="167">
        <f t="shared" si="22"/>
        <v>80000</v>
      </c>
      <c r="G752" s="171"/>
      <c r="H752" s="178"/>
      <c r="I752" s="184"/>
    </row>
    <row r="753" spans="1:9">
      <c r="A753" s="166">
        <f t="shared" si="23"/>
        <v>741</v>
      </c>
      <c r="B753" s="85">
        <v>44711</v>
      </c>
      <c r="C753" s="65" t="s">
        <v>136</v>
      </c>
      <c r="D753" s="289" t="s">
        <v>543</v>
      </c>
      <c r="E753" s="66">
        <v>200000</v>
      </c>
      <c r="F753" s="167">
        <f t="shared" si="22"/>
        <v>200000</v>
      </c>
      <c r="G753" s="171"/>
      <c r="H753" s="178"/>
      <c r="I753" s="184"/>
    </row>
    <row r="754" spans="1:9">
      <c r="A754" s="166">
        <f t="shared" si="23"/>
        <v>742</v>
      </c>
      <c r="B754" s="85">
        <v>44712</v>
      </c>
      <c r="C754" s="65" t="s">
        <v>137</v>
      </c>
      <c r="D754" s="289" t="s">
        <v>21</v>
      </c>
      <c r="E754" s="66">
        <v>5000</v>
      </c>
      <c r="F754" s="167">
        <f t="shared" si="22"/>
        <v>5000</v>
      </c>
      <c r="G754" s="171"/>
      <c r="H754" s="178"/>
      <c r="I754" s="184"/>
    </row>
    <row r="755" spans="1:9">
      <c r="A755" s="166">
        <f t="shared" si="23"/>
        <v>743</v>
      </c>
      <c r="B755" s="85">
        <v>44712</v>
      </c>
      <c r="C755" s="65" t="s">
        <v>137</v>
      </c>
      <c r="D755" s="289" t="s">
        <v>236</v>
      </c>
      <c r="E755" s="66">
        <v>50000</v>
      </c>
      <c r="F755" s="167">
        <f t="shared" si="22"/>
        <v>50000</v>
      </c>
      <c r="G755" s="171"/>
      <c r="H755" s="178"/>
      <c r="I755" s="184"/>
    </row>
    <row r="756" spans="1:9">
      <c r="A756" s="166">
        <f t="shared" si="23"/>
        <v>744</v>
      </c>
      <c r="B756" s="85">
        <v>44712</v>
      </c>
      <c r="C756" s="65" t="s">
        <v>137</v>
      </c>
      <c r="D756" s="289" t="s">
        <v>21</v>
      </c>
      <c r="E756" s="66">
        <v>10000</v>
      </c>
      <c r="F756" s="167">
        <f t="shared" si="22"/>
        <v>10000</v>
      </c>
      <c r="G756" s="171"/>
      <c r="H756" s="178"/>
      <c r="I756" s="184"/>
    </row>
    <row r="757" spans="1:9">
      <c r="A757" s="166">
        <f t="shared" si="23"/>
        <v>745</v>
      </c>
      <c r="B757" s="85">
        <v>44712</v>
      </c>
      <c r="C757" s="65" t="s">
        <v>137</v>
      </c>
      <c r="D757" s="289" t="s">
        <v>307</v>
      </c>
      <c r="E757" s="66">
        <v>173648</v>
      </c>
      <c r="F757" s="167">
        <f t="shared" si="22"/>
        <v>173648</v>
      </c>
      <c r="G757" s="171"/>
      <c r="H757" s="178"/>
      <c r="I757" s="184"/>
    </row>
    <row r="758" spans="1:9">
      <c r="A758" s="166">
        <f t="shared" si="23"/>
        <v>746</v>
      </c>
      <c r="B758" s="85">
        <v>44712</v>
      </c>
      <c r="C758" s="65" t="s">
        <v>137</v>
      </c>
      <c r="D758" s="289" t="s">
        <v>21</v>
      </c>
      <c r="E758" s="66">
        <v>44000</v>
      </c>
      <c r="F758" s="167">
        <f t="shared" si="22"/>
        <v>44000</v>
      </c>
      <c r="G758" s="171"/>
      <c r="H758" s="178"/>
      <c r="I758" s="184"/>
    </row>
    <row r="759" spans="1:9">
      <c r="A759" s="166">
        <f t="shared" si="23"/>
        <v>747</v>
      </c>
      <c r="B759" s="85">
        <v>44712</v>
      </c>
      <c r="C759" s="65" t="s">
        <v>137</v>
      </c>
      <c r="D759" s="289" t="s">
        <v>529</v>
      </c>
      <c r="E759" s="66">
        <v>50000</v>
      </c>
      <c r="F759" s="167">
        <f t="shared" si="22"/>
        <v>50000</v>
      </c>
      <c r="G759" s="171"/>
      <c r="H759" s="178"/>
      <c r="I759" s="184"/>
    </row>
    <row r="760" spans="1:9">
      <c r="A760" s="166">
        <f t="shared" si="23"/>
        <v>748</v>
      </c>
      <c r="B760" s="85">
        <v>44712</v>
      </c>
      <c r="C760" s="65" t="s">
        <v>137</v>
      </c>
      <c r="D760" s="289" t="s">
        <v>544</v>
      </c>
      <c r="E760" s="66">
        <v>500000</v>
      </c>
      <c r="F760" s="167">
        <f t="shared" si="22"/>
        <v>500000</v>
      </c>
      <c r="G760" s="171"/>
      <c r="H760" s="178"/>
      <c r="I760" s="184"/>
    </row>
    <row r="761" spans="1:9">
      <c r="A761" s="166">
        <f t="shared" si="23"/>
        <v>749</v>
      </c>
      <c r="B761" s="85">
        <v>44712</v>
      </c>
      <c r="C761" s="65" t="s">
        <v>137</v>
      </c>
      <c r="D761" s="289" t="s">
        <v>343</v>
      </c>
      <c r="E761" s="66">
        <v>100000</v>
      </c>
      <c r="F761" s="167">
        <f t="shared" si="22"/>
        <v>100000</v>
      </c>
      <c r="G761" s="171"/>
      <c r="H761" s="178"/>
      <c r="I761" s="184"/>
    </row>
    <row r="762" spans="1:9">
      <c r="A762" s="166">
        <f t="shared" si="23"/>
        <v>750</v>
      </c>
      <c r="B762" s="85">
        <v>44713</v>
      </c>
      <c r="C762" s="65" t="s">
        <v>138</v>
      </c>
      <c r="D762" s="289" t="s">
        <v>943</v>
      </c>
      <c r="E762" s="86">
        <v>100000</v>
      </c>
      <c r="F762" s="167">
        <f t="shared" si="22"/>
        <v>100000</v>
      </c>
      <c r="G762" s="171"/>
      <c r="H762" s="178"/>
      <c r="I762" s="184"/>
    </row>
    <row r="763" spans="1:9">
      <c r="A763" s="166">
        <f t="shared" si="23"/>
        <v>751</v>
      </c>
      <c r="B763" s="85">
        <v>44713</v>
      </c>
      <c r="C763" s="65" t="s">
        <v>138</v>
      </c>
      <c r="D763" s="31" t="s">
        <v>317</v>
      </c>
      <c r="E763" s="86">
        <v>1000000</v>
      </c>
      <c r="F763" s="167">
        <f t="shared" si="22"/>
        <v>1000000</v>
      </c>
      <c r="G763" s="171"/>
      <c r="H763" s="178"/>
      <c r="I763" s="184"/>
    </row>
    <row r="764" spans="1:9">
      <c r="A764" s="166">
        <f t="shared" si="23"/>
        <v>752</v>
      </c>
      <c r="B764" s="85">
        <v>44713</v>
      </c>
      <c r="C764" s="65" t="s">
        <v>138</v>
      </c>
      <c r="D764" s="289" t="s">
        <v>21</v>
      </c>
      <c r="E764" s="86">
        <v>87000</v>
      </c>
      <c r="F764" s="167">
        <f t="shared" si="22"/>
        <v>87000</v>
      </c>
      <c r="G764" s="171"/>
      <c r="H764" s="178"/>
      <c r="I764" s="184"/>
    </row>
    <row r="765" spans="1:9">
      <c r="A765" s="166">
        <f t="shared" si="23"/>
        <v>753</v>
      </c>
      <c r="B765" s="85">
        <v>44713</v>
      </c>
      <c r="C765" s="65" t="s">
        <v>138</v>
      </c>
      <c r="D765" s="289" t="s">
        <v>21</v>
      </c>
      <c r="E765" s="86">
        <v>400000</v>
      </c>
      <c r="F765" s="167">
        <f t="shared" si="22"/>
        <v>400000</v>
      </c>
      <c r="G765" s="171"/>
      <c r="H765" s="178"/>
      <c r="I765" s="184"/>
    </row>
    <row r="766" spans="1:9" ht="25.5">
      <c r="A766" s="166">
        <f t="shared" si="23"/>
        <v>754</v>
      </c>
      <c r="B766" s="85">
        <v>44713</v>
      </c>
      <c r="C766" s="65" t="s">
        <v>138</v>
      </c>
      <c r="D766" s="423" t="s">
        <v>2453</v>
      </c>
      <c r="E766" s="86">
        <v>1000000</v>
      </c>
      <c r="F766" s="167">
        <f t="shared" si="22"/>
        <v>1000000</v>
      </c>
      <c r="G766" s="171"/>
      <c r="H766" s="178"/>
      <c r="I766" s="184"/>
    </row>
    <row r="767" spans="1:9">
      <c r="A767" s="166">
        <f t="shared" si="23"/>
        <v>755</v>
      </c>
      <c r="B767" s="85">
        <v>44713</v>
      </c>
      <c r="C767" s="65" t="s">
        <v>138</v>
      </c>
      <c r="D767" s="423" t="s">
        <v>226</v>
      </c>
      <c r="E767" s="86">
        <v>250000</v>
      </c>
      <c r="F767" s="167">
        <f t="shared" si="22"/>
        <v>250000</v>
      </c>
      <c r="G767" s="171"/>
      <c r="H767" s="178"/>
      <c r="I767" s="184"/>
    </row>
    <row r="768" spans="1:9">
      <c r="A768" s="166">
        <f t="shared" si="23"/>
        <v>756</v>
      </c>
      <c r="B768" s="85">
        <v>44713</v>
      </c>
      <c r="C768" s="65" t="s">
        <v>138</v>
      </c>
      <c r="D768" s="423" t="s">
        <v>944</v>
      </c>
      <c r="E768" s="86">
        <v>50000</v>
      </c>
      <c r="F768" s="167">
        <f t="shared" si="22"/>
        <v>50000</v>
      </c>
      <c r="G768" s="171"/>
      <c r="H768" s="178"/>
      <c r="I768" s="184"/>
    </row>
    <row r="769" spans="1:9">
      <c r="A769" s="166">
        <f t="shared" si="23"/>
        <v>757</v>
      </c>
      <c r="B769" s="85">
        <v>44713</v>
      </c>
      <c r="C769" s="65" t="s">
        <v>138</v>
      </c>
      <c r="D769" s="289" t="s">
        <v>945</v>
      </c>
      <c r="E769" s="86">
        <v>10000</v>
      </c>
      <c r="F769" s="167">
        <f t="shared" si="22"/>
        <v>10000</v>
      </c>
      <c r="G769" s="171"/>
      <c r="H769" s="178"/>
      <c r="I769" s="184"/>
    </row>
    <row r="770" spans="1:9">
      <c r="A770" s="166">
        <f t="shared" si="23"/>
        <v>758</v>
      </c>
      <c r="B770" s="85">
        <v>44713</v>
      </c>
      <c r="C770" s="65" t="s">
        <v>138</v>
      </c>
      <c r="D770" s="423" t="s">
        <v>520</v>
      </c>
      <c r="E770" s="86">
        <v>2222222</v>
      </c>
      <c r="F770" s="167">
        <f t="shared" si="22"/>
        <v>2222222</v>
      </c>
      <c r="G770" s="171"/>
      <c r="H770" s="178"/>
      <c r="I770" s="184"/>
    </row>
    <row r="771" spans="1:9">
      <c r="A771" s="166">
        <f t="shared" si="23"/>
        <v>759</v>
      </c>
      <c r="B771" s="85">
        <v>44713</v>
      </c>
      <c r="C771" s="65" t="s">
        <v>138</v>
      </c>
      <c r="D771" s="423" t="s">
        <v>946</v>
      </c>
      <c r="E771" s="86">
        <v>50000</v>
      </c>
      <c r="F771" s="167">
        <f t="shared" si="22"/>
        <v>50000</v>
      </c>
      <c r="G771" s="171"/>
      <c r="H771" s="178"/>
      <c r="I771" s="184"/>
    </row>
    <row r="772" spans="1:9">
      <c r="A772" s="166">
        <f t="shared" si="23"/>
        <v>760</v>
      </c>
      <c r="B772" s="85">
        <v>44714</v>
      </c>
      <c r="C772" s="65" t="s">
        <v>489</v>
      </c>
      <c r="D772" s="423" t="s">
        <v>193</v>
      </c>
      <c r="E772" s="86">
        <v>250000</v>
      </c>
      <c r="F772" s="167">
        <f t="shared" si="22"/>
        <v>250000</v>
      </c>
      <c r="G772" s="171"/>
      <c r="H772" s="178"/>
      <c r="I772" s="184"/>
    </row>
    <row r="773" spans="1:9">
      <c r="A773" s="166">
        <f t="shared" si="23"/>
        <v>761</v>
      </c>
      <c r="B773" s="85">
        <v>44714</v>
      </c>
      <c r="C773" s="65" t="s">
        <v>489</v>
      </c>
      <c r="D773" s="423" t="s">
        <v>187</v>
      </c>
      <c r="E773" s="86">
        <v>50000</v>
      </c>
      <c r="F773" s="167">
        <f t="shared" si="22"/>
        <v>50000</v>
      </c>
      <c r="G773" s="171"/>
      <c r="H773" s="178"/>
      <c r="I773" s="184"/>
    </row>
    <row r="774" spans="1:9">
      <c r="A774" s="166">
        <f t="shared" si="23"/>
        <v>762</v>
      </c>
      <c r="B774" s="85">
        <v>44714</v>
      </c>
      <c r="C774" s="65" t="s">
        <v>489</v>
      </c>
      <c r="D774" s="289" t="s">
        <v>21</v>
      </c>
      <c r="E774" s="86">
        <v>31076</v>
      </c>
      <c r="F774" s="167">
        <f t="shared" si="22"/>
        <v>31076</v>
      </c>
      <c r="G774" s="171"/>
      <c r="H774" s="178"/>
      <c r="I774" s="184"/>
    </row>
    <row r="775" spans="1:9">
      <c r="A775" s="166">
        <f t="shared" si="23"/>
        <v>763</v>
      </c>
      <c r="B775" s="85">
        <v>44714</v>
      </c>
      <c r="C775" s="65" t="s">
        <v>489</v>
      </c>
      <c r="D775" s="423" t="s">
        <v>139</v>
      </c>
      <c r="E775" s="86">
        <v>100000</v>
      </c>
      <c r="F775" s="167">
        <f t="shared" si="22"/>
        <v>100000</v>
      </c>
      <c r="G775" s="171"/>
      <c r="H775" s="178"/>
      <c r="I775" s="184"/>
    </row>
    <row r="776" spans="1:9">
      <c r="A776" s="166">
        <f t="shared" si="23"/>
        <v>764</v>
      </c>
      <c r="B776" s="85">
        <v>44714</v>
      </c>
      <c r="C776" s="65" t="s">
        <v>489</v>
      </c>
      <c r="D776" s="423" t="s">
        <v>149</v>
      </c>
      <c r="E776" s="86">
        <v>1000000</v>
      </c>
      <c r="F776" s="167">
        <f t="shared" si="22"/>
        <v>1000000</v>
      </c>
      <c r="G776" s="171"/>
      <c r="H776" s="178"/>
      <c r="I776" s="184"/>
    </row>
    <row r="777" spans="1:9">
      <c r="A777" s="166">
        <f t="shared" si="23"/>
        <v>765</v>
      </c>
      <c r="B777" s="85">
        <v>44714</v>
      </c>
      <c r="C777" s="65" t="s">
        <v>489</v>
      </c>
      <c r="D777" s="289" t="s">
        <v>21</v>
      </c>
      <c r="E777" s="86">
        <v>10000</v>
      </c>
      <c r="F777" s="167">
        <f t="shared" si="22"/>
        <v>10000</v>
      </c>
      <c r="G777" s="171"/>
      <c r="H777" s="178"/>
      <c r="I777" s="184"/>
    </row>
    <row r="778" spans="1:9">
      <c r="A778" s="166">
        <f t="shared" si="23"/>
        <v>766</v>
      </c>
      <c r="B778" s="85">
        <v>44714</v>
      </c>
      <c r="C778" s="65" t="s">
        <v>489</v>
      </c>
      <c r="D778" s="423" t="s">
        <v>947</v>
      </c>
      <c r="E778" s="86">
        <v>100000</v>
      </c>
      <c r="F778" s="167">
        <f t="shared" si="22"/>
        <v>100000</v>
      </c>
      <c r="G778" s="171"/>
      <c r="H778" s="178"/>
      <c r="I778" s="184"/>
    </row>
    <row r="779" spans="1:9">
      <c r="A779" s="166">
        <f t="shared" si="23"/>
        <v>767</v>
      </c>
      <c r="B779" s="85">
        <v>44714</v>
      </c>
      <c r="C779" s="65" t="s">
        <v>489</v>
      </c>
      <c r="D779" s="289" t="s">
        <v>21</v>
      </c>
      <c r="E779" s="86">
        <v>10000</v>
      </c>
      <c r="F779" s="167">
        <f t="shared" si="22"/>
        <v>10000</v>
      </c>
      <c r="G779" s="171"/>
      <c r="H779" s="178"/>
      <c r="I779" s="184"/>
    </row>
    <row r="780" spans="1:9">
      <c r="A780" s="166">
        <f t="shared" si="23"/>
        <v>768</v>
      </c>
      <c r="B780" s="85">
        <v>44714</v>
      </c>
      <c r="C780" s="65" t="s">
        <v>489</v>
      </c>
      <c r="D780" s="289" t="s">
        <v>21</v>
      </c>
      <c r="E780" s="86">
        <v>10000</v>
      </c>
      <c r="F780" s="167">
        <f t="shared" si="22"/>
        <v>10000</v>
      </c>
      <c r="G780" s="171"/>
      <c r="H780" s="178"/>
      <c r="I780" s="184"/>
    </row>
    <row r="781" spans="1:9">
      <c r="A781" s="166">
        <f t="shared" si="23"/>
        <v>769</v>
      </c>
      <c r="B781" s="85">
        <v>44714</v>
      </c>
      <c r="C781" s="65" t="s">
        <v>489</v>
      </c>
      <c r="D781" s="289" t="s">
        <v>21</v>
      </c>
      <c r="E781" s="86">
        <v>10000</v>
      </c>
      <c r="F781" s="167">
        <f t="shared" si="22"/>
        <v>10000</v>
      </c>
      <c r="G781" s="171"/>
      <c r="H781" s="178"/>
      <c r="I781" s="184"/>
    </row>
    <row r="782" spans="1:9">
      <c r="A782" s="166">
        <f t="shared" si="23"/>
        <v>770</v>
      </c>
      <c r="B782" s="85">
        <v>44714</v>
      </c>
      <c r="C782" s="65" t="s">
        <v>489</v>
      </c>
      <c r="D782" s="289" t="s">
        <v>21</v>
      </c>
      <c r="E782" s="86">
        <v>5000</v>
      </c>
      <c r="F782" s="167">
        <f t="shared" si="22"/>
        <v>5000</v>
      </c>
      <c r="G782" s="171"/>
      <c r="H782" s="178"/>
      <c r="I782" s="184"/>
    </row>
    <row r="783" spans="1:9">
      <c r="A783" s="166">
        <f t="shared" si="23"/>
        <v>771</v>
      </c>
      <c r="B783" s="85">
        <v>44715</v>
      </c>
      <c r="C783" s="65" t="s">
        <v>490</v>
      </c>
      <c r="D783" s="423" t="s">
        <v>948</v>
      </c>
      <c r="E783" s="86">
        <v>3000000</v>
      </c>
      <c r="F783" s="167">
        <f t="shared" si="22"/>
        <v>3000000</v>
      </c>
      <c r="G783" s="171"/>
      <c r="H783" s="178"/>
      <c r="I783" s="184"/>
    </row>
    <row r="784" spans="1:9">
      <c r="A784" s="166">
        <f t="shared" si="23"/>
        <v>772</v>
      </c>
      <c r="B784" s="85">
        <v>44715</v>
      </c>
      <c r="C784" s="65" t="s">
        <v>490</v>
      </c>
      <c r="D784" s="289" t="s">
        <v>21</v>
      </c>
      <c r="E784" s="86">
        <v>1000</v>
      </c>
      <c r="F784" s="167">
        <f t="shared" si="22"/>
        <v>1000</v>
      </c>
      <c r="G784" s="171"/>
      <c r="H784" s="178"/>
      <c r="I784" s="184"/>
    </row>
    <row r="785" spans="1:9">
      <c r="A785" s="166">
        <f t="shared" si="23"/>
        <v>773</v>
      </c>
      <c r="B785" s="85">
        <v>44715</v>
      </c>
      <c r="C785" s="65" t="s">
        <v>490</v>
      </c>
      <c r="D785" s="289" t="s">
        <v>21</v>
      </c>
      <c r="E785" s="86">
        <v>15000</v>
      </c>
      <c r="F785" s="167">
        <f t="shared" si="22"/>
        <v>15000</v>
      </c>
      <c r="G785" s="171"/>
      <c r="H785" s="178"/>
      <c r="I785" s="184"/>
    </row>
    <row r="786" spans="1:9">
      <c r="A786" s="166">
        <f t="shared" si="23"/>
        <v>774</v>
      </c>
      <c r="B786" s="85">
        <v>44715</v>
      </c>
      <c r="C786" s="65" t="s">
        <v>490</v>
      </c>
      <c r="D786" s="423" t="s">
        <v>949</v>
      </c>
      <c r="E786" s="86">
        <v>1000000</v>
      </c>
      <c r="F786" s="167">
        <f t="shared" si="22"/>
        <v>1000000</v>
      </c>
      <c r="G786" s="171"/>
      <c r="H786" s="178"/>
      <c r="I786" s="184"/>
    </row>
    <row r="787" spans="1:9">
      <c r="A787" s="166">
        <f t="shared" si="23"/>
        <v>775</v>
      </c>
      <c r="B787" s="85">
        <v>44716</v>
      </c>
      <c r="C787" s="65" t="s">
        <v>491</v>
      </c>
      <c r="D787" s="423" t="s">
        <v>185</v>
      </c>
      <c r="E787" s="86">
        <v>300000</v>
      </c>
      <c r="F787" s="167">
        <f t="shared" si="22"/>
        <v>300000</v>
      </c>
      <c r="G787" s="171"/>
      <c r="H787" s="178"/>
      <c r="I787" s="184"/>
    </row>
    <row r="788" spans="1:9">
      <c r="A788" s="166">
        <f t="shared" si="23"/>
        <v>776</v>
      </c>
      <c r="B788" s="85">
        <v>44717</v>
      </c>
      <c r="C788" s="65" t="s">
        <v>492</v>
      </c>
      <c r="D788" s="289" t="s">
        <v>21</v>
      </c>
      <c r="E788" s="86">
        <v>10000</v>
      </c>
      <c r="F788" s="167">
        <f t="shared" si="22"/>
        <v>10000</v>
      </c>
      <c r="G788" s="171"/>
      <c r="H788" s="178"/>
      <c r="I788" s="184"/>
    </row>
    <row r="789" spans="1:9">
      <c r="A789" s="166">
        <f t="shared" si="23"/>
        <v>777</v>
      </c>
      <c r="B789" s="85">
        <v>44717</v>
      </c>
      <c r="C789" s="65" t="s">
        <v>492</v>
      </c>
      <c r="D789" s="423" t="s">
        <v>950</v>
      </c>
      <c r="E789" s="86">
        <v>2000000</v>
      </c>
      <c r="F789" s="167">
        <f t="shared" ref="F789:F852" si="24">E789</f>
        <v>2000000</v>
      </c>
      <c r="G789" s="171"/>
      <c r="H789" s="178"/>
      <c r="I789" s="184"/>
    </row>
    <row r="790" spans="1:9">
      <c r="A790" s="166">
        <f t="shared" si="23"/>
        <v>778</v>
      </c>
      <c r="B790" s="85">
        <v>44717</v>
      </c>
      <c r="C790" s="65" t="s">
        <v>492</v>
      </c>
      <c r="D790" s="289" t="s">
        <v>21</v>
      </c>
      <c r="E790" s="86">
        <v>100000</v>
      </c>
      <c r="F790" s="167">
        <f t="shared" si="24"/>
        <v>100000</v>
      </c>
      <c r="G790" s="171"/>
      <c r="H790" s="178"/>
      <c r="I790" s="184"/>
    </row>
    <row r="791" spans="1:9">
      <c r="A791" s="166">
        <f t="shared" si="23"/>
        <v>779</v>
      </c>
      <c r="B791" s="85">
        <v>44717</v>
      </c>
      <c r="C791" s="65" t="s">
        <v>492</v>
      </c>
      <c r="D791" s="423" t="s">
        <v>951</v>
      </c>
      <c r="E791" s="86">
        <v>100000</v>
      </c>
      <c r="F791" s="167">
        <f t="shared" si="24"/>
        <v>100000</v>
      </c>
      <c r="G791" s="171"/>
      <c r="H791" s="178"/>
      <c r="I791" s="184"/>
    </row>
    <row r="792" spans="1:9">
      <c r="A792" s="166">
        <f t="shared" si="23"/>
        <v>780</v>
      </c>
      <c r="B792" s="85">
        <v>44717</v>
      </c>
      <c r="C792" s="65" t="s">
        <v>492</v>
      </c>
      <c r="D792" s="423" t="s">
        <v>191</v>
      </c>
      <c r="E792" s="86">
        <v>200000</v>
      </c>
      <c r="F792" s="167">
        <f t="shared" si="24"/>
        <v>200000</v>
      </c>
      <c r="G792" s="171"/>
      <c r="H792" s="178"/>
      <c r="I792" s="184"/>
    </row>
    <row r="793" spans="1:9">
      <c r="A793" s="166">
        <f t="shared" si="23"/>
        <v>781</v>
      </c>
      <c r="B793" s="85">
        <v>44717</v>
      </c>
      <c r="C793" s="65" t="s">
        <v>493</v>
      </c>
      <c r="D793" s="289" t="s">
        <v>21</v>
      </c>
      <c r="E793" s="86">
        <v>10000</v>
      </c>
      <c r="F793" s="167">
        <f t="shared" si="24"/>
        <v>10000</v>
      </c>
      <c r="G793" s="171"/>
      <c r="H793" s="178"/>
      <c r="I793" s="184"/>
    </row>
    <row r="794" spans="1:9">
      <c r="A794" s="166">
        <f t="shared" si="23"/>
        <v>782</v>
      </c>
      <c r="B794" s="85">
        <v>44718</v>
      </c>
      <c r="C794" s="65" t="s">
        <v>493</v>
      </c>
      <c r="D794" s="423" t="s">
        <v>853</v>
      </c>
      <c r="E794" s="86">
        <v>46252055</v>
      </c>
      <c r="F794" s="167"/>
      <c r="G794" s="171">
        <f>E794</f>
        <v>46252055</v>
      </c>
      <c r="H794" s="178"/>
      <c r="I794" s="184"/>
    </row>
    <row r="795" spans="1:9">
      <c r="A795" s="166">
        <f t="shared" si="23"/>
        <v>783</v>
      </c>
      <c r="B795" s="85">
        <v>44718</v>
      </c>
      <c r="C795" s="65" t="s">
        <v>493</v>
      </c>
      <c r="D795" s="423" t="s">
        <v>532</v>
      </c>
      <c r="E795" s="86">
        <v>100000</v>
      </c>
      <c r="F795" s="167">
        <f t="shared" si="24"/>
        <v>100000</v>
      </c>
      <c r="G795" s="171"/>
      <c r="H795" s="178"/>
      <c r="I795" s="184"/>
    </row>
    <row r="796" spans="1:9">
      <c r="A796" s="166">
        <f t="shared" si="23"/>
        <v>784</v>
      </c>
      <c r="B796" s="85">
        <v>44718</v>
      </c>
      <c r="C796" s="65" t="s">
        <v>493</v>
      </c>
      <c r="D796" s="289" t="s">
        <v>21</v>
      </c>
      <c r="E796" s="86">
        <v>20000</v>
      </c>
      <c r="F796" s="167">
        <f t="shared" si="24"/>
        <v>20000</v>
      </c>
      <c r="G796" s="171"/>
      <c r="H796" s="178"/>
      <c r="I796" s="184"/>
    </row>
    <row r="797" spans="1:9">
      <c r="A797" s="166">
        <f t="shared" si="23"/>
        <v>785</v>
      </c>
      <c r="B797" s="85">
        <v>44719</v>
      </c>
      <c r="C797" s="65" t="s">
        <v>494</v>
      </c>
      <c r="D797" s="423" t="s">
        <v>340</v>
      </c>
      <c r="E797" s="86">
        <v>50000</v>
      </c>
      <c r="F797" s="167">
        <f t="shared" si="24"/>
        <v>50000</v>
      </c>
      <c r="G797" s="171"/>
      <c r="H797" s="178"/>
      <c r="I797" s="184"/>
    </row>
    <row r="798" spans="1:9">
      <c r="A798" s="166">
        <f t="shared" si="23"/>
        <v>786</v>
      </c>
      <c r="B798" s="85">
        <v>44720</v>
      </c>
      <c r="C798" s="65" t="s">
        <v>495</v>
      </c>
      <c r="D798" s="289" t="s">
        <v>21</v>
      </c>
      <c r="E798" s="86">
        <v>5000</v>
      </c>
      <c r="F798" s="167">
        <f t="shared" si="24"/>
        <v>5000</v>
      </c>
      <c r="G798" s="171"/>
      <c r="H798" s="178"/>
      <c r="I798" s="184"/>
    </row>
    <row r="799" spans="1:9">
      <c r="A799" s="166">
        <f t="shared" ref="A799:A862" si="25">A798+1</f>
        <v>787</v>
      </c>
      <c r="B799" s="85">
        <v>44720</v>
      </c>
      <c r="C799" s="65" t="s">
        <v>495</v>
      </c>
      <c r="D799" s="289" t="s">
        <v>21</v>
      </c>
      <c r="E799" s="86">
        <v>120000</v>
      </c>
      <c r="F799" s="167">
        <f t="shared" si="24"/>
        <v>120000</v>
      </c>
      <c r="G799" s="171"/>
      <c r="H799" s="178"/>
      <c r="I799" s="184"/>
    </row>
    <row r="800" spans="1:9">
      <c r="A800" s="166">
        <f t="shared" si="25"/>
        <v>788</v>
      </c>
      <c r="B800" s="85">
        <v>44721</v>
      </c>
      <c r="C800" s="65" t="s">
        <v>496</v>
      </c>
      <c r="D800" s="289" t="s">
        <v>2430</v>
      </c>
      <c r="E800" s="86">
        <v>200000</v>
      </c>
      <c r="F800" s="167">
        <f t="shared" si="24"/>
        <v>200000</v>
      </c>
      <c r="G800" s="171"/>
      <c r="H800" s="178"/>
      <c r="I800" s="184"/>
    </row>
    <row r="801" spans="1:9">
      <c r="A801" s="166">
        <f t="shared" si="25"/>
        <v>789</v>
      </c>
      <c r="B801" s="85">
        <v>44721</v>
      </c>
      <c r="C801" s="65" t="s">
        <v>496</v>
      </c>
      <c r="D801" s="423" t="s">
        <v>247</v>
      </c>
      <c r="E801" s="86">
        <v>100000</v>
      </c>
      <c r="F801" s="167">
        <f t="shared" si="24"/>
        <v>100000</v>
      </c>
      <c r="G801" s="171"/>
      <c r="H801" s="178"/>
      <c r="I801" s="184"/>
    </row>
    <row r="802" spans="1:9">
      <c r="A802" s="166">
        <f t="shared" si="25"/>
        <v>790</v>
      </c>
      <c r="B802" s="85">
        <v>44721</v>
      </c>
      <c r="C802" s="65" t="s">
        <v>496</v>
      </c>
      <c r="D802" s="289" t="s">
        <v>21</v>
      </c>
      <c r="E802" s="86">
        <v>30000</v>
      </c>
      <c r="F802" s="167">
        <f t="shared" si="24"/>
        <v>30000</v>
      </c>
      <c r="G802" s="171"/>
      <c r="H802" s="178"/>
      <c r="I802" s="184"/>
    </row>
    <row r="803" spans="1:9">
      <c r="A803" s="166">
        <f t="shared" si="25"/>
        <v>791</v>
      </c>
      <c r="B803" s="85">
        <v>44721</v>
      </c>
      <c r="C803" s="65" t="s">
        <v>496</v>
      </c>
      <c r="D803" s="289" t="s">
        <v>21</v>
      </c>
      <c r="E803" s="86">
        <v>10000</v>
      </c>
      <c r="F803" s="167">
        <f t="shared" si="24"/>
        <v>10000</v>
      </c>
      <c r="G803" s="171"/>
      <c r="H803" s="178"/>
      <c r="I803" s="184"/>
    </row>
    <row r="804" spans="1:9">
      <c r="A804" s="166">
        <f t="shared" si="25"/>
        <v>792</v>
      </c>
      <c r="B804" s="85">
        <v>44721</v>
      </c>
      <c r="C804" s="65" t="s">
        <v>496</v>
      </c>
      <c r="D804" s="289" t="s">
        <v>21</v>
      </c>
      <c r="E804" s="86">
        <v>10000</v>
      </c>
      <c r="F804" s="167">
        <f t="shared" si="24"/>
        <v>10000</v>
      </c>
      <c r="G804" s="171"/>
      <c r="H804" s="178"/>
      <c r="I804" s="184"/>
    </row>
    <row r="805" spans="1:9">
      <c r="A805" s="166">
        <f t="shared" si="25"/>
        <v>793</v>
      </c>
      <c r="B805" s="85">
        <v>44721</v>
      </c>
      <c r="C805" s="65" t="s">
        <v>496</v>
      </c>
      <c r="D805" s="289" t="s">
        <v>21</v>
      </c>
      <c r="E805" s="86">
        <v>10000</v>
      </c>
      <c r="F805" s="167">
        <f t="shared" si="24"/>
        <v>10000</v>
      </c>
      <c r="G805" s="171"/>
      <c r="H805" s="178"/>
      <c r="I805" s="184"/>
    </row>
    <row r="806" spans="1:9">
      <c r="A806" s="166">
        <f t="shared" si="25"/>
        <v>794</v>
      </c>
      <c r="B806" s="85">
        <v>44721</v>
      </c>
      <c r="C806" s="65" t="s">
        <v>496</v>
      </c>
      <c r="D806" s="423" t="s">
        <v>517</v>
      </c>
      <c r="E806" s="86">
        <v>100000</v>
      </c>
      <c r="F806" s="167">
        <f t="shared" si="24"/>
        <v>100000</v>
      </c>
      <c r="G806" s="171"/>
      <c r="H806" s="178"/>
      <c r="I806" s="184"/>
    </row>
    <row r="807" spans="1:9">
      <c r="A807" s="166">
        <f t="shared" si="25"/>
        <v>795</v>
      </c>
      <c r="B807" s="85">
        <v>44722</v>
      </c>
      <c r="C807" s="65" t="s">
        <v>497</v>
      </c>
      <c r="D807" s="289" t="s">
        <v>21</v>
      </c>
      <c r="E807" s="86">
        <v>25000</v>
      </c>
      <c r="F807" s="167">
        <f t="shared" si="24"/>
        <v>25000</v>
      </c>
      <c r="G807" s="171"/>
      <c r="H807" s="178"/>
      <c r="I807" s="184"/>
    </row>
    <row r="808" spans="1:9">
      <c r="A808" s="166">
        <f t="shared" si="25"/>
        <v>796</v>
      </c>
      <c r="B808" s="85">
        <v>44722</v>
      </c>
      <c r="C808" s="65" t="s">
        <v>497</v>
      </c>
      <c r="D808" s="423" t="s">
        <v>952</v>
      </c>
      <c r="E808" s="86">
        <v>50000</v>
      </c>
      <c r="F808" s="167">
        <f t="shared" si="24"/>
        <v>50000</v>
      </c>
      <c r="G808" s="171"/>
      <c r="H808" s="178"/>
      <c r="I808" s="184"/>
    </row>
    <row r="809" spans="1:9">
      <c r="A809" s="166">
        <f t="shared" si="25"/>
        <v>797</v>
      </c>
      <c r="B809" s="85">
        <v>44723</v>
      </c>
      <c r="C809" s="65" t="s">
        <v>498</v>
      </c>
      <c r="D809" s="423" t="s">
        <v>953</v>
      </c>
      <c r="E809" s="86">
        <v>65000</v>
      </c>
      <c r="F809" s="167">
        <f t="shared" si="24"/>
        <v>65000</v>
      </c>
      <c r="G809" s="171"/>
      <c r="H809" s="178"/>
      <c r="I809" s="184"/>
    </row>
    <row r="810" spans="1:9">
      <c r="A810" s="166">
        <f t="shared" si="25"/>
        <v>798</v>
      </c>
      <c r="B810" s="85">
        <v>44723</v>
      </c>
      <c r="C810" s="65" t="s">
        <v>498</v>
      </c>
      <c r="D810" s="289" t="s">
        <v>21</v>
      </c>
      <c r="E810" s="86">
        <v>50000</v>
      </c>
      <c r="F810" s="167">
        <f t="shared" si="24"/>
        <v>50000</v>
      </c>
      <c r="G810" s="171"/>
      <c r="H810" s="178"/>
      <c r="I810" s="184"/>
    </row>
    <row r="811" spans="1:9">
      <c r="A811" s="166">
        <f t="shared" si="25"/>
        <v>799</v>
      </c>
      <c r="B811" s="85">
        <v>44723</v>
      </c>
      <c r="C811" s="65" t="s">
        <v>498</v>
      </c>
      <c r="D811" s="423" t="s">
        <v>954</v>
      </c>
      <c r="E811" s="86">
        <v>200000</v>
      </c>
      <c r="F811" s="167">
        <f t="shared" si="24"/>
        <v>200000</v>
      </c>
      <c r="G811" s="171"/>
      <c r="H811" s="178"/>
      <c r="I811" s="184"/>
    </row>
    <row r="812" spans="1:9">
      <c r="A812" s="166">
        <f t="shared" si="25"/>
        <v>800</v>
      </c>
      <c r="B812" s="85">
        <v>44723</v>
      </c>
      <c r="C812" s="65" t="s">
        <v>498</v>
      </c>
      <c r="D812" s="423" t="s">
        <v>117</v>
      </c>
      <c r="E812" s="86">
        <v>100000</v>
      </c>
      <c r="F812" s="167">
        <f t="shared" si="24"/>
        <v>100000</v>
      </c>
      <c r="G812" s="171"/>
      <c r="H812" s="178"/>
      <c r="I812" s="184"/>
    </row>
    <row r="813" spans="1:9">
      <c r="A813" s="166">
        <f t="shared" si="25"/>
        <v>801</v>
      </c>
      <c r="B813" s="85">
        <v>44723</v>
      </c>
      <c r="C813" s="65" t="s">
        <v>498</v>
      </c>
      <c r="D813" s="289" t="s">
        <v>21</v>
      </c>
      <c r="E813" s="86">
        <v>10000</v>
      </c>
      <c r="F813" s="167">
        <f t="shared" si="24"/>
        <v>10000</v>
      </c>
      <c r="G813" s="171"/>
      <c r="H813" s="178"/>
      <c r="I813" s="184"/>
    </row>
    <row r="814" spans="1:9">
      <c r="A814" s="166">
        <f t="shared" si="25"/>
        <v>802</v>
      </c>
      <c r="B814" s="85">
        <v>44723</v>
      </c>
      <c r="C814" s="65" t="s">
        <v>498</v>
      </c>
      <c r="D814" s="289" t="s">
        <v>21</v>
      </c>
      <c r="E814" s="86">
        <v>20000</v>
      </c>
      <c r="F814" s="167">
        <f t="shared" si="24"/>
        <v>20000</v>
      </c>
      <c r="G814" s="171"/>
      <c r="H814" s="178"/>
      <c r="I814" s="184"/>
    </row>
    <row r="815" spans="1:9">
      <c r="A815" s="166">
        <f t="shared" si="25"/>
        <v>803</v>
      </c>
      <c r="B815" s="85">
        <v>44724</v>
      </c>
      <c r="C815" s="65" t="s">
        <v>499</v>
      </c>
      <c r="D815" s="423" t="s">
        <v>157</v>
      </c>
      <c r="E815" s="86">
        <v>50000</v>
      </c>
      <c r="F815" s="167">
        <f t="shared" si="24"/>
        <v>50000</v>
      </c>
      <c r="G815" s="171"/>
      <c r="H815" s="178"/>
      <c r="I815" s="184"/>
    </row>
    <row r="816" spans="1:9">
      <c r="A816" s="166">
        <f t="shared" si="25"/>
        <v>804</v>
      </c>
      <c r="B816" s="85">
        <v>44724</v>
      </c>
      <c r="C816" s="65" t="s">
        <v>499</v>
      </c>
      <c r="D816" s="289" t="s">
        <v>955</v>
      </c>
      <c r="E816" s="86">
        <v>100000</v>
      </c>
      <c r="F816" s="167">
        <f t="shared" si="24"/>
        <v>100000</v>
      </c>
      <c r="G816" s="171"/>
      <c r="H816" s="178"/>
      <c r="I816" s="184"/>
    </row>
    <row r="817" spans="1:9">
      <c r="A817" s="166">
        <f t="shared" si="25"/>
        <v>805</v>
      </c>
      <c r="B817" s="85">
        <v>44724</v>
      </c>
      <c r="C817" s="65" t="s">
        <v>499</v>
      </c>
      <c r="D817" s="289" t="s">
        <v>21</v>
      </c>
      <c r="E817" s="86">
        <v>10000</v>
      </c>
      <c r="F817" s="167">
        <f t="shared" si="24"/>
        <v>10000</v>
      </c>
      <c r="G817" s="171"/>
      <c r="H817" s="178"/>
      <c r="I817" s="184"/>
    </row>
    <row r="818" spans="1:9">
      <c r="A818" s="166">
        <f t="shared" si="25"/>
        <v>806</v>
      </c>
      <c r="B818" s="85">
        <v>44724</v>
      </c>
      <c r="C818" s="65" t="s">
        <v>499</v>
      </c>
      <c r="D818" s="289" t="s">
        <v>21</v>
      </c>
      <c r="E818" s="86">
        <v>10000</v>
      </c>
      <c r="F818" s="167">
        <f t="shared" si="24"/>
        <v>10000</v>
      </c>
      <c r="G818" s="171"/>
      <c r="H818" s="178"/>
      <c r="I818" s="184"/>
    </row>
    <row r="819" spans="1:9">
      <c r="A819" s="166">
        <f t="shared" si="25"/>
        <v>807</v>
      </c>
      <c r="B819" s="85">
        <v>44724</v>
      </c>
      <c r="C819" s="65" t="s">
        <v>499</v>
      </c>
      <c r="D819" s="423" t="s">
        <v>336</v>
      </c>
      <c r="E819" s="86">
        <v>150000</v>
      </c>
      <c r="F819" s="167">
        <f t="shared" si="24"/>
        <v>150000</v>
      </c>
      <c r="G819" s="171"/>
      <c r="H819" s="178"/>
      <c r="I819" s="184"/>
    </row>
    <row r="820" spans="1:9">
      <c r="A820" s="166">
        <f t="shared" si="25"/>
        <v>808</v>
      </c>
      <c r="B820" s="85">
        <v>44725</v>
      </c>
      <c r="C820" s="65" t="s">
        <v>500</v>
      </c>
      <c r="D820" s="289" t="s">
        <v>21</v>
      </c>
      <c r="E820" s="86">
        <v>10000</v>
      </c>
      <c r="F820" s="167">
        <f t="shared" si="24"/>
        <v>10000</v>
      </c>
      <c r="G820" s="171"/>
      <c r="H820" s="178"/>
      <c r="I820" s="184"/>
    </row>
    <row r="821" spans="1:9">
      <c r="A821" s="166">
        <f t="shared" si="25"/>
        <v>809</v>
      </c>
      <c r="B821" s="85">
        <v>44725</v>
      </c>
      <c r="C821" s="65" t="s">
        <v>500</v>
      </c>
      <c r="D821" s="423" t="s">
        <v>956</v>
      </c>
      <c r="E821" s="86">
        <v>100000</v>
      </c>
      <c r="F821" s="167">
        <f t="shared" si="24"/>
        <v>100000</v>
      </c>
      <c r="G821" s="171"/>
      <c r="H821" s="178"/>
      <c r="I821" s="184"/>
    </row>
    <row r="822" spans="1:9">
      <c r="A822" s="166">
        <f t="shared" si="25"/>
        <v>810</v>
      </c>
      <c r="B822" s="85">
        <v>44725</v>
      </c>
      <c r="C822" s="65" t="s">
        <v>500</v>
      </c>
      <c r="D822" s="423" t="s">
        <v>541</v>
      </c>
      <c r="E822" s="86">
        <v>200000</v>
      </c>
      <c r="F822" s="167">
        <f t="shared" si="24"/>
        <v>200000</v>
      </c>
      <c r="G822" s="171"/>
      <c r="H822" s="178"/>
      <c r="I822" s="184"/>
    </row>
    <row r="823" spans="1:9">
      <c r="A823" s="166">
        <f t="shared" si="25"/>
        <v>811</v>
      </c>
      <c r="B823" s="85">
        <v>44725</v>
      </c>
      <c r="C823" s="65" t="s">
        <v>500</v>
      </c>
      <c r="D823" s="289" t="s">
        <v>21</v>
      </c>
      <c r="E823" s="86">
        <v>20000</v>
      </c>
      <c r="F823" s="167">
        <f t="shared" si="24"/>
        <v>20000</v>
      </c>
      <c r="G823" s="171"/>
      <c r="H823" s="178"/>
      <c r="I823" s="184"/>
    </row>
    <row r="824" spans="1:9">
      <c r="A824" s="166">
        <f t="shared" si="25"/>
        <v>812</v>
      </c>
      <c r="B824" s="85">
        <v>44725</v>
      </c>
      <c r="C824" s="65" t="s">
        <v>500</v>
      </c>
      <c r="D824" s="423" t="s">
        <v>330</v>
      </c>
      <c r="E824" s="86">
        <v>100000</v>
      </c>
      <c r="F824" s="167">
        <f t="shared" si="24"/>
        <v>100000</v>
      </c>
      <c r="G824" s="171"/>
      <c r="H824" s="178"/>
      <c r="I824" s="184"/>
    </row>
    <row r="825" spans="1:9">
      <c r="A825" s="166">
        <f t="shared" si="25"/>
        <v>813</v>
      </c>
      <c r="B825" s="85">
        <v>44725</v>
      </c>
      <c r="C825" s="65" t="s">
        <v>500</v>
      </c>
      <c r="D825" s="289" t="s">
        <v>21</v>
      </c>
      <c r="E825" s="86">
        <v>10000</v>
      </c>
      <c r="F825" s="167">
        <f t="shared" si="24"/>
        <v>10000</v>
      </c>
      <c r="G825" s="171"/>
      <c r="H825" s="178"/>
      <c r="I825" s="184"/>
    </row>
    <row r="826" spans="1:9">
      <c r="A826" s="166">
        <f t="shared" si="25"/>
        <v>814</v>
      </c>
      <c r="B826" s="85">
        <v>44725</v>
      </c>
      <c r="C826" s="65" t="s">
        <v>500</v>
      </c>
      <c r="D826" s="289" t="s">
        <v>21</v>
      </c>
      <c r="E826" s="86">
        <v>10000</v>
      </c>
      <c r="F826" s="167">
        <f t="shared" si="24"/>
        <v>10000</v>
      </c>
      <c r="G826" s="171"/>
      <c r="H826" s="178"/>
      <c r="I826" s="184"/>
    </row>
    <row r="827" spans="1:9">
      <c r="A827" s="166">
        <f t="shared" si="25"/>
        <v>815</v>
      </c>
      <c r="B827" s="85">
        <v>44725</v>
      </c>
      <c r="C827" s="65" t="s">
        <v>500</v>
      </c>
      <c r="D827" s="289" t="s">
        <v>21</v>
      </c>
      <c r="E827" s="86">
        <v>10000</v>
      </c>
      <c r="F827" s="167">
        <f t="shared" si="24"/>
        <v>10000</v>
      </c>
      <c r="G827" s="171"/>
      <c r="H827" s="178"/>
      <c r="I827" s="184"/>
    </row>
    <row r="828" spans="1:9">
      <c r="A828" s="166">
        <f t="shared" si="25"/>
        <v>816</v>
      </c>
      <c r="B828" s="85">
        <v>44725</v>
      </c>
      <c r="C828" s="65" t="s">
        <v>500</v>
      </c>
      <c r="D828" s="289" t="s">
        <v>21</v>
      </c>
      <c r="E828" s="86">
        <v>10000</v>
      </c>
      <c r="F828" s="167">
        <f t="shared" si="24"/>
        <v>10000</v>
      </c>
      <c r="G828" s="171"/>
      <c r="H828" s="178"/>
      <c r="I828" s="184"/>
    </row>
    <row r="829" spans="1:9">
      <c r="A829" s="166">
        <f t="shared" si="25"/>
        <v>817</v>
      </c>
      <c r="B829" s="85">
        <v>44725</v>
      </c>
      <c r="C829" s="65" t="s">
        <v>500</v>
      </c>
      <c r="D829" s="289" t="s">
        <v>21</v>
      </c>
      <c r="E829" s="86">
        <v>10000</v>
      </c>
      <c r="F829" s="167">
        <f t="shared" si="24"/>
        <v>10000</v>
      </c>
      <c r="G829" s="171"/>
      <c r="H829" s="178"/>
      <c r="I829" s="184"/>
    </row>
    <row r="830" spans="1:9">
      <c r="A830" s="166">
        <f t="shared" si="25"/>
        <v>818</v>
      </c>
      <c r="B830" s="85">
        <v>44725</v>
      </c>
      <c r="C830" s="65" t="s">
        <v>500</v>
      </c>
      <c r="D830" s="423" t="s">
        <v>2454</v>
      </c>
      <c r="E830" s="86">
        <v>5000000</v>
      </c>
      <c r="F830" s="167">
        <f t="shared" si="24"/>
        <v>5000000</v>
      </c>
      <c r="G830" s="171"/>
      <c r="H830" s="178"/>
      <c r="I830" s="184"/>
    </row>
    <row r="831" spans="1:9">
      <c r="A831" s="166">
        <f t="shared" si="25"/>
        <v>819</v>
      </c>
      <c r="B831" s="85">
        <v>44725</v>
      </c>
      <c r="C831" s="65" t="s">
        <v>500</v>
      </c>
      <c r="D831" s="289" t="s">
        <v>21</v>
      </c>
      <c r="E831" s="86">
        <v>200000</v>
      </c>
      <c r="F831" s="167">
        <f t="shared" si="24"/>
        <v>200000</v>
      </c>
      <c r="G831" s="171"/>
      <c r="H831" s="178"/>
      <c r="I831" s="184"/>
    </row>
    <row r="832" spans="1:9">
      <c r="A832" s="166">
        <f t="shared" si="25"/>
        <v>820</v>
      </c>
      <c r="B832" s="85">
        <v>44725</v>
      </c>
      <c r="C832" s="65" t="s">
        <v>500</v>
      </c>
      <c r="D832" s="289" t="s">
        <v>21</v>
      </c>
      <c r="E832" s="86">
        <v>10000</v>
      </c>
      <c r="F832" s="167">
        <f t="shared" si="24"/>
        <v>10000</v>
      </c>
      <c r="G832" s="171"/>
      <c r="H832" s="178"/>
      <c r="I832" s="184"/>
    </row>
    <row r="833" spans="1:9">
      <c r="A833" s="166">
        <f t="shared" si="25"/>
        <v>821</v>
      </c>
      <c r="B833" s="85">
        <v>44726</v>
      </c>
      <c r="C833" s="65" t="s">
        <v>501</v>
      </c>
      <c r="D833" s="289" t="s">
        <v>21</v>
      </c>
      <c r="E833" s="86">
        <v>10000</v>
      </c>
      <c r="F833" s="167">
        <f t="shared" si="24"/>
        <v>10000</v>
      </c>
      <c r="G833" s="171"/>
      <c r="H833" s="178"/>
      <c r="I833" s="184"/>
    </row>
    <row r="834" spans="1:9">
      <c r="A834" s="166">
        <f t="shared" si="25"/>
        <v>822</v>
      </c>
      <c r="B834" s="85">
        <v>44726</v>
      </c>
      <c r="C834" s="65" t="s">
        <v>501</v>
      </c>
      <c r="D834" s="423" t="s">
        <v>2441</v>
      </c>
      <c r="E834" s="86">
        <v>100000</v>
      </c>
      <c r="F834" s="167">
        <f t="shared" si="24"/>
        <v>100000</v>
      </c>
      <c r="G834" s="171"/>
      <c r="H834" s="178"/>
      <c r="I834" s="184"/>
    </row>
    <row r="835" spans="1:9">
      <c r="A835" s="166">
        <f t="shared" si="25"/>
        <v>823</v>
      </c>
      <c r="B835" s="85">
        <v>44726</v>
      </c>
      <c r="C835" s="65" t="s">
        <v>501</v>
      </c>
      <c r="D835" s="423" t="s">
        <v>957</v>
      </c>
      <c r="E835" s="86">
        <v>50000</v>
      </c>
      <c r="F835" s="167">
        <f t="shared" si="24"/>
        <v>50000</v>
      </c>
      <c r="G835" s="171"/>
      <c r="H835" s="178"/>
      <c r="I835" s="184"/>
    </row>
    <row r="836" spans="1:9">
      <c r="A836" s="166">
        <f t="shared" si="25"/>
        <v>824</v>
      </c>
      <c r="B836" s="85">
        <v>44726</v>
      </c>
      <c r="C836" s="65" t="s">
        <v>501</v>
      </c>
      <c r="D836" s="289" t="s">
        <v>21</v>
      </c>
      <c r="E836" s="86">
        <v>20000</v>
      </c>
      <c r="F836" s="167">
        <f t="shared" si="24"/>
        <v>20000</v>
      </c>
      <c r="G836" s="171"/>
      <c r="H836" s="178"/>
      <c r="I836" s="184"/>
    </row>
    <row r="837" spans="1:9">
      <c r="A837" s="166">
        <f t="shared" si="25"/>
        <v>825</v>
      </c>
      <c r="B837" s="85">
        <v>44726</v>
      </c>
      <c r="C837" s="65" t="s">
        <v>501</v>
      </c>
      <c r="D837" s="289" t="s">
        <v>21</v>
      </c>
      <c r="E837" s="86">
        <v>10000</v>
      </c>
      <c r="F837" s="167">
        <f t="shared" si="24"/>
        <v>10000</v>
      </c>
      <c r="G837" s="171"/>
      <c r="H837" s="178"/>
      <c r="I837" s="184"/>
    </row>
    <row r="838" spans="1:9">
      <c r="A838" s="166">
        <f t="shared" si="25"/>
        <v>826</v>
      </c>
      <c r="B838" s="85">
        <v>44726</v>
      </c>
      <c r="C838" s="65" t="s">
        <v>501</v>
      </c>
      <c r="D838" s="289" t="s">
        <v>21</v>
      </c>
      <c r="E838" s="86">
        <v>10000</v>
      </c>
      <c r="F838" s="167">
        <f t="shared" si="24"/>
        <v>10000</v>
      </c>
      <c r="G838" s="171"/>
      <c r="H838" s="178"/>
      <c r="I838" s="184"/>
    </row>
    <row r="839" spans="1:9">
      <c r="A839" s="166">
        <f t="shared" si="25"/>
        <v>827</v>
      </c>
      <c r="B839" s="85">
        <v>44726</v>
      </c>
      <c r="C839" s="65" t="s">
        <v>501</v>
      </c>
      <c r="D839" s="423" t="s">
        <v>520</v>
      </c>
      <c r="E839" s="86">
        <v>2222222</v>
      </c>
      <c r="F839" s="167">
        <f t="shared" si="24"/>
        <v>2222222</v>
      </c>
      <c r="G839" s="171"/>
      <c r="H839" s="178"/>
      <c r="I839" s="184"/>
    </row>
    <row r="840" spans="1:9">
      <c r="A840" s="166">
        <f t="shared" si="25"/>
        <v>828</v>
      </c>
      <c r="B840" s="85">
        <v>44726</v>
      </c>
      <c r="C840" s="65" t="s">
        <v>501</v>
      </c>
      <c r="D840" s="289" t="s">
        <v>21</v>
      </c>
      <c r="E840" s="86">
        <v>10000</v>
      </c>
      <c r="F840" s="167">
        <f t="shared" si="24"/>
        <v>10000</v>
      </c>
      <c r="G840" s="171"/>
      <c r="H840" s="178"/>
      <c r="I840" s="184"/>
    </row>
    <row r="841" spans="1:9">
      <c r="A841" s="166">
        <f t="shared" si="25"/>
        <v>829</v>
      </c>
      <c r="B841" s="85">
        <v>44726</v>
      </c>
      <c r="C841" s="65" t="s">
        <v>501</v>
      </c>
      <c r="D841" s="423" t="s">
        <v>543</v>
      </c>
      <c r="E841" s="86">
        <v>200000</v>
      </c>
      <c r="F841" s="167">
        <f t="shared" si="24"/>
        <v>200000</v>
      </c>
      <c r="G841" s="171"/>
      <c r="H841" s="178"/>
      <c r="I841" s="184"/>
    </row>
    <row r="842" spans="1:9">
      <c r="A842" s="166">
        <f t="shared" si="25"/>
        <v>830</v>
      </c>
      <c r="B842" s="85">
        <v>44726</v>
      </c>
      <c r="C842" s="65" t="s">
        <v>501</v>
      </c>
      <c r="D842" s="289" t="s">
        <v>21</v>
      </c>
      <c r="E842" s="86">
        <v>10000</v>
      </c>
      <c r="F842" s="167">
        <f t="shared" si="24"/>
        <v>10000</v>
      </c>
      <c r="G842" s="171"/>
      <c r="H842" s="178"/>
      <c r="I842" s="184"/>
    </row>
    <row r="843" spans="1:9">
      <c r="A843" s="166">
        <f t="shared" si="25"/>
        <v>831</v>
      </c>
      <c r="B843" s="85">
        <v>44727</v>
      </c>
      <c r="C843" s="65" t="s">
        <v>502</v>
      </c>
      <c r="D843" s="289" t="s">
        <v>21</v>
      </c>
      <c r="E843" s="86">
        <v>10000</v>
      </c>
      <c r="F843" s="167">
        <f t="shared" si="24"/>
        <v>10000</v>
      </c>
      <c r="G843" s="171"/>
      <c r="H843" s="178"/>
      <c r="I843" s="184"/>
    </row>
    <row r="844" spans="1:9">
      <c r="A844" s="166">
        <f t="shared" si="25"/>
        <v>832</v>
      </c>
      <c r="B844" s="85">
        <v>44727</v>
      </c>
      <c r="C844" s="65" t="s">
        <v>502</v>
      </c>
      <c r="D844" s="423" t="s">
        <v>529</v>
      </c>
      <c r="E844" s="86">
        <v>100000</v>
      </c>
      <c r="F844" s="167">
        <f t="shared" si="24"/>
        <v>100000</v>
      </c>
      <c r="G844" s="171"/>
      <c r="H844" s="178"/>
      <c r="I844" s="184"/>
    </row>
    <row r="845" spans="1:9">
      <c r="A845" s="166">
        <f t="shared" si="25"/>
        <v>833</v>
      </c>
      <c r="B845" s="85">
        <v>44727</v>
      </c>
      <c r="C845" s="65" t="s">
        <v>502</v>
      </c>
      <c r="D845" s="289" t="s">
        <v>21</v>
      </c>
      <c r="E845" s="86">
        <v>10000</v>
      </c>
      <c r="F845" s="167">
        <f t="shared" si="24"/>
        <v>10000</v>
      </c>
      <c r="G845" s="171"/>
      <c r="H845" s="178"/>
      <c r="I845" s="184"/>
    </row>
    <row r="846" spans="1:9">
      <c r="A846" s="166">
        <f t="shared" si="25"/>
        <v>834</v>
      </c>
      <c r="B846" s="85">
        <v>44727</v>
      </c>
      <c r="C846" s="65" t="s">
        <v>502</v>
      </c>
      <c r="D846" s="289" t="s">
        <v>21</v>
      </c>
      <c r="E846" s="86">
        <v>86000</v>
      </c>
      <c r="F846" s="167">
        <f t="shared" si="24"/>
        <v>86000</v>
      </c>
      <c r="G846" s="171"/>
      <c r="H846" s="178"/>
      <c r="I846" s="184"/>
    </row>
    <row r="847" spans="1:9">
      <c r="A847" s="166">
        <f t="shared" si="25"/>
        <v>835</v>
      </c>
      <c r="B847" s="85">
        <v>44727</v>
      </c>
      <c r="C847" s="65" t="s">
        <v>502</v>
      </c>
      <c r="D847" s="289" t="s">
        <v>21</v>
      </c>
      <c r="E847" s="86">
        <v>10000</v>
      </c>
      <c r="F847" s="167">
        <f t="shared" si="24"/>
        <v>10000</v>
      </c>
      <c r="G847" s="171"/>
      <c r="H847" s="178"/>
      <c r="I847" s="184"/>
    </row>
    <row r="848" spans="1:9">
      <c r="A848" s="166">
        <f t="shared" si="25"/>
        <v>836</v>
      </c>
      <c r="B848" s="85">
        <v>44728</v>
      </c>
      <c r="C848" s="65" t="s">
        <v>503</v>
      </c>
      <c r="D848" s="423" t="s">
        <v>343</v>
      </c>
      <c r="E848" s="86">
        <v>100000</v>
      </c>
      <c r="F848" s="167">
        <f t="shared" si="24"/>
        <v>100000</v>
      </c>
      <c r="G848" s="171"/>
      <c r="H848" s="178"/>
      <c r="I848" s="184"/>
    </row>
    <row r="849" spans="1:9">
      <c r="A849" s="166">
        <f t="shared" si="25"/>
        <v>837</v>
      </c>
      <c r="B849" s="85">
        <v>44728</v>
      </c>
      <c r="C849" s="65" t="s">
        <v>503</v>
      </c>
      <c r="D849" s="289" t="s">
        <v>21</v>
      </c>
      <c r="E849" s="86">
        <v>85000</v>
      </c>
      <c r="F849" s="167">
        <f t="shared" si="24"/>
        <v>85000</v>
      </c>
      <c r="G849" s="171"/>
      <c r="H849" s="178"/>
      <c r="I849" s="184"/>
    </row>
    <row r="850" spans="1:9">
      <c r="A850" s="166">
        <f t="shared" si="25"/>
        <v>838</v>
      </c>
      <c r="B850" s="85">
        <v>44728</v>
      </c>
      <c r="C850" s="65" t="s">
        <v>503</v>
      </c>
      <c r="D850" s="289" t="s">
        <v>21</v>
      </c>
      <c r="E850" s="86">
        <v>600000</v>
      </c>
      <c r="F850" s="167">
        <f t="shared" si="24"/>
        <v>600000</v>
      </c>
      <c r="G850" s="171"/>
      <c r="H850" s="178"/>
      <c r="I850" s="184"/>
    </row>
    <row r="851" spans="1:9">
      <c r="A851" s="166">
        <f t="shared" si="25"/>
        <v>839</v>
      </c>
      <c r="B851" s="85">
        <v>44729</v>
      </c>
      <c r="C851" s="65" t="s">
        <v>504</v>
      </c>
      <c r="D851" s="423" t="s">
        <v>314</v>
      </c>
      <c r="E851" s="86">
        <v>100000</v>
      </c>
      <c r="F851" s="167">
        <f t="shared" si="24"/>
        <v>100000</v>
      </c>
      <c r="G851" s="171"/>
      <c r="H851" s="178"/>
      <c r="I851" s="184"/>
    </row>
    <row r="852" spans="1:9">
      <c r="A852" s="166">
        <f t="shared" si="25"/>
        <v>840</v>
      </c>
      <c r="B852" s="85">
        <v>44729</v>
      </c>
      <c r="C852" s="65" t="s">
        <v>504</v>
      </c>
      <c r="D852" s="289" t="s">
        <v>21</v>
      </c>
      <c r="E852" s="86">
        <v>10000</v>
      </c>
      <c r="F852" s="167">
        <f t="shared" si="24"/>
        <v>10000</v>
      </c>
      <c r="G852" s="171"/>
      <c r="H852" s="178"/>
      <c r="I852" s="184"/>
    </row>
    <row r="853" spans="1:9">
      <c r="A853" s="166">
        <f t="shared" si="25"/>
        <v>841</v>
      </c>
      <c r="B853" s="85">
        <v>44729</v>
      </c>
      <c r="C853" s="65" t="s">
        <v>504</v>
      </c>
      <c r="D853" s="423" t="s">
        <v>958</v>
      </c>
      <c r="E853" s="86">
        <v>70000</v>
      </c>
      <c r="F853" s="167">
        <f t="shared" ref="F853:F902" si="26">E853</f>
        <v>70000</v>
      </c>
      <c r="G853" s="171"/>
      <c r="H853" s="178"/>
      <c r="I853" s="184"/>
    </row>
    <row r="854" spans="1:9">
      <c r="A854" s="166">
        <f t="shared" si="25"/>
        <v>842</v>
      </c>
      <c r="B854" s="85">
        <v>44729</v>
      </c>
      <c r="C854" s="65" t="s">
        <v>504</v>
      </c>
      <c r="D854" s="289" t="s">
        <v>21</v>
      </c>
      <c r="E854" s="86">
        <v>30000</v>
      </c>
      <c r="F854" s="167">
        <f t="shared" si="26"/>
        <v>30000</v>
      </c>
      <c r="G854" s="171"/>
      <c r="H854" s="178"/>
      <c r="I854" s="184"/>
    </row>
    <row r="855" spans="1:9">
      <c r="A855" s="166">
        <f t="shared" si="25"/>
        <v>843</v>
      </c>
      <c r="B855" s="85">
        <v>44730</v>
      </c>
      <c r="C855" s="65" t="s">
        <v>505</v>
      </c>
      <c r="D855" s="289" t="s">
        <v>21</v>
      </c>
      <c r="E855" s="86">
        <v>5000</v>
      </c>
      <c r="F855" s="167">
        <f t="shared" si="26"/>
        <v>5000</v>
      </c>
      <c r="G855" s="171"/>
      <c r="H855" s="178"/>
      <c r="I855" s="184"/>
    </row>
    <row r="856" spans="1:9">
      <c r="A856" s="166">
        <f t="shared" si="25"/>
        <v>844</v>
      </c>
      <c r="B856" s="85">
        <v>44730</v>
      </c>
      <c r="C856" s="65" t="s">
        <v>505</v>
      </c>
      <c r="D856" s="289" t="s">
        <v>21</v>
      </c>
      <c r="E856" s="86">
        <v>10000</v>
      </c>
      <c r="F856" s="167">
        <f t="shared" si="26"/>
        <v>10000</v>
      </c>
      <c r="G856" s="171"/>
      <c r="H856" s="178"/>
      <c r="I856" s="184"/>
    </row>
    <row r="857" spans="1:9">
      <c r="A857" s="166">
        <f t="shared" si="25"/>
        <v>845</v>
      </c>
      <c r="B857" s="85">
        <v>44730</v>
      </c>
      <c r="C857" s="65" t="s">
        <v>505</v>
      </c>
      <c r="D857" s="289" t="s">
        <v>21</v>
      </c>
      <c r="E857" s="86">
        <v>20000</v>
      </c>
      <c r="F857" s="167">
        <f t="shared" si="26"/>
        <v>20000</v>
      </c>
      <c r="G857" s="171"/>
      <c r="H857" s="178"/>
      <c r="I857" s="184"/>
    </row>
    <row r="858" spans="1:9">
      <c r="A858" s="166">
        <f t="shared" si="25"/>
        <v>846</v>
      </c>
      <c r="B858" s="85">
        <v>44730</v>
      </c>
      <c r="C858" s="65" t="s">
        <v>505</v>
      </c>
      <c r="D858" s="289" t="s">
        <v>21</v>
      </c>
      <c r="E858" s="86">
        <v>10000</v>
      </c>
      <c r="F858" s="167">
        <f t="shared" si="26"/>
        <v>10000</v>
      </c>
      <c r="G858" s="171"/>
      <c r="H858" s="178"/>
      <c r="I858" s="184"/>
    </row>
    <row r="859" spans="1:9">
      <c r="A859" s="166">
        <f t="shared" si="25"/>
        <v>847</v>
      </c>
      <c r="B859" s="85">
        <v>44730</v>
      </c>
      <c r="C859" s="65" t="s">
        <v>505</v>
      </c>
      <c r="D859" s="423" t="s">
        <v>959</v>
      </c>
      <c r="E859" s="86">
        <v>500000</v>
      </c>
      <c r="F859" s="167">
        <f t="shared" si="26"/>
        <v>500000</v>
      </c>
      <c r="G859" s="171"/>
      <c r="H859" s="178"/>
      <c r="I859" s="184"/>
    </row>
    <row r="860" spans="1:9">
      <c r="A860" s="166">
        <f t="shared" si="25"/>
        <v>848</v>
      </c>
      <c r="B860" s="85">
        <v>44730</v>
      </c>
      <c r="C860" s="65" t="s">
        <v>505</v>
      </c>
      <c r="D860" s="289" t="s">
        <v>21</v>
      </c>
      <c r="E860" s="86">
        <v>10000</v>
      </c>
      <c r="F860" s="167">
        <f t="shared" si="26"/>
        <v>10000</v>
      </c>
      <c r="G860" s="171"/>
      <c r="H860" s="178"/>
      <c r="I860" s="184"/>
    </row>
    <row r="861" spans="1:9">
      <c r="A861" s="166">
        <f t="shared" si="25"/>
        <v>849</v>
      </c>
      <c r="B861" s="85">
        <v>44730</v>
      </c>
      <c r="C861" s="65" t="s">
        <v>505</v>
      </c>
      <c r="D861" s="289" t="s">
        <v>21</v>
      </c>
      <c r="E861" s="86">
        <v>500000</v>
      </c>
      <c r="F861" s="167">
        <f t="shared" si="26"/>
        <v>500000</v>
      </c>
      <c r="G861" s="171"/>
      <c r="H861" s="178"/>
      <c r="I861" s="184"/>
    </row>
    <row r="862" spans="1:9">
      <c r="A862" s="166">
        <f t="shared" si="25"/>
        <v>850</v>
      </c>
      <c r="B862" s="85">
        <v>44730</v>
      </c>
      <c r="C862" s="65" t="s">
        <v>505</v>
      </c>
      <c r="D862" s="289" t="s">
        <v>21</v>
      </c>
      <c r="E862" s="86">
        <v>5000</v>
      </c>
      <c r="F862" s="167">
        <f t="shared" si="26"/>
        <v>5000</v>
      </c>
      <c r="G862" s="171"/>
      <c r="H862" s="178"/>
      <c r="I862" s="184"/>
    </row>
    <row r="863" spans="1:9">
      <c r="A863" s="166">
        <f t="shared" ref="A863:A926" si="27">A862+1</f>
        <v>851</v>
      </c>
      <c r="B863" s="85">
        <v>44730</v>
      </c>
      <c r="C863" s="65" t="s">
        <v>505</v>
      </c>
      <c r="D863" s="423" t="s">
        <v>960</v>
      </c>
      <c r="E863" s="86">
        <v>75000</v>
      </c>
      <c r="F863" s="167">
        <f t="shared" si="26"/>
        <v>75000</v>
      </c>
      <c r="G863" s="171"/>
      <c r="H863" s="178"/>
      <c r="I863" s="184"/>
    </row>
    <row r="864" spans="1:9">
      <c r="A864" s="166">
        <f t="shared" si="27"/>
        <v>852</v>
      </c>
      <c r="B864" s="85">
        <v>44731</v>
      </c>
      <c r="C864" s="65" t="s">
        <v>506</v>
      </c>
      <c r="D864" s="289" t="s">
        <v>21</v>
      </c>
      <c r="E864" s="86">
        <v>10000</v>
      </c>
      <c r="F864" s="167">
        <f t="shared" si="26"/>
        <v>10000</v>
      </c>
      <c r="G864" s="171"/>
      <c r="H864" s="178"/>
      <c r="I864" s="184"/>
    </row>
    <row r="865" spans="1:9">
      <c r="A865" s="166">
        <f t="shared" si="27"/>
        <v>853</v>
      </c>
      <c r="B865" s="85">
        <v>44731</v>
      </c>
      <c r="C865" s="65" t="s">
        <v>506</v>
      </c>
      <c r="D865" s="289" t="s">
        <v>21</v>
      </c>
      <c r="E865" s="86">
        <v>10000</v>
      </c>
      <c r="F865" s="167">
        <f t="shared" si="26"/>
        <v>10000</v>
      </c>
      <c r="G865" s="171"/>
      <c r="H865" s="178"/>
      <c r="I865" s="184"/>
    </row>
    <row r="866" spans="1:9">
      <c r="A866" s="166">
        <f t="shared" si="27"/>
        <v>854</v>
      </c>
      <c r="B866" s="85">
        <v>44731</v>
      </c>
      <c r="C866" s="65" t="s">
        <v>506</v>
      </c>
      <c r="D866" s="423" t="s">
        <v>2455</v>
      </c>
      <c r="E866" s="86">
        <v>300000</v>
      </c>
      <c r="F866" s="167">
        <f t="shared" si="26"/>
        <v>300000</v>
      </c>
      <c r="G866" s="171"/>
      <c r="H866" s="178"/>
      <c r="I866" s="184"/>
    </row>
    <row r="867" spans="1:9">
      <c r="A867" s="166">
        <f t="shared" si="27"/>
        <v>855</v>
      </c>
      <c r="B867" s="85">
        <v>44731</v>
      </c>
      <c r="C867" s="65" t="s">
        <v>506</v>
      </c>
      <c r="D867" s="423" t="s">
        <v>961</v>
      </c>
      <c r="E867" s="86">
        <v>71000</v>
      </c>
      <c r="F867" s="167">
        <f t="shared" si="26"/>
        <v>71000</v>
      </c>
      <c r="G867" s="171"/>
      <c r="H867" s="178"/>
      <c r="I867" s="184"/>
    </row>
    <row r="868" spans="1:9">
      <c r="A868" s="166">
        <f t="shared" si="27"/>
        <v>856</v>
      </c>
      <c r="B868" s="85">
        <v>44731</v>
      </c>
      <c r="C868" s="65" t="s">
        <v>506</v>
      </c>
      <c r="D868" s="289" t="s">
        <v>21</v>
      </c>
      <c r="E868" s="86">
        <v>20000</v>
      </c>
      <c r="F868" s="167">
        <f t="shared" si="26"/>
        <v>20000</v>
      </c>
      <c r="G868" s="171"/>
      <c r="H868" s="178"/>
      <c r="I868" s="184"/>
    </row>
    <row r="869" spans="1:9">
      <c r="A869" s="166">
        <f t="shared" si="27"/>
        <v>857</v>
      </c>
      <c r="B869" s="85">
        <v>44731</v>
      </c>
      <c r="C869" s="65" t="s">
        <v>506</v>
      </c>
      <c r="D869" s="289" t="s">
        <v>21</v>
      </c>
      <c r="E869" s="86">
        <v>10000</v>
      </c>
      <c r="F869" s="167">
        <f t="shared" si="26"/>
        <v>10000</v>
      </c>
      <c r="G869" s="171"/>
      <c r="H869" s="178"/>
      <c r="I869" s="184"/>
    </row>
    <row r="870" spans="1:9">
      <c r="A870" s="166">
        <f t="shared" si="27"/>
        <v>858</v>
      </c>
      <c r="B870" s="85">
        <v>44731</v>
      </c>
      <c r="C870" s="65" t="s">
        <v>506</v>
      </c>
      <c r="D870" s="289" t="s">
        <v>21</v>
      </c>
      <c r="E870" s="86">
        <v>10000</v>
      </c>
      <c r="F870" s="167">
        <f t="shared" si="26"/>
        <v>10000</v>
      </c>
      <c r="G870" s="171"/>
      <c r="H870" s="178"/>
      <c r="I870" s="184"/>
    </row>
    <row r="871" spans="1:9">
      <c r="A871" s="166">
        <f t="shared" si="27"/>
        <v>859</v>
      </c>
      <c r="B871" s="85">
        <v>44731</v>
      </c>
      <c r="C871" s="65" t="s">
        <v>506</v>
      </c>
      <c r="D871" s="289" t="s">
        <v>21</v>
      </c>
      <c r="E871" s="86">
        <v>10000</v>
      </c>
      <c r="F871" s="167">
        <f t="shared" si="26"/>
        <v>10000</v>
      </c>
      <c r="G871" s="171"/>
      <c r="H871" s="178"/>
      <c r="I871" s="184"/>
    </row>
    <row r="872" spans="1:9">
      <c r="A872" s="166">
        <f t="shared" si="27"/>
        <v>860</v>
      </c>
      <c r="B872" s="85">
        <v>44731</v>
      </c>
      <c r="C872" s="65" t="s">
        <v>506</v>
      </c>
      <c r="D872" s="289" t="s">
        <v>21</v>
      </c>
      <c r="E872" s="86">
        <v>10000</v>
      </c>
      <c r="F872" s="167">
        <f t="shared" si="26"/>
        <v>10000</v>
      </c>
      <c r="G872" s="171"/>
      <c r="H872" s="178"/>
      <c r="I872" s="184"/>
    </row>
    <row r="873" spans="1:9">
      <c r="A873" s="166">
        <f t="shared" si="27"/>
        <v>861</v>
      </c>
      <c r="B873" s="85">
        <v>44732</v>
      </c>
      <c r="C873" s="65" t="s">
        <v>507</v>
      </c>
      <c r="D873" s="289" t="s">
        <v>21</v>
      </c>
      <c r="E873" s="86">
        <v>2000</v>
      </c>
      <c r="F873" s="167">
        <f t="shared" si="26"/>
        <v>2000</v>
      </c>
      <c r="G873" s="171"/>
      <c r="H873" s="178"/>
      <c r="I873" s="184"/>
    </row>
    <row r="874" spans="1:9">
      <c r="A874" s="166">
        <f t="shared" si="27"/>
        <v>862</v>
      </c>
      <c r="B874" s="85">
        <v>44732</v>
      </c>
      <c r="C874" s="65" t="s">
        <v>507</v>
      </c>
      <c r="D874" s="289" t="s">
        <v>146</v>
      </c>
      <c r="E874" s="86">
        <v>200000</v>
      </c>
      <c r="F874" s="167">
        <f t="shared" si="26"/>
        <v>200000</v>
      </c>
      <c r="G874" s="171"/>
      <c r="H874" s="178"/>
      <c r="I874" s="184"/>
    </row>
    <row r="875" spans="1:9">
      <c r="A875" s="166">
        <f t="shared" si="27"/>
        <v>863</v>
      </c>
      <c r="B875" s="85">
        <v>44732</v>
      </c>
      <c r="C875" s="65" t="s">
        <v>507</v>
      </c>
      <c r="D875" s="289" t="s">
        <v>21</v>
      </c>
      <c r="E875" s="86">
        <v>25000</v>
      </c>
      <c r="F875" s="167">
        <f t="shared" si="26"/>
        <v>25000</v>
      </c>
      <c r="G875" s="171"/>
      <c r="H875" s="178"/>
      <c r="I875" s="184"/>
    </row>
    <row r="876" spans="1:9">
      <c r="A876" s="166">
        <f t="shared" si="27"/>
        <v>864</v>
      </c>
      <c r="B876" s="85">
        <v>44732</v>
      </c>
      <c r="C876" s="65" t="s">
        <v>507</v>
      </c>
      <c r="D876" s="423" t="s">
        <v>537</v>
      </c>
      <c r="E876" s="86">
        <v>500000</v>
      </c>
      <c r="F876" s="167">
        <f t="shared" si="26"/>
        <v>500000</v>
      </c>
      <c r="G876" s="171"/>
      <c r="H876" s="178"/>
      <c r="I876" s="184"/>
    </row>
    <row r="877" spans="1:9">
      <c r="A877" s="166">
        <f t="shared" si="27"/>
        <v>865</v>
      </c>
      <c r="B877" s="85">
        <v>44732</v>
      </c>
      <c r="C877" s="65" t="s">
        <v>507</v>
      </c>
      <c r="D877" s="289" t="s">
        <v>21</v>
      </c>
      <c r="E877" s="86">
        <v>10000</v>
      </c>
      <c r="F877" s="167">
        <f t="shared" si="26"/>
        <v>10000</v>
      </c>
      <c r="G877" s="171"/>
      <c r="H877" s="178"/>
      <c r="I877" s="184"/>
    </row>
    <row r="878" spans="1:9">
      <c r="A878" s="166">
        <f t="shared" si="27"/>
        <v>866</v>
      </c>
      <c r="B878" s="85">
        <v>44732</v>
      </c>
      <c r="C878" s="65" t="s">
        <v>507</v>
      </c>
      <c r="D878" s="289" t="s">
        <v>21</v>
      </c>
      <c r="E878" s="86">
        <v>10000</v>
      </c>
      <c r="F878" s="167">
        <f t="shared" si="26"/>
        <v>10000</v>
      </c>
      <c r="G878" s="171"/>
      <c r="H878" s="178"/>
      <c r="I878" s="184"/>
    </row>
    <row r="879" spans="1:9">
      <c r="A879" s="166">
        <f t="shared" si="27"/>
        <v>867</v>
      </c>
      <c r="B879" s="85">
        <v>44732</v>
      </c>
      <c r="C879" s="65" t="s">
        <v>507</v>
      </c>
      <c r="D879" s="289" t="s">
        <v>21</v>
      </c>
      <c r="E879" s="86">
        <v>20000</v>
      </c>
      <c r="F879" s="167">
        <f t="shared" si="26"/>
        <v>20000</v>
      </c>
      <c r="G879" s="171"/>
      <c r="H879" s="178"/>
      <c r="I879" s="184"/>
    </row>
    <row r="880" spans="1:9">
      <c r="A880" s="166">
        <f t="shared" si="27"/>
        <v>868</v>
      </c>
      <c r="B880" s="85">
        <v>44733</v>
      </c>
      <c r="C880" s="65" t="s">
        <v>508</v>
      </c>
      <c r="D880" s="423" t="s">
        <v>361</v>
      </c>
      <c r="E880" s="86">
        <v>500000</v>
      </c>
      <c r="F880" s="167">
        <f t="shared" si="26"/>
        <v>500000</v>
      </c>
      <c r="G880" s="171"/>
      <c r="H880" s="178"/>
      <c r="I880" s="184"/>
    </row>
    <row r="881" spans="1:9">
      <c r="A881" s="166">
        <f t="shared" si="27"/>
        <v>869</v>
      </c>
      <c r="B881" s="85">
        <v>44733</v>
      </c>
      <c r="C881" s="65" t="s">
        <v>508</v>
      </c>
      <c r="D881" s="423" t="s">
        <v>962</v>
      </c>
      <c r="E881" s="86">
        <v>50000</v>
      </c>
      <c r="F881" s="167">
        <f t="shared" si="26"/>
        <v>50000</v>
      </c>
      <c r="G881" s="171"/>
      <c r="H881" s="178"/>
      <c r="I881" s="184"/>
    </row>
    <row r="882" spans="1:9" ht="25.5">
      <c r="A882" s="166">
        <f t="shared" si="27"/>
        <v>870</v>
      </c>
      <c r="B882" s="85">
        <v>44733</v>
      </c>
      <c r="C882" s="65" t="s">
        <v>508</v>
      </c>
      <c r="D882" s="289" t="s">
        <v>25</v>
      </c>
      <c r="E882" s="86">
        <v>750000</v>
      </c>
      <c r="F882" s="167">
        <f t="shared" si="26"/>
        <v>750000</v>
      </c>
      <c r="G882" s="171"/>
      <c r="H882" s="178"/>
      <c r="I882" s="184"/>
    </row>
    <row r="883" spans="1:9">
      <c r="A883" s="166">
        <f t="shared" si="27"/>
        <v>871</v>
      </c>
      <c r="B883" s="85">
        <v>44734</v>
      </c>
      <c r="C883" s="65" t="s">
        <v>854</v>
      </c>
      <c r="D883" s="289" t="s">
        <v>21</v>
      </c>
      <c r="E883" s="86">
        <v>2000</v>
      </c>
      <c r="F883" s="167">
        <f t="shared" si="26"/>
        <v>2000</v>
      </c>
      <c r="G883" s="171"/>
      <c r="H883" s="178"/>
      <c r="I883" s="184"/>
    </row>
    <row r="884" spans="1:9">
      <c r="A884" s="166">
        <f t="shared" si="27"/>
        <v>872</v>
      </c>
      <c r="B884" s="85">
        <v>44734</v>
      </c>
      <c r="C884" s="65" t="s">
        <v>854</v>
      </c>
      <c r="D884" s="423" t="s">
        <v>963</v>
      </c>
      <c r="E884" s="86">
        <v>50000</v>
      </c>
      <c r="F884" s="167">
        <f t="shared" si="26"/>
        <v>50000</v>
      </c>
      <c r="G884" s="171"/>
      <c r="H884" s="178"/>
      <c r="I884" s="184"/>
    </row>
    <row r="885" spans="1:9">
      <c r="A885" s="166">
        <f t="shared" si="27"/>
        <v>873</v>
      </c>
      <c r="B885" s="85">
        <v>44734</v>
      </c>
      <c r="C885" s="65" t="s">
        <v>854</v>
      </c>
      <c r="D885" s="423" t="s">
        <v>964</v>
      </c>
      <c r="E885" s="86">
        <v>100000</v>
      </c>
      <c r="F885" s="167">
        <f t="shared" si="26"/>
        <v>100000</v>
      </c>
      <c r="G885" s="171"/>
      <c r="H885" s="178"/>
      <c r="I885" s="184"/>
    </row>
    <row r="886" spans="1:9">
      <c r="A886" s="166">
        <f t="shared" si="27"/>
        <v>874</v>
      </c>
      <c r="B886" s="85">
        <v>44734</v>
      </c>
      <c r="C886" s="65" t="s">
        <v>854</v>
      </c>
      <c r="D886" s="423" t="s">
        <v>965</v>
      </c>
      <c r="E886" s="86">
        <v>200000</v>
      </c>
      <c r="F886" s="167">
        <f t="shared" si="26"/>
        <v>200000</v>
      </c>
      <c r="G886" s="171"/>
      <c r="H886" s="178"/>
      <c r="I886" s="184"/>
    </row>
    <row r="887" spans="1:9">
      <c r="A887" s="166">
        <f t="shared" si="27"/>
        <v>875</v>
      </c>
      <c r="B887" s="85">
        <v>44734</v>
      </c>
      <c r="C887" s="65" t="s">
        <v>854</v>
      </c>
      <c r="D887" s="423" t="s">
        <v>966</v>
      </c>
      <c r="E887" s="86">
        <v>500000</v>
      </c>
      <c r="F887" s="167">
        <f t="shared" si="26"/>
        <v>500000</v>
      </c>
      <c r="G887" s="171"/>
      <c r="H887" s="178"/>
      <c r="I887" s="184"/>
    </row>
    <row r="888" spans="1:9">
      <c r="A888" s="166">
        <f t="shared" si="27"/>
        <v>876</v>
      </c>
      <c r="B888" s="85">
        <v>44735</v>
      </c>
      <c r="C888" s="65" t="s">
        <v>855</v>
      </c>
      <c r="D888" s="289" t="s">
        <v>21</v>
      </c>
      <c r="E888" s="86">
        <v>10000</v>
      </c>
      <c r="F888" s="167">
        <f t="shared" si="26"/>
        <v>10000</v>
      </c>
      <c r="G888" s="171"/>
      <c r="H888" s="178"/>
      <c r="I888" s="184"/>
    </row>
    <row r="889" spans="1:9">
      <c r="A889" s="166">
        <f t="shared" si="27"/>
        <v>877</v>
      </c>
      <c r="B889" s="85">
        <v>44735</v>
      </c>
      <c r="C889" s="65" t="s">
        <v>855</v>
      </c>
      <c r="D889" s="289" t="s">
        <v>21</v>
      </c>
      <c r="E889" s="86">
        <v>10000</v>
      </c>
      <c r="F889" s="167">
        <f t="shared" si="26"/>
        <v>10000</v>
      </c>
      <c r="G889" s="171"/>
      <c r="H889" s="178"/>
      <c r="I889" s="184"/>
    </row>
    <row r="890" spans="1:9">
      <c r="A890" s="166">
        <f t="shared" si="27"/>
        <v>878</v>
      </c>
      <c r="B890" s="85">
        <v>44735</v>
      </c>
      <c r="C890" s="65" t="s">
        <v>855</v>
      </c>
      <c r="D890" s="423" t="s">
        <v>314</v>
      </c>
      <c r="E890" s="86">
        <v>80000</v>
      </c>
      <c r="F890" s="167">
        <f t="shared" si="26"/>
        <v>80000</v>
      </c>
      <c r="G890" s="171"/>
      <c r="H890" s="178"/>
      <c r="I890" s="184"/>
    </row>
    <row r="891" spans="1:9">
      <c r="A891" s="166">
        <f t="shared" si="27"/>
        <v>879</v>
      </c>
      <c r="B891" s="85">
        <v>44736</v>
      </c>
      <c r="C891" s="65" t="s">
        <v>856</v>
      </c>
      <c r="D891" s="289" t="s">
        <v>21</v>
      </c>
      <c r="E891" s="86">
        <v>10000</v>
      </c>
      <c r="F891" s="167">
        <f t="shared" si="26"/>
        <v>10000</v>
      </c>
      <c r="G891" s="171"/>
      <c r="H891" s="178"/>
      <c r="I891" s="184"/>
    </row>
    <row r="892" spans="1:9">
      <c r="A892" s="166">
        <f t="shared" si="27"/>
        <v>880</v>
      </c>
      <c r="B892" s="85">
        <v>44736</v>
      </c>
      <c r="C892" s="65" t="s">
        <v>856</v>
      </c>
      <c r="D892" s="289" t="s">
        <v>21</v>
      </c>
      <c r="E892" s="86">
        <v>20000</v>
      </c>
      <c r="F892" s="167">
        <f t="shared" si="26"/>
        <v>20000</v>
      </c>
      <c r="G892" s="171"/>
      <c r="H892" s="178"/>
      <c r="I892" s="184"/>
    </row>
    <row r="893" spans="1:9">
      <c r="A893" s="166">
        <f t="shared" si="27"/>
        <v>881</v>
      </c>
      <c r="B893" s="85">
        <v>44736</v>
      </c>
      <c r="C893" s="65" t="s">
        <v>856</v>
      </c>
      <c r="D893" s="289" t="s">
        <v>21</v>
      </c>
      <c r="E893" s="86">
        <v>10000</v>
      </c>
      <c r="F893" s="167">
        <f t="shared" si="26"/>
        <v>10000</v>
      </c>
      <c r="G893" s="171"/>
      <c r="H893" s="178"/>
      <c r="I893" s="184"/>
    </row>
    <row r="894" spans="1:9">
      <c r="A894" s="166">
        <f t="shared" si="27"/>
        <v>882</v>
      </c>
      <c r="B894" s="85">
        <v>44736</v>
      </c>
      <c r="C894" s="65" t="s">
        <v>856</v>
      </c>
      <c r="D894" s="289" t="s">
        <v>21</v>
      </c>
      <c r="E894" s="86">
        <v>20000</v>
      </c>
      <c r="F894" s="167">
        <f t="shared" si="26"/>
        <v>20000</v>
      </c>
      <c r="G894" s="171"/>
      <c r="H894" s="178"/>
      <c r="I894" s="184"/>
    </row>
    <row r="895" spans="1:9">
      <c r="A895" s="166">
        <f t="shared" si="27"/>
        <v>883</v>
      </c>
      <c r="B895" s="85">
        <v>44736</v>
      </c>
      <c r="C895" s="65" t="s">
        <v>856</v>
      </c>
      <c r="D895" s="289" t="s">
        <v>21</v>
      </c>
      <c r="E895" s="86">
        <v>10000</v>
      </c>
      <c r="F895" s="167">
        <f t="shared" si="26"/>
        <v>10000</v>
      </c>
      <c r="G895" s="171"/>
      <c r="H895" s="178"/>
      <c r="I895" s="184"/>
    </row>
    <row r="896" spans="1:9">
      <c r="A896" s="166">
        <f t="shared" si="27"/>
        <v>884</v>
      </c>
      <c r="B896" s="85">
        <v>44737</v>
      </c>
      <c r="C896" s="65" t="s">
        <v>857</v>
      </c>
      <c r="D896" s="289" t="s">
        <v>21</v>
      </c>
      <c r="E896" s="86">
        <v>10000</v>
      </c>
      <c r="F896" s="167">
        <f t="shared" si="26"/>
        <v>10000</v>
      </c>
      <c r="G896" s="171"/>
      <c r="H896" s="178"/>
      <c r="I896" s="184"/>
    </row>
    <row r="897" spans="1:9">
      <c r="A897" s="166">
        <f t="shared" si="27"/>
        <v>885</v>
      </c>
      <c r="B897" s="85">
        <v>44737</v>
      </c>
      <c r="C897" s="65" t="s">
        <v>857</v>
      </c>
      <c r="D897" s="289" t="s">
        <v>21</v>
      </c>
      <c r="E897" s="86">
        <v>10000</v>
      </c>
      <c r="F897" s="167">
        <f t="shared" si="26"/>
        <v>10000</v>
      </c>
      <c r="G897" s="171"/>
      <c r="H897" s="178"/>
      <c r="I897" s="184"/>
    </row>
    <row r="898" spans="1:9">
      <c r="A898" s="166">
        <f t="shared" si="27"/>
        <v>886</v>
      </c>
      <c r="B898" s="85">
        <v>44737</v>
      </c>
      <c r="C898" s="65" t="s">
        <v>857</v>
      </c>
      <c r="D898" s="289" t="s">
        <v>21</v>
      </c>
      <c r="E898" s="86">
        <v>10000</v>
      </c>
      <c r="F898" s="167">
        <f t="shared" si="26"/>
        <v>10000</v>
      </c>
      <c r="G898" s="171"/>
      <c r="H898" s="178"/>
      <c r="I898" s="184"/>
    </row>
    <row r="899" spans="1:9">
      <c r="A899" s="166">
        <f t="shared" si="27"/>
        <v>887</v>
      </c>
      <c r="B899" s="85">
        <v>44737</v>
      </c>
      <c r="C899" s="65" t="s">
        <v>857</v>
      </c>
      <c r="D899" s="289" t="s">
        <v>21</v>
      </c>
      <c r="E899" s="86">
        <v>20000</v>
      </c>
      <c r="F899" s="167">
        <f t="shared" si="26"/>
        <v>20000</v>
      </c>
      <c r="G899" s="171"/>
      <c r="H899" s="178"/>
      <c r="I899" s="184"/>
    </row>
    <row r="900" spans="1:9">
      <c r="A900" s="166">
        <f t="shared" si="27"/>
        <v>888</v>
      </c>
      <c r="B900" s="85">
        <v>44737</v>
      </c>
      <c r="C900" s="65" t="s">
        <v>857</v>
      </c>
      <c r="D900" s="289" t="s">
        <v>21</v>
      </c>
      <c r="E900" s="86">
        <v>27054</v>
      </c>
      <c r="F900" s="167">
        <f t="shared" si="26"/>
        <v>27054</v>
      </c>
      <c r="G900" s="171"/>
      <c r="H900" s="178"/>
      <c r="I900" s="184"/>
    </row>
    <row r="901" spans="1:9">
      <c r="A901" s="166">
        <f t="shared" si="27"/>
        <v>889</v>
      </c>
      <c r="B901" s="85">
        <v>44737</v>
      </c>
      <c r="C901" s="65" t="s">
        <v>857</v>
      </c>
      <c r="D901" s="423" t="s">
        <v>967</v>
      </c>
      <c r="E901" s="86">
        <v>100000</v>
      </c>
      <c r="F901" s="167">
        <f t="shared" si="26"/>
        <v>100000</v>
      </c>
      <c r="G901" s="171"/>
      <c r="H901" s="178"/>
      <c r="I901" s="184"/>
    </row>
    <row r="902" spans="1:9">
      <c r="A902" s="166">
        <f t="shared" si="27"/>
        <v>890</v>
      </c>
      <c r="B902" s="85">
        <v>44737</v>
      </c>
      <c r="C902" s="65" t="s">
        <v>857</v>
      </c>
      <c r="D902" s="423" t="s">
        <v>294</v>
      </c>
      <c r="E902" s="86">
        <v>200000</v>
      </c>
      <c r="F902" s="167">
        <f t="shared" si="26"/>
        <v>200000</v>
      </c>
      <c r="G902" s="171"/>
      <c r="H902" s="178"/>
      <c r="I902" s="184"/>
    </row>
    <row r="903" spans="1:9">
      <c r="A903" s="166">
        <f t="shared" si="27"/>
        <v>891</v>
      </c>
      <c r="B903" s="85">
        <v>44737</v>
      </c>
      <c r="C903" s="65" t="s">
        <v>857</v>
      </c>
      <c r="D903" s="289" t="s">
        <v>859</v>
      </c>
      <c r="E903" s="86">
        <v>28407</v>
      </c>
      <c r="F903" s="167"/>
      <c r="G903" s="171">
        <f>E903</f>
        <v>28407</v>
      </c>
      <c r="H903" s="178"/>
      <c r="I903" s="184"/>
    </row>
    <row r="904" spans="1:9">
      <c r="A904" s="166">
        <f t="shared" si="27"/>
        <v>892</v>
      </c>
      <c r="B904" s="85">
        <v>44738</v>
      </c>
      <c r="C904" s="65" t="s">
        <v>860</v>
      </c>
      <c r="D904" s="423" t="s">
        <v>143</v>
      </c>
      <c r="E904" s="86">
        <v>100000</v>
      </c>
      <c r="F904" s="167">
        <f>E904</f>
        <v>100000</v>
      </c>
      <c r="G904" s="171"/>
      <c r="H904" s="178"/>
      <c r="I904" s="184"/>
    </row>
    <row r="905" spans="1:9">
      <c r="A905" s="166">
        <f t="shared" si="27"/>
        <v>893</v>
      </c>
      <c r="B905" s="85">
        <v>44738</v>
      </c>
      <c r="C905" s="65" t="s">
        <v>860</v>
      </c>
      <c r="D905" s="423" t="s">
        <v>968</v>
      </c>
      <c r="E905" s="86">
        <v>100000</v>
      </c>
      <c r="F905" s="167">
        <f t="shared" ref="F905:F935" si="28">E905</f>
        <v>100000</v>
      </c>
      <c r="G905" s="171"/>
      <c r="H905" s="178"/>
      <c r="I905" s="184"/>
    </row>
    <row r="906" spans="1:9">
      <c r="A906" s="166">
        <f t="shared" si="27"/>
        <v>894</v>
      </c>
      <c r="B906" s="85">
        <v>44738</v>
      </c>
      <c r="C906" s="65" t="s">
        <v>860</v>
      </c>
      <c r="D906" s="423" t="s">
        <v>969</v>
      </c>
      <c r="E906" s="86">
        <v>500000</v>
      </c>
      <c r="F906" s="167">
        <f t="shared" si="28"/>
        <v>500000</v>
      </c>
      <c r="G906" s="171"/>
      <c r="H906" s="178"/>
      <c r="I906" s="184"/>
    </row>
    <row r="907" spans="1:9">
      <c r="A907" s="166">
        <f t="shared" si="27"/>
        <v>895</v>
      </c>
      <c r="B907" s="85">
        <v>44739</v>
      </c>
      <c r="C907" s="65" t="s">
        <v>861</v>
      </c>
      <c r="D907" s="289" t="s">
        <v>21</v>
      </c>
      <c r="E907" s="86">
        <v>1000</v>
      </c>
      <c r="F907" s="167">
        <f t="shared" si="28"/>
        <v>1000</v>
      </c>
      <c r="G907" s="171"/>
      <c r="H907" s="178"/>
      <c r="I907" s="184"/>
    </row>
    <row r="908" spans="1:9">
      <c r="A908" s="166">
        <f t="shared" si="27"/>
        <v>896</v>
      </c>
      <c r="B908" s="85">
        <v>44739</v>
      </c>
      <c r="C908" s="65" t="s">
        <v>861</v>
      </c>
      <c r="D908" s="289" t="s">
        <v>21</v>
      </c>
      <c r="E908" s="86">
        <v>10000</v>
      </c>
      <c r="F908" s="167">
        <f t="shared" si="28"/>
        <v>10000</v>
      </c>
      <c r="G908" s="171"/>
      <c r="H908" s="178"/>
      <c r="I908" s="184"/>
    </row>
    <row r="909" spans="1:9">
      <c r="A909" s="166">
        <f t="shared" si="27"/>
        <v>897</v>
      </c>
      <c r="B909" s="85">
        <v>44739</v>
      </c>
      <c r="C909" s="65" t="s">
        <v>861</v>
      </c>
      <c r="D909" s="289" t="s">
        <v>21</v>
      </c>
      <c r="E909" s="86">
        <v>10000</v>
      </c>
      <c r="F909" s="167">
        <f t="shared" si="28"/>
        <v>10000</v>
      </c>
      <c r="G909" s="171"/>
      <c r="H909" s="178"/>
      <c r="I909" s="184"/>
    </row>
    <row r="910" spans="1:9">
      <c r="A910" s="166">
        <f t="shared" si="27"/>
        <v>898</v>
      </c>
      <c r="B910" s="85">
        <v>44739</v>
      </c>
      <c r="C910" s="65" t="s">
        <v>861</v>
      </c>
      <c r="D910" s="289" t="s">
        <v>21</v>
      </c>
      <c r="E910" s="86">
        <v>10000</v>
      </c>
      <c r="F910" s="167">
        <f t="shared" si="28"/>
        <v>10000</v>
      </c>
      <c r="G910" s="171"/>
      <c r="H910" s="178"/>
      <c r="I910" s="184"/>
    </row>
    <row r="911" spans="1:9">
      <c r="A911" s="166">
        <f t="shared" si="27"/>
        <v>899</v>
      </c>
      <c r="B911" s="85">
        <v>44739</v>
      </c>
      <c r="C911" s="65" t="s">
        <v>861</v>
      </c>
      <c r="D911" s="289" t="s">
        <v>21</v>
      </c>
      <c r="E911" s="86">
        <v>10000</v>
      </c>
      <c r="F911" s="167">
        <f t="shared" si="28"/>
        <v>10000</v>
      </c>
      <c r="G911" s="171"/>
      <c r="H911" s="178"/>
      <c r="I911" s="184"/>
    </row>
    <row r="912" spans="1:9">
      <c r="A912" s="166">
        <f t="shared" si="27"/>
        <v>900</v>
      </c>
      <c r="B912" s="85">
        <v>44739</v>
      </c>
      <c r="C912" s="65" t="s">
        <v>861</v>
      </c>
      <c r="D912" s="289" t="s">
        <v>21</v>
      </c>
      <c r="E912" s="86">
        <v>20000</v>
      </c>
      <c r="F912" s="167">
        <f t="shared" si="28"/>
        <v>20000</v>
      </c>
      <c r="G912" s="171"/>
      <c r="H912" s="178"/>
      <c r="I912" s="184"/>
    </row>
    <row r="913" spans="1:9">
      <c r="A913" s="166">
        <f t="shared" si="27"/>
        <v>901</v>
      </c>
      <c r="B913" s="85">
        <v>44739</v>
      </c>
      <c r="C913" s="65" t="s">
        <v>861</v>
      </c>
      <c r="D913" s="289" t="s">
        <v>21</v>
      </c>
      <c r="E913" s="86">
        <v>20000</v>
      </c>
      <c r="F913" s="167">
        <f t="shared" si="28"/>
        <v>20000</v>
      </c>
      <c r="G913" s="171"/>
      <c r="H913" s="178"/>
      <c r="I913" s="184"/>
    </row>
    <row r="914" spans="1:9">
      <c r="A914" s="166">
        <f t="shared" si="27"/>
        <v>902</v>
      </c>
      <c r="B914" s="85">
        <v>44739</v>
      </c>
      <c r="C914" s="65" t="s">
        <v>861</v>
      </c>
      <c r="D914" s="289" t="s">
        <v>286</v>
      </c>
      <c r="E914" s="86">
        <v>50000</v>
      </c>
      <c r="F914" s="167">
        <f t="shared" si="28"/>
        <v>50000</v>
      </c>
      <c r="G914" s="171"/>
      <c r="H914" s="178"/>
      <c r="I914" s="184"/>
    </row>
    <row r="915" spans="1:9">
      <c r="A915" s="166">
        <f t="shared" si="27"/>
        <v>903</v>
      </c>
      <c r="B915" s="85">
        <v>44739</v>
      </c>
      <c r="C915" s="65" t="s">
        <v>861</v>
      </c>
      <c r="D915" s="289" t="s">
        <v>21</v>
      </c>
      <c r="E915" s="86">
        <v>100000</v>
      </c>
      <c r="F915" s="167">
        <f t="shared" si="28"/>
        <v>100000</v>
      </c>
      <c r="G915" s="171"/>
      <c r="H915" s="178"/>
      <c r="I915" s="184"/>
    </row>
    <row r="916" spans="1:9">
      <c r="A916" s="166">
        <f t="shared" si="27"/>
        <v>904</v>
      </c>
      <c r="B916" s="85">
        <v>44739</v>
      </c>
      <c r="C916" s="65" t="s">
        <v>861</v>
      </c>
      <c r="D916" s="289" t="s">
        <v>947</v>
      </c>
      <c r="E916" s="86">
        <v>100000</v>
      </c>
      <c r="F916" s="167">
        <f t="shared" si="28"/>
        <v>100000</v>
      </c>
      <c r="G916" s="171"/>
      <c r="H916" s="178"/>
      <c r="I916" s="184"/>
    </row>
    <row r="917" spans="1:9">
      <c r="A917" s="166">
        <f t="shared" si="27"/>
        <v>905</v>
      </c>
      <c r="B917" s="85">
        <v>44739</v>
      </c>
      <c r="C917" s="65" t="s">
        <v>861</v>
      </c>
      <c r="D917" s="34" t="s">
        <v>970</v>
      </c>
      <c r="E917" s="89">
        <v>300000</v>
      </c>
      <c r="F917" s="167">
        <f t="shared" si="28"/>
        <v>300000</v>
      </c>
      <c r="G917" s="171"/>
      <c r="H917" s="178"/>
      <c r="I917" s="184"/>
    </row>
    <row r="918" spans="1:9">
      <c r="A918" s="166">
        <f t="shared" si="27"/>
        <v>906</v>
      </c>
      <c r="B918" s="85">
        <v>44740</v>
      </c>
      <c r="C918" s="65" t="s">
        <v>862</v>
      </c>
      <c r="D918" s="289" t="s">
        <v>21</v>
      </c>
      <c r="E918" s="86">
        <v>10000</v>
      </c>
      <c r="F918" s="167">
        <f t="shared" si="28"/>
        <v>10000</v>
      </c>
      <c r="G918" s="171"/>
      <c r="H918" s="178"/>
      <c r="I918" s="184"/>
    </row>
    <row r="919" spans="1:9">
      <c r="A919" s="166">
        <f t="shared" si="27"/>
        <v>907</v>
      </c>
      <c r="B919" s="85">
        <v>44740</v>
      </c>
      <c r="C919" s="65" t="s">
        <v>862</v>
      </c>
      <c r="D919" s="289" t="s">
        <v>21</v>
      </c>
      <c r="E919" s="86">
        <v>10000</v>
      </c>
      <c r="F919" s="167">
        <f t="shared" si="28"/>
        <v>10000</v>
      </c>
      <c r="G919" s="171"/>
      <c r="H919" s="178"/>
      <c r="I919" s="184"/>
    </row>
    <row r="920" spans="1:9">
      <c r="A920" s="166">
        <f t="shared" si="27"/>
        <v>908</v>
      </c>
      <c r="B920" s="85">
        <v>44740</v>
      </c>
      <c r="C920" s="65" t="s">
        <v>862</v>
      </c>
      <c r="D920" s="289" t="s">
        <v>21</v>
      </c>
      <c r="E920" s="86">
        <v>10000</v>
      </c>
      <c r="F920" s="167">
        <f t="shared" si="28"/>
        <v>10000</v>
      </c>
      <c r="G920" s="171"/>
      <c r="H920" s="178"/>
      <c r="I920" s="184"/>
    </row>
    <row r="921" spans="1:9">
      <c r="A921" s="166">
        <f t="shared" si="27"/>
        <v>909</v>
      </c>
      <c r="B921" s="85">
        <v>44740</v>
      </c>
      <c r="C921" s="65" t="s">
        <v>862</v>
      </c>
      <c r="D921" s="289" t="s">
        <v>517</v>
      </c>
      <c r="E921" s="86">
        <v>50000</v>
      </c>
      <c r="F921" s="167">
        <f t="shared" si="28"/>
        <v>50000</v>
      </c>
      <c r="G921" s="171"/>
      <c r="H921" s="178"/>
      <c r="I921" s="184"/>
    </row>
    <row r="922" spans="1:9">
      <c r="A922" s="166">
        <f t="shared" si="27"/>
        <v>910</v>
      </c>
      <c r="B922" s="85">
        <v>44740</v>
      </c>
      <c r="C922" s="65" t="s">
        <v>862</v>
      </c>
      <c r="D922" s="289" t="s">
        <v>971</v>
      </c>
      <c r="E922" s="86">
        <v>100000</v>
      </c>
      <c r="F922" s="167">
        <f t="shared" si="28"/>
        <v>100000</v>
      </c>
      <c r="G922" s="171"/>
      <c r="H922" s="178"/>
      <c r="I922" s="184"/>
    </row>
    <row r="923" spans="1:9" ht="25.5">
      <c r="A923" s="166">
        <f t="shared" si="27"/>
        <v>911</v>
      </c>
      <c r="B923" s="85">
        <v>44740</v>
      </c>
      <c r="C923" s="65" t="s">
        <v>862</v>
      </c>
      <c r="D923" s="24" t="s">
        <v>2478</v>
      </c>
      <c r="E923" s="86">
        <v>200000</v>
      </c>
      <c r="F923" s="167">
        <f t="shared" si="28"/>
        <v>200000</v>
      </c>
      <c r="G923" s="171"/>
      <c r="H923" s="178"/>
      <c r="I923" s="184"/>
    </row>
    <row r="924" spans="1:9">
      <c r="A924" s="166">
        <f t="shared" si="27"/>
        <v>912</v>
      </c>
      <c r="B924" s="85">
        <v>44741</v>
      </c>
      <c r="C924" s="65" t="s">
        <v>863</v>
      </c>
      <c r="D924" s="289" t="s">
        <v>21</v>
      </c>
      <c r="E924" s="86">
        <v>9999</v>
      </c>
      <c r="F924" s="167">
        <f t="shared" si="28"/>
        <v>9999</v>
      </c>
      <c r="G924" s="171"/>
      <c r="H924" s="178"/>
      <c r="I924" s="184"/>
    </row>
    <row r="925" spans="1:9">
      <c r="A925" s="166">
        <f t="shared" si="27"/>
        <v>913</v>
      </c>
      <c r="B925" s="85">
        <v>44741</v>
      </c>
      <c r="C925" s="65" t="s">
        <v>863</v>
      </c>
      <c r="D925" s="289" t="s">
        <v>21</v>
      </c>
      <c r="E925" s="86">
        <v>10000</v>
      </c>
      <c r="F925" s="167">
        <f t="shared" si="28"/>
        <v>10000</v>
      </c>
      <c r="G925" s="171"/>
      <c r="H925" s="178"/>
      <c r="I925" s="184"/>
    </row>
    <row r="926" spans="1:9">
      <c r="A926" s="166">
        <f t="shared" si="27"/>
        <v>914</v>
      </c>
      <c r="B926" s="85">
        <v>44741</v>
      </c>
      <c r="C926" s="65" t="s">
        <v>863</v>
      </c>
      <c r="D926" s="289" t="s">
        <v>21</v>
      </c>
      <c r="E926" s="86">
        <v>10000</v>
      </c>
      <c r="F926" s="167">
        <f t="shared" si="28"/>
        <v>10000</v>
      </c>
      <c r="G926" s="171"/>
      <c r="H926" s="178"/>
      <c r="I926" s="184"/>
    </row>
    <row r="927" spans="1:9">
      <c r="A927" s="166">
        <f t="shared" ref="A927:A934" si="29">A926+1</f>
        <v>915</v>
      </c>
      <c r="B927" s="85">
        <v>44741</v>
      </c>
      <c r="C927" s="65" t="s">
        <v>863</v>
      </c>
      <c r="D927" s="24" t="s">
        <v>157</v>
      </c>
      <c r="E927" s="86">
        <v>50000</v>
      </c>
      <c r="F927" s="167">
        <f t="shared" si="28"/>
        <v>50000</v>
      </c>
      <c r="G927" s="171"/>
      <c r="H927" s="178"/>
      <c r="I927" s="184"/>
    </row>
    <row r="928" spans="1:9">
      <c r="A928" s="166">
        <f t="shared" si="29"/>
        <v>916</v>
      </c>
      <c r="B928" s="85">
        <v>44741</v>
      </c>
      <c r="C928" s="65" t="s">
        <v>863</v>
      </c>
      <c r="D928" s="24" t="s">
        <v>2456</v>
      </c>
      <c r="E928" s="86">
        <v>50000</v>
      </c>
      <c r="F928" s="167">
        <f t="shared" si="28"/>
        <v>50000</v>
      </c>
      <c r="G928" s="171"/>
      <c r="H928" s="178"/>
      <c r="I928" s="184"/>
    </row>
    <row r="929" spans="1:9">
      <c r="A929" s="166">
        <f t="shared" si="29"/>
        <v>917</v>
      </c>
      <c r="B929" s="85">
        <v>44741</v>
      </c>
      <c r="C929" s="65" t="s">
        <v>863</v>
      </c>
      <c r="D929" s="289" t="s">
        <v>972</v>
      </c>
      <c r="E929" s="86">
        <v>500000</v>
      </c>
      <c r="F929" s="167">
        <f t="shared" si="28"/>
        <v>500000</v>
      </c>
      <c r="G929" s="171"/>
      <c r="H929" s="178"/>
      <c r="I929" s="184"/>
    </row>
    <row r="930" spans="1:9">
      <c r="A930" s="166">
        <f t="shared" si="29"/>
        <v>918</v>
      </c>
      <c r="B930" s="85">
        <v>44741</v>
      </c>
      <c r="C930" s="65" t="s">
        <v>863</v>
      </c>
      <c r="D930" s="289" t="s">
        <v>2430</v>
      </c>
      <c r="E930" s="86">
        <v>850000</v>
      </c>
      <c r="F930" s="167">
        <f t="shared" si="28"/>
        <v>850000</v>
      </c>
      <c r="G930" s="171"/>
      <c r="H930" s="178"/>
      <c r="I930" s="184"/>
    </row>
    <row r="931" spans="1:9">
      <c r="A931" s="166">
        <f t="shared" si="29"/>
        <v>919</v>
      </c>
      <c r="B931" s="85">
        <v>44742</v>
      </c>
      <c r="C931" s="65" t="s">
        <v>864</v>
      </c>
      <c r="D931" s="289" t="s">
        <v>21</v>
      </c>
      <c r="E931" s="86">
        <v>10000</v>
      </c>
      <c r="F931" s="167">
        <f t="shared" si="28"/>
        <v>10000</v>
      </c>
      <c r="G931" s="171"/>
      <c r="H931" s="178"/>
      <c r="I931" s="184"/>
    </row>
    <row r="932" spans="1:9">
      <c r="A932" s="166">
        <f t="shared" si="29"/>
        <v>920</v>
      </c>
      <c r="B932" s="85">
        <v>44742</v>
      </c>
      <c r="C932" s="65" t="s">
        <v>864</v>
      </c>
      <c r="D932" s="289" t="s">
        <v>21</v>
      </c>
      <c r="E932" s="86">
        <v>10000</v>
      </c>
      <c r="F932" s="167">
        <f t="shared" si="28"/>
        <v>10000</v>
      </c>
      <c r="G932" s="171"/>
      <c r="H932" s="178"/>
      <c r="I932" s="184"/>
    </row>
    <row r="933" spans="1:9">
      <c r="A933" s="166">
        <f t="shared" si="29"/>
        <v>921</v>
      </c>
      <c r="B933" s="85">
        <v>44742</v>
      </c>
      <c r="C933" s="65" t="s">
        <v>864</v>
      </c>
      <c r="D933" s="289" t="s">
        <v>307</v>
      </c>
      <c r="E933" s="86">
        <v>154904</v>
      </c>
      <c r="F933" s="167">
        <f t="shared" si="28"/>
        <v>154904</v>
      </c>
      <c r="G933" s="171"/>
      <c r="H933" s="178"/>
      <c r="I933" s="184"/>
    </row>
    <row r="934" spans="1:9">
      <c r="A934" s="166">
        <f t="shared" si="29"/>
        <v>922</v>
      </c>
      <c r="B934" s="85">
        <v>44742</v>
      </c>
      <c r="C934" s="65" t="s">
        <v>864</v>
      </c>
      <c r="D934" s="289" t="s">
        <v>21</v>
      </c>
      <c r="E934" s="86">
        <v>200000</v>
      </c>
      <c r="F934" s="167">
        <f t="shared" si="28"/>
        <v>200000</v>
      </c>
      <c r="G934" s="171"/>
      <c r="H934" s="178"/>
      <c r="I934" s="184"/>
    </row>
    <row r="935" spans="1:9">
      <c r="A935" s="166">
        <f t="shared" ref="A935" si="30">A934+1</f>
        <v>923</v>
      </c>
      <c r="B935" s="85">
        <v>44742</v>
      </c>
      <c r="C935" s="65" t="s">
        <v>864</v>
      </c>
      <c r="D935" s="289" t="s">
        <v>229</v>
      </c>
      <c r="E935" s="86">
        <v>500000</v>
      </c>
      <c r="F935" s="167">
        <f t="shared" si="28"/>
        <v>500000</v>
      </c>
      <c r="G935" s="171"/>
      <c r="H935" s="178"/>
      <c r="I935" s="184"/>
    </row>
    <row r="936" spans="1:9" ht="25.5">
      <c r="A936" s="166"/>
      <c r="B936" s="85">
        <v>44743</v>
      </c>
      <c r="C936" s="65" t="s">
        <v>910</v>
      </c>
      <c r="D936" s="24" t="s">
        <v>2478</v>
      </c>
      <c r="E936" s="86">
        <v>200000</v>
      </c>
      <c r="F936" s="167">
        <f>E936</f>
        <v>200000</v>
      </c>
      <c r="G936" s="171"/>
      <c r="H936" s="178"/>
      <c r="I936" s="184"/>
    </row>
    <row r="937" spans="1:9">
      <c r="A937" s="166"/>
      <c r="B937" s="85">
        <v>44743</v>
      </c>
      <c r="C937" s="65" t="s">
        <v>910</v>
      </c>
      <c r="D937" s="289" t="s">
        <v>973</v>
      </c>
      <c r="E937" s="86">
        <v>200000</v>
      </c>
      <c r="F937" s="167">
        <f t="shared" ref="F937:F1000" si="31">E937</f>
        <v>200000</v>
      </c>
      <c r="G937" s="171"/>
      <c r="H937" s="178"/>
      <c r="I937" s="184"/>
    </row>
    <row r="938" spans="1:9">
      <c r="A938" s="166"/>
      <c r="B938" s="85">
        <v>44743</v>
      </c>
      <c r="C938" s="65" t="s">
        <v>910</v>
      </c>
      <c r="D938" s="289" t="s">
        <v>226</v>
      </c>
      <c r="E938" s="86">
        <v>200000</v>
      </c>
      <c r="F938" s="167">
        <f t="shared" si="31"/>
        <v>200000</v>
      </c>
      <c r="G938" s="171"/>
      <c r="H938" s="178"/>
      <c r="I938" s="184"/>
    </row>
    <row r="939" spans="1:9" ht="25.5">
      <c r="A939" s="166"/>
      <c r="B939" s="85">
        <v>44743</v>
      </c>
      <c r="C939" s="65" t="s">
        <v>910</v>
      </c>
      <c r="D939" s="423" t="s">
        <v>2453</v>
      </c>
      <c r="E939" s="86">
        <v>1000000</v>
      </c>
      <c r="F939" s="167">
        <f t="shared" si="31"/>
        <v>1000000</v>
      </c>
      <c r="G939" s="171"/>
      <c r="H939" s="178"/>
      <c r="I939" s="184"/>
    </row>
    <row r="940" spans="1:9">
      <c r="A940" s="166"/>
      <c r="B940" s="85">
        <v>44743</v>
      </c>
      <c r="C940" s="65" t="s">
        <v>910</v>
      </c>
      <c r="D940" s="24" t="s">
        <v>529</v>
      </c>
      <c r="E940" s="86">
        <v>100000</v>
      </c>
      <c r="F940" s="167">
        <f t="shared" si="31"/>
        <v>100000</v>
      </c>
      <c r="G940" s="171"/>
      <c r="H940" s="178"/>
      <c r="I940" s="184"/>
    </row>
    <row r="941" spans="1:9">
      <c r="A941" s="166"/>
      <c r="B941" s="85">
        <v>44743</v>
      </c>
      <c r="C941" s="65" t="s">
        <v>910</v>
      </c>
      <c r="D941" s="24" t="s">
        <v>21</v>
      </c>
      <c r="E941" s="86">
        <v>10000</v>
      </c>
      <c r="F941" s="167">
        <f t="shared" si="31"/>
        <v>10000</v>
      </c>
      <c r="G941" s="171"/>
      <c r="H941" s="178"/>
      <c r="I941" s="184"/>
    </row>
    <row r="942" spans="1:9">
      <c r="A942" s="166"/>
      <c r="B942" s="85">
        <v>44743</v>
      </c>
      <c r="C942" s="65" t="s">
        <v>910</v>
      </c>
      <c r="D942" s="24" t="s">
        <v>21</v>
      </c>
      <c r="E942" s="86">
        <v>10000</v>
      </c>
      <c r="F942" s="167">
        <f t="shared" si="31"/>
        <v>10000</v>
      </c>
      <c r="G942" s="171"/>
      <c r="H942" s="178"/>
      <c r="I942" s="184"/>
    </row>
    <row r="943" spans="1:9">
      <c r="A943" s="166"/>
      <c r="B943" s="85">
        <v>44743</v>
      </c>
      <c r="C943" s="65" t="s">
        <v>910</v>
      </c>
      <c r="D943" s="24" t="s">
        <v>155</v>
      </c>
      <c r="E943" s="86">
        <v>300000</v>
      </c>
      <c r="F943" s="167">
        <f t="shared" si="31"/>
        <v>300000</v>
      </c>
      <c r="G943" s="171"/>
      <c r="H943" s="178"/>
      <c r="I943" s="184"/>
    </row>
    <row r="944" spans="1:9">
      <c r="A944" s="166"/>
      <c r="B944" s="85">
        <v>44743</v>
      </c>
      <c r="C944" s="65" t="s">
        <v>910</v>
      </c>
      <c r="D944" s="24" t="s">
        <v>943</v>
      </c>
      <c r="E944" s="86">
        <v>100000</v>
      </c>
      <c r="F944" s="167">
        <f t="shared" si="31"/>
        <v>100000</v>
      </c>
      <c r="G944" s="171"/>
      <c r="H944" s="178"/>
      <c r="I944" s="184"/>
    </row>
    <row r="945" spans="1:9">
      <c r="A945" s="166"/>
      <c r="B945" s="85">
        <v>44743</v>
      </c>
      <c r="C945" s="65" t="s">
        <v>910</v>
      </c>
      <c r="D945" s="24" t="s">
        <v>21</v>
      </c>
      <c r="E945" s="86">
        <v>30000</v>
      </c>
      <c r="F945" s="167">
        <f t="shared" si="31"/>
        <v>30000</v>
      </c>
      <c r="G945" s="171"/>
      <c r="H945" s="178"/>
      <c r="I945" s="184"/>
    </row>
    <row r="946" spans="1:9">
      <c r="A946" s="166"/>
      <c r="B946" s="85">
        <v>44743</v>
      </c>
      <c r="C946" s="65" t="s">
        <v>910</v>
      </c>
      <c r="D946" s="24" t="s">
        <v>21</v>
      </c>
      <c r="E946" s="86">
        <v>20000</v>
      </c>
      <c r="F946" s="167">
        <f t="shared" si="31"/>
        <v>20000</v>
      </c>
      <c r="G946" s="171"/>
      <c r="H946" s="178"/>
      <c r="I946" s="184"/>
    </row>
    <row r="947" spans="1:9">
      <c r="A947" s="166"/>
      <c r="B947" s="85">
        <v>44744</v>
      </c>
      <c r="C947" s="65" t="s">
        <v>911</v>
      </c>
      <c r="D947" s="24" t="s">
        <v>21</v>
      </c>
      <c r="E947" s="86">
        <v>2000</v>
      </c>
      <c r="F947" s="167">
        <f t="shared" si="31"/>
        <v>2000</v>
      </c>
      <c r="G947" s="171"/>
      <c r="H947" s="178"/>
      <c r="I947" s="184"/>
    </row>
    <row r="948" spans="1:9">
      <c r="A948" s="166"/>
      <c r="B948" s="85">
        <v>44744</v>
      </c>
      <c r="C948" s="65" t="s">
        <v>911</v>
      </c>
      <c r="D948" s="24" t="s">
        <v>298</v>
      </c>
      <c r="E948" s="86">
        <v>300000</v>
      </c>
      <c r="F948" s="167">
        <f t="shared" si="31"/>
        <v>300000</v>
      </c>
      <c r="G948" s="171"/>
      <c r="H948" s="178"/>
      <c r="I948" s="184"/>
    </row>
    <row r="949" spans="1:9">
      <c r="A949" s="166"/>
      <c r="B949" s="85">
        <v>44744</v>
      </c>
      <c r="C949" s="65" t="s">
        <v>911</v>
      </c>
      <c r="D949" s="24" t="s">
        <v>317</v>
      </c>
      <c r="E949" s="86">
        <v>500000</v>
      </c>
      <c r="F949" s="167">
        <f t="shared" si="31"/>
        <v>500000</v>
      </c>
      <c r="G949" s="171"/>
      <c r="H949" s="178"/>
      <c r="I949" s="184"/>
    </row>
    <row r="950" spans="1:9">
      <c r="A950" s="166"/>
      <c r="B950" s="85">
        <v>44744</v>
      </c>
      <c r="C950" s="65" t="s">
        <v>911</v>
      </c>
      <c r="D950" s="24" t="s">
        <v>21</v>
      </c>
      <c r="E950" s="86">
        <v>50000</v>
      </c>
      <c r="F950" s="167">
        <f t="shared" si="31"/>
        <v>50000</v>
      </c>
      <c r="G950" s="171"/>
      <c r="H950" s="178"/>
      <c r="I950" s="184"/>
    </row>
    <row r="951" spans="1:9">
      <c r="A951" s="166"/>
      <c r="B951" s="85">
        <v>44744</v>
      </c>
      <c r="C951" s="65" t="s">
        <v>911</v>
      </c>
      <c r="D951" s="24" t="s">
        <v>536</v>
      </c>
      <c r="E951" s="86">
        <v>50000</v>
      </c>
      <c r="F951" s="167">
        <f t="shared" si="31"/>
        <v>50000</v>
      </c>
      <c r="G951" s="171"/>
      <c r="H951" s="178"/>
      <c r="I951" s="184"/>
    </row>
    <row r="952" spans="1:9">
      <c r="A952" s="166"/>
      <c r="B952" s="85">
        <v>44744</v>
      </c>
      <c r="C952" s="65" t="s">
        <v>911</v>
      </c>
      <c r="D952" s="24" t="s">
        <v>21</v>
      </c>
      <c r="E952" s="86">
        <v>10000</v>
      </c>
      <c r="F952" s="167">
        <f t="shared" si="31"/>
        <v>10000</v>
      </c>
      <c r="G952" s="171"/>
      <c r="H952" s="178"/>
      <c r="I952" s="184"/>
    </row>
    <row r="953" spans="1:9">
      <c r="A953" s="166"/>
      <c r="B953" s="85">
        <v>44745</v>
      </c>
      <c r="C953" s="65" t="s">
        <v>912</v>
      </c>
      <c r="D953" s="24" t="s">
        <v>314</v>
      </c>
      <c r="E953" s="86">
        <v>100000</v>
      </c>
      <c r="F953" s="167">
        <f t="shared" si="31"/>
        <v>100000</v>
      </c>
      <c r="G953" s="171"/>
      <c r="H953" s="178"/>
      <c r="I953" s="184"/>
    </row>
    <row r="954" spans="1:9">
      <c r="A954" s="166"/>
      <c r="B954" s="85">
        <v>44745</v>
      </c>
      <c r="C954" s="65" t="s">
        <v>912</v>
      </c>
      <c r="D954" s="24" t="s">
        <v>21</v>
      </c>
      <c r="E954" s="86">
        <v>5000</v>
      </c>
      <c r="F954" s="167">
        <f t="shared" si="31"/>
        <v>5000</v>
      </c>
      <c r="G954" s="171"/>
      <c r="H954" s="178"/>
      <c r="I954" s="184"/>
    </row>
    <row r="955" spans="1:9">
      <c r="A955" s="166"/>
      <c r="B955" s="85">
        <v>44745</v>
      </c>
      <c r="C955" s="65" t="s">
        <v>912</v>
      </c>
      <c r="D955" s="24" t="s">
        <v>520</v>
      </c>
      <c r="E955" s="86">
        <v>2000000</v>
      </c>
      <c r="F955" s="167">
        <f t="shared" si="31"/>
        <v>2000000</v>
      </c>
      <c r="G955" s="171"/>
      <c r="H955" s="178"/>
      <c r="I955" s="184"/>
    </row>
    <row r="956" spans="1:9">
      <c r="A956" s="166"/>
      <c r="B956" s="85">
        <v>44745</v>
      </c>
      <c r="C956" s="65" t="s">
        <v>912</v>
      </c>
      <c r="D956" s="24" t="s">
        <v>21</v>
      </c>
      <c r="E956" s="86">
        <v>10000</v>
      </c>
      <c r="F956" s="167">
        <f t="shared" si="31"/>
        <v>10000</v>
      </c>
      <c r="G956" s="171"/>
      <c r="H956" s="178"/>
      <c r="I956" s="184"/>
    </row>
    <row r="957" spans="1:9">
      <c r="A957" s="166"/>
      <c r="B957" s="85">
        <v>44746</v>
      </c>
      <c r="C957" s="65" t="s">
        <v>913</v>
      </c>
      <c r="D957" s="24" t="s">
        <v>21</v>
      </c>
      <c r="E957" s="86">
        <v>5000</v>
      </c>
      <c r="F957" s="167">
        <f t="shared" si="31"/>
        <v>5000</v>
      </c>
      <c r="G957" s="171"/>
      <c r="H957" s="178"/>
      <c r="I957" s="184"/>
    </row>
    <row r="958" spans="1:9">
      <c r="A958" s="166"/>
      <c r="B958" s="85">
        <v>44746</v>
      </c>
      <c r="C958" s="65" t="s">
        <v>913</v>
      </c>
      <c r="D958" s="24" t="s">
        <v>139</v>
      </c>
      <c r="E958" s="86">
        <v>100000</v>
      </c>
      <c r="F958" s="167">
        <f t="shared" si="31"/>
        <v>100000</v>
      </c>
      <c r="G958" s="171"/>
      <c r="H958" s="178"/>
      <c r="I958" s="184"/>
    </row>
    <row r="959" spans="1:9">
      <c r="A959" s="166"/>
      <c r="B959" s="85">
        <v>44746</v>
      </c>
      <c r="C959" s="65" t="s">
        <v>913</v>
      </c>
      <c r="D959" s="24" t="s">
        <v>2457</v>
      </c>
      <c r="E959" s="86">
        <v>200000</v>
      </c>
      <c r="F959" s="167">
        <f t="shared" si="31"/>
        <v>200000</v>
      </c>
      <c r="G959" s="171"/>
      <c r="H959" s="178"/>
      <c r="I959" s="184"/>
    </row>
    <row r="960" spans="1:9">
      <c r="A960" s="166"/>
      <c r="B960" s="85">
        <v>44746</v>
      </c>
      <c r="C960" s="65" t="s">
        <v>913</v>
      </c>
      <c r="D960" s="24" t="s">
        <v>974</v>
      </c>
      <c r="E960" s="86">
        <v>1000000</v>
      </c>
      <c r="F960" s="167">
        <f t="shared" si="31"/>
        <v>1000000</v>
      </c>
      <c r="G960" s="171"/>
      <c r="H960" s="178"/>
      <c r="I960" s="184"/>
    </row>
    <row r="961" spans="1:9">
      <c r="A961" s="166"/>
      <c r="B961" s="85">
        <v>44747</v>
      </c>
      <c r="C961" s="65" t="s">
        <v>914</v>
      </c>
      <c r="D961" s="24" t="s">
        <v>21</v>
      </c>
      <c r="E961" s="86">
        <v>10000</v>
      </c>
      <c r="F961" s="167">
        <f t="shared" si="31"/>
        <v>10000</v>
      </c>
      <c r="G961" s="171"/>
      <c r="H961" s="178"/>
      <c r="I961" s="184"/>
    </row>
    <row r="962" spans="1:9">
      <c r="A962" s="166"/>
      <c r="B962" s="85">
        <v>44747</v>
      </c>
      <c r="C962" s="65" t="s">
        <v>914</v>
      </c>
      <c r="D962" s="24" t="s">
        <v>21</v>
      </c>
      <c r="E962" s="86">
        <v>20000</v>
      </c>
      <c r="F962" s="167">
        <f t="shared" si="31"/>
        <v>20000</v>
      </c>
      <c r="G962" s="171"/>
      <c r="H962" s="178"/>
      <c r="I962" s="184"/>
    </row>
    <row r="963" spans="1:9">
      <c r="A963" s="166"/>
      <c r="B963" s="85">
        <v>44747</v>
      </c>
      <c r="C963" s="65" t="s">
        <v>914</v>
      </c>
      <c r="D963" s="24" t="s">
        <v>151</v>
      </c>
      <c r="E963" s="86">
        <v>100000</v>
      </c>
      <c r="F963" s="167">
        <f t="shared" si="31"/>
        <v>100000</v>
      </c>
      <c r="G963" s="171"/>
      <c r="H963" s="178"/>
      <c r="I963" s="184"/>
    </row>
    <row r="964" spans="1:9">
      <c r="A964" s="166"/>
      <c r="B964" s="85">
        <v>44747</v>
      </c>
      <c r="C964" s="65" t="s">
        <v>914</v>
      </c>
      <c r="D964" s="24" t="s">
        <v>21</v>
      </c>
      <c r="E964" s="86">
        <v>10000</v>
      </c>
      <c r="F964" s="167">
        <f t="shared" si="31"/>
        <v>10000</v>
      </c>
      <c r="G964" s="171"/>
      <c r="H964" s="178"/>
      <c r="I964" s="184"/>
    </row>
    <row r="965" spans="1:9">
      <c r="A965" s="166"/>
      <c r="B965" s="85">
        <v>44747</v>
      </c>
      <c r="C965" s="65" t="s">
        <v>914</v>
      </c>
      <c r="D965" s="24" t="s">
        <v>975</v>
      </c>
      <c r="E965" s="86">
        <v>50000</v>
      </c>
      <c r="F965" s="167">
        <f t="shared" si="31"/>
        <v>50000</v>
      </c>
      <c r="G965" s="171"/>
      <c r="H965" s="178"/>
      <c r="I965" s="184"/>
    </row>
    <row r="966" spans="1:9">
      <c r="A966" s="166"/>
      <c r="B966" s="85">
        <v>44747</v>
      </c>
      <c r="C966" s="65" t="s">
        <v>914</v>
      </c>
      <c r="D966" s="24" t="s">
        <v>21</v>
      </c>
      <c r="E966" s="86">
        <v>10000</v>
      </c>
      <c r="F966" s="167">
        <f t="shared" si="31"/>
        <v>10000</v>
      </c>
      <c r="G966" s="171"/>
      <c r="H966" s="178"/>
      <c r="I966" s="184"/>
    </row>
    <row r="967" spans="1:9">
      <c r="A967" s="166"/>
      <c r="B967" s="85">
        <v>44748</v>
      </c>
      <c r="C967" s="65" t="s">
        <v>915</v>
      </c>
      <c r="D967" s="24" t="s">
        <v>976</v>
      </c>
      <c r="E967" s="86">
        <v>200000</v>
      </c>
      <c r="F967" s="167">
        <f t="shared" si="31"/>
        <v>200000</v>
      </c>
      <c r="G967" s="171"/>
      <c r="H967" s="178"/>
      <c r="I967" s="184"/>
    </row>
    <row r="968" spans="1:9">
      <c r="A968" s="166"/>
      <c r="B968" s="85">
        <v>44748</v>
      </c>
      <c r="C968" s="65" t="s">
        <v>915</v>
      </c>
      <c r="D968" s="24" t="s">
        <v>21</v>
      </c>
      <c r="E968" s="86">
        <v>10000</v>
      </c>
      <c r="F968" s="167">
        <f t="shared" si="31"/>
        <v>10000</v>
      </c>
      <c r="G968" s="171"/>
      <c r="H968" s="178"/>
      <c r="I968" s="184"/>
    </row>
    <row r="969" spans="1:9">
      <c r="A969" s="166"/>
      <c r="B969" s="85">
        <v>44748</v>
      </c>
      <c r="C969" s="65" t="s">
        <v>915</v>
      </c>
      <c r="D969" s="24" t="s">
        <v>21</v>
      </c>
      <c r="E969" s="86">
        <v>20000</v>
      </c>
      <c r="F969" s="167">
        <f t="shared" si="31"/>
        <v>20000</v>
      </c>
      <c r="G969" s="171"/>
      <c r="H969" s="178"/>
      <c r="I969" s="184"/>
    </row>
    <row r="970" spans="1:9">
      <c r="A970" s="166"/>
      <c r="B970" s="85">
        <v>44748</v>
      </c>
      <c r="C970" s="65" t="s">
        <v>915</v>
      </c>
      <c r="D970" s="24" t="s">
        <v>21</v>
      </c>
      <c r="E970" s="86">
        <v>63000</v>
      </c>
      <c r="F970" s="167">
        <f t="shared" si="31"/>
        <v>63000</v>
      </c>
      <c r="G970" s="171"/>
      <c r="H970" s="178"/>
      <c r="I970" s="184"/>
    </row>
    <row r="971" spans="1:9">
      <c r="A971" s="166"/>
      <c r="B971" s="85">
        <v>44748</v>
      </c>
      <c r="C971" s="65" t="s">
        <v>915</v>
      </c>
      <c r="D971" s="24" t="s">
        <v>21</v>
      </c>
      <c r="E971" s="86">
        <v>63000</v>
      </c>
      <c r="F971" s="167">
        <f t="shared" si="31"/>
        <v>63000</v>
      </c>
      <c r="G971" s="171"/>
      <c r="H971" s="178"/>
      <c r="I971" s="184"/>
    </row>
    <row r="972" spans="1:9">
      <c r="A972" s="166"/>
      <c r="B972" s="85">
        <v>44748</v>
      </c>
      <c r="C972" s="65" t="s">
        <v>915</v>
      </c>
      <c r="D972" s="24" t="s">
        <v>977</v>
      </c>
      <c r="E972" s="86">
        <v>150000</v>
      </c>
      <c r="F972" s="167">
        <f t="shared" si="31"/>
        <v>150000</v>
      </c>
      <c r="G972" s="171"/>
      <c r="H972" s="178"/>
      <c r="I972" s="184"/>
    </row>
    <row r="973" spans="1:9">
      <c r="A973" s="166"/>
      <c r="B973" s="85">
        <v>44749</v>
      </c>
      <c r="C973" s="65" t="s">
        <v>916</v>
      </c>
      <c r="D973" s="24" t="s">
        <v>21</v>
      </c>
      <c r="E973" s="86">
        <v>10000</v>
      </c>
      <c r="F973" s="167">
        <f t="shared" si="31"/>
        <v>10000</v>
      </c>
      <c r="G973" s="171"/>
      <c r="H973" s="178"/>
      <c r="I973" s="184"/>
    </row>
    <row r="974" spans="1:9">
      <c r="A974" s="166"/>
      <c r="B974" s="85">
        <v>44749</v>
      </c>
      <c r="C974" s="65" t="s">
        <v>916</v>
      </c>
      <c r="D974" s="24" t="s">
        <v>978</v>
      </c>
      <c r="E974" s="86">
        <v>100000</v>
      </c>
      <c r="F974" s="167">
        <f t="shared" si="31"/>
        <v>100000</v>
      </c>
      <c r="G974" s="171"/>
      <c r="H974" s="178"/>
      <c r="I974" s="184"/>
    </row>
    <row r="975" spans="1:9">
      <c r="A975" s="166"/>
      <c r="B975" s="85">
        <v>44750</v>
      </c>
      <c r="C975" s="65" t="s">
        <v>917</v>
      </c>
      <c r="D975" s="24" t="s">
        <v>979</v>
      </c>
      <c r="E975" s="86">
        <v>500000</v>
      </c>
      <c r="F975" s="167">
        <f t="shared" si="31"/>
        <v>500000</v>
      </c>
      <c r="G975" s="171"/>
      <c r="H975" s="178"/>
      <c r="I975" s="184"/>
    </row>
    <row r="976" spans="1:9">
      <c r="A976" s="166"/>
      <c r="B976" s="85">
        <v>44750</v>
      </c>
      <c r="C976" s="65" t="s">
        <v>917</v>
      </c>
      <c r="D976" s="24" t="s">
        <v>526</v>
      </c>
      <c r="E976" s="86">
        <v>70000</v>
      </c>
      <c r="F976" s="167">
        <f t="shared" si="31"/>
        <v>70000</v>
      </c>
      <c r="G976" s="171"/>
      <c r="H976" s="178"/>
      <c r="I976" s="184"/>
    </row>
    <row r="977" spans="1:9">
      <c r="A977" s="166"/>
      <c r="B977" s="85">
        <v>44750</v>
      </c>
      <c r="C977" s="65" t="s">
        <v>917</v>
      </c>
      <c r="D977" s="24" t="s">
        <v>21</v>
      </c>
      <c r="E977" s="86">
        <v>10000</v>
      </c>
      <c r="F977" s="167">
        <f t="shared" si="31"/>
        <v>10000</v>
      </c>
      <c r="G977" s="171"/>
      <c r="H977" s="178"/>
      <c r="I977" s="184"/>
    </row>
    <row r="978" spans="1:9">
      <c r="A978" s="166"/>
      <c r="B978" s="85">
        <v>44750</v>
      </c>
      <c r="C978" s="65" t="s">
        <v>917</v>
      </c>
      <c r="D978" s="24" t="s">
        <v>980</v>
      </c>
      <c r="E978" s="86">
        <v>65500</v>
      </c>
      <c r="F978" s="167">
        <f t="shared" si="31"/>
        <v>65500</v>
      </c>
      <c r="G978" s="171"/>
      <c r="H978" s="178"/>
      <c r="I978" s="184"/>
    </row>
    <row r="979" spans="1:9">
      <c r="A979" s="166"/>
      <c r="B979" s="85">
        <v>44750</v>
      </c>
      <c r="C979" s="65" t="s">
        <v>917</v>
      </c>
      <c r="D979" s="24" t="s">
        <v>21</v>
      </c>
      <c r="E979" s="86">
        <v>47961</v>
      </c>
      <c r="F979" s="167">
        <f t="shared" si="31"/>
        <v>47961</v>
      </c>
      <c r="G979" s="171"/>
      <c r="H979" s="178"/>
      <c r="I979" s="184"/>
    </row>
    <row r="980" spans="1:9">
      <c r="A980" s="166"/>
      <c r="B980" s="85">
        <v>44750</v>
      </c>
      <c r="C980" s="65" t="s">
        <v>917</v>
      </c>
      <c r="D980" s="24" t="s">
        <v>21</v>
      </c>
      <c r="E980" s="86">
        <v>120000</v>
      </c>
      <c r="F980" s="167">
        <f t="shared" si="31"/>
        <v>120000</v>
      </c>
      <c r="G980" s="171"/>
      <c r="H980" s="178"/>
      <c r="I980" s="184"/>
    </row>
    <row r="981" spans="1:9">
      <c r="A981" s="166"/>
      <c r="B981" s="85">
        <v>44750</v>
      </c>
      <c r="C981" s="65" t="s">
        <v>917</v>
      </c>
      <c r="D981" s="24" t="s">
        <v>21</v>
      </c>
      <c r="E981" s="86">
        <v>10000</v>
      </c>
      <c r="F981" s="167">
        <f t="shared" si="31"/>
        <v>10000</v>
      </c>
      <c r="G981" s="171"/>
      <c r="H981" s="178"/>
      <c r="I981" s="184"/>
    </row>
    <row r="982" spans="1:9">
      <c r="A982" s="166"/>
      <c r="B982" s="85">
        <v>44750</v>
      </c>
      <c r="C982" s="65" t="s">
        <v>917</v>
      </c>
      <c r="D982" s="24" t="s">
        <v>981</v>
      </c>
      <c r="E982" s="86">
        <v>70000</v>
      </c>
      <c r="F982" s="167">
        <f t="shared" si="31"/>
        <v>70000</v>
      </c>
      <c r="G982" s="171"/>
      <c r="H982" s="178"/>
      <c r="I982" s="184"/>
    </row>
    <row r="983" spans="1:9">
      <c r="A983" s="166"/>
      <c r="B983" s="85">
        <v>44751</v>
      </c>
      <c r="C983" s="65" t="s">
        <v>918</v>
      </c>
      <c r="D983" s="24" t="s">
        <v>21</v>
      </c>
      <c r="E983" s="86">
        <v>10000</v>
      </c>
      <c r="F983" s="167">
        <f t="shared" si="31"/>
        <v>10000</v>
      </c>
      <c r="G983" s="171"/>
      <c r="H983" s="178"/>
      <c r="I983" s="184"/>
    </row>
    <row r="984" spans="1:9">
      <c r="A984" s="166"/>
      <c r="B984" s="85">
        <v>44751</v>
      </c>
      <c r="C984" s="65" t="s">
        <v>918</v>
      </c>
      <c r="D984" s="24" t="s">
        <v>149</v>
      </c>
      <c r="E984" s="86">
        <v>1000000</v>
      </c>
      <c r="F984" s="167">
        <f t="shared" si="31"/>
        <v>1000000</v>
      </c>
      <c r="G984" s="171"/>
      <c r="H984" s="178"/>
      <c r="I984" s="184"/>
    </row>
    <row r="985" spans="1:9">
      <c r="A985" s="166"/>
      <c r="B985" s="85">
        <v>44751</v>
      </c>
      <c r="C985" s="65" t="s">
        <v>918</v>
      </c>
      <c r="D985" s="24" t="s">
        <v>954</v>
      </c>
      <c r="E985" s="86">
        <v>200000</v>
      </c>
      <c r="F985" s="167">
        <f t="shared" si="31"/>
        <v>200000</v>
      </c>
      <c r="G985" s="171"/>
      <c r="H985" s="178"/>
      <c r="I985" s="184"/>
    </row>
    <row r="986" spans="1:9">
      <c r="A986" s="166"/>
      <c r="B986" s="85">
        <v>44751</v>
      </c>
      <c r="C986" s="65" t="s">
        <v>918</v>
      </c>
      <c r="D986" s="24" t="s">
        <v>21</v>
      </c>
      <c r="E986" s="86">
        <v>5000</v>
      </c>
      <c r="F986" s="167">
        <f t="shared" si="31"/>
        <v>5000</v>
      </c>
      <c r="G986" s="171"/>
      <c r="H986" s="178"/>
      <c r="I986" s="184"/>
    </row>
    <row r="987" spans="1:9">
      <c r="A987" s="166"/>
      <c r="B987" s="85">
        <v>44751</v>
      </c>
      <c r="C987" s="65" t="s">
        <v>918</v>
      </c>
      <c r="D987" s="24" t="s">
        <v>982</v>
      </c>
      <c r="E987" s="86">
        <v>50000</v>
      </c>
      <c r="F987" s="167">
        <f t="shared" si="31"/>
        <v>50000</v>
      </c>
      <c r="G987" s="171"/>
      <c r="H987" s="178"/>
      <c r="I987" s="184"/>
    </row>
    <row r="988" spans="1:9">
      <c r="A988" s="166"/>
      <c r="B988" s="85">
        <v>44752</v>
      </c>
      <c r="C988" s="65" t="s">
        <v>919</v>
      </c>
      <c r="D988" s="24" t="s">
        <v>21</v>
      </c>
      <c r="E988" s="86">
        <v>20000</v>
      </c>
      <c r="F988" s="167">
        <f t="shared" si="31"/>
        <v>20000</v>
      </c>
      <c r="G988" s="171"/>
      <c r="H988" s="178"/>
      <c r="I988" s="184"/>
    </row>
    <row r="989" spans="1:9">
      <c r="A989" s="166"/>
      <c r="B989" s="85">
        <v>44752</v>
      </c>
      <c r="C989" s="65" t="s">
        <v>919</v>
      </c>
      <c r="D989" s="24" t="s">
        <v>21</v>
      </c>
      <c r="E989" s="86">
        <v>20000</v>
      </c>
      <c r="F989" s="167">
        <f t="shared" si="31"/>
        <v>20000</v>
      </c>
      <c r="G989" s="171"/>
      <c r="H989" s="178"/>
      <c r="I989" s="184"/>
    </row>
    <row r="990" spans="1:9">
      <c r="A990" s="166"/>
      <c r="B990" s="85">
        <v>44752</v>
      </c>
      <c r="C990" s="65" t="s">
        <v>919</v>
      </c>
      <c r="D990" s="24" t="s">
        <v>21</v>
      </c>
      <c r="E990" s="86">
        <v>10000</v>
      </c>
      <c r="F990" s="167">
        <f t="shared" si="31"/>
        <v>10000</v>
      </c>
      <c r="G990" s="171"/>
      <c r="H990" s="178"/>
      <c r="I990" s="184"/>
    </row>
    <row r="991" spans="1:9">
      <c r="A991" s="166"/>
      <c r="B991" s="85">
        <v>44752</v>
      </c>
      <c r="C991" s="65" t="s">
        <v>919</v>
      </c>
      <c r="D991" s="24" t="s">
        <v>331</v>
      </c>
      <c r="E991" s="86">
        <v>200000</v>
      </c>
      <c r="F991" s="167">
        <f t="shared" si="31"/>
        <v>200000</v>
      </c>
      <c r="G991" s="171"/>
      <c r="H991" s="178"/>
      <c r="I991" s="184"/>
    </row>
    <row r="992" spans="1:9">
      <c r="A992" s="166"/>
      <c r="B992" s="85">
        <v>44753</v>
      </c>
      <c r="C992" s="65" t="s">
        <v>920</v>
      </c>
      <c r="D992" s="24" t="s">
        <v>21</v>
      </c>
      <c r="E992" s="86">
        <v>20000</v>
      </c>
      <c r="F992" s="167">
        <f t="shared" si="31"/>
        <v>20000</v>
      </c>
      <c r="G992" s="171"/>
      <c r="H992" s="178"/>
      <c r="I992" s="184"/>
    </row>
    <row r="993" spans="1:9">
      <c r="A993" s="166"/>
      <c r="B993" s="85">
        <v>44753</v>
      </c>
      <c r="C993" s="65" t="s">
        <v>920</v>
      </c>
      <c r="D993" s="24" t="s">
        <v>21</v>
      </c>
      <c r="E993" s="86">
        <v>10000</v>
      </c>
      <c r="F993" s="167">
        <f t="shared" si="31"/>
        <v>10000</v>
      </c>
      <c r="G993" s="171"/>
      <c r="H993" s="178"/>
      <c r="I993" s="184"/>
    </row>
    <row r="994" spans="1:9">
      <c r="A994" s="166"/>
      <c r="B994" s="85">
        <v>44754</v>
      </c>
      <c r="C994" s="65" t="s">
        <v>921</v>
      </c>
      <c r="D994" s="24" t="s">
        <v>21</v>
      </c>
      <c r="E994" s="86">
        <v>5000</v>
      </c>
      <c r="F994" s="167">
        <f t="shared" si="31"/>
        <v>5000</v>
      </c>
      <c r="G994" s="171"/>
      <c r="H994" s="178"/>
      <c r="I994" s="184"/>
    </row>
    <row r="995" spans="1:9">
      <c r="A995" s="166"/>
      <c r="B995" s="85">
        <v>44754</v>
      </c>
      <c r="C995" s="65" t="s">
        <v>921</v>
      </c>
      <c r="D995" s="289" t="s">
        <v>955</v>
      </c>
      <c r="E995" s="86">
        <v>100000</v>
      </c>
      <c r="F995" s="167">
        <f t="shared" si="31"/>
        <v>100000</v>
      </c>
      <c r="G995" s="171"/>
      <c r="H995" s="178"/>
      <c r="I995" s="184"/>
    </row>
    <row r="996" spans="1:9">
      <c r="A996" s="166"/>
      <c r="B996" s="85">
        <v>44754</v>
      </c>
      <c r="C996" s="65" t="s">
        <v>921</v>
      </c>
      <c r="D996" s="24" t="s">
        <v>983</v>
      </c>
      <c r="E996" s="86">
        <v>100000</v>
      </c>
      <c r="F996" s="167">
        <f t="shared" si="31"/>
        <v>100000</v>
      </c>
      <c r="G996" s="171"/>
      <c r="H996" s="178"/>
      <c r="I996" s="184"/>
    </row>
    <row r="997" spans="1:9">
      <c r="A997" s="166"/>
      <c r="B997" s="85">
        <v>44754</v>
      </c>
      <c r="C997" s="65" t="s">
        <v>921</v>
      </c>
      <c r="D997" s="24" t="s">
        <v>21</v>
      </c>
      <c r="E997" s="86">
        <v>10000</v>
      </c>
      <c r="F997" s="167">
        <f t="shared" si="31"/>
        <v>10000</v>
      </c>
      <c r="G997" s="171"/>
      <c r="H997" s="178"/>
      <c r="I997" s="184"/>
    </row>
    <row r="998" spans="1:9">
      <c r="A998" s="166"/>
      <c r="B998" s="85">
        <v>44754</v>
      </c>
      <c r="C998" s="65" t="s">
        <v>921</v>
      </c>
      <c r="D998" s="24" t="s">
        <v>21</v>
      </c>
      <c r="E998" s="86">
        <v>10000</v>
      </c>
      <c r="F998" s="167">
        <f t="shared" si="31"/>
        <v>10000</v>
      </c>
      <c r="G998" s="171"/>
      <c r="H998" s="178"/>
      <c r="I998" s="184"/>
    </row>
    <row r="999" spans="1:9">
      <c r="A999" s="166"/>
      <c r="B999" s="85">
        <v>44754</v>
      </c>
      <c r="C999" s="65" t="s">
        <v>921</v>
      </c>
      <c r="D999" s="24" t="s">
        <v>21</v>
      </c>
      <c r="E999" s="86">
        <v>10000</v>
      </c>
      <c r="F999" s="167">
        <f t="shared" si="31"/>
        <v>10000</v>
      </c>
      <c r="G999" s="171"/>
      <c r="H999" s="178"/>
      <c r="I999" s="184"/>
    </row>
    <row r="1000" spans="1:9">
      <c r="A1000" s="166"/>
      <c r="B1000" s="85">
        <v>44754</v>
      </c>
      <c r="C1000" s="65" t="s">
        <v>921</v>
      </c>
      <c r="D1000" s="24" t="s">
        <v>21</v>
      </c>
      <c r="E1000" s="86">
        <v>10000</v>
      </c>
      <c r="F1000" s="167">
        <f t="shared" si="31"/>
        <v>10000</v>
      </c>
      <c r="G1000" s="171"/>
      <c r="H1000" s="178"/>
      <c r="I1000" s="184"/>
    </row>
    <row r="1001" spans="1:9">
      <c r="A1001" s="166"/>
      <c r="B1001" s="85">
        <v>44755</v>
      </c>
      <c r="C1001" s="65" t="s">
        <v>922</v>
      </c>
      <c r="D1001" s="24" t="s">
        <v>984</v>
      </c>
      <c r="E1001" s="86">
        <v>200000</v>
      </c>
      <c r="F1001" s="167">
        <f t="shared" ref="F1001:F1064" si="32">E1001</f>
        <v>200000</v>
      </c>
      <c r="G1001" s="171"/>
      <c r="H1001" s="178"/>
      <c r="I1001" s="184"/>
    </row>
    <row r="1002" spans="1:9">
      <c r="A1002" s="166"/>
      <c r="B1002" s="85">
        <v>44755</v>
      </c>
      <c r="C1002" s="65" t="s">
        <v>922</v>
      </c>
      <c r="D1002" s="24" t="s">
        <v>985</v>
      </c>
      <c r="E1002" s="86">
        <v>300000</v>
      </c>
      <c r="F1002" s="167">
        <f t="shared" si="32"/>
        <v>300000</v>
      </c>
      <c r="G1002" s="171"/>
      <c r="H1002" s="178"/>
      <c r="I1002" s="184"/>
    </row>
    <row r="1003" spans="1:9" ht="25.5">
      <c r="A1003" s="166"/>
      <c r="B1003" s="85">
        <v>44755</v>
      </c>
      <c r="C1003" s="65" t="s">
        <v>922</v>
      </c>
      <c r="D1003" s="289" t="s">
        <v>25</v>
      </c>
      <c r="E1003" s="86">
        <v>750000</v>
      </c>
      <c r="F1003" s="167">
        <f t="shared" si="32"/>
        <v>750000</v>
      </c>
      <c r="G1003" s="171"/>
      <c r="H1003" s="178"/>
      <c r="I1003" s="184"/>
    </row>
    <row r="1004" spans="1:9">
      <c r="A1004" s="166"/>
      <c r="B1004" s="85">
        <v>44756</v>
      </c>
      <c r="C1004" s="65" t="s">
        <v>923</v>
      </c>
      <c r="D1004" s="24" t="s">
        <v>2458</v>
      </c>
      <c r="E1004" s="86">
        <v>100000</v>
      </c>
      <c r="F1004" s="167">
        <f t="shared" si="32"/>
        <v>100000</v>
      </c>
      <c r="G1004" s="171"/>
      <c r="H1004" s="178"/>
      <c r="I1004" s="184"/>
    </row>
    <row r="1005" spans="1:9">
      <c r="A1005" s="166"/>
      <c r="B1005" s="85">
        <v>44756</v>
      </c>
      <c r="C1005" s="65" t="s">
        <v>923</v>
      </c>
      <c r="D1005" s="24" t="s">
        <v>21</v>
      </c>
      <c r="E1005" s="86">
        <v>1</v>
      </c>
      <c r="F1005" s="167">
        <f t="shared" si="32"/>
        <v>1</v>
      </c>
      <c r="G1005" s="171"/>
      <c r="H1005" s="178"/>
      <c r="I1005" s="184"/>
    </row>
    <row r="1006" spans="1:9">
      <c r="A1006" s="166"/>
      <c r="B1006" s="85">
        <v>44756</v>
      </c>
      <c r="C1006" s="65" t="s">
        <v>923</v>
      </c>
      <c r="D1006" s="24" t="s">
        <v>21</v>
      </c>
      <c r="E1006" s="86">
        <v>20000</v>
      </c>
      <c r="F1006" s="167">
        <f t="shared" si="32"/>
        <v>20000</v>
      </c>
      <c r="G1006" s="171"/>
      <c r="H1006" s="178"/>
      <c r="I1006" s="184"/>
    </row>
    <row r="1007" spans="1:9">
      <c r="A1007" s="166"/>
      <c r="B1007" s="85">
        <v>44756</v>
      </c>
      <c r="C1007" s="65" t="s">
        <v>923</v>
      </c>
      <c r="D1007" s="24" t="s">
        <v>21</v>
      </c>
      <c r="E1007" s="86">
        <v>10000</v>
      </c>
      <c r="F1007" s="167">
        <f t="shared" si="32"/>
        <v>10000</v>
      </c>
      <c r="G1007" s="171"/>
      <c r="H1007" s="178"/>
      <c r="I1007" s="184"/>
    </row>
    <row r="1008" spans="1:9">
      <c r="A1008" s="166"/>
      <c r="B1008" s="85">
        <v>44756</v>
      </c>
      <c r="C1008" s="65" t="s">
        <v>923</v>
      </c>
      <c r="D1008" s="24" t="s">
        <v>986</v>
      </c>
      <c r="E1008" s="86">
        <v>500000</v>
      </c>
      <c r="F1008" s="167">
        <f t="shared" si="32"/>
        <v>500000</v>
      </c>
      <c r="G1008" s="171"/>
      <c r="H1008" s="178"/>
      <c r="I1008" s="184"/>
    </row>
    <row r="1009" spans="1:9">
      <c r="A1009" s="166"/>
      <c r="B1009" s="85">
        <v>44756</v>
      </c>
      <c r="C1009" s="65" t="s">
        <v>923</v>
      </c>
      <c r="D1009" s="24" t="s">
        <v>987</v>
      </c>
      <c r="E1009" s="86">
        <v>200000</v>
      </c>
      <c r="F1009" s="167">
        <f t="shared" si="32"/>
        <v>200000</v>
      </c>
      <c r="G1009" s="171"/>
      <c r="H1009" s="178"/>
      <c r="I1009" s="184"/>
    </row>
    <row r="1010" spans="1:9">
      <c r="A1010" s="166"/>
      <c r="B1010" s="85">
        <v>44756</v>
      </c>
      <c r="C1010" s="65" t="s">
        <v>923</v>
      </c>
      <c r="D1010" s="24" t="s">
        <v>21</v>
      </c>
      <c r="E1010" s="86">
        <v>10000</v>
      </c>
      <c r="F1010" s="167">
        <f t="shared" si="32"/>
        <v>10000</v>
      </c>
      <c r="G1010" s="171"/>
      <c r="H1010" s="178"/>
      <c r="I1010" s="184"/>
    </row>
    <row r="1011" spans="1:9">
      <c r="A1011" s="166"/>
      <c r="B1011" s="85">
        <v>44756</v>
      </c>
      <c r="C1011" s="65" t="s">
        <v>923</v>
      </c>
      <c r="D1011" s="24" t="s">
        <v>21</v>
      </c>
      <c r="E1011" s="86">
        <v>20000</v>
      </c>
      <c r="F1011" s="167">
        <f t="shared" si="32"/>
        <v>20000</v>
      </c>
      <c r="G1011" s="171"/>
      <c r="H1011" s="178"/>
      <c r="I1011" s="184"/>
    </row>
    <row r="1012" spans="1:9">
      <c r="A1012" s="166"/>
      <c r="B1012" s="85">
        <v>44757</v>
      </c>
      <c r="C1012" s="65" t="s">
        <v>924</v>
      </c>
      <c r="D1012" s="24" t="s">
        <v>21</v>
      </c>
      <c r="E1012" s="86">
        <v>2</v>
      </c>
      <c r="F1012" s="167">
        <f t="shared" si="32"/>
        <v>2</v>
      </c>
      <c r="G1012" s="171"/>
      <c r="H1012" s="178"/>
      <c r="I1012" s="184"/>
    </row>
    <row r="1013" spans="1:9">
      <c r="A1013" s="166"/>
      <c r="B1013" s="85">
        <v>44757</v>
      </c>
      <c r="C1013" s="65" t="s">
        <v>924</v>
      </c>
      <c r="D1013" s="24" t="s">
        <v>988</v>
      </c>
      <c r="E1013" s="86">
        <v>65000</v>
      </c>
      <c r="F1013" s="167">
        <f t="shared" si="32"/>
        <v>65000</v>
      </c>
      <c r="G1013" s="171"/>
      <c r="H1013" s="178"/>
      <c r="I1013" s="184"/>
    </row>
    <row r="1014" spans="1:9">
      <c r="A1014" s="166"/>
      <c r="B1014" s="85">
        <v>44757</v>
      </c>
      <c r="C1014" s="65" t="s">
        <v>924</v>
      </c>
      <c r="D1014" s="24" t="s">
        <v>21</v>
      </c>
      <c r="E1014" s="86">
        <v>20000</v>
      </c>
      <c r="F1014" s="167">
        <f t="shared" si="32"/>
        <v>20000</v>
      </c>
      <c r="G1014" s="171"/>
      <c r="H1014" s="178"/>
      <c r="I1014" s="184"/>
    </row>
    <row r="1015" spans="1:9">
      <c r="A1015" s="166"/>
      <c r="B1015" s="85">
        <v>44757</v>
      </c>
      <c r="C1015" s="65" t="s">
        <v>924</v>
      </c>
      <c r="D1015" s="24" t="s">
        <v>989</v>
      </c>
      <c r="E1015" s="86">
        <v>500000</v>
      </c>
      <c r="F1015" s="167">
        <f t="shared" si="32"/>
        <v>500000</v>
      </c>
      <c r="G1015" s="171"/>
      <c r="H1015" s="178"/>
      <c r="I1015" s="184"/>
    </row>
    <row r="1016" spans="1:9">
      <c r="A1016" s="166"/>
      <c r="B1016" s="85">
        <v>44757</v>
      </c>
      <c r="C1016" s="65" t="s">
        <v>924</v>
      </c>
      <c r="D1016" s="24" t="s">
        <v>536</v>
      </c>
      <c r="E1016" s="86">
        <v>100000</v>
      </c>
      <c r="F1016" s="167">
        <f t="shared" si="32"/>
        <v>100000</v>
      </c>
      <c r="G1016" s="171"/>
      <c r="H1016" s="178"/>
      <c r="I1016" s="184"/>
    </row>
    <row r="1017" spans="1:9">
      <c r="A1017" s="166"/>
      <c r="B1017" s="85">
        <v>44757</v>
      </c>
      <c r="C1017" s="65" t="s">
        <v>924</v>
      </c>
      <c r="D1017" s="24" t="s">
        <v>990</v>
      </c>
      <c r="E1017" s="86">
        <v>100000</v>
      </c>
      <c r="F1017" s="167">
        <f t="shared" si="32"/>
        <v>100000</v>
      </c>
      <c r="G1017" s="171"/>
      <c r="H1017" s="178"/>
      <c r="I1017" s="184"/>
    </row>
    <row r="1018" spans="1:9">
      <c r="A1018" s="166"/>
      <c r="B1018" s="85">
        <v>44757</v>
      </c>
      <c r="C1018" s="65" t="s">
        <v>924</v>
      </c>
      <c r="D1018" s="24" t="s">
        <v>21</v>
      </c>
      <c r="E1018" s="86">
        <v>100000</v>
      </c>
      <c r="F1018" s="167">
        <f t="shared" si="32"/>
        <v>100000</v>
      </c>
      <c r="G1018" s="171"/>
      <c r="H1018" s="178"/>
      <c r="I1018" s="184"/>
    </row>
    <row r="1019" spans="1:9">
      <c r="A1019" s="166"/>
      <c r="B1019" s="85">
        <v>44757</v>
      </c>
      <c r="C1019" s="65" t="s">
        <v>924</v>
      </c>
      <c r="D1019" s="24" t="s">
        <v>991</v>
      </c>
      <c r="E1019" s="86">
        <v>400000</v>
      </c>
      <c r="F1019" s="167">
        <f t="shared" si="32"/>
        <v>400000</v>
      </c>
      <c r="G1019" s="171"/>
      <c r="H1019" s="178"/>
      <c r="I1019" s="184"/>
    </row>
    <row r="1020" spans="1:9">
      <c r="A1020" s="166"/>
      <c r="B1020" s="85">
        <v>44757</v>
      </c>
      <c r="C1020" s="65" t="s">
        <v>924</v>
      </c>
      <c r="D1020" s="24" t="s">
        <v>966</v>
      </c>
      <c r="E1020" s="86">
        <v>100000</v>
      </c>
      <c r="F1020" s="167">
        <f t="shared" si="32"/>
        <v>100000</v>
      </c>
      <c r="G1020" s="171"/>
      <c r="H1020" s="178"/>
      <c r="I1020" s="184"/>
    </row>
    <row r="1021" spans="1:9">
      <c r="A1021" s="166"/>
      <c r="B1021" s="85">
        <v>44757</v>
      </c>
      <c r="C1021" s="65" t="s">
        <v>924</v>
      </c>
      <c r="D1021" s="24" t="s">
        <v>992</v>
      </c>
      <c r="E1021" s="86">
        <v>50000</v>
      </c>
      <c r="F1021" s="167">
        <f t="shared" si="32"/>
        <v>50000</v>
      </c>
      <c r="G1021" s="171"/>
      <c r="H1021" s="178"/>
      <c r="I1021" s="184"/>
    </row>
    <row r="1022" spans="1:9">
      <c r="A1022" s="166"/>
      <c r="B1022" s="85">
        <v>44757</v>
      </c>
      <c r="C1022" s="65" t="s">
        <v>924</v>
      </c>
      <c r="D1022" s="24" t="s">
        <v>21</v>
      </c>
      <c r="E1022" s="86">
        <v>10000</v>
      </c>
      <c r="F1022" s="167">
        <f t="shared" si="32"/>
        <v>10000</v>
      </c>
      <c r="G1022" s="171"/>
      <c r="H1022" s="178"/>
      <c r="I1022" s="184"/>
    </row>
    <row r="1023" spans="1:9">
      <c r="A1023" s="166"/>
      <c r="B1023" s="85">
        <v>44757</v>
      </c>
      <c r="C1023" s="65" t="s">
        <v>924</v>
      </c>
      <c r="D1023" s="24" t="s">
        <v>993</v>
      </c>
      <c r="E1023" s="86">
        <v>200000</v>
      </c>
      <c r="F1023" s="167">
        <f t="shared" si="32"/>
        <v>200000</v>
      </c>
      <c r="G1023" s="171"/>
      <c r="H1023" s="178"/>
      <c r="I1023" s="184"/>
    </row>
    <row r="1024" spans="1:9">
      <c r="A1024" s="166"/>
      <c r="B1024" s="85">
        <v>44757</v>
      </c>
      <c r="C1024" s="65" t="s">
        <v>924</v>
      </c>
      <c r="D1024" s="24" t="s">
        <v>994</v>
      </c>
      <c r="E1024" s="86">
        <v>50000</v>
      </c>
      <c r="F1024" s="167">
        <f t="shared" si="32"/>
        <v>50000</v>
      </c>
      <c r="G1024" s="171"/>
      <c r="H1024" s="178"/>
      <c r="I1024" s="184"/>
    </row>
    <row r="1025" spans="1:9">
      <c r="A1025" s="166"/>
      <c r="B1025" s="85">
        <v>44758</v>
      </c>
      <c r="C1025" s="65" t="s">
        <v>925</v>
      </c>
      <c r="D1025" s="24" t="s">
        <v>21</v>
      </c>
      <c r="E1025" s="86">
        <v>64000</v>
      </c>
      <c r="F1025" s="167">
        <f t="shared" si="32"/>
        <v>64000</v>
      </c>
      <c r="G1025" s="171"/>
      <c r="H1025" s="178"/>
      <c r="I1025" s="184"/>
    </row>
    <row r="1026" spans="1:9">
      <c r="A1026" s="166"/>
      <c r="B1026" s="85">
        <v>44758</v>
      </c>
      <c r="C1026" s="65" t="s">
        <v>925</v>
      </c>
      <c r="D1026" s="24" t="s">
        <v>993</v>
      </c>
      <c r="E1026" s="86">
        <v>88000</v>
      </c>
      <c r="F1026" s="167">
        <f t="shared" si="32"/>
        <v>88000</v>
      </c>
      <c r="G1026" s="171"/>
      <c r="H1026" s="178"/>
      <c r="I1026" s="184"/>
    </row>
    <row r="1027" spans="1:9">
      <c r="A1027" s="166"/>
      <c r="B1027" s="85">
        <v>44758</v>
      </c>
      <c r="C1027" s="65" t="s">
        <v>925</v>
      </c>
      <c r="D1027" s="24" t="s">
        <v>21</v>
      </c>
      <c r="E1027" s="86">
        <v>10000</v>
      </c>
      <c r="F1027" s="167">
        <f t="shared" si="32"/>
        <v>10000</v>
      </c>
      <c r="G1027" s="171"/>
      <c r="H1027" s="178"/>
      <c r="I1027" s="184"/>
    </row>
    <row r="1028" spans="1:9">
      <c r="A1028" s="166"/>
      <c r="B1028" s="85">
        <v>44758</v>
      </c>
      <c r="C1028" s="65" t="s">
        <v>925</v>
      </c>
      <c r="D1028" s="24" t="s">
        <v>21</v>
      </c>
      <c r="E1028" s="86">
        <v>10000</v>
      </c>
      <c r="F1028" s="167">
        <f t="shared" si="32"/>
        <v>10000</v>
      </c>
      <c r="G1028" s="171"/>
      <c r="H1028" s="178"/>
      <c r="I1028" s="184"/>
    </row>
    <row r="1029" spans="1:9" ht="25.5">
      <c r="A1029" s="166"/>
      <c r="B1029" s="85">
        <v>44758</v>
      </c>
      <c r="C1029" s="65" t="s">
        <v>925</v>
      </c>
      <c r="D1029" s="289" t="s">
        <v>25</v>
      </c>
      <c r="E1029" s="86">
        <v>500000</v>
      </c>
      <c r="F1029" s="167">
        <f t="shared" si="32"/>
        <v>500000</v>
      </c>
      <c r="G1029" s="171"/>
      <c r="H1029" s="178"/>
      <c r="I1029" s="184"/>
    </row>
    <row r="1030" spans="1:9">
      <c r="A1030" s="166"/>
      <c r="B1030" s="85">
        <v>44758</v>
      </c>
      <c r="C1030" s="65" t="s">
        <v>925</v>
      </c>
      <c r="D1030" s="24" t="s">
        <v>21</v>
      </c>
      <c r="E1030" s="86">
        <v>100000</v>
      </c>
      <c r="F1030" s="167">
        <f t="shared" si="32"/>
        <v>100000</v>
      </c>
      <c r="G1030" s="171"/>
      <c r="H1030" s="178"/>
      <c r="I1030" s="184"/>
    </row>
    <row r="1031" spans="1:9">
      <c r="A1031" s="166"/>
      <c r="B1031" s="85">
        <v>44758</v>
      </c>
      <c r="C1031" s="65" t="s">
        <v>925</v>
      </c>
      <c r="D1031" s="24" t="s">
        <v>21</v>
      </c>
      <c r="E1031" s="86">
        <v>3</v>
      </c>
      <c r="F1031" s="167">
        <f t="shared" si="32"/>
        <v>3</v>
      </c>
      <c r="G1031" s="171"/>
      <c r="H1031" s="178"/>
      <c r="I1031" s="184"/>
    </row>
    <row r="1032" spans="1:9">
      <c r="A1032" s="166"/>
      <c r="B1032" s="85">
        <v>44759</v>
      </c>
      <c r="C1032" s="65" t="s">
        <v>926</v>
      </c>
      <c r="D1032" s="24" t="s">
        <v>995</v>
      </c>
      <c r="E1032" s="86">
        <v>65000</v>
      </c>
      <c r="F1032" s="167">
        <f t="shared" si="32"/>
        <v>65000</v>
      </c>
      <c r="G1032" s="171"/>
      <c r="H1032" s="178"/>
      <c r="I1032" s="184"/>
    </row>
    <row r="1033" spans="1:9">
      <c r="A1033" s="166"/>
      <c r="B1033" s="85">
        <v>44759</v>
      </c>
      <c r="C1033" s="65" t="s">
        <v>926</v>
      </c>
      <c r="D1033" s="24" t="s">
        <v>21</v>
      </c>
      <c r="E1033" s="86">
        <v>10000</v>
      </c>
      <c r="F1033" s="167">
        <f t="shared" si="32"/>
        <v>10000</v>
      </c>
      <c r="G1033" s="171"/>
      <c r="H1033" s="178"/>
      <c r="I1033" s="184"/>
    </row>
    <row r="1034" spans="1:9">
      <c r="A1034" s="166"/>
      <c r="B1034" s="85">
        <v>44759</v>
      </c>
      <c r="C1034" s="65" t="s">
        <v>926</v>
      </c>
      <c r="D1034" s="24" t="s">
        <v>21</v>
      </c>
      <c r="E1034" s="86">
        <v>20000</v>
      </c>
      <c r="F1034" s="167">
        <f t="shared" si="32"/>
        <v>20000</v>
      </c>
      <c r="G1034" s="171"/>
      <c r="H1034" s="178"/>
      <c r="I1034" s="184"/>
    </row>
    <row r="1035" spans="1:9">
      <c r="A1035" s="166"/>
      <c r="B1035" s="85">
        <v>44759</v>
      </c>
      <c r="C1035" s="65" t="s">
        <v>926</v>
      </c>
      <c r="D1035" s="24" t="s">
        <v>21</v>
      </c>
      <c r="E1035" s="86">
        <v>10000</v>
      </c>
      <c r="F1035" s="167">
        <f t="shared" si="32"/>
        <v>10000</v>
      </c>
      <c r="G1035" s="171"/>
      <c r="H1035" s="178"/>
      <c r="I1035" s="184"/>
    </row>
    <row r="1036" spans="1:9">
      <c r="A1036" s="166"/>
      <c r="B1036" s="85">
        <v>44759</v>
      </c>
      <c r="C1036" s="65" t="s">
        <v>926</v>
      </c>
      <c r="D1036" s="24" t="s">
        <v>21</v>
      </c>
      <c r="E1036" s="86">
        <v>10000</v>
      </c>
      <c r="F1036" s="167">
        <f t="shared" si="32"/>
        <v>10000</v>
      </c>
      <c r="G1036" s="171"/>
      <c r="H1036" s="178"/>
      <c r="I1036" s="184"/>
    </row>
    <row r="1037" spans="1:9">
      <c r="A1037" s="166"/>
      <c r="B1037" s="85">
        <v>44759</v>
      </c>
      <c r="C1037" s="65" t="s">
        <v>926</v>
      </c>
      <c r="D1037" s="24" t="s">
        <v>21</v>
      </c>
      <c r="E1037" s="86">
        <v>20000</v>
      </c>
      <c r="F1037" s="167">
        <f t="shared" si="32"/>
        <v>20000</v>
      </c>
      <c r="G1037" s="171"/>
      <c r="H1037" s="178"/>
      <c r="I1037" s="184"/>
    </row>
    <row r="1038" spans="1:9">
      <c r="A1038" s="166"/>
      <c r="B1038" s="85">
        <v>44759</v>
      </c>
      <c r="C1038" s="65" t="s">
        <v>926</v>
      </c>
      <c r="D1038" s="24" t="s">
        <v>21</v>
      </c>
      <c r="E1038" s="86">
        <v>48000</v>
      </c>
      <c r="F1038" s="167">
        <f t="shared" si="32"/>
        <v>48000</v>
      </c>
      <c r="G1038" s="171"/>
      <c r="H1038" s="178"/>
      <c r="I1038" s="184"/>
    </row>
    <row r="1039" spans="1:9">
      <c r="A1039" s="166"/>
      <c r="B1039" s="85">
        <v>44760</v>
      </c>
      <c r="C1039" s="65" t="s">
        <v>927</v>
      </c>
      <c r="D1039" s="24" t="s">
        <v>21</v>
      </c>
      <c r="E1039" s="86">
        <v>5000</v>
      </c>
      <c r="F1039" s="167">
        <f t="shared" si="32"/>
        <v>5000</v>
      </c>
      <c r="G1039" s="171"/>
      <c r="H1039" s="178"/>
      <c r="I1039" s="184"/>
    </row>
    <row r="1040" spans="1:9">
      <c r="A1040" s="166"/>
      <c r="B1040" s="85">
        <v>44760</v>
      </c>
      <c r="C1040" s="65" t="s">
        <v>927</v>
      </c>
      <c r="D1040" s="24" t="s">
        <v>996</v>
      </c>
      <c r="E1040" s="86">
        <v>63000</v>
      </c>
      <c r="F1040" s="167">
        <f t="shared" si="32"/>
        <v>63000</v>
      </c>
      <c r="G1040" s="171"/>
      <c r="H1040" s="178"/>
      <c r="I1040" s="184"/>
    </row>
    <row r="1041" spans="1:9">
      <c r="A1041" s="166"/>
      <c r="B1041" s="85">
        <v>44760</v>
      </c>
      <c r="C1041" s="65" t="s">
        <v>927</v>
      </c>
      <c r="D1041" s="24" t="s">
        <v>997</v>
      </c>
      <c r="E1041" s="86">
        <v>65000</v>
      </c>
      <c r="F1041" s="167">
        <f t="shared" si="32"/>
        <v>65000</v>
      </c>
      <c r="G1041" s="171"/>
      <c r="H1041" s="178"/>
      <c r="I1041" s="184"/>
    </row>
    <row r="1042" spans="1:9">
      <c r="A1042" s="166"/>
      <c r="B1042" s="85">
        <v>44760</v>
      </c>
      <c r="C1042" s="65" t="s">
        <v>927</v>
      </c>
      <c r="D1042" s="24" t="s">
        <v>220</v>
      </c>
      <c r="E1042" s="86">
        <v>1000000</v>
      </c>
      <c r="F1042" s="167">
        <f t="shared" si="32"/>
        <v>1000000</v>
      </c>
      <c r="G1042" s="171"/>
      <c r="H1042" s="178"/>
      <c r="I1042" s="184"/>
    </row>
    <row r="1043" spans="1:9">
      <c r="A1043" s="166"/>
      <c r="B1043" s="85">
        <v>44760</v>
      </c>
      <c r="C1043" s="65" t="s">
        <v>927</v>
      </c>
      <c r="D1043" s="289" t="s">
        <v>2431</v>
      </c>
      <c r="E1043" s="86">
        <v>500000</v>
      </c>
      <c r="F1043" s="167">
        <f t="shared" si="32"/>
        <v>500000</v>
      </c>
      <c r="G1043" s="171"/>
      <c r="H1043" s="178"/>
      <c r="I1043" s="184"/>
    </row>
    <row r="1044" spans="1:9">
      <c r="A1044" s="166"/>
      <c r="B1044" s="85">
        <v>44761</v>
      </c>
      <c r="C1044" s="65" t="s">
        <v>928</v>
      </c>
      <c r="D1044" s="24" t="s">
        <v>2448</v>
      </c>
      <c r="E1044" s="86">
        <v>300000</v>
      </c>
      <c r="F1044" s="167">
        <f t="shared" si="32"/>
        <v>300000</v>
      </c>
      <c r="G1044" s="171"/>
      <c r="H1044" s="178"/>
      <c r="I1044" s="184"/>
    </row>
    <row r="1045" spans="1:9">
      <c r="A1045" s="166"/>
      <c r="B1045" s="85">
        <v>44761</v>
      </c>
      <c r="C1045" s="65" t="s">
        <v>928</v>
      </c>
      <c r="D1045" s="24" t="s">
        <v>21</v>
      </c>
      <c r="E1045" s="86">
        <v>10000</v>
      </c>
      <c r="F1045" s="167">
        <f t="shared" si="32"/>
        <v>10000</v>
      </c>
      <c r="G1045" s="171"/>
      <c r="H1045" s="178"/>
      <c r="I1045" s="184"/>
    </row>
    <row r="1046" spans="1:9">
      <c r="A1046" s="166"/>
      <c r="B1046" s="85">
        <v>44761</v>
      </c>
      <c r="C1046" s="65" t="s">
        <v>928</v>
      </c>
      <c r="D1046" s="24" t="s">
        <v>21</v>
      </c>
      <c r="E1046" s="86">
        <v>10000</v>
      </c>
      <c r="F1046" s="167">
        <f t="shared" si="32"/>
        <v>10000</v>
      </c>
      <c r="G1046" s="171"/>
      <c r="H1046" s="178"/>
      <c r="I1046" s="184"/>
    </row>
    <row r="1047" spans="1:9">
      <c r="A1047" s="166"/>
      <c r="B1047" s="85">
        <v>44761</v>
      </c>
      <c r="C1047" s="65" t="s">
        <v>928</v>
      </c>
      <c r="D1047" s="24" t="s">
        <v>21</v>
      </c>
      <c r="E1047" s="86">
        <v>15</v>
      </c>
      <c r="F1047" s="167">
        <f t="shared" si="32"/>
        <v>15</v>
      </c>
      <c r="G1047" s="171"/>
      <c r="H1047" s="178"/>
      <c r="I1047" s="184"/>
    </row>
    <row r="1048" spans="1:9">
      <c r="A1048" s="166"/>
      <c r="B1048" s="85">
        <v>44761</v>
      </c>
      <c r="C1048" s="65" t="s">
        <v>928</v>
      </c>
      <c r="D1048" s="24" t="s">
        <v>21</v>
      </c>
      <c r="E1048" s="86">
        <v>10000</v>
      </c>
      <c r="F1048" s="167">
        <f t="shared" si="32"/>
        <v>10000</v>
      </c>
      <c r="G1048" s="171"/>
      <c r="H1048" s="178"/>
      <c r="I1048" s="184"/>
    </row>
    <row r="1049" spans="1:9">
      <c r="A1049" s="166"/>
      <c r="B1049" s="85">
        <v>44761</v>
      </c>
      <c r="C1049" s="65" t="s">
        <v>928</v>
      </c>
      <c r="D1049" s="24" t="s">
        <v>21</v>
      </c>
      <c r="E1049" s="86">
        <v>70000</v>
      </c>
      <c r="F1049" s="167">
        <f t="shared" si="32"/>
        <v>70000</v>
      </c>
      <c r="G1049" s="171"/>
      <c r="H1049" s="178"/>
      <c r="I1049" s="184"/>
    </row>
    <row r="1050" spans="1:9">
      <c r="A1050" s="166"/>
      <c r="B1050" s="85">
        <v>44761</v>
      </c>
      <c r="C1050" s="65" t="s">
        <v>928</v>
      </c>
      <c r="D1050" s="24" t="s">
        <v>21</v>
      </c>
      <c r="E1050" s="86">
        <v>20000</v>
      </c>
      <c r="F1050" s="167">
        <f t="shared" si="32"/>
        <v>20000</v>
      </c>
      <c r="G1050" s="171"/>
      <c r="H1050" s="178"/>
      <c r="I1050" s="184"/>
    </row>
    <row r="1051" spans="1:9">
      <c r="A1051" s="166"/>
      <c r="B1051" s="85">
        <v>44761</v>
      </c>
      <c r="C1051" s="65" t="s">
        <v>928</v>
      </c>
      <c r="D1051" s="24" t="s">
        <v>21</v>
      </c>
      <c r="E1051" s="86">
        <v>20000</v>
      </c>
      <c r="F1051" s="167">
        <f t="shared" si="32"/>
        <v>20000</v>
      </c>
      <c r="G1051" s="171"/>
      <c r="H1051" s="178"/>
      <c r="I1051" s="184"/>
    </row>
    <row r="1052" spans="1:9">
      <c r="A1052" s="166"/>
      <c r="B1052" s="85">
        <v>44762</v>
      </c>
      <c r="C1052" s="65" t="s">
        <v>929</v>
      </c>
      <c r="D1052" s="24" t="s">
        <v>146</v>
      </c>
      <c r="E1052" s="86">
        <v>200000</v>
      </c>
      <c r="F1052" s="167">
        <f t="shared" si="32"/>
        <v>200000</v>
      </c>
      <c r="G1052" s="171"/>
      <c r="H1052" s="178"/>
      <c r="I1052" s="184"/>
    </row>
    <row r="1053" spans="1:9">
      <c r="A1053" s="166"/>
      <c r="B1053" s="85">
        <v>44762</v>
      </c>
      <c r="C1053" s="65" t="s">
        <v>929</v>
      </c>
      <c r="D1053" s="24" t="s">
        <v>21</v>
      </c>
      <c r="E1053" s="86">
        <v>5000</v>
      </c>
      <c r="F1053" s="167">
        <f t="shared" si="32"/>
        <v>5000</v>
      </c>
      <c r="G1053" s="171"/>
      <c r="H1053" s="178"/>
      <c r="I1053" s="184"/>
    </row>
    <row r="1054" spans="1:9">
      <c r="A1054" s="166"/>
      <c r="B1054" s="85">
        <v>44762</v>
      </c>
      <c r="C1054" s="65" t="s">
        <v>929</v>
      </c>
      <c r="D1054" s="24" t="s">
        <v>343</v>
      </c>
      <c r="E1054" s="86">
        <v>100000</v>
      </c>
      <c r="F1054" s="167">
        <f t="shared" si="32"/>
        <v>100000</v>
      </c>
      <c r="G1054" s="171"/>
      <c r="H1054" s="178"/>
      <c r="I1054" s="184"/>
    </row>
    <row r="1055" spans="1:9">
      <c r="A1055" s="166"/>
      <c r="B1055" s="85">
        <v>44762</v>
      </c>
      <c r="C1055" s="65" t="s">
        <v>929</v>
      </c>
      <c r="D1055" s="24" t="s">
        <v>21</v>
      </c>
      <c r="E1055" s="86">
        <v>10000</v>
      </c>
      <c r="F1055" s="167">
        <f t="shared" si="32"/>
        <v>10000</v>
      </c>
      <c r="G1055" s="171"/>
      <c r="H1055" s="178"/>
      <c r="I1055" s="184"/>
    </row>
    <row r="1056" spans="1:9">
      <c r="A1056" s="166"/>
      <c r="B1056" s="85">
        <v>44762</v>
      </c>
      <c r="C1056" s="65" t="s">
        <v>929</v>
      </c>
      <c r="D1056" s="24" t="s">
        <v>21</v>
      </c>
      <c r="E1056" s="86">
        <v>10000</v>
      </c>
      <c r="F1056" s="167">
        <f t="shared" si="32"/>
        <v>10000</v>
      </c>
      <c r="G1056" s="171"/>
      <c r="H1056" s="178"/>
      <c r="I1056" s="184"/>
    </row>
    <row r="1057" spans="1:9">
      <c r="A1057" s="166"/>
      <c r="B1057" s="85">
        <v>44762</v>
      </c>
      <c r="C1057" s="65" t="s">
        <v>929</v>
      </c>
      <c r="D1057" s="24" t="s">
        <v>21</v>
      </c>
      <c r="E1057" s="86">
        <v>10000</v>
      </c>
      <c r="F1057" s="167">
        <f t="shared" si="32"/>
        <v>10000</v>
      </c>
      <c r="G1057" s="171"/>
      <c r="H1057" s="178"/>
      <c r="I1057" s="184"/>
    </row>
    <row r="1058" spans="1:9">
      <c r="A1058" s="166"/>
      <c r="B1058" s="85">
        <v>44762</v>
      </c>
      <c r="C1058" s="65" t="s">
        <v>929</v>
      </c>
      <c r="D1058" s="24" t="s">
        <v>21</v>
      </c>
      <c r="E1058" s="86">
        <v>10000</v>
      </c>
      <c r="F1058" s="167">
        <f t="shared" si="32"/>
        <v>10000</v>
      </c>
      <c r="G1058" s="171"/>
      <c r="H1058" s="178"/>
      <c r="I1058" s="184"/>
    </row>
    <row r="1059" spans="1:9">
      <c r="A1059" s="166"/>
      <c r="B1059" s="85">
        <v>44762</v>
      </c>
      <c r="C1059" s="65" t="s">
        <v>929</v>
      </c>
      <c r="D1059" s="24" t="s">
        <v>21</v>
      </c>
      <c r="E1059" s="86">
        <v>10000</v>
      </c>
      <c r="F1059" s="167">
        <f t="shared" si="32"/>
        <v>10000</v>
      </c>
      <c r="G1059" s="171"/>
      <c r="H1059" s="178"/>
      <c r="I1059" s="184"/>
    </row>
    <row r="1060" spans="1:9">
      <c r="A1060" s="166"/>
      <c r="B1060" s="85">
        <v>44762</v>
      </c>
      <c r="C1060" s="65" t="s">
        <v>929</v>
      </c>
      <c r="D1060" s="24" t="s">
        <v>21</v>
      </c>
      <c r="E1060" s="86">
        <v>100000</v>
      </c>
      <c r="F1060" s="167">
        <f t="shared" si="32"/>
        <v>100000</v>
      </c>
      <c r="G1060" s="171"/>
      <c r="H1060" s="178"/>
      <c r="I1060" s="184"/>
    </row>
    <row r="1061" spans="1:9">
      <c r="A1061" s="166"/>
      <c r="B1061" s="85">
        <v>44762</v>
      </c>
      <c r="C1061" s="65" t="s">
        <v>929</v>
      </c>
      <c r="D1061" s="24" t="s">
        <v>21</v>
      </c>
      <c r="E1061" s="86">
        <v>10000</v>
      </c>
      <c r="F1061" s="167">
        <f t="shared" si="32"/>
        <v>10000</v>
      </c>
      <c r="G1061" s="171"/>
      <c r="H1061" s="178"/>
      <c r="I1061" s="184"/>
    </row>
    <row r="1062" spans="1:9">
      <c r="A1062" s="166"/>
      <c r="B1062" s="85">
        <v>44762</v>
      </c>
      <c r="C1062" s="65" t="s">
        <v>929</v>
      </c>
      <c r="D1062" s="24" t="s">
        <v>21</v>
      </c>
      <c r="E1062" s="86">
        <v>20000</v>
      </c>
      <c r="F1062" s="167">
        <f t="shared" si="32"/>
        <v>20000</v>
      </c>
      <c r="G1062" s="171"/>
      <c r="H1062" s="178"/>
      <c r="I1062" s="184"/>
    </row>
    <row r="1063" spans="1:9">
      <c r="A1063" s="166"/>
      <c r="B1063" s="85">
        <v>44763</v>
      </c>
      <c r="C1063" s="65" t="s">
        <v>930</v>
      </c>
      <c r="D1063" s="24" t="s">
        <v>21</v>
      </c>
      <c r="E1063" s="86">
        <v>500000</v>
      </c>
      <c r="F1063" s="167">
        <f t="shared" si="32"/>
        <v>500000</v>
      </c>
      <c r="G1063" s="171"/>
      <c r="H1063" s="178"/>
      <c r="I1063" s="184"/>
    </row>
    <row r="1064" spans="1:9">
      <c r="A1064" s="166"/>
      <c r="B1064" s="85">
        <v>44763</v>
      </c>
      <c r="C1064" s="65" t="s">
        <v>930</v>
      </c>
      <c r="D1064" s="24" t="s">
        <v>21</v>
      </c>
      <c r="E1064" s="86">
        <v>10000</v>
      </c>
      <c r="F1064" s="167">
        <f t="shared" si="32"/>
        <v>10000</v>
      </c>
      <c r="G1064" s="171"/>
      <c r="H1064" s="178"/>
      <c r="I1064" s="184"/>
    </row>
    <row r="1065" spans="1:9">
      <c r="A1065" s="166"/>
      <c r="B1065" s="85">
        <v>44763</v>
      </c>
      <c r="C1065" s="65" t="s">
        <v>930</v>
      </c>
      <c r="D1065" s="24" t="s">
        <v>21</v>
      </c>
      <c r="E1065" s="86">
        <v>1000</v>
      </c>
      <c r="F1065" s="167">
        <f t="shared" ref="F1065:F1128" si="33">E1065</f>
        <v>1000</v>
      </c>
      <c r="G1065" s="171"/>
      <c r="H1065" s="178"/>
      <c r="I1065" s="184"/>
    </row>
    <row r="1066" spans="1:9">
      <c r="A1066" s="166"/>
      <c r="B1066" s="85">
        <v>44763</v>
      </c>
      <c r="C1066" s="65" t="s">
        <v>930</v>
      </c>
      <c r="D1066" s="24" t="s">
        <v>509</v>
      </c>
      <c r="E1066" s="86">
        <v>50000</v>
      </c>
      <c r="F1066" s="167">
        <f t="shared" si="33"/>
        <v>50000</v>
      </c>
      <c r="G1066" s="171"/>
      <c r="H1066" s="178"/>
      <c r="I1066" s="184"/>
    </row>
    <row r="1067" spans="1:9">
      <c r="A1067" s="166"/>
      <c r="B1067" s="85">
        <v>44763</v>
      </c>
      <c r="C1067" s="65" t="s">
        <v>930</v>
      </c>
      <c r="D1067" s="24" t="s">
        <v>21</v>
      </c>
      <c r="E1067" s="86">
        <v>10000</v>
      </c>
      <c r="F1067" s="167">
        <f t="shared" si="33"/>
        <v>10000</v>
      </c>
      <c r="G1067" s="171"/>
      <c r="H1067" s="178"/>
      <c r="I1067" s="184"/>
    </row>
    <row r="1068" spans="1:9">
      <c r="A1068" s="166"/>
      <c r="B1068" s="85">
        <v>44763</v>
      </c>
      <c r="C1068" s="65" t="s">
        <v>930</v>
      </c>
      <c r="D1068" s="24" t="s">
        <v>998</v>
      </c>
      <c r="E1068" s="86">
        <v>200000</v>
      </c>
      <c r="F1068" s="167">
        <f t="shared" si="33"/>
        <v>200000</v>
      </c>
      <c r="G1068" s="171"/>
      <c r="H1068" s="178"/>
      <c r="I1068" s="184"/>
    </row>
    <row r="1069" spans="1:9">
      <c r="A1069" s="166"/>
      <c r="B1069" s="85">
        <v>44763</v>
      </c>
      <c r="C1069" s="65" t="s">
        <v>930</v>
      </c>
      <c r="D1069" s="24" t="s">
        <v>21</v>
      </c>
      <c r="E1069" s="86">
        <v>10000</v>
      </c>
      <c r="F1069" s="167">
        <f t="shared" si="33"/>
        <v>10000</v>
      </c>
      <c r="G1069" s="171"/>
      <c r="H1069" s="178"/>
      <c r="I1069" s="184"/>
    </row>
    <row r="1070" spans="1:9">
      <c r="A1070" s="166"/>
      <c r="B1070" s="85">
        <v>44763</v>
      </c>
      <c r="C1070" s="65" t="s">
        <v>930</v>
      </c>
      <c r="D1070" s="24" t="s">
        <v>21</v>
      </c>
      <c r="E1070" s="86">
        <v>10000</v>
      </c>
      <c r="F1070" s="167">
        <f t="shared" si="33"/>
        <v>10000</v>
      </c>
      <c r="G1070" s="171"/>
      <c r="H1070" s="178"/>
      <c r="I1070" s="184"/>
    </row>
    <row r="1071" spans="1:9">
      <c r="A1071" s="166"/>
      <c r="B1071" s="85">
        <v>44763</v>
      </c>
      <c r="C1071" s="65" t="s">
        <v>930</v>
      </c>
      <c r="D1071" s="24" t="s">
        <v>21</v>
      </c>
      <c r="E1071" s="86">
        <v>10000</v>
      </c>
      <c r="F1071" s="167">
        <f t="shared" si="33"/>
        <v>10000</v>
      </c>
      <c r="G1071" s="171"/>
      <c r="H1071" s="178"/>
      <c r="I1071" s="184"/>
    </row>
    <row r="1072" spans="1:9">
      <c r="A1072" s="166"/>
      <c r="B1072" s="85">
        <v>44763</v>
      </c>
      <c r="C1072" s="65" t="s">
        <v>930</v>
      </c>
      <c r="D1072" s="24" t="s">
        <v>21</v>
      </c>
      <c r="E1072" s="86">
        <v>10000</v>
      </c>
      <c r="F1072" s="167">
        <f t="shared" si="33"/>
        <v>10000</v>
      </c>
      <c r="G1072" s="171"/>
      <c r="H1072" s="178"/>
      <c r="I1072" s="184"/>
    </row>
    <row r="1073" spans="1:9">
      <c r="A1073" s="166"/>
      <c r="B1073" s="85">
        <v>44764</v>
      </c>
      <c r="C1073" s="65" t="s">
        <v>931</v>
      </c>
      <c r="D1073" s="24" t="s">
        <v>21</v>
      </c>
      <c r="E1073" s="86">
        <v>200000</v>
      </c>
      <c r="F1073" s="167">
        <f t="shared" si="33"/>
        <v>200000</v>
      </c>
      <c r="G1073" s="171"/>
      <c r="H1073" s="178"/>
      <c r="I1073" s="184"/>
    </row>
    <row r="1074" spans="1:9">
      <c r="A1074" s="166"/>
      <c r="B1074" s="85">
        <v>44764</v>
      </c>
      <c r="C1074" s="65" t="s">
        <v>931</v>
      </c>
      <c r="D1074" s="24" t="s">
        <v>21</v>
      </c>
      <c r="E1074" s="86">
        <v>10000</v>
      </c>
      <c r="F1074" s="167">
        <f t="shared" si="33"/>
        <v>10000</v>
      </c>
      <c r="G1074" s="171"/>
      <c r="H1074" s="178"/>
      <c r="I1074" s="184"/>
    </row>
    <row r="1075" spans="1:9">
      <c r="A1075" s="166"/>
      <c r="B1075" s="85">
        <v>44764</v>
      </c>
      <c r="C1075" s="65" t="s">
        <v>931</v>
      </c>
      <c r="D1075" s="24" t="s">
        <v>21</v>
      </c>
      <c r="E1075" s="86">
        <v>10000</v>
      </c>
      <c r="F1075" s="167">
        <f t="shared" si="33"/>
        <v>10000</v>
      </c>
      <c r="G1075" s="171"/>
      <c r="H1075" s="178"/>
      <c r="I1075" s="184"/>
    </row>
    <row r="1076" spans="1:9">
      <c r="A1076" s="166"/>
      <c r="B1076" s="85">
        <v>44764</v>
      </c>
      <c r="C1076" s="65" t="s">
        <v>931</v>
      </c>
      <c r="D1076" s="24" t="s">
        <v>2459</v>
      </c>
      <c r="E1076" s="86">
        <v>8650000</v>
      </c>
      <c r="F1076" s="167">
        <f t="shared" si="33"/>
        <v>8650000</v>
      </c>
      <c r="G1076" s="171"/>
      <c r="H1076" s="178"/>
      <c r="I1076" s="184"/>
    </row>
    <row r="1077" spans="1:9">
      <c r="A1077" s="166"/>
      <c r="B1077" s="85">
        <v>44764</v>
      </c>
      <c r="C1077" s="65" t="s">
        <v>931</v>
      </c>
      <c r="D1077" s="24" t="s">
        <v>21</v>
      </c>
      <c r="E1077" s="86">
        <v>10000</v>
      </c>
      <c r="F1077" s="167">
        <f t="shared" si="33"/>
        <v>10000</v>
      </c>
      <c r="G1077" s="171"/>
      <c r="H1077" s="178"/>
      <c r="I1077" s="184"/>
    </row>
    <row r="1078" spans="1:9">
      <c r="A1078" s="166"/>
      <c r="B1078" s="85">
        <v>44764</v>
      </c>
      <c r="C1078" s="65" t="s">
        <v>931</v>
      </c>
      <c r="D1078" s="24" t="s">
        <v>999</v>
      </c>
      <c r="E1078" s="86">
        <v>63000</v>
      </c>
      <c r="F1078" s="167">
        <f t="shared" si="33"/>
        <v>63000</v>
      </c>
      <c r="G1078" s="171"/>
      <c r="H1078" s="178"/>
      <c r="I1078" s="184"/>
    </row>
    <row r="1079" spans="1:9">
      <c r="A1079" s="166"/>
      <c r="B1079" s="85">
        <v>44764</v>
      </c>
      <c r="C1079" s="65" t="s">
        <v>931</v>
      </c>
      <c r="D1079" s="24" t="s">
        <v>21</v>
      </c>
      <c r="E1079" s="86">
        <v>10000</v>
      </c>
      <c r="F1079" s="167">
        <f t="shared" si="33"/>
        <v>10000</v>
      </c>
      <c r="G1079" s="171"/>
      <c r="H1079" s="178"/>
      <c r="I1079" s="184"/>
    </row>
    <row r="1080" spans="1:9">
      <c r="A1080" s="166"/>
      <c r="B1080" s="85">
        <v>44765</v>
      </c>
      <c r="C1080" s="65" t="s">
        <v>932</v>
      </c>
      <c r="D1080" s="24" t="s">
        <v>21</v>
      </c>
      <c r="E1080" s="86">
        <v>10000</v>
      </c>
      <c r="F1080" s="167">
        <f t="shared" si="33"/>
        <v>10000</v>
      </c>
      <c r="G1080" s="171"/>
      <c r="H1080" s="178"/>
      <c r="I1080" s="184"/>
    </row>
    <row r="1081" spans="1:9">
      <c r="A1081" s="166"/>
      <c r="B1081" s="85">
        <v>44765</v>
      </c>
      <c r="C1081" s="65" t="s">
        <v>932</v>
      </c>
      <c r="D1081" s="24" t="s">
        <v>1000</v>
      </c>
      <c r="E1081" s="86">
        <v>200000</v>
      </c>
      <c r="F1081" s="167">
        <f t="shared" si="33"/>
        <v>200000</v>
      </c>
      <c r="G1081" s="171"/>
      <c r="H1081" s="178"/>
      <c r="I1081" s="184"/>
    </row>
    <row r="1082" spans="1:9">
      <c r="A1082" s="166"/>
      <c r="B1082" s="85">
        <v>44765</v>
      </c>
      <c r="C1082" s="65" t="s">
        <v>932</v>
      </c>
      <c r="D1082" s="24" t="s">
        <v>21</v>
      </c>
      <c r="E1082" s="86">
        <v>10000</v>
      </c>
      <c r="F1082" s="167">
        <f t="shared" si="33"/>
        <v>10000</v>
      </c>
      <c r="G1082" s="171"/>
      <c r="H1082" s="178"/>
      <c r="I1082" s="184"/>
    </row>
    <row r="1083" spans="1:9">
      <c r="A1083" s="166"/>
      <c r="B1083" s="85">
        <v>44765</v>
      </c>
      <c r="C1083" s="65" t="s">
        <v>932</v>
      </c>
      <c r="D1083" s="24" t="s">
        <v>1001</v>
      </c>
      <c r="E1083" s="86">
        <v>3000000</v>
      </c>
      <c r="F1083" s="167">
        <f t="shared" si="33"/>
        <v>3000000</v>
      </c>
      <c r="G1083" s="171"/>
      <c r="H1083" s="178"/>
      <c r="I1083" s="184"/>
    </row>
    <row r="1084" spans="1:9">
      <c r="A1084" s="166"/>
      <c r="B1084" s="85">
        <v>44765</v>
      </c>
      <c r="C1084" s="65" t="s">
        <v>932</v>
      </c>
      <c r="D1084" s="24" t="s">
        <v>21</v>
      </c>
      <c r="E1084" s="86">
        <v>20000</v>
      </c>
      <c r="F1084" s="167">
        <f t="shared" si="33"/>
        <v>20000</v>
      </c>
      <c r="G1084" s="171"/>
      <c r="H1084" s="178"/>
      <c r="I1084" s="184"/>
    </row>
    <row r="1085" spans="1:9">
      <c r="A1085" s="166"/>
      <c r="B1085" s="85">
        <v>44766</v>
      </c>
      <c r="C1085" s="65" t="s">
        <v>933</v>
      </c>
      <c r="D1085" s="24" t="s">
        <v>21</v>
      </c>
      <c r="E1085" s="86">
        <v>10000</v>
      </c>
      <c r="F1085" s="167">
        <f t="shared" si="33"/>
        <v>10000</v>
      </c>
      <c r="G1085" s="171"/>
      <c r="H1085" s="178"/>
      <c r="I1085" s="184"/>
    </row>
    <row r="1086" spans="1:9">
      <c r="A1086" s="166"/>
      <c r="B1086" s="85">
        <v>44766</v>
      </c>
      <c r="C1086" s="65" t="s">
        <v>933</v>
      </c>
      <c r="D1086" s="24" t="s">
        <v>21</v>
      </c>
      <c r="E1086" s="86">
        <v>10000</v>
      </c>
      <c r="F1086" s="167">
        <f t="shared" si="33"/>
        <v>10000</v>
      </c>
      <c r="G1086" s="171"/>
      <c r="H1086" s="178"/>
      <c r="I1086" s="184"/>
    </row>
    <row r="1087" spans="1:9">
      <c r="A1087" s="166"/>
      <c r="B1087" s="85">
        <v>44766</v>
      </c>
      <c r="C1087" s="65" t="s">
        <v>933</v>
      </c>
      <c r="D1087" s="24" t="s">
        <v>21</v>
      </c>
      <c r="E1087" s="86">
        <v>10000</v>
      </c>
      <c r="F1087" s="167">
        <f t="shared" si="33"/>
        <v>10000</v>
      </c>
      <c r="G1087" s="171"/>
      <c r="H1087" s="178"/>
      <c r="I1087" s="184"/>
    </row>
    <row r="1088" spans="1:9">
      <c r="A1088" s="166"/>
      <c r="B1088" s="85">
        <v>44766</v>
      </c>
      <c r="C1088" s="65" t="s">
        <v>933</v>
      </c>
      <c r="D1088" s="24" t="s">
        <v>21</v>
      </c>
      <c r="E1088" s="86">
        <v>10000</v>
      </c>
      <c r="F1088" s="167">
        <f t="shared" si="33"/>
        <v>10000</v>
      </c>
      <c r="G1088" s="171"/>
      <c r="H1088" s="178"/>
      <c r="I1088" s="184"/>
    </row>
    <row r="1089" spans="1:9">
      <c r="A1089" s="166"/>
      <c r="B1089" s="85">
        <v>44766</v>
      </c>
      <c r="C1089" s="65" t="s">
        <v>933</v>
      </c>
      <c r="D1089" s="24" t="s">
        <v>21</v>
      </c>
      <c r="E1089" s="86">
        <v>10000</v>
      </c>
      <c r="F1089" s="167">
        <f t="shared" si="33"/>
        <v>10000</v>
      </c>
      <c r="G1089" s="171"/>
      <c r="H1089" s="178"/>
      <c r="I1089" s="184"/>
    </row>
    <row r="1090" spans="1:9">
      <c r="A1090" s="166"/>
      <c r="B1090" s="85">
        <v>44767</v>
      </c>
      <c r="C1090" s="65" t="s">
        <v>934</v>
      </c>
      <c r="D1090" s="24" t="s">
        <v>294</v>
      </c>
      <c r="E1090" s="86">
        <v>200000</v>
      </c>
      <c r="F1090" s="167">
        <f t="shared" si="33"/>
        <v>200000</v>
      </c>
      <c r="G1090" s="171"/>
      <c r="H1090" s="178"/>
      <c r="I1090" s="184"/>
    </row>
    <row r="1091" spans="1:9">
      <c r="A1091" s="166"/>
      <c r="B1091" s="85">
        <v>44767</v>
      </c>
      <c r="C1091" s="65" t="s">
        <v>934</v>
      </c>
      <c r="D1091" s="24" t="s">
        <v>21</v>
      </c>
      <c r="E1091" s="86">
        <v>10000</v>
      </c>
      <c r="F1091" s="167">
        <f t="shared" si="33"/>
        <v>10000</v>
      </c>
      <c r="G1091" s="171"/>
      <c r="H1091" s="178"/>
      <c r="I1091" s="184"/>
    </row>
    <row r="1092" spans="1:9">
      <c r="A1092" s="166"/>
      <c r="B1092" s="85">
        <v>44767</v>
      </c>
      <c r="C1092" s="65" t="s">
        <v>934</v>
      </c>
      <c r="D1092" s="24" t="s">
        <v>21</v>
      </c>
      <c r="E1092" s="86">
        <v>10000</v>
      </c>
      <c r="F1092" s="167">
        <f t="shared" si="33"/>
        <v>10000</v>
      </c>
      <c r="G1092" s="171"/>
      <c r="H1092" s="178"/>
      <c r="I1092" s="184"/>
    </row>
    <row r="1093" spans="1:9">
      <c r="A1093" s="166"/>
      <c r="B1093" s="85">
        <v>44767</v>
      </c>
      <c r="C1093" s="65" t="s">
        <v>934</v>
      </c>
      <c r="D1093" s="24" t="s">
        <v>21</v>
      </c>
      <c r="E1093" s="86">
        <v>10000</v>
      </c>
      <c r="F1093" s="167">
        <f t="shared" si="33"/>
        <v>10000</v>
      </c>
      <c r="G1093" s="171"/>
      <c r="H1093" s="178"/>
      <c r="I1093" s="184"/>
    </row>
    <row r="1094" spans="1:9">
      <c r="A1094" s="166"/>
      <c r="B1094" s="85">
        <v>44767</v>
      </c>
      <c r="C1094" s="65" t="s">
        <v>934</v>
      </c>
      <c r="D1094" s="24" t="s">
        <v>1002</v>
      </c>
      <c r="E1094" s="86">
        <v>100000</v>
      </c>
      <c r="F1094" s="167">
        <f t="shared" si="33"/>
        <v>100000</v>
      </c>
      <c r="G1094" s="171"/>
      <c r="H1094" s="178"/>
      <c r="I1094" s="184"/>
    </row>
    <row r="1095" spans="1:9">
      <c r="A1095" s="166"/>
      <c r="B1095" s="85">
        <v>44767</v>
      </c>
      <c r="C1095" s="65" t="s">
        <v>934</v>
      </c>
      <c r="D1095" s="24" t="s">
        <v>21</v>
      </c>
      <c r="E1095" s="86">
        <v>10000</v>
      </c>
      <c r="F1095" s="167">
        <f t="shared" si="33"/>
        <v>10000</v>
      </c>
      <c r="G1095" s="171"/>
      <c r="H1095" s="178"/>
      <c r="I1095" s="184"/>
    </row>
    <row r="1096" spans="1:9">
      <c r="A1096" s="166"/>
      <c r="B1096" s="85">
        <v>44767</v>
      </c>
      <c r="C1096" s="65" t="s">
        <v>934</v>
      </c>
      <c r="D1096" s="24" t="s">
        <v>21</v>
      </c>
      <c r="E1096" s="86">
        <v>10000</v>
      </c>
      <c r="F1096" s="167">
        <f t="shared" si="33"/>
        <v>10000</v>
      </c>
      <c r="G1096" s="171"/>
      <c r="H1096" s="178"/>
      <c r="I1096" s="184"/>
    </row>
    <row r="1097" spans="1:9">
      <c r="A1097" s="166"/>
      <c r="B1097" s="85">
        <v>44767</v>
      </c>
      <c r="C1097" s="65" t="s">
        <v>934</v>
      </c>
      <c r="D1097" s="24" t="s">
        <v>21</v>
      </c>
      <c r="E1097" s="86">
        <v>10000</v>
      </c>
      <c r="F1097" s="167">
        <f t="shared" si="33"/>
        <v>10000</v>
      </c>
      <c r="G1097" s="171"/>
      <c r="H1097" s="178"/>
      <c r="I1097" s="184"/>
    </row>
    <row r="1098" spans="1:9">
      <c r="A1098" s="166"/>
      <c r="B1098" s="85">
        <v>44767</v>
      </c>
      <c r="C1098" s="65" t="s">
        <v>934</v>
      </c>
      <c r="D1098" s="24" t="s">
        <v>21</v>
      </c>
      <c r="E1098" s="86">
        <v>10000</v>
      </c>
      <c r="F1098" s="167">
        <f t="shared" si="33"/>
        <v>10000</v>
      </c>
      <c r="G1098" s="171"/>
      <c r="H1098" s="178"/>
      <c r="I1098" s="184"/>
    </row>
    <row r="1099" spans="1:9">
      <c r="A1099" s="166"/>
      <c r="B1099" s="85">
        <v>44767</v>
      </c>
      <c r="C1099" s="65" t="s">
        <v>934</v>
      </c>
      <c r="D1099" s="24" t="s">
        <v>21</v>
      </c>
      <c r="E1099" s="86">
        <v>10000</v>
      </c>
      <c r="F1099" s="167">
        <f t="shared" si="33"/>
        <v>10000</v>
      </c>
      <c r="G1099" s="171"/>
      <c r="H1099" s="178"/>
      <c r="I1099" s="184"/>
    </row>
    <row r="1100" spans="1:9">
      <c r="A1100" s="166"/>
      <c r="B1100" s="85">
        <v>44767</v>
      </c>
      <c r="C1100" s="65" t="s">
        <v>934</v>
      </c>
      <c r="D1100" s="24" t="s">
        <v>532</v>
      </c>
      <c r="E1100" s="86">
        <v>100000</v>
      </c>
      <c r="F1100" s="167">
        <f t="shared" si="33"/>
        <v>100000</v>
      </c>
      <c r="G1100" s="171"/>
      <c r="H1100" s="178"/>
      <c r="I1100" s="184"/>
    </row>
    <row r="1101" spans="1:9">
      <c r="A1101" s="166"/>
      <c r="B1101" s="85">
        <v>44767</v>
      </c>
      <c r="C1101" s="65" t="s">
        <v>934</v>
      </c>
      <c r="D1101" s="24" t="s">
        <v>21</v>
      </c>
      <c r="E1101" s="86">
        <v>10000</v>
      </c>
      <c r="F1101" s="167">
        <f t="shared" si="33"/>
        <v>10000</v>
      </c>
      <c r="G1101" s="171"/>
      <c r="H1101" s="178"/>
      <c r="I1101" s="184"/>
    </row>
    <row r="1102" spans="1:9">
      <c r="A1102" s="166"/>
      <c r="B1102" s="85">
        <v>44767</v>
      </c>
      <c r="C1102" s="65" t="s">
        <v>934</v>
      </c>
      <c r="D1102" s="24" t="s">
        <v>21</v>
      </c>
      <c r="E1102" s="86">
        <v>10000</v>
      </c>
      <c r="F1102" s="167">
        <f t="shared" si="33"/>
        <v>10000</v>
      </c>
      <c r="G1102" s="171"/>
      <c r="H1102" s="178"/>
      <c r="I1102" s="184"/>
    </row>
    <row r="1103" spans="1:9">
      <c r="A1103" s="166"/>
      <c r="B1103" s="85">
        <v>44767</v>
      </c>
      <c r="C1103" s="65" t="s">
        <v>934</v>
      </c>
      <c r="D1103" s="24" t="s">
        <v>21</v>
      </c>
      <c r="E1103" s="86">
        <v>10000</v>
      </c>
      <c r="F1103" s="167">
        <f t="shared" si="33"/>
        <v>10000</v>
      </c>
      <c r="G1103" s="171"/>
      <c r="H1103" s="178"/>
      <c r="I1103" s="184"/>
    </row>
    <row r="1104" spans="1:9">
      <c r="A1104" s="166"/>
      <c r="B1104" s="85">
        <v>44767</v>
      </c>
      <c r="C1104" s="65" t="s">
        <v>934</v>
      </c>
      <c r="D1104" s="24" t="s">
        <v>21</v>
      </c>
      <c r="E1104" s="86">
        <v>10000</v>
      </c>
      <c r="F1104" s="167">
        <f t="shared" si="33"/>
        <v>10000</v>
      </c>
      <c r="G1104" s="171"/>
      <c r="H1104" s="178"/>
      <c r="I1104" s="184"/>
    </row>
    <row r="1105" spans="1:9">
      <c r="A1105" s="166"/>
      <c r="B1105" s="85">
        <v>44767</v>
      </c>
      <c r="C1105" s="65" t="s">
        <v>934</v>
      </c>
      <c r="D1105" s="24" t="s">
        <v>21</v>
      </c>
      <c r="E1105" s="86">
        <v>10000</v>
      </c>
      <c r="F1105" s="167">
        <f t="shared" si="33"/>
        <v>10000</v>
      </c>
      <c r="G1105" s="171"/>
      <c r="H1105" s="178"/>
      <c r="I1105" s="184"/>
    </row>
    <row r="1106" spans="1:9">
      <c r="A1106" s="166"/>
      <c r="B1106" s="85">
        <v>44767</v>
      </c>
      <c r="C1106" s="65" t="s">
        <v>934</v>
      </c>
      <c r="D1106" s="24" t="s">
        <v>21</v>
      </c>
      <c r="E1106" s="86">
        <v>10000</v>
      </c>
      <c r="F1106" s="167">
        <f t="shared" si="33"/>
        <v>10000</v>
      </c>
      <c r="G1106" s="171"/>
      <c r="H1106" s="178"/>
      <c r="I1106" s="184"/>
    </row>
    <row r="1107" spans="1:9">
      <c r="A1107" s="166"/>
      <c r="B1107" s="85">
        <v>44767</v>
      </c>
      <c r="C1107" s="65" t="s">
        <v>934</v>
      </c>
      <c r="D1107" s="24" t="s">
        <v>21</v>
      </c>
      <c r="E1107" s="86">
        <v>10000</v>
      </c>
      <c r="F1107" s="167">
        <f t="shared" si="33"/>
        <v>10000</v>
      </c>
      <c r="G1107" s="171"/>
      <c r="H1107" s="178"/>
      <c r="I1107" s="184"/>
    </row>
    <row r="1108" spans="1:9">
      <c r="A1108" s="166"/>
      <c r="B1108" s="85">
        <v>44767</v>
      </c>
      <c r="C1108" s="65" t="s">
        <v>934</v>
      </c>
      <c r="D1108" s="24" t="s">
        <v>21</v>
      </c>
      <c r="E1108" s="86">
        <v>10000</v>
      </c>
      <c r="F1108" s="167">
        <f t="shared" si="33"/>
        <v>10000</v>
      </c>
      <c r="G1108" s="171"/>
      <c r="H1108" s="178"/>
      <c r="I1108" s="184"/>
    </row>
    <row r="1109" spans="1:9">
      <c r="A1109" s="166"/>
      <c r="B1109" s="85">
        <v>44767</v>
      </c>
      <c r="C1109" s="65" t="s">
        <v>934</v>
      </c>
      <c r="D1109" s="24" t="s">
        <v>21</v>
      </c>
      <c r="E1109" s="86">
        <v>10000</v>
      </c>
      <c r="F1109" s="167">
        <f t="shared" si="33"/>
        <v>10000</v>
      </c>
      <c r="G1109" s="171"/>
      <c r="H1109" s="178"/>
      <c r="I1109" s="184"/>
    </row>
    <row r="1110" spans="1:9">
      <c r="A1110" s="166"/>
      <c r="B1110" s="85">
        <v>44767</v>
      </c>
      <c r="C1110" s="65" t="s">
        <v>934</v>
      </c>
      <c r="D1110" s="289" t="s">
        <v>936</v>
      </c>
      <c r="E1110" s="86">
        <v>35236</v>
      </c>
      <c r="F1110" s="167"/>
      <c r="G1110" s="171">
        <f>E1110</f>
        <v>35236</v>
      </c>
      <c r="H1110" s="178"/>
      <c r="I1110" s="184"/>
    </row>
    <row r="1111" spans="1:9">
      <c r="A1111" s="166"/>
      <c r="B1111" s="85">
        <v>44768</v>
      </c>
      <c r="C1111" s="65" t="s">
        <v>937</v>
      </c>
      <c r="D1111" s="24" t="s">
        <v>21</v>
      </c>
      <c r="E1111" s="86">
        <v>10000</v>
      </c>
      <c r="F1111" s="167">
        <f t="shared" si="33"/>
        <v>10000</v>
      </c>
      <c r="G1111" s="171"/>
      <c r="H1111" s="178"/>
      <c r="I1111" s="184"/>
    </row>
    <row r="1112" spans="1:9">
      <c r="A1112" s="166"/>
      <c r="B1112" s="85">
        <v>44768</v>
      </c>
      <c r="C1112" s="65" t="s">
        <v>937</v>
      </c>
      <c r="D1112" s="24" t="s">
        <v>21</v>
      </c>
      <c r="E1112" s="86">
        <v>10000</v>
      </c>
      <c r="F1112" s="167">
        <f t="shared" si="33"/>
        <v>10000</v>
      </c>
      <c r="G1112" s="171"/>
      <c r="H1112" s="178"/>
      <c r="I1112" s="184"/>
    </row>
    <row r="1113" spans="1:9">
      <c r="A1113" s="166"/>
      <c r="B1113" s="85">
        <v>44768</v>
      </c>
      <c r="C1113" s="65" t="s">
        <v>937</v>
      </c>
      <c r="D1113" s="24" t="s">
        <v>21</v>
      </c>
      <c r="E1113" s="86">
        <v>10000</v>
      </c>
      <c r="F1113" s="167">
        <f t="shared" si="33"/>
        <v>10000</v>
      </c>
      <c r="G1113" s="171"/>
      <c r="H1113" s="178"/>
      <c r="I1113" s="184"/>
    </row>
    <row r="1114" spans="1:9">
      <c r="A1114" s="166"/>
      <c r="B1114" s="85">
        <v>44768</v>
      </c>
      <c r="C1114" s="65" t="s">
        <v>937</v>
      </c>
      <c r="D1114" s="24" t="s">
        <v>21</v>
      </c>
      <c r="E1114" s="86">
        <v>10000</v>
      </c>
      <c r="F1114" s="167">
        <f t="shared" si="33"/>
        <v>10000</v>
      </c>
      <c r="G1114" s="171"/>
      <c r="H1114" s="178"/>
      <c r="I1114" s="184"/>
    </row>
    <row r="1115" spans="1:9">
      <c r="A1115" s="166"/>
      <c r="B1115" s="85">
        <v>44768</v>
      </c>
      <c r="C1115" s="65" t="s">
        <v>937</v>
      </c>
      <c r="D1115" s="24" t="s">
        <v>21</v>
      </c>
      <c r="E1115" s="86">
        <v>10000</v>
      </c>
      <c r="F1115" s="167">
        <f t="shared" si="33"/>
        <v>10000</v>
      </c>
      <c r="G1115" s="171"/>
      <c r="H1115" s="178"/>
      <c r="I1115" s="184"/>
    </row>
    <row r="1116" spans="1:9">
      <c r="A1116" s="166"/>
      <c r="B1116" s="85">
        <v>44768</v>
      </c>
      <c r="C1116" s="65" t="s">
        <v>937</v>
      </c>
      <c r="D1116" s="24" t="s">
        <v>21</v>
      </c>
      <c r="E1116" s="86">
        <v>10000</v>
      </c>
      <c r="F1116" s="167">
        <f t="shared" si="33"/>
        <v>10000</v>
      </c>
      <c r="G1116" s="171"/>
      <c r="H1116" s="178"/>
      <c r="I1116" s="184"/>
    </row>
    <row r="1117" spans="1:9">
      <c r="A1117" s="166"/>
      <c r="B1117" s="85">
        <v>44768</v>
      </c>
      <c r="C1117" s="65" t="s">
        <v>937</v>
      </c>
      <c r="D1117" s="24" t="s">
        <v>993</v>
      </c>
      <c r="E1117" s="86">
        <v>54394</v>
      </c>
      <c r="F1117" s="167">
        <f t="shared" si="33"/>
        <v>54394</v>
      </c>
      <c r="G1117" s="171"/>
      <c r="H1117" s="178"/>
      <c r="I1117" s="184"/>
    </row>
    <row r="1118" spans="1:9">
      <c r="A1118" s="166"/>
      <c r="B1118" s="85">
        <v>44768</v>
      </c>
      <c r="C1118" s="65" t="s">
        <v>937</v>
      </c>
      <c r="D1118" s="24" t="s">
        <v>21</v>
      </c>
      <c r="E1118" s="86">
        <v>10000</v>
      </c>
      <c r="F1118" s="167">
        <f t="shared" si="33"/>
        <v>10000</v>
      </c>
      <c r="G1118" s="171"/>
      <c r="H1118" s="178"/>
      <c r="I1118" s="184"/>
    </row>
    <row r="1119" spans="1:9">
      <c r="A1119" s="166"/>
      <c r="B1119" s="85">
        <v>44768</v>
      </c>
      <c r="C1119" s="65" t="s">
        <v>937</v>
      </c>
      <c r="D1119" s="24" t="s">
        <v>21</v>
      </c>
      <c r="E1119" s="86">
        <v>10000</v>
      </c>
      <c r="F1119" s="167">
        <f t="shared" si="33"/>
        <v>10000</v>
      </c>
      <c r="G1119" s="171"/>
      <c r="H1119" s="178"/>
      <c r="I1119" s="184"/>
    </row>
    <row r="1120" spans="1:9">
      <c r="A1120" s="166"/>
      <c r="B1120" s="85">
        <v>44768</v>
      </c>
      <c r="C1120" s="65" t="s">
        <v>937</v>
      </c>
      <c r="D1120" s="24" t="s">
        <v>21</v>
      </c>
      <c r="E1120" s="86">
        <v>20000</v>
      </c>
      <c r="F1120" s="167">
        <f t="shared" si="33"/>
        <v>20000</v>
      </c>
      <c r="G1120" s="171"/>
      <c r="H1120" s="178"/>
      <c r="I1120" s="184"/>
    </row>
    <row r="1121" spans="1:9">
      <c r="A1121" s="166"/>
      <c r="B1121" s="85">
        <v>44768</v>
      </c>
      <c r="C1121" s="65" t="s">
        <v>937</v>
      </c>
      <c r="D1121" s="24" t="s">
        <v>21</v>
      </c>
      <c r="E1121" s="86">
        <v>10000</v>
      </c>
      <c r="F1121" s="167">
        <f t="shared" si="33"/>
        <v>10000</v>
      </c>
      <c r="G1121" s="171"/>
      <c r="H1121" s="178"/>
      <c r="I1121" s="184"/>
    </row>
    <row r="1122" spans="1:9">
      <c r="A1122" s="166"/>
      <c r="B1122" s="85">
        <v>44768</v>
      </c>
      <c r="C1122" s="65" t="s">
        <v>937</v>
      </c>
      <c r="D1122" s="24" t="s">
        <v>21</v>
      </c>
      <c r="E1122" s="86">
        <v>5000</v>
      </c>
      <c r="F1122" s="167">
        <f t="shared" si="33"/>
        <v>5000</v>
      </c>
      <c r="G1122" s="171"/>
      <c r="H1122" s="178"/>
      <c r="I1122" s="184"/>
    </row>
    <row r="1123" spans="1:9">
      <c r="A1123" s="166"/>
      <c r="B1123" s="85">
        <v>44768</v>
      </c>
      <c r="C1123" s="65" t="s">
        <v>937</v>
      </c>
      <c r="D1123" s="24" t="s">
        <v>21</v>
      </c>
      <c r="E1123" s="86">
        <v>10000</v>
      </c>
      <c r="F1123" s="167">
        <f t="shared" si="33"/>
        <v>10000</v>
      </c>
      <c r="G1123" s="171"/>
      <c r="H1123" s="178"/>
      <c r="I1123" s="184"/>
    </row>
    <row r="1124" spans="1:9">
      <c r="A1124" s="166"/>
      <c r="B1124" s="85">
        <v>44768</v>
      </c>
      <c r="C1124" s="65" t="s">
        <v>937</v>
      </c>
      <c r="D1124" s="24" t="s">
        <v>21</v>
      </c>
      <c r="E1124" s="86">
        <v>10000</v>
      </c>
      <c r="F1124" s="167">
        <f t="shared" si="33"/>
        <v>10000</v>
      </c>
      <c r="G1124" s="171"/>
      <c r="H1124" s="178"/>
      <c r="I1124" s="184"/>
    </row>
    <row r="1125" spans="1:9">
      <c r="A1125" s="166"/>
      <c r="B1125" s="85">
        <v>44768</v>
      </c>
      <c r="C1125" s="65" t="s">
        <v>937</v>
      </c>
      <c r="D1125" s="24" t="s">
        <v>21</v>
      </c>
      <c r="E1125" s="86">
        <v>10000</v>
      </c>
      <c r="F1125" s="167">
        <f t="shared" si="33"/>
        <v>10000</v>
      </c>
      <c r="G1125" s="171"/>
      <c r="H1125" s="178"/>
      <c r="I1125" s="184"/>
    </row>
    <row r="1126" spans="1:9">
      <c r="A1126" s="166"/>
      <c r="B1126" s="85">
        <v>44768</v>
      </c>
      <c r="C1126" s="65" t="s">
        <v>937</v>
      </c>
      <c r="D1126" s="24" t="s">
        <v>21</v>
      </c>
      <c r="E1126" s="86">
        <v>5000</v>
      </c>
      <c r="F1126" s="167">
        <f t="shared" si="33"/>
        <v>5000</v>
      </c>
      <c r="G1126" s="171"/>
      <c r="H1126" s="178"/>
      <c r="I1126" s="184"/>
    </row>
    <row r="1127" spans="1:9">
      <c r="A1127" s="166"/>
      <c r="B1127" s="85">
        <v>44768</v>
      </c>
      <c r="C1127" s="65" t="s">
        <v>937</v>
      </c>
      <c r="D1127" s="24" t="s">
        <v>21</v>
      </c>
      <c r="E1127" s="86">
        <v>10000</v>
      </c>
      <c r="F1127" s="167">
        <f t="shared" si="33"/>
        <v>10000</v>
      </c>
      <c r="G1127" s="171"/>
      <c r="H1127" s="178"/>
      <c r="I1127" s="184"/>
    </row>
    <row r="1128" spans="1:9">
      <c r="A1128" s="166"/>
      <c r="B1128" s="85">
        <v>44768</v>
      </c>
      <c r="C1128" s="65" t="s">
        <v>937</v>
      </c>
      <c r="D1128" s="24" t="s">
        <v>21</v>
      </c>
      <c r="E1128" s="86">
        <v>5000</v>
      </c>
      <c r="F1128" s="167">
        <f t="shared" si="33"/>
        <v>5000</v>
      </c>
      <c r="G1128" s="171"/>
      <c r="H1128" s="178"/>
      <c r="I1128" s="184"/>
    </row>
    <row r="1129" spans="1:9">
      <c r="A1129" s="166"/>
      <c r="B1129" s="85">
        <v>44768</v>
      </c>
      <c r="C1129" s="65" t="s">
        <v>937</v>
      </c>
      <c r="D1129" s="24" t="s">
        <v>21</v>
      </c>
      <c r="E1129" s="86">
        <v>10000</v>
      </c>
      <c r="F1129" s="167">
        <f t="shared" ref="F1129:F1192" si="34">E1129</f>
        <v>10000</v>
      </c>
      <c r="G1129" s="171"/>
      <c r="H1129" s="178"/>
      <c r="I1129" s="184"/>
    </row>
    <row r="1130" spans="1:9">
      <c r="A1130" s="166"/>
      <c r="B1130" s="85">
        <v>44769</v>
      </c>
      <c r="C1130" s="65" t="s">
        <v>938</v>
      </c>
      <c r="D1130" s="24" t="s">
        <v>21</v>
      </c>
      <c r="E1130" s="86">
        <v>1000</v>
      </c>
      <c r="F1130" s="167">
        <f t="shared" si="34"/>
        <v>1000</v>
      </c>
      <c r="G1130" s="171"/>
      <c r="H1130" s="178"/>
      <c r="I1130" s="184"/>
    </row>
    <row r="1131" spans="1:9">
      <c r="A1131" s="166"/>
      <c r="B1131" s="85">
        <v>44769</v>
      </c>
      <c r="C1131" s="65" t="s">
        <v>938</v>
      </c>
      <c r="D1131" s="24" t="s">
        <v>21</v>
      </c>
      <c r="E1131" s="86">
        <v>20000</v>
      </c>
      <c r="F1131" s="167">
        <f t="shared" si="34"/>
        <v>20000</v>
      </c>
      <c r="G1131" s="171"/>
      <c r="H1131" s="178"/>
      <c r="I1131" s="184"/>
    </row>
    <row r="1132" spans="1:9">
      <c r="A1132" s="166"/>
      <c r="B1132" s="85">
        <v>44769</v>
      </c>
      <c r="C1132" s="65" t="s">
        <v>938</v>
      </c>
      <c r="D1132" s="24" t="s">
        <v>21</v>
      </c>
      <c r="E1132" s="86">
        <v>10000</v>
      </c>
      <c r="F1132" s="167">
        <f t="shared" si="34"/>
        <v>10000</v>
      </c>
      <c r="G1132" s="171"/>
      <c r="H1132" s="178"/>
      <c r="I1132" s="184"/>
    </row>
    <row r="1133" spans="1:9">
      <c r="A1133" s="166"/>
      <c r="B1133" s="85">
        <v>44769</v>
      </c>
      <c r="C1133" s="65" t="s">
        <v>938</v>
      </c>
      <c r="D1133" s="24" t="s">
        <v>21</v>
      </c>
      <c r="E1133" s="86">
        <v>10000</v>
      </c>
      <c r="F1133" s="167">
        <f t="shared" si="34"/>
        <v>10000</v>
      </c>
      <c r="G1133" s="171"/>
      <c r="H1133" s="178"/>
      <c r="I1133" s="184"/>
    </row>
    <row r="1134" spans="1:9" ht="25.5">
      <c r="A1134" s="166"/>
      <c r="B1134" s="85">
        <v>44769</v>
      </c>
      <c r="C1134" s="65" t="s">
        <v>938</v>
      </c>
      <c r="D1134" s="289" t="s">
        <v>25</v>
      </c>
      <c r="E1134" s="86">
        <v>650000</v>
      </c>
      <c r="F1134" s="167">
        <f t="shared" si="34"/>
        <v>650000</v>
      </c>
      <c r="G1134" s="171"/>
      <c r="H1134" s="178"/>
      <c r="I1134" s="184"/>
    </row>
    <row r="1135" spans="1:9">
      <c r="A1135" s="166"/>
      <c r="B1135" s="85">
        <v>44769</v>
      </c>
      <c r="C1135" s="65" t="s">
        <v>938</v>
      </c>
      <c r="D1135" s="24" t="s">
        <v>21</v>
      </c>
      <c r="E1135" s="86">
        <v>10000</v>
      </c>
      <c r="F1135" s="167">
        <f t="shared" si="34"/>
        <v>10000</v>
      </c>
      <c r="G1135" s="171"/>
      <c r="H1135" s="178"/>
      <c r="I1135" s="184"/>
    </row>
    <row r="1136" spans="1:9">
      <c r="A1136" s="166"/>
      <c r="B1136" s="85">
        <v>44769</v>
      </c>
      <c r="C1136" s="65" t="s">
        <v>938</v>
      </c>
      <c r="D1136" s="24" t="s">
        <v>21</v>
      </c>
      <c r="E1136" s="86">
        <v>10000</v>
      </c>
      <c r="F1136" s="167">
        <f t="shared" si="34"/>
        <v>10000</v>
      </c>
      <c r="G1136" s="171"/>
      <c r="H1136" s="178"/>
      <c r="I1136" s="184"/>
    </row>
    <row r="1137" spans="1:9">
      <c r="A1137" s="166"/>
      <c r="B1137" s="85">
        <v>44769</v>
      </c>
      <c r="C1137" s="65" t="s">
        <v>938</v>
      </c>
      <c r="D1137" s="24" t="s">
        <v>21</v>
      </c>
      <c r="E1137" s="86">
        <v>10000</v>
      </c>
      <c r="F1137" s="167">
        <f t="shared" si="34"/>
        <v>10000</v>
      </c>
      <c r="G1137" s="171"/>
      <c r="H1137" s="178"/>
      <c r="I1137" s="184"/>
    </row>
    <row r="1138" spans="1:9">
      <c r="A1138" s="166"/>
      <c r="B1138" s="85">
        <v>44769</v>
      </c>
      <c r="C1138" s="65" t="s">
        <v>938</v>
      </c>
      <c r="D1138" s="24" t="s">
        <v>21</v>
      </c>
      <c r="E1138" s="86">
        <v>10000</v>
      </c>
      <c r="F1138" s="167">
        <f t="shared" si="34"/>
        <v>10000</v>
      </c>
      <c r="G1138" s="171"/>
      <c r="H1138" s="178"/>
      <c r="I1138" s="184"/>
    </row>
    <row r="1139" spans="1:9">
      <c r="A1139" s="166"/>
      <c r="B1139" s="85">
        <v>44769</v>
      </c>
      <c r="C1139" s="65" t="s">
        <v>938</v>
      </c>
      <c r="D1139" s="24" t="s">
        <v>21</v>
      </c>
      <c r="E1139" s="86">
        <v>10000</v>
      </c>
      <c r="F1139" s="167">
        <f t="shared" si="34"/>
        <v>10000</v>
      </c>
      <c r="G1139" s="171"/>
      <c r="H1139" s="178"/>
      <c r="I1139" s="184"/>
    </row>
    <row r="1140" spans="1:9">
      <c r="A1140" s="166"/>
      <c r="B1140" s="85">
        <v>44769</v>
      </c>
      <c r="C1140" s="65" t="s">
        <v>938</v>
      </c>
      <c r="D1140" s="24" t="s">
        <v>21</v>
      </c>
      <c r="E1140" s="86">
        <v>10000</v>
      </c>
      <c r="F1140" s="167">
        <f t="shared" si="34"/>
        <v>10000</v>
      </c>
      <c r="G1140" s="171"/>
      <c r="H1140" s="178"/>
      <c r="I1140" s="184"/>
    </row>
    <row r="1141" spans="1:9">
      <c r="A1141" s="166"/>
      <c r="B1141" s="85">
        <v>44769</v>
      </c>
      <c r="C1141" s="65" t="s">
        <v>938</v>
      </c>
      <c r="D1141" s="24" t="s">
        <v>21</v>
      </c>
      <c r="E1141" s="86">
        <v>10000</v>
      </c>
      <c r="F1141" s="167">
        <f t="shared" si="34"/>
        <v>10000</v>
      </c>
      <c r="G1141" s="171"/>
      <c r="H1141" s="178"/>
      <c r="I1141" s="184"/>
    </row>
    <row r="1142" spans="1:9">
      <c r="A1142" s="166"/>
      <c r="B1142" s="85">
        <v>44769</v>
      </c>
      <c r="C1142" s="65" t="s">
        <v>938</v>
      </c>
      <c r="D1142" s="24" t="s">
        <v>21</v>
      </c>
      <c r="E1142" s="86">
        <v>10000</v>
      </c>
      <c r="F1142" s="167">
        <f t="shared" si="34"/>
        <v>10000</v>
      </c>
      <c r="G1142" s="171"/>
      <c r="H1142" s="178"/>
      <c r="I1142" s="184"/>
    </row>
    <row r="1143" spans="1:9">
      <c r="A1143" s="166"/>
      <c r="B1143" s="85">
        <v>44769</v>
      </c>
      <c r="C1143" s="65" t="s">
        <v>938</v>
      </c>
      <c r="D1143" s="24" t="s">
        <v>21</v>
      </c>
      <c r="E1143" s="86">
        <v>10000</v>
      </c>
      <c r="F1143" s="167">
        <f t="shared" si="34"/>
        <v>10000</v>
      </c>
      <c r="G1143" s="171"/>
      <c r="H1143" s="178"/>
      <c r="I1143" s="184"/>
    </row>
    <row r="1144" spans="1:9">
      <c r="A1144" s="166"/>
      <c r="B1144" s="85">
        <v>44769</v>
      </c>
      <c r="C1144" s="65" t="s">
        <v>938</v>
      </c>
      <c r="D1144" s="24" t="s">
        <v>21</v>
      </c>
      <c r="E1144" s="86">
        <v>10000</v>
      </c>
      <c r="F1144" s="167">
        <f t="shared" si="34"/>
        <v>10000</v>
      </c>
      <c r="G1144" s="171"/>
      <c r="H1144" s="178"/>
      <c r="I1144" s="184"/>
    </row>
    <row r="1145" spans="1:9">
      <c r="A1145" s="166"/>
      <c r="B1145" s="85">
        <v>44769</v>
      </c>
      <c r="C1145" s="65" t="s">
        <v>938</v>
      </c>
      <c r="D1145" s="24" t="s">
        <v>21</v>
      </c>
      <c r="E1145" s="86">
        <v>20000</v>
      </c>
      <c r="F1145" s="167">
        <f t="shared" si="34"/>
        <v>20000</v>
      </c>
      <c r="G1145" s="171"/>
      <c r="H1145" s="178"/>
      <c r="I1145" s="184"/>
    </row>
    <row r="1146" spans="1:9">
      <c r="A1146" s="166"/>
      <c r="B1146" s="85">
        <v>44769</v>
      </c>
      <c r="C1146" s="65" t="s">
        <v>938</v>
      </c>
      <c r="D1146" s="24" t="s">
        <v>1003</v>
      </c>
      <c r="E1146" s="86">
        <v>100000</v>
      </c>
      <c r="F1146" s="167">
        <f t="shared" si="34"/>
        <v>100000</v>
      </c>
      <c r="G1146" s="171"/>
      <c r="H1146" s="178"/>
      <c r="I1146" s="184"/>
    </row>
    <row r="1147" spans="1:9">
      <c r="A1147" s="166"/>
      <c r="B1147" s="85">
        <v>44770</v>
      </c>
      <c r="C1147" s="65" t="s">
        <v>939</v>
      </c>
      <c r="D1147" s="24" t="s">
        <v>1004</v>
      </c>
      <c r="E1147" s="86">
        <v>500000</v>
      </c>
      <c r="F1147" s="167">
        <f t="shared" si="34"/>
        <v>500000</v>
      </c>
      <c r="G1147" s="171"/>
      <c r="H1147" s="178"/>
      <c r="I1147" s="184"/>
    </row>
    <row r="1148" spans="1:9">
      <c r="A1148" s="166"/>
      <c r="B1148" s="85">
        <v>44770</v>
      </c>
      <c r="C1148" s="65" t="s">
        <v>939</v>
      </c>
      <c r="D1148" s="24" t="s">
        <v>21</v>
      </c>
      <c r="E1148" s="86">
        <v>10000</v>
      </c>
      <c r="F1148" s="167">
        <f t="shared" si="34"/>
        <v>10000</v>
      </c>
      <c r="G1148" s="171"/>
      <c r="H1148" s="178"/>
      <c r="I1148" s="184"/>
    </row>
    <row r="1149" spans="1:9" ht="25.5">
      <c r="A1149" s="166"/>
      <c r="B1149" s="85">
        <v>44770</v>
      </c>
      <c r="C1149" s="65" t="s">
        <v>939</v>
      </c>
      <c r="D1149" s="24" t="s">
        <v>2478</v>
      </c>
      <c r="E1149" s="86">
        <v>200000</v>
      </c>
      <c r="F1149" s="167">
        <f t="shared" si="34"/>
        <v>200000</v>
      </c>
      <c r="G1149" s="171"/>
      <c r="H1149" s="178"/>
      <c r="I1149" s="184"/>
    </row>
    <row r="1150" spans="1:9">
      <c r="A1150" s="166"/>
      <c r="B1150" s="85">
        <v>44770</v>
      </c>
      <c r="C1150" s="65" t="s">
        <v>939</v>
      </c>
      <c r="D1150" s="24" t="s">
        <v>21</v>
      </c>
      <c r="E1150" s="86">
        <v>10000</v>
      </c>
      <c r="F1150" s="167">
        <f t="shared" si="34"/>
        <v>10000</v>
      </c>
      <c r="G1150" s="171"/>
      <c r="H1150" s="178"/>
      <c r="I1150" s="184"/>
    </row>
    <row r="1151" spans="1:9">
      <c r="A1151" s="166"/>
      <c r="B1151" s="85">
        <v>44770</v>
      </c>
      <c r="C1151" s="65" t="s">
        <v>939</v>
      </c>
      <c r="D1151" s="24" t="s">
        <v>21</v>
      </c>
      <c r="E1151" s="86">
        <v>47963</v>
      </c>
      <c r="F1151" s="167">
        <f t="shared" si="34"/>
        <v>47963</v>
      </c>
      <c r="G1151" s="171"/>
      <c r="H1151" s="178"/>
      <c r="I1151" s="184"/>
    </row>
    <row r="1152" spans="1:9">
      <c r="A1152" s="166"/>
      <c r="B1152" s="85">
        <v>44770</v>
      </c>
      <c r="C1152" s="65" t="s">
        <v>939</v>
      </c>
      <c r="D1152" s="24" t="s">
        <v>21</v>
      </c>
      <c r="E1152" s="86">
        <v>10000</v>
      </c>
      <c r="F1152" s="167">
        <f t="shared" si="34"/>
        <v>10000</v>
      </c>
      <c r="G1152" s="171"/>
      <c r="H1152" s="178"/>
      <c r="I1152" s="184"/>
    </row>
    <row r="1153" spans="1:9">
      <c r="A1153" s="166"/>
      <c r="B1153" s="85">
        <v>44770</v>
      </c>
      <c r="C1153" s="65" t="s">
        <v>939</v>
      </c>
      <c r="D1153" s="24" t="s">
        <v>21</v>
      </c>
      <c r="E1153" s="86">
        <v>20000</v>
      </c>
      <c r="F1153" s="167">
        <f t="shared" si="34"/>
        <v>20000</v>
      </c>
      <c r="G1153" s="171"/>
      <c r="H1153" s="178"/>
      <c r="I1153" s="184"/>
    </row>
    <row r="1154" spans="1:9">
      <c r="A1154" s="166"/>
      <c r="B1154" s="85">
        <v>44770</v>
      </c>
      <c r="C1154" s="65" t="s">
        <v>939</v>
      </c>
      <c r="D1154" s="24" t="s">
        <v>21</v>
      </c>
      <c r="E1154" s="86">
        <v>10000</v>
      </c>
      <c r="F1154" s="167">
        <f t="shared" si="34"/>
        <v>10000</v>
      </c>
      <c r="G1154" s="171"/>
      <c r="H1154" s="178"/>
      <c r="I1154" s="184"/>
    </row>
    <row r="1155" spans="1:9">
      <c r="A1155" s="166"/>
      <c r="B1155" s="85">
        <v>44770</v>
      </c>
      <c r="C1155" s="65" t="s">
        <v>939</v>
      </c>
      <c r="D1155" s="24" t="s">
        <v>21</v>
      </c>
      <c r="E1155" s="86">
        <v>10000</v>
      </c>
      <c r="F1155" s="167">
        <f t="shared" si="34"/>
        <v>10000</v>
      </c>
      <c r="G1155" s="171"/>
      <c r="H1155" s="178"/>
      <c r="I1155" s="184"/>
    </row>
    <row r="1156" spans="1:9">
      <c r="A1156" s="166"/>
      <c r="B1156" s="85">
        <v>44770</v>
      </c>
      <c r="C1156" s="65" t="s">
        <v>939</v>
      </c>
      <c r="D1156" s="24" t="s">
        <v>21</v>
      </c>
      <c r="E1156" s="86">
        <v>10000</v>
      </c>
      <c r="F1156" s="167">
        <f t="shared" si="34"/>
        <v>10000</v>
      </c>
      <c r="G1156" s="171"/>
      <c r="H1156" s="178"/>
      <c r="I1156" s="184"/>
    </row>
    <row r="1157" spans="1:9">
      <c r="A1157" s="166"/>
      <c r="B1157" s="85">
        <v>44770</v>
      </c>
      <c r="C1157" s="65" t="s">
        <v>939</v>
      </c>
      <c r="D1157" s="24" t="s">
        <v>21</v>
      </c>
      <c r="E1157" s="86">
        <v>10000</v>
      </c>
      <c r="F1157" s="167">
        <f t="shared" si="34"/>
        <v>10000</v>
      </c>
      <c r="G1157" s="171"/>
      <c r="H1157" s="178"/>
      <c r="I1157" s="184"/>
    </row>
    <row r="1158" spans="1:9">
      <c r="A1158" s="166"/>
      <c r="B1158" s="85">
        <v>44770</v>
      </c>
      <c r="C1158" s="65" t="s">
        <v>939</v>
      </c>
      <c r="D1158" s="24" t="s">
        <v>21</v>
      </c>
      <c r="E1158" s="86">
        <v>10000</v>
      </c>
      <c r="F1158" s="167">
        <f t="shared" si="34"/>
        <v>10000</v>
      </c>
      <c r="G1158" s="171"/>
      <c r="H1158" s="178"/>
      <c r="I1158" s="184"/>
    </row>
    <row r="1159" spans="1:9">
      <c r="A1159" s="166"/>
      <c r="B1159" s="85">
        <v>44770</v>
      </c>
      <c r="C1159" s="65" t="s">
        <v>939</v>
      </c>
      <c r="D1159" s="24" t="s">
        <v>21</v>
      </c>
      <c r="E1159" s="86">
        <v>10000</v>
      </c>
      <c r="F1159" s="167">
        <f t="shared" si="34"/>
        <v>10000</v>
      </c>
      <c r="G1159" s="171"/>
      <c r="H1159" s="178"/>
      <c r="I1159" s="184"/>
    </row>
    <row r="1160" spans="1:9">
      <c r="A1160" s="166"/>
      <c r="B1160" s="85">
        <v>44770</v>
      </c>
      <c r="C1160" s="65" t="s">
        <v>939</v>
      </c>
      <c r="D1160" s="24" t="s">
        <v>21</v>
      </c>
      <c r="E1160" s="86">
        <v>20000</v>
      </c>
      <c r="F1160" s="167">
        <f t="shared" si="34"/>
        <v>20000</v>
      </c>
      <c r="G1160" s="171"/>
      <c r="H1160" s="178"/>
      <c r="I1160" s="184"/>
    </row>
    <row r="1161" spans="1:9">
      <c r="A1161" s="166"/>
      <c r="B1161" s="85">
        <v>44770</v>
      </c>
      <c r="C1161" s="65" t="s">
        <v>939</v>
      </c>
      <c r="D1161" s="24" t="s">
        <v>21</v>
      </c>
      <c r="E1161" s="86">
        <v>10000</v>
      </c>
      <c r="F1161" s="167">
        <f t="shared" si="34"/>
        <v>10000</v>
      </c>
      <c r="G1161" s="171"/>
      <c r="H1161" s="178"/>
      <c r="I1161" s="184"/>
    </row>
    <row r="1162" spans="1:9">
      <c r="A1162" s="166"/>
      <c r="B1162" s="85">
        <v>44771</v>
      </c>
      <c r="C1162" s="65" t="s">
        <v>940</v>
      </c>
      <c r="D1162" s="24" t="s">
        <v>21</v>
      </c>
      <c r="E1162" s="86">
        <v>10000</v>
      </c>
      <c r="F1162" s="167">
        <f t="shared" si="34"/>
        <v>10000</v>
      </c>
      <c r="G1162" s="171"/>
      <c r="H1162" s="178"/>
      <c r="I1162" s="184"/>
    </row>
    <row r="1163" spans="1:9">
      <c r="A1163" s="166"/>
      <c r="B1163" s="85">
        <v>44771</v>
      </c>
      <c r="C1163" s="65" t="s">
        <v>940</v>
      </c>
      <c r="D1163" s="24" t="s">
        <v>21</v>
      </c>
      <c r="E1163" s="86">
        <v>50000</v>
      </c>
      <c r="F1163" s="167">
        <f t="shared" si="34"/>
        <v>50000</v>
      </c>
      <c r="G1163" s="171"/>
      <c r="H1163" s="178"/>
      <c r="I1163" s="184"/>
    </row>
    <row r="1164" spans="1:9">
      <c r="A1164" s="166"/>
      <c r="B1164" s="85">
        <v>44771</v>
      </c>
      <c r="C1164" s="65" t="s">
        <v>940</v>
      </c>
      <c r="D1164" s="24" t="s">
        <v>21</v>
      </c>
      <c r="E1164" s="86">
        <v>10000</v>
      </c>
      <c r="F1164" s="167">
        <f t="shared" si="34"/>
        <v>10000</v>
      </c>
      <c r="G1164" s="171"/>
      <c r="H1164" s="178"/>
      <c r="I1164" s="184"/>
    </row>
    <row r="1165" spans="1:9">
      <c r="A1165" s="166"/>
      <c r="B1165" s="85">
        <v>44771</v>
      </c>
      <c r="C1165" s="65" t="s">
        <v>940</v>
      </c>
      <c r="D1165" s="24" t="s">
        <v>21</v>
      </c>
      <c r="E1165" s="86">
        <v>10000</v>
      </c>
      <c r="F1165" s="167">
        <f t="shared" si="34"/>
        <v>10000</v>
      </c>
      <c r="G1165" s="171"/>
      <c r="H1165" s="178"/>
      <c r="I1165" s="184"/>
    </row>
    <row r="1166" spans="1:9">
      <c r="A1166" s="166"/>
      <c r="B1166" s="85">
        <v>44771</v>
      </c>
      <c r="C1166" s="65" t="s">
        <v>940</v>
      </c>
      <c r="D1166" s="24" t="s">
        <v>21</v>
      </c>
      <c r="E1166" s="86">
        <v>10000</v>
      </c>
      <c r="F1166" s="167">
        <f t="shared" si="34"/>
        <v>10000</v>
      </c>
      <c r="G1166" s="171"/>
      <c r="H1166" s="178"/>
      <c r="I1166" s="184"/>
    </row>
    <row r="1167" spans="1:9">
      <c r="A1167" s="166"/>
      <c r="B1167" s="85">
        <v>44771</v>
      </c>
      <c r="C1167" s="65" t="s">
        <v>940</v>
      </c>
      <c r="D1167" s="24" t="s">
        <v>21</v>
      </c>
      <c r="E1167" s="86">
        <v>10000</v>
      </c>
      <c r="F1167" s="167">
        <f t="shared" si="34"/>
        <v>10000</v>
      </c>
      <c r="G1167" s="171"/>
      <c r="H1167" s="178"/>
      <c r="I1167" s="184"/>
    </row>
    <row r="1168" spans="1:9">
      <c r="A1168" s="166"/>
      <c r="B1168" s="85">
        <v>44771</v>
      </c>
      <c r="C1168" s="65" t="s">
        <v>940</v>
      </c>
      <c r="D1168" s="24" t="s">
        <v>21</v>
      </c>
      <c r="E1168" s="86">
        <v>10000</v>
      </c>
      <c r="F1168" s="167">
        <f t="shared" si="34"/>
        <v>10000</v>
      </c>
      <c r="G1168" s="171"/>
      <c r="H1168" s="178"/>
      <c r="I1168" s="184"/>
    </row>
    <row r="1169" spans="1:9">
      <c r="A1169" s="166"/>
      <c r="B1169" s="85">
        <v>44771</v>
      </c>
      <c r="C1169" s="65" t="s">
        <v>940</v>
      </c>
      <c r="D1169" s="24" t="s">
        <v>21</v>
      </c>
      <c r="E1169" s="86">
        <v>10000</v>
      </c>
      <c r="F1169" s="167">
        <f t="shared" si="34"/>
        <v>10000</v>
      </c>
      <c r="G1169" s="171"/>
      <c r="H1169" s="178"/>
      <c r="I1169" s="184"/>
    </row>
    <row r="1170" spans="1:9">
      <c r="A1170" s="166"/>
      <c r="B1170" s="85">
        <v>44771</v>
      </c>
      <c r="C1170" s="65" t="s">
        <v>940</v>
      </c>
      <c r="D1170" s="24" t="s">
        <v>21</v>
      </c>
      <c r="E1170" s="86">
        <v>10000</v>
      </c>
      <c r="F1170" s="167">
        <f t="shared" si="34"/>
        <v>10000</v>
      </c>
      <c r="G1170" s="171"/>
      <c r="H1170" s="178"/>
      <c r="I1170" s="184"/>
    </row>
    <row r="1171" spans="1:9">
      <c r="A1171" s="166"/>
      <c r="B1171" s="85">
        <v>44771</v>
      </c>
      <c r="C1171" s="65" t="s">
        <v>940</v>
      </c>
      <c r="D1171" s="24" t="s">
        <v>243</v>
      </c>
      <c r="E1171" s="86">
        <v>100000</v>
      </c>
      <c r="F1171" s="167">
        <f t="shared" si="34"/>
        <v>100000</v>
      </c>
      <c r="G1171" s="171"/>
      <c r="H1171" s="178"/>
      <c r="I1171" s="184"/>
    </row>
    <row r="1172" spans="1:9">
      <c r="A1172" s="166"/>
      <c r="B1172" s="85">
        <v>44771</v>
      </c>
      <c r="C1172" s="65" t="s">
        <v>940</v>
      </c>
      <c r="D1172" s="24" t="s">
        <v>1005</v>
      </c>
      <c r="E1172" s="86">
        <v>500000</v>
      </c>
      <c r="F1172" s="167">
        <f t="shared" si="34"/>
        <v>500000</v>
      </c>
      <c r="G1172" s="171"/>
      <c r="H1172" s="178"/>
      <c r="I1172" s="184"/>
    </row>
    <row r="1173" spans="1:9">
      <c r="A1173" s="166"/>
      <c r="B1173" s="85">
        <v>44771</v>
      </c>
      <c r="C1173" s="65" t="s">
        <v>940</v>
      </c>
      <c r="D1173" s="24" t="s">
        <v>21</v>
      </c>
      <c r="E1173" s="86">
        <v>10000</v>
      </c>
      <c r="F1173" s="167">
        <f t="shared" si="34"/>
        <v>10000</v>
      </c>
      <c r="G1173" s="171"/>
      <c r="H1173" s="178"/>
      <c r="I1173" s="184"/>
    </row>
    <row r="1174" spans="1:9">
      <c r="A1174" s="166"/>
      <c r="B1174" s="85">
        <v>44771</v>
      </c>
      <c r="C1174" s="65" t="s">
        <v>940</v>
      </c>
      <c r="D1174" s="24" t="s">
        <v>21</v>
      </c>
      <c r="E1174" s="86">
        <v>10000</v>
      </c>
      <c r="F1174" s="167">
        <f t="shared" si="34"/>
        <v>10000</v>
      </c>
      <c r="G1174" s="171"/>
      <c r="H1174" s="178"/>
      <c r="I1174" s="184"/>
    </row>
    <row r="1175" spans="1:9">
      <c r="A1175" s="166"/>
      <c r="B1175" s="85">
        <v>44771</v>
      </c>
      <c r="C1175" s="65" t="s">
        <v>940</v>
      </c>
      <c r="D1175" s="24" t="s">
        <v>21</v>
      </c>
      <c r="E1175" s="86">
        <v>10000</v>
      </c>
      <c r="F1175" s="167">
        <f t="shared" si="34"/>
        <v>10000</v>
      </c>
      <c r="G1175" s="171"/>
      <c r="H1175" s="178"/>
      <c r="I1175" s="184"/>
    </row>
    <row r="1176" spans="1:9">
      <c r="A1176" s="166"/>
      <c r="B1176" s="85">
        <v>44771</v>
      </c>
      <c r="C1176" s="65" t="s">
        <v>940</v>
      </c>
      <c r="D1176" s="24" t="s">
        <v>21</v>
      </c>
      <c r="E1176" s="86">
        <v>10000</v>
      </c>
      <c r="F1176" s="167">
        <f t="shared" si="34"/>
        <v>10000</v>
      </c>
      <c r="G1176" s="171"/>
      <c r="H1176" s="178"/>
      <c r="I1176" s="184"/>
    </row>
    <row r="1177" spans="1:9">
      <c r="A1177" s="166"/>
      <c r="B1177" s="85">
        <v>44771</v>
      </c>
      <c r="C1177" s="65" t="s">
        <v>940</v>
      </c>
      <c r="D1177" s="24" t="s">
        <v>1006</v>
      </c>
      <c r="E1177" s="86">
        <v>100000</v>
      </c>
      <c r="F1177" s="167">
        <f t="shared" si="34"/>
        <v>100000</v>
      </c>
      <c r="G1177" s="171"/>
      <c r="H1177" s="178"/>
      <c r="I1177" s="184"/>
    </row>
    <row r="1178" spans="1:9">
      <c r="A1178" s="166"/>
      <c r="B1178" s="85">
        <v>44771</v>
      </c>
      <c r="C1178" s="65" t="s">
        <v>940</v>
      </c>
      <c r="D1178" s="24" t="s">
        <v>21</v>
      </c>
      <c r="E1178" s="86">
        <v>10000</v>
      </c>
      <c r="F1178" s="167">
        <f t="shared" si="34"/>
        <v>10000</v>
      </c>
      <c r="G1178" s="171"/>
      <c r="H1178" s="178"/>
      <c r="I1178" s="184"/>
    </row>
    <row r="1179" spans="1:9">
      <c r="A1179" s="166"/>
      <c r="B1179" s="85">
        <v>44771</v>
      </c>
      <c r="C1179" s="65" t="s">
        <v>940</v>
      </c>
      <c r="D1179" s="24" t="s">
        <v>21</v>
      </c>
      <c r="E1179" s="86">
        <v>10000</v>
      </c>
      <c r="F1179" s="167">
        <f t="shared" si="34"/>
        <v>10000</v>
      </c>
      <c r="G1179" s="171"/>
      <c r="H1179" s="178"/>
      <c r="I1179" s="184"/>
    </row>
    <row r="1180" spans="1:9">
      <c r="A1180" s="166"/>
      <c r="B1180" s="85">
        <v>44771</v>
      </c>
      <c r="C1180" s="65" t="s">
        <v>940</v>
      </c>
      <c r="D1180" s="24" t="s">
        <v>21</v>
      </c>
      <c r="E1180" s="86">
        <v>10000</v>
      </c>
      <c r="F1180" s="167">
        <f t="shared" si="34"/>
        <v>10000</v>
      </c>
      <c r="G1180" s="171"/>
      <c r="H1180" s="178"/>
      <c r="I1180" s="184"/>
    </row>
    <row r="1181" spans="1:9">
      <c r="A1181" s="166"/>
      <c r="B1181" s="85">
        <v>44771</v>
      </c>
      <c r="C1181" s="65" t="s">
        <v>940</v>
      </c>
      <c r="D1181" s="24" t="s">
        <v>307</v>
      </c>
      <c r="E1181" s="86">
        <v>195479</v>
      </c>
      <c r="F1181" s="167">
        <f t="shared" si="34"/>
        <v>195479</v>
      </c>
      <c r="G1181" s="171"/>
      <c r="H1181" s="178"/>
      <c r="I1181" s="184"/>
    </row>
    <row r="1182" spans="1:9">
      <c r="A1182" s="166"/>
      <c r="B1182" s="85">
        <v>44771</v>
      </c>
      <c r="C1182" s="65" t="s">
        <v>940</v>
      </c>
      <c r="D1182" s="24" t="s">
        <v>21</v>
      </c>
      <c r="E1182" s="86">
        <v>20000</v>
      </c>
      <c r="F1182" s="167">
        <f t="shared" si="34"/>
        <v>20000</v>
      </c>
      <c r="G1182" s="171"/>
      <c r="H1182" s="178"/>
      <c r="I1182" s="184"/>
    </row>
    <row r="1183" spans="1:9">
      <c r="A1183" s="166"/>
      <c r="B1183" s="85">
        <v>44772</v>
      </c>
      <c r="C1183" s="65" t="s">
        <v>941</v>
      </c>
      <c r="D1183" s="24" t="s">
        <v>21</v>
      </c>
      <c r="E1183" s="86">
        <v>10000</v>
      </c>
      <c r="F1183" s="167">
        <f t="shared" si="34"/>
        <v>10000</v>
      </c>
      <c r="G1183" s="171"/>
      <c r="H1183" s="178"/>
      <c r="I1183" s="184"/>
    </row>
    <row r="1184" spans="1:9">
      <c r="A1184" s="166"/>
      <c r="B1184" s="85">
        <v>44772</v>
      </c>
      <c r="C1184" s="65" t="s">
        <v>941</v>
      </c>
      <c r="D1184" s="24" t="s">
        <v>21</v>
      </c>
      <c r="E1184" s="86">
        <v>6469</v>
      </c>
      <c r="F1184" s="167">
        <f t="shared" si="34"/>
        <v>6469</v>
      </c>
      <c r="G1184" s="171"/>
      <c r="H1184" s="178"/>
      <c r="I1184" s="184"/>
    </row>
    <row r="1185" spans="1:9">
      <c r="A1185" s="166"/>
      <c r="B1185" s="85">
        <v>44772</v>
      </c>
      <c r="C1185" s="65" t="s">
        <v>941</v>
      </c>
      <c r="D1185" s="24" t="s">
        <v>1007</v>
      </c>
      <c r="E1185" s="86">
        <v>100000</v>
      </c>
      <c r="F1185" s="167">
        <f t="shared" si="34"/>
        <v>100000</v>
      </c>
      <c r="G1185" s="171"/>
      <c r="H1185" s="178"/>
      <c r="I1185" s="184"/>
    </row>
    <row r="1186" spans="1:9">
      <c r="A1186" s="166"/>
      <c r="B1186" s="85">
        <v>44772</v>
      </c>
      <c r="C1186" s="65" t="s">
        <v>941</v>
      </c>
      <c r="D1186" s="24" t="s">
        <v>143</v>
      </c>
      <c r="E1186" s="86">
        <v>200000</v>
      </c>
      <c r="F1186" s="167">
        <f t="shared" si="34"/>
        <v>200000</v>
      </c>
      <c r="G1186" s="171"/>
      <c r="H1186" s="178"/>
      <c r="I1186" s="184"/>
    </row>
    <row r="1187" spans="1:9">
      <c r="A1187" s="166"/>
      <c r="B1187" s="85">
        <v>44772</v>
      </c>
      <c r="C1187" s="65" t="s">
        <v>941</v>
      </c>
      <c r="D1187" s="24" t="s">
        <v>21</v>
      </c>
      <c r="E1187" s="86">
        <v>10000</v>
      </c>
      <c r="F1187" s="167">
        <f t="shared" si="34"/>
        <v>10000</v>
      </c>
      <c r="G1187" s="171"/>
      <c r="H1187" s="178"/>
      <c r="I1187" s="184"/>
    </row>
    <row r="1188" spans="1:9">
      <c r="A1188" s="166"/>
      <c r="B1188" s="85">
        <v>44772</v>
      </c>
      <c r="C1188" s="65" t="s">
        <v>941</v>
      </c>
      <c r="D1188" s="24" t="s">
        <v>2461</v>
      </c>
      <c r="E1188" s="86">
        <v>700000</v>
      </c>
      <c r="F1188" s="167">
        <f t="shared" si="34"/>
        <v>700000</v>
      </c>
      <c r="G1188" s="171"/>
      <c r="H1188" s="178"/>
      <c r="I1188" s="184"/>
    </row>
    <row r="1189" spans="1:9">
      <c r="A1189" s="166"/>
      <c r="B1189" s="85">
        <v>44772</v>
      </c>
      <c r="C1189" s="65" t="s">
        <v>941</v>
      </c>
      <c r="D1189" s="24" t="s">
        <v>21</v>
      </c>
      <c r="E1189" s="86">
        <v>10000</v>
      </c>
      <c r="F1189" s="167">
        <f t="shared" si="34"/>
        <v>10000</v>
      </c>
      <c r="G1189" s="171"/>
      <c r="H1189" s="178"/>
      <c r="I1189" s="184"/>
    </row>
    <row r="1190" spans="1:9">
      <c r="A1190" s="166"/>
      <c r="B1190" s="85">
        <v>44772</v>
      </c>
      <c r="C1190" s="65" t="s">
        <v>941</v>
      </c>
      <c r="D1190" s="24" t="s">
        <v>21</v>
      </c>
      <c r="E1190" s="86">
        <v>10000</v>
      </c>
      <c r="F1190" s="167">
        <f t="shared" si="34"/>
        <v>10000</v>
      </c>
      <c r="G1190" s="171"/>
      <c r="H1190" s="178"/>
      <c r="I1190" s="184"/>
    </row>
    <row r="1191" spans="1:9">
      <c r="A1191" s="166"/>
      <c r="B1191" s="85">
        <v>44772</v>
      </c>
      <c r="C1191" s="65" t="s">
        <v>941</v>
      </c>
      <c r="D1191" s="24" t="s">
        <v>21</v>
      </c>
      <c r="E1191" s="86">
        <v>10000</v>
      </c>
      <c r="F1191" s="167">
        <f t="shared" si="34"/>
        <v>10000</v>
      </c>
      <c r="G1191" s="171"/>
      <c r="H1191" s="178"/>
      <c r="I1191" s="184"/>
    </row>
    <row r="1192" spans="1:9">
      <c r="A1192" s="166"/>
      <c r="B1192" s="85">
        <v>44772</v>
      </c>
      <c r="C1192" s="65" t="s">
        <v>941</v>
      </c>
      <c r="D1192" s="24" t="s">
        <v>21</v>
      </c>
      <c r="E1192" s="86">
        <v>10000</v>
      </c>
      <c r="F1192" s="167">
        <f t="shared" si="34"/>
        <v>10000</v>
      </c>
      <c r="G1192" s="171"/>
      <c r="H1192" s="178"/>
      <c r="I1192" s="184"/>
    </row>
    <row r="1193" spans="1:9">
      <c r="A1193" s="166"/>
      <c r="B1193" s="85">
        <v>44772</v>
      </c>
      <c r="C1193" s="65" t="s">
        <v>941</v>
      </c>
      <c r="D1193" s="24" t="s">
        <v>21</v>
      </c>
      <c r="E1193" s="86">
        <v>10000</v>
      </c>
      <c r="F1193" s="167">
        <f t="shared" ref="F1193:F1205" si="35">E1193</f>
        <v>10000</v>
      </c>
      <c r="G1193" s="171"/>
      <c r="H1193" s="178"/>
      <c r="I1193" s="184"/>
    </row>
    <row r="1194" spans="1:9">
      <c r="A1194" s="166"/>
      <c r="B1194" s="85">
        <v>44773</v>
      </c>
      <c r="C1194" s="65" t="s">
        <v>942</v>
      </c>
      <c r="D1194" s="24" t="s">
        <v>1008</v>
      </c>
      <c r="E1194" s="86">
        <v>300000</v>
      </c>
      <c r="F1194" s="167">
        <f t="shared" si="35"/>
        <v>300000</v>
      </c>
      <c r="G1194" s="171"/>
      <c r="H1194" s="178"/>
      <c r="I1194" s="184"/>
    </row>
    <row r="1195" spans="1:9">
      <c r="A1195" s="166"/>
      <c r="B1195" s="85">
        <v>44773</v>
      </c>
      <c r="C1195" s="65" t="s">
        <v>942</v>
      </c>
      <c r="D1195" s="24" t="s">
        <v>1009</v>
      </c>
      <c r="E1195" s="86">
        <v>400000</v>
      </c>
      <c r="F1195" s="167">
        <f t="shared" si="35"/>
        <v>400000</v>
      </c>
      <c r="G1195" s="171"/>
      <c r="H1195" s="178"/>
      <c r="I1195" s="184"/>
    </row>
    <row r="1196" spans="1:9">
      <c r="A1196" s="166"/>
      <c r="B1196" s="85">
        <v>44773</v>
      </c>
      <c r="C1196" s="65" t="s">
        <v>942</v>
      </c>
      <c r="D1196" s="24" t="s">
        <v>21</v>
      </c>
      <c r="E1196" s="86">
        <v>1000</v>
      </c>
      <c r="F1196" s="167">
        <f t="shared" si="35"/>
        <v>1000</v>
      </c>
      <c r="G1196" s="171"/>
      <c r="H1196" s="178"/>
      <c r="I1196" s="184"/>
    </row>
    <row r="1197" spans="1:9">
      <c r="A1197" s="166"/>
      <c r="B1197" s="85">
        <v>44773</v>
      </c>
      <c r="C1197" s="65" t="s">
        <v>942</v>
      </c>
      <c r="D1197" s="24" t="s">
        <v>21</v>
      </c>
      <c r="E1197" s="86">
        <v>10000</v>
      </c>
      <c r="F1197" s="167">
        <f t="shared" si="35"/>
        <v>10000</v>
      </c>
      <c r="G1197" s="171"/>
      <c r="H1197" s="178"/>
      <c r="I1197" s="184"/>
    </row>
    <row r="1198" spans="1:9">
      <c r="A1198" s="166"/>
      <c r="B1198" s="85">
        <v>44773</v>
      </c>
      <c r="C1198" s="65" t="s">
        <v>942</v>
      </c>
      <c r="D1198" s="24" t="s">
        <v>21</v>
      </c>
      <c r="E1198" s="86">
        <v>10000</v>
      </c>
      <c r="F1198" s="167">
        <f t="shared" si="35"/>
        <v>10000</v>
      </c>
      <c r="G1198" s="171"/>
      <c r="H1198" s="178"/>
      <c r="I1198" s="184"/>
    </row>
    <row r="1199" spans="1:9">
      <c r="A1199" s="166"/>
      <c r="B1199" s="85">
        <v>44773</v>
      </c>
      <c r="C1199" s="65" t="s">
        <v>942</v>
      </c>
      <c r="D1199" s="24" t="s">
        <v>21</v>
      </c>
      <c r="E1199" s="86">
        <v>120000</v>
      </c>
      <c r="F1199" s="167">
        <f t="shared" si="35"/>
        <v>120000</v>
      </c>
      <c r="G1199" s="171"/>
      <c r="H1199" s="178"/>
      <c r="I1199" s="184"/>
    </row>
    <row r="1200" spans="1:9">
      <c r="A1200" s="166"/>
      <c r="B1200" s="85">
        <v>44773</v>
      </c>
      <c r="C1200" s="65" t="s">
        <v>942</v>
      </c>
      <c r="D1200" s="24" t="s">
        <v>21</v>
      </c>
      <c r="E1200" s="86">
        <v>10000</v>
      </c>
      <c r="F1200" s="167">
        <f t="shared" si="35"/>
        <v>10000</v>
      </c>
      <c r="G1200" s="171"/>
      <c r="H1200" s="178"/>
      <c r="I1200" s="184"/>
    </row>
    <row r="1201" spans="1:9">
      <c r="A1201" s="166"/>
      <c r="B1201" s="85">
        <v>44773</v>
      </c>
      <c r="C1201" s="65" t="s">
        <v>942</v>
      </c>
      <c r="D1201" s="24" t="s">
        <v>21</v>
      </c>
      <c r="E1201" s="86">
        <v>200000</v>
      </c>
      <c r="F1201" s="167">
        <f t="shared" si="35"/>
        <v>200000</v>
      </c>
      <c r="G1201" s="171"/>
      <c r="H1201" s="178"/>
      <c r="I1201" s="184"/>
    </row>
    <row r="1202" spans="1:9">
      <c r="A1202" s="166"/>
      <c r="B1202" s="85">
        <v>44773</v>
      </c>
      <c r="C1202" s="65" t="s">
        <v>942</v>
      </c>
      <c r="D1202" s="24" t="s">
        <v>21</v>
      </c>
      <c r="E1202" s="86">
        <v>10000</v>
      </c>
      <c r="F1202" s="167">
        <f t="shared" si="35"/>
        <v>10000</v>
      </c>
      <c r="G1202" s="171"/>
      <c r="H1202" s="178"/>
      <c r="I1202" s="184"/>
    </row>
    <row r="1203" spans="1:9">
      <c r="A1203" s="166"/>
      <c r="B1203" s="85">
        <v>44773</v>
      </c>
      <c r="C1203" s="65" t="s">
        <v>942</v>
      </c>
      <c r="D1203" s="24" t="s">
        <v>21</v>
      </c>
      <c r="E1203" s="86">
        <v>20000</v>
      </c>
      <c r="F1203" s="167">
        <f t="shared" si="35"/>
        <v>20000</v>
      </c>
      <c r="G1203" s="171"/>
      <c r="H1203" s="178"/>
      <c r="I1203" s="184"/>
    </row>
    <row r="1204" spans="1:9">
      <c r="A1204" s="166"/>
      <c r="B1204" s="85">
        <v>44773</v>
      </c>
      <c r="C1204" s="65" t="s">
        <v>942</v>
      </c>
      <c r="D1204" s="24" t="s">
        <v>21</v>
      </c>
      <c r="E1204" s="86">
        <v>10000</v>
      </c>
      <c r="F1204" s="167">
        <f t="shared" si="35"/>
        <v>10000</v>
      </c>
      <c r="G1204" s="171"/>
      <c r="H1204" s="178"/>
      <c r="I1204" s="184"/>
    </row>
    <row r="1205" spans="1:9">
      <c r="A1205" s="166"/>
      <c r="B1205" s="85">
        <v>44773</v>
      </c>
      <c r="C1205" s="65" t="s">
        <v>942</v>
      </c>
      <c r="D1205" s="24" t="s">
        <v>536</v>
      </c>
      <c r="E1205" s="86">
        <v>100000</v>
      </c>
      <c r="F1205" s="167">
        <f t="shared" si="35"/>
        <v>100000</v>
      </c>
      <c r="G1205" s="171"/>
      <c r="H1205" s="178"/>
      <c r="I1205" s="184"/>
    </row>
    <row r="1206" spans="1:9">
      <c r="A1206" s="166"/>
      <c r="B1206" s="915">
        <v>44774</v>
      </c>
      <c r="C1206" s="916" t="s">
        <v>1839</v>
      </c>
      <c r="D1206" s="24" t="s">
        <v>21</v>
      </c>
      <c r="E1206" s="1013">
        <v>2739</v>
      </c>
      <c r="F1206" s="167">
        <f>E1206</f>
        <v>2739</v>
      </c>
      <c r="G1206" s="171"/>
      <c r="H1206" s="178"/>
      <c r="I1206" s="184"/>
    </row>
    <row r="1207" spans="1:9">
      <c r="A1207" s="166"/>
      <c r="B1207" s="915">
        <v>44774</v>
      </c>
      <c r="C1207" s="916" t="s">
        <v>1839</v>
      </c>
      <c r="D1207" s="24" t="s">
        <v>21</v>
      </c>
      <c r="E1207" s="1013">
        <v>10000</v>
      </c>
      <c r="F1207" s="167">
        <f t="shared" ref="F1207:F1270" si="36">E1207</f>
        <v>10000</v>
      </c>
      <c r="G1207" s="171"/>
      <c r="H1207" s="178"/>
      <c r="I1207" s="184"/>
    </row>
    <row r="1208" spans="1:9">
      <c r="A1208" s="166"/>
      <c r="B1208" s="915">
        <v>44774</v>
      </c>
      <c r="C1208" s="916" t="s">
        <v>1839</v>
      </c>
      <c r="D1208" s="24" t="s">
        <v>21</v>
      </c>
      <c r="E1208" s="1013">
        <v>10000</v>
      </c>
      <c r="F1208" s="167">
        <f t="shared" si="36"/>
        <v>10000</v>
      </c>
      <c r="G1208" s="171"/>
      <c r="H1208" s="178"/>
      <c r="I1208" s="184"/>
    </row>
    <row r="1209" spans="1:9">
      <c r="A1209" s="166"/>
      <c r="B1209" s="915">
        <v>44774</v>
      </c>
      <c r="C1209" s="916" t="s">
        <v>1839</v>
      </c>
      <c r="D1209" s="24" t="s">
        <v>21</v>
      </c>
      <c r="E1209" s="1013">
        <v>10000</v>
      </c>
      <c r="F1209" s="167">
        <f t="shared" si="36"/>
        <v>10000</v>
      </c>
      <c r="G1209" s="171"/>
      <c r="H1209" s="178"/>
      <c r="I1209" s="184"/>
    </row>
    <row r="1210" spans="1:9">
      <c r="A1210" s="166"/>
      <c r="B1210" s="915">
        <v>44774</v>
      </c>
      <c r="C1210" s="916" t="s">
        <v>1839</v>
      </c>
      <c r="D1210" s="24" t="s">
        <v>21</v>
      </c>
      <c r="E1210" s="1013">
        <v>10000</v>
      </c>
      <c r="F1210" s="167">
        <f t="shared" si="36"/>
        <v>10000</v>
      </c>
      <c r="G1210" s="171"/>
      <c r="H1210" s="178"/>
      <c r="I1210" s="184"/>
    </row>
    <row r="1211" spans="1:9">
      <c r="A1211" s="166"/>
      <c r="B1211" s="915">
        <v>44774</v>
      </c>
      <c r="C1211" s="916" t="s">
        <v>1839</v>
      </c>
      <c r="D1211" s="24" t="s">
        <v>21</v>
      </c>
      <c r="E1211" s="1013">
        <v>10000</v>
      </c>
      <c r="F1211" s="167">
        <f t="shared" si="36"/>
        <v>10000</v>
      </c>
      <c r="G1211" s="171"/>
      <c r="H1211" s="178"/>
      <c r="I1211" s="184"/>
    </row>
    <row r="1212" spans="1:9">
      <c r="A1212" s="166"/>
      <c r="B1212" s="915">
        <v>44774</v>
      </c>
      <c r="C1212" s="916" t="s">
        <v>1839</v>
      </c>
      <c r="D1212" s="24" t="s">
        <v>21</v>
      </c>
      <c r="E1212" s="1013">
        <v>10000</v>
      </c>
      <c r="F1212" s="167">
        <f t="shared" si="36"/>
        <v>10000</v>
      </c>
      <c r="G1212" s="171"/>
      <c r="H1212" s="178"/>
      <c r="I1212" s="184"/>
    </row>
    <row r="1213" spans="1:9">
      <c r="A1213" s="166"/>
      <c r="B1213" s="915">
        <v>44774</v>
      </c>
      <c r="C1213" s="916" t="s">
        <v>1839</v>
      </c>
      <c r="D1213" s="106" t="s">
        <v>993</v>
      </c>
      <c r="E1213" s="1013">
        <v>92095</v>
      </c>
      <c r="F1213" s="167">
        <f t="shared" si="36"/>
        <v>92095</v>
      </c>
      <c r="G1213" s="171"/>
      <c r="H1213" s="178"/>
      <c r="I1213" s="184"/>
    </row>
    <row r="1214" spans="1:9">
      <c r="A1214" s="166"/>
      <c r="B1214" s="915">
        <v>44774</v>
      </c>
      <c r="C1214" s="916" t="s">
        <v>1839</v>
      </c>
      <c r="D1214" s="24" t="s">
        <v>21</v>
      </c>
      <c r="E1214" s="1013">
        <v>10000</v>
      </c>
      <c r="F1214" s="167">
        <f t="shared" si="36"/>
        <v>10000</v>
      </c>
      <c r="G1214" s="171"/>
      <c r="H1214" s="178"/>
      <c r="I1214" s="184"/>
    </row>
    <row r="1215" spans="1:9">
      <c r="A1215" s="166"/>
      <c r="B1215" s="915">
        <v>44774</v>
      </c>
      <c r="C1215" s="916" t="s">
        <v>1839</v>
      </c>
      <c r="D1215" s="24" t="s">
        <v>21</v>
      </c>
      <c r="E1215" s="1013">
        <v>10000</v>
      </c>
      <c r="F1215" s="167">
        <f t="shared" si="36"/>
        <v>10000</v>
      </c>
      <c r="G1215" s="171"/>
      <c r="H1215" s="178"/>
      <c r="I1215" s="184"/>
    </row>
    <row r="1216" spans="1:9">
      <c r="A1216" s="166"/>
      <c r="B1216" s="915">
        <v>44774</v>
      </c>
      <c r="C1216" s="916" t="s">
        <v>1839</v>
      </c>
      <c r="D1216" s="24" t="s">
        <v>21</v>
      </c>
      <c r="E1216" s="1013">
        <v>10000</v>
      </c>
      <c r="F1216" s="167">
        <f t="shared" si="36"/>
        <v>10000</v>
      </c>
      <c r="G1216" s="171"/>
      <c r="H1216" s="178"/>
      <c r="I1216" s="184"/>
    </row>
    <row r="1217" spans="1:9">
      <c r="A1217" s="166"/>
      <c r="B1217" s="915">
        <v>44774</v>
      </c>
      <c r="C1217" s="916" t="s">
        <v>1839</v>
      </c>
      <c r="D1217" s="24" t="s">
        <v>21</v>
      </c>
      <c r="E1217" s="1013">
        <v>10000</v>
      </c>
      <c r="F1217" s="167">
        <f t="shared" si="36"/>
        <v>10000</v>
      </c>
      <c r="G1217" s="171"/>
      <c r="H1217" s="178"/>
      <c r="I1217" s="184"/>
    </row>
    <row r="1218" spans="1:9">
      <c r="A1218" s="166"/>
      <c r="B1218" s="915">
        <v>44774</v>
      </c>
      <c r="C1218" s="916" t="s">
        <v>1839</v>
      </c>
      <c r="D1218" s="24" t="s">
        <v>21</v>
      </c>
      <c r="E1218" s="1013">
        <v>10000</v>
      </c>
      <c r="F1218" s="167">
        <f t="shared" si="36"/>
        <v>10000</v>
      </c>
      <c r="G1218" s="171"/>
      <c r="H1218" s="178"/>
      <c r="I1218" s="184"/>
    </row>
    <row r="1219" spans="1:9">
      <c r="A1219" s="166"/>
      <c r="B1219" s="915">
        <v>44774</v>
      </c>
      <c r="C1219" s="916" t="s">
        <v>1839</v>
      </c>
      <c r="D1219" s="24" t="s">
        <v>21</v>
      </c>
      <c r="E1219" s="1013">
        <v>10000</v>
      </c>
      <c r="F1219" s="167">
        <f t="shared" si="36"/>
        <v>10000</v>
      </c>
      <c r="G1219" s="171"/>
      <c r="H1219" s="178"/>
      <c r="I1219" s="184"/>
    </row>
    <row r="1220" spans="1:9">
      <c r="A1220" s="166"/>
      <c r="B1220" s="915">
        <v>44774</v>
      </c>
      <c r="C1220" s="916" t="s">
        <v>1839</v>
      </c>
      <c r="D1220" s="24" t="s">
        <v>21</v>
      </c>
      <c r="E1220" s="1013">
        <v>10000</v>
      </c>
      <c r="F1220" s="167">
        <f t="shared" si="36"/>
        <v>10000</v>
      </c>
      <c r="G1220" s="171"/>
      <c r="H1220" s="178"/>
      <c r="I1220" s="184"/>
    </row>
    <row r="1221" spans="1:9">
      <c r="A1221" s="166"/>
      <c r="B1221" s="915">
        <v>44774</v>
      </c>
      <c r="C1221" s="916" t="s">
        <v>1839</v>
      </c>
      <c r="D1221" s="106" t="s">
        <v>2089</v>
      </c>
      <c r="E1221" s="1013">
        <v>150000</v>
      </c>
      <c r="F1221" s="167">
        <f t="shared" si="36"/>
        <v>150000</v>
      </c>
      <c r="G1221" s="171"/>
      <c r="H1221" s="178"/>
      <c r="I1221" s="184"/>
    </row>
    <row r="1222" spans="1:9">
      <c r="A1222" s="166"/>
      <c r="B1222" s="915">
        <v>44774</v>
      </c>
      <c r="C1222" s="916" t="s">
        <v>1839</v>
      </c>
      <c r="D1222" s="106" t="s">
        <v>1933</v>
      </c>
      <c r="E1222" s="1013">
        <v>200000</v>
      </c>
      <c r="F1222" s="167">
        <f t="shared" si="36"/>
        <v>200000</v>
      </c>
      <c r="G1222" s="171"/>
      <c r="H1222" s="178"/>
      <c r="I1222" s="184"/>
    </row>
    <row r="1223" spans="1:9">
      <c r="A1223" s="166"/>
      <c r="B1223" s="915">
        <v>44774</v>
      </c>
      <c r="C1223" s="916" t="s">
        <v>1839</v>
      </c>
      <c r="D1223" s="24" t="s">
        <v>21</v>
      </c>
      <c r="E1223" s="1013">
        <v>10000</v>
      </c>
      <c r="F1223" s="167">
        <f t="shared" si="36"/>
        <v>10000</v>
      </c>
      <c r="G1223" s="171"/>
      <c r="H1223" s="178"/>
      <c r="I1223" s="184"/>
    </row>
    <row r="1224" spans="1:9">
      <c r="A1224" s="166"/>
      <c r="B1224" s="915">
        <v>44774</v>
      </c>
      <c r="C1224" s="916" t="s">
        <v>1839</v>
      </c>
      <c r="D1224" s="24" t="s">
        <v>21</v>
      </c>
      <c r="E1224" s="1013">
        <v>20000</v>
      </c>
      <c r="F1224" s="167">
        <f t="shared" si="36"/>
        <v>20000</v>
      </c>
      <c r="G1224" s="171"/>
      <c r="H1224" s="178"/>
      <c r="I1224" s="184"/>
    </row>
    <row r="1225" spans="1:9">
      <c r="A1225" s="166"/>
      <c r="B1225" s="915">
        <v>44774</v>
      </c>
      <c r="C1225" s="916" t="s">
        <v>1839</v>
      </c>
      <c r="D1225" s="24" t="s">
        <v>21</v>
      </c>
      <c r="E1225" s="1013">
        <v>10000</v>
      </c>
      <c r="F1225" s="167">
        <f t="shared" si="36"/>
        <v>10000</v>
      </c>
      <c r="G1225" s="171"/>
      <c r="H1225" s="178"/>
      <c r="I1225" s="184"/>
    </row>
    <row r="1226" spans="1:9">
      <c r="A1226" s="166"/>
      <c r="B1226" s="915">
        <v>44774</v>
      </c>
      <c r="C1226" s="916" t="s">
        <v>1839</v>
      </c>
      <c r="D1226" s="24" t="s">
        <v>21</v>
      </c>
      <c r="E1226" s="1013">
        <v>10000</v>
      </c>
      <c r="F1226" s="167">
        <f t="shared" si="36"/>
        <v>10000</v>
      </c>
      <c r="G1226" s="171"/>
      <c r="H1226" s="178"/>
      <c r="I1226" s="184"/>
    </row>
    <row r="1227" spans="1:9">
      <c r="A1227" s="166"/>
      <c r="B1227" s="915">
        <v>44774</v>
      </c>
      <c r="C1227" s="916" t="s">
        <v>1839</v>
      </c>
      <c r="D1227" s="24" t="s">
        <v>21</v>
      </c>
      <c r="E1227" s="1013">
        <v>10000</v>
      </c>
      <c r="F1227" s="167">
        <f t="shared" si="36"/>
        <v>10000</v>
      </c>
      <c r="G1227" s="171"/>
      <c r="H1227" s="178"/>
      <c r="I1227" s="184"/>
    </row>
    <row r="1228" spans="1:9">
      <c r="A1228" s="166"/>
      <c r="B1228" s="915">
        <v>44774</v>
      </c>
      <c r="C1228" s="916" t="s">
        <v>1839</v>
      </c>
      <c r="D1228" s="24" t="s">
        <v>21</v>
      </c>
      <c r="E1228" s="1013">
        <v>10000</v>
      </c>
      <c r="F1228" s="167">
        <f t="shared" si="36"/>
        <v>10000</v>
      </c>
      <c r="G1228" s="171"/>
      <c r="H1228" s="178"/>
      <c r="I1228" s="184"/>
    </row>
    <row r="1229" spans="1:9">
      <c r="A1229" s="166"/>
      <c r="B1229" s="915">
        <v>44774</v>
      </c>
      <c r="C1229" s="916" t="s">
        <v>1839</v>
      </c>
      <c r="D1229" s="24" t="s">
        <v>21</v>
      </c>
      <c r="E1229" s="1013">
        <v>10000</v>
      </c>
      <c r="F1229" s="167">
        <f t="shared" si="36"/>
        <v>10000</v>
      </c>
      <c r="G1229" s="171"/>
      <c r="H1229" s="178"/>
      <c r="I1229" s="184"/>
    </row>
    <row r="1230" spans="1:9">
      <c r="A1230" s="166"/>
      <c r="B1230" s="915">
        <v>44774</v>
      </c>
      <c r="C1230" s="916" t="s">
        <v>1839</v>
      </c>
      <c r="D1230" s="106" t="s">
        <v>144</v>
      </c>
      <c r="E1230" s="1013">
        <v>200000</v>
      </c>
      <c r="F1230" s="167">
        <f t="shared" si="36"/>
        <v>200000</v>
      </c>
      <c r="G1230" s="171"/>
      <c r="H1230" s="178"/>
      <c r="I1230" s="184"/>
    </row>
    <row r="1231" spans="1:9">
      <c r="A1231" s="166"/>
      <c r="B1231" s="915">
        <v>44774</v>
      </c>
      <c r="C1231" s="916" t="s">
        <v>1839</v>
      </c>
      <c r="D1231" s="24" t="s">
        <v>21</v>
      </c>
      <c r="E1231" s="1013">
        <v>10000</v>
      </c>
      <c r="F1231" s="167">
        <f t="shared" si="36"/>
        <v>10000</v>
      </c>
      <c r="G1231" s="171"/>
      <c r="H1231" s="178"/>
      <c r="I1231" s="184"/>
    </row>
    <row r="1232" spans="1:9">
      <c r="A1232" s="166"/>
      <c r="B1232" s="915">
        <v>44774</v>
      </c>
      <c r="C1232" s="916" t="s">
        <v>1839</v>
      </c>
      <c r="D1232" s="24" t="s">
        <v>21</v>
      </c>
      <c r="E1232" s="1013">
        <v>10000</v>
      </c>
      <c r="F1232" s="167">
        <f t="shared" si="36"/>
        <v>10000</v>
      </c>
      <c r="G1232" s="171"/>
      <c r="H1232" s="178"/>
      <c r="I1232" s="184"/>
    </row>
    <row r="1233" spans="1:9">
      <c r="A1233" s="166"/>
      <c r="B1233" s="915">
        <v>44774</v>
      </c>
      <c r="C1233" s="916" t="s">
        <v>1839</v>
      </c>
      <c r="D1233" s="24" t="s">
        <v>21</v>
      </c>
      <c r="E1233" s="1013">
        <v>10000</v>
      </c>
      <c r="F1233" s="167">
        <f t="shared" si="36"/>
        <v>10000</v>
      </c>
      <c r="G1233" s="171"/>
      <c r="H1233" s="178"/>
      <c r="I1233" s="184"/>
    </row>
    <row r="1234" spans="1:9">
      <c r="A1234" s="166"/>
      <c r="B1234" s="915">
        <v>44774</v>
      </c>
      <c r="C1234" s="916" t="s">
        <v>1839</v>
      </c>
      <c r="D1234" s="24" t="s">
        <v>21</v>
      </c>
      <c r="E1234" s="1013">
        <v>10000</v>
      </c>
      <c r="F1234" s="167">
        <f t="shared" si="36"/>
        <v>10000</v>
      </c>
      <c r="G1234" s="171"/>
      <c r="H1234" s="178"/>
      <c r="I1234" s="184"/>
    </row>
    <row r="1235" spans="1:9">
      <c r="A1235" s="166"/>
      <c r="B1235" s="915">
        <v>44774</v>
      </c>
      <c r="C1235" s="916" t="s">
        <v>1839</v>
      </c>
      <c r="D1235" s="24" t="s">
        <v>21</v>
      </c>
      <c r="E1235" s="1013">
        <v>10000</v>
      </c>
      <c r="F1235" s="167">
        <f t="shared" si="36"/>
        <v>10000</v>
      </c>
      <c r="G1235" s="171"/>
      <c r="H1235" s="178"/>
      <c r="I1235" s="184"/>
    </row>
    <row r="1236" spans="1:9">
      <c r="A1236" s="166"/>
      <c r="B1236" s="915">
        <v>44774</v>
      </c>
      <c r="C1236" s="916" t="s">
        <v>1839</v>
      </c>
      <c r="D1236" s="24" t="s">
        <v>21</v>
      </c>
      <c r="E1236" s="1013">
        <v>10000</v>
      </c>
      <c r="F1236" s="167">
        <f t="shared" si="36"/>
        <v>10000</v>
      </c>
      <c r="G1236" s="171"/>
      <c r="H1236" s="178"/>
      <c r="I1236" s="184"/>
    </row>
    <row r="1237" spans="1:9">
      <c r="A1237" s="166"/>
      <c r="B1237" s="915">
        <v>44774</v>
      </c>
      <c r="C1237" s="916" t="s">
        <v>1839</v>
      </c>
      <c r="D1237" s="24" t="s">
        <v>21</v>
      </c>
      <c r="E1237" s="1013">
        <v>10000</v>
      </c>
      <c r="F1237" s="167">
        <f t="shared" si="36"/>
        <v>10000</v>
      </c>
      <c r="G1237" s="171"/>
      <c r="H1237" s="178"/>
      <c r="I1237" s="184"/>
    </row>
    <row r="1238" spans="1:9">
      <c r="A1238" s="166"/>
      <c r="B1238" s="915">
        <v>44774</v>
      </c>
      <c r="C1238" s="916" t="s">
        <v>1839</v>
      </c>
      <c r="D1238" s="24" t="s">
        <v>21</v>
      </c>
      <c r="E1238" s="1013">
        <v>10000</v>
      </c>
      <c r="F1238" s="167">
        <f t="shared" si="36"/>
        <v>10000</v>
      </c>
      <c r="G1238" s="171"/>
      <c r="H1238" s="178"/>
      <c r="I1238" s="184"/>
    </row>
    <row r="1239" spans="1:9">
      <c r="A1239" s="166"/>
      <c r="B1239" s="915">
        <v>44774</v>
      </c>
      <c r="C1239" s="916" t="s">
        <v>1839</v>
      </c>
      <c r="D1239" s="24" t="s">
        <v>21</v>
      </c>
      <c r="E1239" s="1013">
        <v>10000</v>
      </c>
      <c r="F1239" s="167">
        <f t="shared" si="36"/>
        <v>10000</v>
      </c>
      <c r="G1239" s="171"/>
      <c r="H1239" s="178"/>
      <c r="I1239" s="184"/>
    </row>
    <row r="1240" spans="1:9">
      <c r="A1240" s="166"/>
      <c r="B1240" s="915">
        <v>44774</v>
      </c>
      <c r="C1240" s="916" t="s">
        <v>1839</v>
      </c>
      <c r="D1240" s="24" t="s">
        <v>21</v>
      </c>
      <c r="E1240" s="1013">
        <v>10000</v>
      </c>
      <c r="F1240" s="167">
        <f t="shared" si="36"/>
        <v>10000</v>
      </c>
      <c r="G1240" s="171"/>
      <c r="H1240" s="178"/>
      <c r="I1240" s="184"/>
    </row>
    <row r="1241" spans="1:9">
      <c r="A1241" s="166"/>
      <c r="B1241" s="915">
        <v>44774</v>
      </c>
      <c r="C1241" s="916" t="s">
        <v>1839</v>
      </c>
      <c r="D1241" s="24" t="s">
        <v>21</v>
      </c>
      <c r="E1241" s="1013">
        <v>10000</v>
      </c>
      <c r="F1241" s="167">
        <f t="shared" si="36"/>
        <v>10000</v>
      </c>
      <c r="G1241" s="171"/>
      <c r="H1241" s="178"/>
      <c r="I1241" s="184"/>
    </row>
    <row r="1242" spans="1:9">
      <c r="A1242" s="166"/>
      <c r="B1242" s="915">
        <v>44774</v>
      </c>
      <c r="C1242" s="916" t="s">
        <v>1839</v>
      </c>
      <c r="D1242" s="24" t="s">
        <v>21</v>
      </c>
      <c r="E1242" s="1013">
        <v>10000</v>
      </c>
      <c r="F1242" s="167">
        <f t="shared" si="36"/>
        <v>10000</v>
      </c>
      <c r="G1242" s="171"/>
      <c r="H1242" s="178"/>
      <c r="I1242" s="184"/>
    </row>
    <row r="1243" spans="1:9">
      <c r="A1243" s="166"/>
      <c r="B1243" s="915">
        <v>44774</v>
      </c>
      <c r="C1243" s="916" t="s">
        <v>1839</v>
      </c>
      <c r="D1243" s="24" t="s">
        <v>21</v>
      </c>
      <c r="E1243" s="1013">
        <v>10000</v>
      </c>
      <c r="F1243" s="167">
        <f t="shared" si="36"/>
        <v>10000</v>
      </c>
      <c r="G1243" s="171"/>
      <c r="H1243" s="178"/>
      <c r="I1243" s="184"/>
    </row>
    <row r="1244" spans="1:9">
      <c r="A1244" s="166"/>
      <c r="B1244" s="915">
        <v>44774</v>
      </c>
      <c r="C1244" s="916" t="s">
        <v>1839</v>
      </c>
      <c r="D1244" s="106" t="s">
        <v>155</v>
      </c>
      <c r="E1244" s="1013">
        <v>500000</v>
      </c>
      <c r="F1244" s="167">
        <f t="shared" si="36"/>
        <v>500000</v>
      </c>
      <c r="G1244" s="171"/>
      <c r="H1244" s="178"/>
      <c r="I1244" s="184"/>
    </row>
    <row r="1245" spans="1:9">
      <c r="A1245" s="166"/>
      <c r="B1245" s="915">
        <v>44774</v>
      </c>
      <c r="C1245" s="916" t="s">
        <v>1839</v>
      </c>
      <c r="D1245" s="24" t="s">
        <v>21</v>
      </c>
      <c r="E1245" s="1013">
        <v>10000</v>
      </c>
      <c r="F1245" s="167">
        <f t="shared" si="36"/>
        <v>10000</v>
      </c>
      <c r="G1245" s="171"/>
      <c r="H1245" s="178"/>
      <c r="I1245" s="184"/>
    </row>
    <row r="1246" spans="1:9">
      <c r="A1246" s="166"/>
      <c r="B1246" s="915">
        <v>44774</v>
      </c>
      <c r="C1246" s="916" t="s">
        <v>1839</v>
      </c>
      <c r="D1246" s="24" t="s">
        <v>21</v>
      </c>
      <c r="E1246" s="1013">
        <v>10000</v>
      </c>
      <c r="F1246" s="167">
        <f t="shared" si="36"/>
        <v>10000</v>
      </c>
      <c r="G1246" s="171"/>
      <c r="H1246" s="178"/>
      <c r="I1246" s="184"/>
    </row>
    <row r="1247" spans="1:9">
      <c r="A1247" s="166"/>
      <c r="B1247" s="915">
        <v>44774</v>
      </c>
      <c r="C1247" s="916" t="s">
        <v>1839</v>
      </c>
      <c r="D1247" s="24" t="s">
        <v>21</v>
      </c>
      <c r="E1247" s="1013">
        <v>10000</v>
      </c>
      <c r="F1247" s="167">
        <f t="shared" si="36"/>
        <v>10000</v>
      </c>
      <c r="G1247" s="171"/>
      <c r="H1247" s="178"/>
      <c r="I1247" s="184"/>
    </row>
    <row r="1248" spans="1:9">
      <c r="A1248" s="166"/>
      <c r="B1248" s="915">
        <v>44774</v>
      </c>
      <c r="C1248" s="916" t="s">
        <v>1839</v>
      </c>
      <c r="D1248" s="24" t="s">
        <v>21</v>
      </c>
      <c r="E1248" s="1013">
        <v>1000</v>
      </c>
      <c r="F1248" s="167">
        <f t="shared" si="36"/>
        <v>1000</v>
      </c>
      <c r="G1248" s="171"/>
      <c r="H1248" s="178"/>
      <c r="I1248" s="184"/>
    </row>
    <row r="1249" spans="1:9">
      <c r="A1249" s="166"/>
      <c r="B1249" s="915">
        <v>44774</v>
      </c>
      <c r="C1249" s="916" t="s">
        <v>1839</v>
      </c>
      <c r="D1249" s="24" t="s">
        <v>21</v>
      </c>
      <c r="E1249" s="1013">
        <v>10000</v>
      </c>
      <c r="F1249" s="167">
        <f t="shared" si="36"/>
        <v>10000</v>
      </c>
      <c r="G1249" s="171"/>
      <c r="H1249" s="178"/>
      <c r="I1249" s="184"/>
    </row>
    <row r="1250" spans="1:9">
      <c r="A1250" s="166"/>
      <c r="B1250" s="915">
        <v>44775</v>
      </c>
      <c r="C1250" s="916" t="s">
        <v>1840</v>
      </c>
      <c r="D1250" s="24" t="s">
        <v>21</v>
      </c>
      <c r="E1250" s="1013">
        <v>10000</v>
      </c>
      <c r="F1250" s="167">
        <f t="shared" si="36"/>
        <v>10000</v>
      </c>
      <c r="G1250" s="171"/>
      <c r="H1250" s="178"/>
      <c r="I1250" s="184"/>
    </row>
    <row r="1251" spans="1:9">
      <c r="A1251" s="166"/>
      <c r="B1251" s="915">
        <v>44775</v>
      </c>
      <c r="C1251" s="916" t="s">
        <v>1840</v>
      </c>
      <c r="D1251" s="24" t="s">
        <v>21</v>
      </c>
      <c r="E1251" s="1013">
        <v>10000</v>
      </c>
      <c r="F1251" s="167">
        <f t="shared" si="36"/>
        <v>10000</v>
      </c>
      <c r="G1251" s="171"/>
      <c r="H1251" s="178"/>
      <c r="I1251" s="184"/>
    </row>
    <row r="1252" spans="1:9">
      <c r="A1252" s="166"/>
      <c r="B1252" s="915">
        <v>44775</v>
      </c>
      <c r="C1252" s="916" t="s">
        <v>1840</v>
      </c>
      <c r="D1252" s="24" t="s">
        <v>21</v>
      </c>
      <c r="E1252" s="1013">
        <v>10000</v>
      </c>
      <c r="F1252" s="167">
        <f t="shared" si="36"/>
        <v>10000</v>
      </c>
      <c r="G1252" s="171"/>
      <c r="H1252" s="178"/>
      <c r="I1252" s="184"/>
    </row>
    <row r="1253" spans="1:9">
      <c r="A1253" s="166"/>
      <c r="B1253" s="915">
        <v>44775</v>
      </c>
      <c r="C1253" s="916" t="s">
        <v>1840</v>
      </c>
      <c r="D1253" s="24" t="s">
        <v>21</v>
      </c>
      <c r="E1253" s="1013">
        <v>20000</v>
      </c>
      <c r="F1253" s="167">
        <f t="shared" si="36"/>
        <v>20000</v>
      </c>
      <c r="G1253" s="171"/>
      <c r="H1253" s="178"/>
      <c r="I1253" s="184"/>
    </row>
    <row r="1254" spans="1:9">
      <c r="A1254" s="166"/>
      <c r="B1254" s="915">
        <v>44775</v>
      </c>
      <c r="C1254" s="916" t="s">
        <v>1840</v>
      </c>
      <c r="D1254" s="24" t="s">
        <v>21</v>
      </c>
      <c r="E1254" s="1013">
        <v>10000</v>
      </c>
      <c r="F1254" s="167">
        <f t="shared" si="36"/>
        <v>10000</v>
      </c>
      <c r="G1254" s="171"/>
      <c r="H1254" s="178"/>
      <c r="I1254" s="184"/>
    </row>
    <row r="1255" spans="1:9">
      <c r="A1255" s="166"/>
      <c r="B1255" s="915">
        <v>44775</v>
      </c>
      <c r="C1255" s="916" t="s">
        <v>1840</v>
      </c>
      <c r="D1255" s="24" t="s">
        <v>21</v>
      </c>
      <c r="E1255" s="1013">
        <v>10000</v>
      </c>
      <c r="F1255" s="167">
        <f t="shared" si="36"/>
        <v>10000</v>
      </c>
      <c r="G1255" s="171"/>
      <c r="H1255" s="178"/>
      <c r="I1255" s="184"/>
    </row>
    <row r="1256" spans="1:9">
      <c r="A1256" s="166"/>
      <c r="B1256" s="915">
        <v>44775</v>
      </c>
      <c r="C1256" s="916" t="s">
        <v>1840</v>
      </c>
      <c r="D1256" s="24" t="s">
        <v>21</v>
      </c>
      <c r="E1256" s="1013">
        <v>10000</v>
      </c>
      <c r="F1256" s="167">
        <f t="shared" si="36"/>
        <v>10000</v>
      </c>
      <c r="G1256" s="171"/>
      <c r="H1256" s="178"/>
      <c r="I1256" s="184"/>
    </row>
    <row r="1257" spans="1:9">
      <c r="A1257" s="166"/>
      <c r="B1257" s="915">
        <v>44775</v>
      </c>
      <c r="C1257" s="916" t="s">
        <v>1840</v>
      </c>
      <c r="D1257" s="24" t="s">
        <v>21</v>
      </c>
      <c r="E1257" s="1013">
        <v>10000</v>
      </c>
      <c r="F1257" s="167">
        <f t="shared" si="36"/>
        <v>10000</v>
      </c>
      <c r="G1257" s="171"/>
      <c r="H1257" s="178"/>
      <c r="I1257" s="184"/>
    </row>
    <row r="1258" spans="1:9">
      <c r="A1258" s="166"/>
      <c r="B1258" s="915">
        <v>44775</v>
      </c>
      <c r="C1258" s="916" t="s">
        <v>1840</v>
      </c>
      <c r="D1258" s="24" t="s">
        <v>21</v>
      </c>
      <c r="E1258" s="1013">
        <v>10000</v>
      </c>
      <c r="F1258" s="167">
        <f t="shared" si="36"/>
        <v>10000</v>
      </c>
      <c r="G1258" s="171"/>
      <c r="H1258" s="178"/>
      <c r="I1258" s="184"/>
    </row>
    <row r="1259" spans="1:9">
      <c r="A1259" s="166"/>
      <c r="B1259" s="915">
        <v>44775</v>
      </c>
      <c r="C1259" s="916" t="s">
        <v>1840</v>
      </c>
      <c r="D1259" s="24" t="s">
        <v>21</v>
      </c>
      <c r="E1259" s="1013">
        <v>10000</v>
      </c>
      <c r="F1259" s="167">
        <f t="shared" si="36"/>
        <v>10000</v>
      </c>
      <c r="G1259" s="171"/>
      <c r="H1259" s="178"/>
      <c r="I1259" s="184"/>
    </row>
    <row r="1260" spans="1:9">
      <c r="A1260" s="166"/>
      <c r="B1260" s="915">
        <v>44775</v>
      </c>
      <c r="C1260" s="916" t="s">
        <v>1840</v>
      </c>
      <c r="D1260" s="24" t="s">
        <v>21</v>
      </c>
      <c r="E1260" s="1013">
        <v>10000</v>
      </c>
      <c r="F1260" s="167">
        <f t="shared" si="36"/>
        <v>10000</v>
      </c>
      <c r="G1260" s="171"/>
      <c r="H1260" s="178"/>
      <c r="I1260" s="184"/>
    </row>
    <row r="1261" spans="1:9">
      <c r="A1261" s="166"/>
      <c r="B1261" s="915">
        <v>44775</v>
      </c>
      <c r="C1261" s="916" t="s">
        <v>1840</v>
      </c>
      <c r="D1261" s="24" t="s">
        <v>21</v>
      </c>
      <c r="E1261" s="1013">
        <v>10000</v>
      </c>
      <c r="F1261" s="167">
        <f t="shared" si="36"/>
        <v>10000</v>
      </c>
      <c r="G1261" s="171"/>
      <c r="H1261" s="178"/>
      <c r="I1261" s="184"/>
    </row>
    <row r="1262" spans="1:9">
      <c r="A1262" s="166"/>
      <c r="B1262" s="915">
        <v>44775</v>
      </c>
      <c r="C1262" s="916" t="s">
        <v>1840</v>
      </c>
      <c r="D1262" s="24" t="s">
        <v>21</v>
      </c>
      <c r="E1262" s="1013">
        <v>10000</v>
      </c>
      <c r="F1262" s="167">
        <f t="shared" si="36"/>
        <v>10000</v>
      </c>
      <c r="G1262" s="171"/>
      <c r="H1262" s="178"/>
      <c r="I1262" s="184"/>
    </row>
    <row r="1263" spans="1:9">
      <c r="A1263" s="166"/>
      <c r="B1263" s="915">
        <v>44775</v>
      </c>
      <c r="C1263" s="916" t="s">
        <v>1840</v>
      </c>
      <c r="D1263" s="24" t="s">
        <v>21</v>
      </c>
      <c r="E1263" s="1013">
        <v>20000</v>
      </c>
      <c r="F1263" s="167">
        <f t="shared" si="36"/>
        <v>20000</v>
      </c>
      <c r="G1263" s="171"/>
      <c r="H1263" s="178"/>
      <c r="I1263" s="184"/>
    </row>
    <row r="1264" spans="1:9">
      <c r="A1264" s="166"/>
      <c r="B1264" s="915">
        <v>44775</v>
      </c>
      <c r="C1264" s="916" t="s">
        <v>1840</v>
      </c>
      <c r="D1264" s="24" t="s">
        <v>21</v>
      </c>
      <c r="E1264" s="1013">
        <v>10000</v>
      </c>
      <c r="F1264" s="167">
        <f t="shared" si="36"/>
        <v>10000</v>
      </c>
      <c r="G1264" s="171"/>
      <c r="H1264" s="178"/>
      <c r="I1264" s="184"/>
    </row>
    <row r="1265" spans="1:9">
      <c r="A1265" s="166"/>
      <c r="B1265" s="915">
        <v>44775</v>
      </c>
      <c r="C1265" s="916" t="s">
        <v>1840</v>
      </c>
      <c r="D1265" s="106" t="s">
        <v>944</v>
      </c>
      <c r="E1265" s="1013">
        <v>50000</v>
      </c>
      <c r="F1265" s="167">
        <f t="shared" si="36"/>
        <v>50000</v>
      </c>
      <c r="G1265" s="171"/>
      <c r="H1265" s="178"/>
      <c r="I1265" s="184"/>
    </row>
    <row r="1266" spans="1:9">
      <c r="A1266" s="166"/>
      <c r="B1266" s="915">
        <v>44775</v>
      </c>
      <c r="C1266" s="916" t="s">
        <v>1840</v>
      </c>
      <c r="D1266" s="24" t="s">
        <v>21</v>
      </c>
      <c r="E1266" s="1013">
        <v>10000</v>
      </c>
      <c r="F1266" s="167">
        <f t="shared" si="36"/>
        <v>10000</v>
      </c>
      <c r="G1266" s="171"/>
      <c r="H1266" s="178"/>
      <c r="I1266" s="184"/>
    </row>
    <row r="1267" spans="1:9">
      <c r="A1267" s="166"/>
      <c r="B1267" s="915">
        <v>44775</v>
      </c>
      <c r="C1267" s="916" t="s">
        <v>1840</v>
      </c>
      <c r="D1267" s="24" t="s">
        <v>21</v>
      </c>
      <c r="E1267" s="1013">
        <v>10000</v>
      </c>
      <c r="F1267" s="167">
        <f t="shared" si="36"/>
        <v>10000</v>
      </c>
      <c r="G1267" s="171"/>
      <c r="H1267" s="178"/>
      <c r="I1267" s="184"/>
    </row>
    <row r="1268" spans="1:9">
      <c r="A1268" s="166"/>
      <c r="B1268" s="915">
        <v>44775</v>
      </c>
      <c r="C1268" s="916" t="s">
        <v>1840</v>
      </c>
      <c r="D1268" s="24" t="s">
        <v>21</v>
      </c>
      <c r="E1268" s="1013">
        <v>10000</v>
      </c>
      <c r="F1268" s="167">
        <f t="shared" si="36"/>
        <v>10000</v>
      </c>
      <c r="G1268" s="171"/>
      <c r="H1268" s="178"/>
      <c r="I1268" s="184"/>
    </row>
    <row r="1269" spans="1:9">
      <c r="A1269" s="166"/>
      <c r="B1269" s="915">
        <v>44775</v>
      </c>
      <c r="C1269" s="916" t="s">
        <v>1840</v>
      </c>
      <c r="D1269" s="24" t="s">
        <v>21</v>
      </c>
      <c r="E1269" s="1013">
        <v>10000</v>
      </c>
      <c r="F1269" s="167">
        <f t="shared" si="36"/>
        <v>10000</v>
      </c>
      <c r="G1269" s="171"/>
      <c r="H1269" s="178"/>
      <c r="I1269" s="184"/>
    </row>
    <row r="1270" spans="1:9">
      <c r="A1270" s="166"/>
      <c r="B1270" s="915">
        <v>44775</v>
      </c>
      <c r="C1270" s="916" t="s">
        <v>1840</v>
      </c>
      <c r="D1270" s="24" t="s">
        <v>21</v>
      </c>
      <c r="E1270" s="1013">
        <v>1</v>
      </c>
      <c r="F1270" s="167">
        <f t="shared" si="36"/>
        <v>1</v>
      </c>
      <c r="G1270" s="171"/>
      <c r="H1270" s="178"/>
      <c r="I1270" s="184"/>
    </row>
    <row r="1271" spans="1:9">
      <c r="A1271" s="166"/>
      <c r="B1271" s="915">
        <v>44775</v>
      </c>
      <c r="C1271" s="916" t="s">
        <v>1840</v>
      </c>
      <c r="D1271" s="24" t="s">
        <v>21</v>
      </c>
      <c r="E1271" s="1013">
        <v>20000</v>
      </c>
      <c r="F1271" s="167">
        <f t="shared" ref="F1271:F1334" si="37">E1271</f>
        <v>20000</v>
      </c>
      <c r="G1271" s="171"/>
      <c r="H1271" s="178"/>
      <c r="I1271" s="184"/>
    </row>
    <row r="1272" spans="1:9">
      <c r="A1272" s="166"/>
      <c r="B1272" s="915">
        <v>44775</v>
      </c>
      <c r="C1272" s="916" t="s">
        <v>1840</v>
      </c>
      <c r="D1272" s="24" t="s">
        <v>21</v>
      </c>
      <c r="E1272" s="1013">
        <v>10000</v>
      </c>
      <c r="F1272" s="167">
        <f t="shared" si="37"/>
        <v>10000</v>
      </c>
      <c r="G1272" s="171"/>
      <c r="H1272" s="178"/>
      <c r="I1272" s="184"/>
    </row>
    <row r="1273" spans="1:9">
      <c r="A1273" s="166"/>
      <c r="B1273" s="915">
        <v>44775</v>
      </c>
      <c r="C1273" s="916" t="s">
        <v>1840</v>
      </c>
      <c r="D1273" s="24" t="s">
        <v>21</v>
      </c>
      <c r="E1273" s="1013">
        <v>10000</v>
      </c>
      <c r="F1273" s="167">
        <f t="shared" si="37"/>
        <v>10000</v>
      </c>
      <c r="G1273" s="171"/>
      <c r="H1273" s="178"/>
      <c r="I1273" s="184"/>
    </row>
    <row r="1274" spans="1:9">
      <c r="A1274" s="166"/>
      <c r="B1274" s="915">
        <v>44775</v>
      </c>
      <c r="C1274" s="916" t="s">
        <v>1840</v>
      </c>
      <c r="D1274" s="24" t="s">
        <v>21</v>
      </c>
      <c r="E1274" s="1013">
        <v>10000</v>
      </c>
      <c r="F1274" s="167">
        <f t="shared" si="37"/>
        <v>10000</v>
      </c>
      <c r="G1274" s="171"/>
      <c r="H1274" s="178"/>
      <c r="I1274" s="184"/>
    </row>
    <row r="1275" spans="1:9">
      <c r="A1275" s="166"/>
      <c r="B1275" s="915">
        <v>44775</v>
      </c>
      <c r="C1275" s="916" t="s">
        <v>1840</v>
      </c>
      <c r="D1275" s="24" t="s">
        <v>21</v>
      </c>
      <c r="E1275" s="1013">
        <v>10000</v>
      </c>
      <c r="F1275" s="167">
        <f t="shared" si="37"/>
        <v>10000</v>
      </c>
      <c r="G1275" s="171"/>
      <c r="H1275" s="178"/>
      <c r="I1275" s="184"/>
    </row>
    <row r="1276" spans="1:9">
      <c r="A1276" s="166"/>
      <c r="B1276" s="915">
        <v>44775</v>
      </c>
      <c r="C1276" s="916" t="s">
        <v>1840</v>
      </c>
      <c r="D1276" s="24" t="s">
        <v>21</v>
      </c>
      <c r="E1276" s="1013">
        <v>20000</v>
      </c>
      <c r="F1276" s="167">
        <f t="shared" si="37"/>
        <v>20000</v>
      </c>
      <c r="G1276" s="171"/>
      <c r="H1276" s="178"/>
      <c r="I1276" s="184"/>
    </row>
    <row r="1277" spans="1:9">
      <c r="A1277" s="166"/>
      <c r="B1277" s="915">
        <v>44775</v>
      </c>
      <c r="C1277" s="916" t="s">
        <v>1840</v>
      </c>
      <c r="D1277" s="24" t="s">
        <v>21</v>
      </c>
      <c r="E1277" s="1013">
        <v>10000</v>
      </c>
      <c r="F1277" s="167">
        <f t="shared" si="37"/>
        <v>10000</v>
      </c>
      <c r="G1277" s="171"/>
      <c r="H1277" s="178"/>
      <c r="I1277" s="184"/>
    </row>
    <row r="1278" spans="1:9">
      <c r="A1278" s="166"/>
      <c r="B1278" s="915">
        <v>44775</v>
      </c>
      <c r="C1278" s="916" t="s">
        <v>1840</v>
      </c>
      <c r="D1278" s="24" t="s">
        <v>21</v>
      </c>
      <c r="E1278" s="1013">
        <v>20000</v>
      </c>
      <c r="F1278" s="167">
        <f t="shared" si="37"/>
        <v>20000</v>
      </c>
      <c r="G1278" s="171"/>
      <c r="H1278" s="178"/>
      <c r="I1278" s="184"/>
    </row>
    <row r="1279" spans="1:9">
      <c r="A1279" s="166"/>
      <c r="B1279" s="915">
        <v>44775</v>
      </c>
      <c r="C1279" s="916" t="s">
        <v>1840</v>
      </c>
      <c r="D1279" s="24" t="s">
        <v>21</v>
      </c>
      <c r="E1279" s="1013">
        <v>10000</v>
      </c>
      <c r="F1279" s="167">
        <f t="shared" si="37"/>
        <v>10000</v>
      </c>
      <c r="G1279" s="171"/>
      <c r="H1279" s="178"/>
      <c r="I1279" s="184"/>
    </row>
    <row r="1280" spans="1:9">
      <c r="A1280" s="166"/>
      <c r="B1280" s="915">
        <v>44775</v>
      </c>
      <c r="C1280" s="916" t="s">
        <v>1840</v>
      </c>
      <c r="D1280" s="24" t="s">
        <v>21</v>
      </c>
      <c r="E1280" s="1013">
        <v>10000</v>
      </c>
      <c r="F1280" s="167">
        <f t="shared" si="37"/>
        <v>10000</v>
      </c>
      <c r="G1280" s="171"/>
      <c r="H1280" s="178"/>
      <c r="I1280" s="184"/>
    </row>
    <row r="1281" spans="1:9">
      <c r="A1281" s="166"/>
      <c r="B1281" s="915">
        <v>44775</v>
      </c>
      <c r="C1281" s="916" t="s">
        <v>1840</v>
      </c>
      <c r="D1281" s="106" t="s">
        <v>2066</v>
      </c>
      <c r="E1281" s="1013">
        <v>557599</v>
      </c>
      <c r="F1281" s="167">
        <f t="shared" si="37"/>
        <v>557599</v>
      </c>
      <c r="G1281" s="171"/>
      <c r="H1281" s="178"/>
      <c r="I1281" s="184"/>
    </row>
    <row r="1282" spans="1:9">
      <c r="A1282" s="166"/>
      <c r="B1282" s="915">
        <v>44776</v>
      </c>
      <c r="C1282" s="916" t="s">
        <v>1841</v>
      </c>
      <c r="D1282" s="24" t="s">
        <v>21</v>
      </c>
      <c r="E1282" s="1013">
        <v>3000</v>
      </c>
      <c r="F1282" s="167">
        <f t="shared" si="37"/>
        <v>3000</v>
      </c>
      <c r="G1282" s="171"/>
      <c r="H1282" s="178"/>
      <c r="I1282" s="184"/>
    </row>
    <row r="1283" spans="1:9">
      <c r="A1283" s="166"/>
      <c r="B1283" s="915">
        <v>44776</v>
      </c>
      <c r="C1283" s="916" t="s">
        <v>1841</v>
      </c>
      <c r="D1283" s="24" t="s">
        <v>21</v>
      </c>
      <c r="E1283" s="1013">
        <v>10000</v>
      </c>
      <c r="F1283" s="167">
        <f t="shared" si="37"/>
        <v>10000</v>
      </c>
      <c r="G1283" s="171"/>
      <c r="H1283" s="178"/>
      <c r="I1283" s="184"/>
    </row>
    <row r="1284" spans="1:9">
      <c r="A1284" s="166"/>
      <c r="B1284" s="915">
        <v>44776</v>
      </c>
      <c r="C1284" s="916" t="s">
        <v>1841</v>
      </c>
      <c r="D1284" s="24" t="s">
        <v>21</v>
      </c>
      <c r="E1284" s="1013">
        <v>10000</v>
      </c>
      <c r="F1284" s="167">
        <f t="shared" si="37"/>
        <v>10000</v>
      </c>
      <c r="G1284" s="171"/>
      <c r="H1284" s="178"/>
      <c r="I1284" s="184"/>
    </row>
    <row r="1285" spans="1:9">
      <c r="A1285" s="166"/>
      <c r="B1285" s="915">
        <v>44776</v>
      </c>
      <c r="C1285" s="916" t="s">
        <v>1841</v>
      </c>
      <c r="D1285" s="24" t="s">
        <v>21</v>
      </c>
      <c r="E1285" s="1013">
        <v>20000</v>
      </c>
      <c r="F1285" s="167">
        <f t="shared" si="37"/>
        <v>20000</v>
      </c>
      <c r="G1285" s="171"/>
      <c r="H1285" s="178"/>
      <c r="I1285" s="184"/>
    </row>
    <row r="1286" spans="1:9">
      <c r="A1286" s="166"/>
      <c r="B1286" s="915">
        <v>44776</v>
      </c>
      <c r="C1286" s="916" t="s">
        <v>1841</v>
      </c>
      <c r="D1286" s="24" t="s">
        <v>21</v>
      </c>
      <c r="E1286" s="1013">
        <v>10000</v>
      </c>
      <c r="F1286" s="167">
        <f t="shared" si="37"/>
        <v>10000</v>
      </c>
      <c r="G1286" s="171"/>
      <c r="H1286" s="178"/>
      <c r="I1286" s="184"/>
    </row>
    <row r="1287" spans="1:9">
      <c r="A1287" s="166"/>
      <c r="B1287" s="915">
        <v>44776</v>
      </c>
      <c r="C1287" s="916" t="s">
        <v>1841</v>
      </c>
      <c r="D1287" s="24" t="s">
        <v>21</v>
      </c>
      <c r="E1287" s="1013">
        <v>40000</v>
      </c>
      <c r="F1287" s="167">
        <f t="shared" si="37"/>
        <v>40000</v>
      </c>
      <c r="G1287" s="171"/>
      <c r="H1287" s="178"/>
      <c r="I1287" s="184"/>
    </row>
    <row r="1288" spans="1:9">
      <c r="A1288" s="166"/>
      <c r="B1288" s="915">
        <v>44776</v>
      </c>
      <c r="C1288" s="916" t="s">
        <v>1841</v>
      </c>
      <c r="D1288" s="24" t="s">
        <v>21</v>
      </c>
      <c r="E1288" s="1013">
        <v>10000</v>
      </c>
      <c r="F1288" s="167">
        <f t="shared" si="37"/>
        <v>10000</v>
      </c>
      <c r="G1288" s="171"/>
      <c r="H1288" s="178"/>
      <c r="I1288" s="184"/>
    </row>
    <row r="1289" spans="1:9">
      <c r="A1289" s="166"/>
      <c r="B1289" s="915">
        <v>44776</v>
      </c>
      <c r="C1289" s="916" t="s">
        <v>1841</v>
      </c>
      <c r="D1289" s="24" t="s">
        <v>21</v>
      </c>
      <c r="E1289" s="1013">
        <v>10000</v>
      </c>
      <c r="F1289" s="167">
        <f t="shared" si="37"/>
        <v>10000</v>
      </c>
      <c r="G1289" s="171"/>
      <c r="H1289" s="178"/>
      <c r="I1289" s="184"/>
    </row>
    <row r="1290" spans="1:9">
      <c r="A1290" s="166"/>
      <c r="B1290" s="915">
        <v>44776</v>
      </c>
      <c r="C1290" s="916" t="s">
        <v>1841</v>
      </c>
      <c r="D1290" s="24" t="s">
        <v>21</v>
      </c>
      <c r="E1290" s="1013">
        <v>10000</v>
      </c>
      <c r="F1290" s="167">
        <f t="shared" si="37"/>
        <v>10000</v>
      </c>
      <c r="G1290" s="171"/>
      <c r="H1290" s="178"/>
      <c r="I1290" s="184"/>
    </row>
    <row r="1291" spans="1:9">
      <c r="A1291" s="166"/>
      <c r="B1291" s="915">
        <v>44776</v>
      </c>
      <c r="C1291" s="916" t="s">
        <v>1841</v>
      </c>
      <c r="D1291" s="24" t="s">
        <v>21</v>
      </c>
      <c r="E1291" s="1013">
        <v>10000</v>
      </c>
      <c r="F1291" s="167">
        <f t="shared" si="37"/>
        <v>10000</v>
      </c>
      <c r="G1291" s="171"/>
      <c r="H1291" s="178"/>
      <c r="I1291" s="184"/>
    </row>
    <row r="1292" spans="1:9">
      <c r="A1292" s="166"/>
      <c r="B1292" s="915">
        <v>44776</v>
      </c>
      <c r="C1292" s="916" t="s">
        <v>1841</v>
      </c>
      <c r="D1292" s="24" t="s">
        <v>21</v>
      </c>
      <c r="E1292" s="1013">
        <v>10000</v>
      </c>
      <c r="F1292" s="167">
        <f t="shared" si="37"/>
        <v>10000</v>
      </c>
      <c r="G1292" s="171"/>
      <c r="H1292" s="178"/>
      <c r="I1292" s="184"/>
    </row>
    <row r="1293" spans="1:9">
      <c r="A1293" s="166"/>
      <c r="B1293" s="915">
        <v>44776</v>
      </c>
      <c r="C1293" s="916" t="s">
        <v>1841</v>
      </c>
      <c r="D1293" s="24" t="s">
        <v>21</v>
      </c>
      <c r="E1293" s="1013">
        <v>20000</v>
      </c>
      <c r="F1293" s="167">
        <f t="shared" si="37"/>
        <v>20000</v>
      </c>
      <c r="G1293" s="171"/>
      <c r="H1293" s="178"/>
      <c r="I1293" s="184"/>
    </row>
    <row r="1294" spans="1:9">
      <c r="A1294" s="166"/>
      <c r="B1294" s="915">
        <v>44776</v>
      </c>
      <c r="C1294" s="916" t="s">
        <v>1841</v>
      </c>
      <c r="D1294" s="24" t="s">
        <v>21</v>
      </c>
      <c r="E1294" s="1013">
        <v>10000</v>
      </c>
      <c r="F1294" s="167">
        <f t="shared" si="37"/>
        <v>10000</v>
      </c>
      <c r="G1294" s="171"/>
      <c r="H1294" s="178"/>
      <c r="I1294" s="184"/>
    </row>
    <row r="1295" spans="1:9">
      <c r="A1295" s="166"/>
      <c r="B1295" s="915">
        <v>44776</v>
      </c>
      <c r="C1295" s="916" t="s">
        <v>1841</v>
      </c>
      <c r="D1295" s="24" t="s">
        <v>21</v>
      </c>
      <c r="E1295" s="1013">
        <v>10000</v>
      </c>
      <c r="F1295" s="167">
        <f t="shared" si="37"/>
        <v>10000</v>
      </c>
      <c r="G1295" s="171"/>
      <c r="H1295" s="178"/>
      <c r="I1295" s="184"/>
    </row>
    <row r="1296" spans="1:9">
      <c r="A1296" s="166"/>
      <c r="B1296" s="915">
        <v>44776</v>
      </c>
      <c r="C1296" s="916" t="s">
        <v>1841</v>
      </c>
      <c r="D1296" s="24" t="s">
        <v>21</v>
      </c>
      <c r="E1296" s="1013">
        <v>10000</v>
      </c>
      <c r="F1296" s="167">
        <f t="shared" si="37"/>
        <v>10000</v>
      </c>
      <c r="G1296" s="171"/>
      <c r="H1296" s="178"/>
      <c r="I1296" s="184"/>
    </row>
    <row r="1297" spans="1:9">
      <c r="A1297" s="166"/>
      <c r="B1297" s="915">
        <v>44776</v>
      </c>
      <c r="C1297" s="916" t="s">
        <v>1841</v>
      </c>
      <c r="D1297" s="24" t="s">
        <v>21</v>
      </c>
      <c r="E1297" s="1013">
        <v>10000</v>
      </c>
      <c r="F1297" s="167">
        <f t="shared" si="37"/>
        <v>10000</v>
      </c>
      <c r="G1297" s="171"/>
      <c r="H1297" s="178"/>
      <c r="I1297" s="184"/>
    </row>
    <row r="1298" spans="1:9">
      <c r="A1298" s="166"/>
      <c r="B1298" s="915">
        <v>44776</v>
      </c>
      <c r="C1298" s="916" t="s">
        <v>1841</v>
      </c>
      <c r="D1298" s="24" t="s">
        <v>21</v>
      </c>
      <c r="E1298" s="1013">
        <v>10000</v>
      </c>
      <c r="F1298" s="167">
        <f t="shared" si="37"/>
        <v>10000</v>
      </c>
      <c r="G1298" s="171"/>
      <c r="H1298" s="178"/>
      <c r="I1298" s="184"/>
    </row>
    <row r="1299" spans="1:9">
      <c r="A1299" s="166"/>
      <c r="B1299" s="915">
        <v>44776</v>
      </c>
      <c r="C1299" s="916" t="s">
        <v>1841</v>
      </c>
      <c r="D1299" s="24" t="s">
        <v>21</v>
      </c>
      <c r="E1299" s="1013">
        <v>10000</v>
      </c>
      <c r="F1299" s="167">
        <f t="shared" si="37"/>
        <v>10000</v>
      </c>
      <c r="G1299" s="171"/>
      <c r="H1299" s="178"/>
      <c r="I1299" s="184"/>
    </row>
    <row r="1300" spans="1:9">
      <c r="A1300" s="166"/>
      <c r="B1300" s="915">
        <v>44776</v>
      </c>
      <c r="C1300" s="916" t="s">
        <v>1841</v>
      </c>
      <c r="D1300" s="24" t="s">
        <v>21</v>
      </c>
      <c r="E1300" s="1013">
        <v>20000</v>
      </c>
      <c r="F1300" s="167">
        <f t="shared" si="37"/>
        <v>20000</v>
      </c>
      <c r="G1300" s="171"/>
      <c r="H1300" s="178"/>
      <c r="I1300" s="184"/>
    </row>
    <row r="1301" spans="1:9">
      <c r="A1301" s="166"/>
      <c r="B1301" s="915">
        <v>44776</v>
      </c>
      <c r="C1301" s="916" t="s">
        <v>1841</v>
      </c>
      <c r="D1301" s="24" t="s">
        <v>21</v>
      </c>
      <c r="E1301" s="1013">
        <v>10000</v>
      </c>
      <c r="F1301" s="167">
        <f t="shared" si="37"/>
        <v>10000</v>
      </c>
      <c r="G1301" s="171"/>
      <c r="H1301" s="178"/>
      <c r="I1301" s="184"/>
    </row>
    <row r="1302" spans="1:9">
      <c r="A1302" s="166"/>
      <c r="B1302" s="915">
        <v>44776</v>
      </c>
      <c r="C1302" s="916" t="s">
        <v>1841</v>
      </c>
      <c r="D1302" s="24" t="s">
        <v>21</v>
      </c>
      <c r="E1302" s="1013">
        <v>10000</v>
      </c>
      <c r="F1302" s="167">
        <f t="shared" si="37"/>
        <v>10000</v>
      </c>
      <c r="G1302" s="171"/>
      <c r="H1302" s="178"/>
      <c r="I1302" s="184"/>
    </row>
    <row r="1303" spans="1:9">
      <c r="A1303" s="166"/>
      <c r="B1303" s="915">
        <v>44776</v>
      </c>
      <c r="C1303" s="916" t="s">
        <v>1841</v>
      </c>
      <c r="D1303" s="24" t="s">
        <v>21</v>
      </c>
      <c r="E1303" s="1013">
        <v>10000</v>
      </c>
      <c r="F1303" s="167">
        <f t="shared" si="37"/>
        <v>10000</v>
      </c>
      <c r="G1303" s="171"/>
      <c r="H1303" s="178"/>
      <c r="I1303" s="184"/>
    </row>
    <row r="1304" spans="1:9">
      <c r="A1304" s="166"/>
      <c r="B1304" s="915">
        <v>44776</v>
      </c>
      <c r="C1304" s="916" t="s">
        <v>1841</v>
      </c>
      <c r="D1304" s="24" t="s">
        <v>21</v>
      </c>
      <c r="E1304" s="1013">
        <v>10000</v>
      </c>
      <c r="F1304" s="167">
        <f t="shared" si="37"/>
        <v>10000</v>
      </c>
      <c r="G1304" s="171"/>
      <c r="H1304" s="178"/>
      <c r="I1304" s="184"/>
    </row>
    <row r="1305" spans="1:9">
      <c r="A1305" s="166"/>
      <c r="B1305" s="915">
        <v>44776</v>
      </c>
      <c r="C1305" s="916" t="s">
        <v>1841</v>
      </c>
      <c r="D1305" s="24" t="s">
        <v>21</v>
      </c>
      <c r="E1305" s="1013">
        <v>10000</v>
      </c>
      <c r="F1305" s="167">
        <f t="shared" si="37"/>
        <v>10000</v>
      </c>
      <c r="G1305" s="171"/>
      <c r="H1305" s="178"/>
      <c r="I1305" s="184"/>
    </row>
    <row r="1306" spans="1:9">
      <c r="A1306" s="166"/>
      <c r="B1306" s="915">
        <v>44776</v>
      </c>
      <c r="C1306" s="916" t="s">
        <v>1841</v>
      </c>
      <c r="D1306" s="24" t="s">
        <v>21</v>
      </c>
      <c r="E1306" s="1013">
        <v>10000</v>
      </c>
      <c r="F1306" s="167">
        <f t="shared" si="37"/>
        <v>10000</v>
      </c>
      <c r="G1306" s="171"/>
      <c r="H1306" s="178"/>
      <c r="I1306" s="184"/>
    </row>
    <row r="1307" spans="1:9">
      <c r="A1307" s="166"/>
      <c r="B1307" s="915">
        <v>44776</v>
      </c>
      <c r="C1307" s="916" t="s">
        <v>1841</v>
      </c>
      <c r="D1307" s="24" t="s">
        <v>21</v>
      </c>
      <c r="E1307" s="1013">
        <v>10000</v>
      </c>
      <c r="F1307" s="167">
        <f t="shared" si="37"/>
        <v>10000</v>
      </c>
      <c r="G1307" s="171"/>
      <c r="H1307" s="178"/>
      <c r="I1307" s="184"/>
    </row>
    <row r="1308" spans="1:9">
      <c r="A1308" s="166"/>
      <c r="B1308" s="915">
        <v>44776</v>
      </c>
      <c r="C1308" s="916" t="s">
        <v>1841</v>
      </c>
      <c r="D1308" s="24" t="s">
        <v>21</v>
      </c>
      <c r="E1308" s="1013">
        <v>10000</v>
      </c>
      <c r="F1308" s="167">
        <f t="shared" si="37"/>
        <v>10000</v>
      </c>
      <c r="G1308" s="171"/>
      <c r="H1308" s="178"/>
      <c r="I1308" s="184"/>
    </row>
    <row r="1309" spans="1:9">
      <c r="A1309" s="166"/>
      <c r="B1309" s="915">
        <v>44776</v>
      </c>
      <c r="C1309" s="916" t="s">
        <v>1841</v>
      </c>
      <c r="D1309" s="24" t="s">
        <v>21</v>
      </c>
      <c r="E1309" s="1013">
        <v>10000</v>
      </c>
      <c r="F1309" s="167">
        <f t="shared" si="37"/>
        <v>10000</v>
      </c>
      <c r="G1309" s="171"/>
      <c r="H1309" s="178"/>
      <c r="I1309" s="184"/>
    </row>
    <row r="1310" spans="1:9">
      <c r="A1310" s="166"/>
      <c r="B1310" s="915">
        <v>44776</v>
      </c>
      <c r="C1310" s="916" t="s">
        <v>1841</v>
      </c>
      <c r="D1310" s="24" t="s">
        <v>21</v>
      </c>
      <c r="E1310" s="1013">
        <v>19795</v>
      </c>
      <c r="F1310" s="167">
        <f t="shared" si="37"/>
        <v>19795</v>
      </c>
      <c r="G1310" s="171"/>
      <c r="H1310" s="178"/>
      <c r="I1310" s="184"/>
    </row>
    <row r="1311" spans="1:9">
      <c r="A1311" s="166"/>
      <c r="B1311" s="915">
        <v>44776</v>
      </c>
      <c r="C1311" s="916" t="s">
        <v>1841</v>
      </c>
      <c r="D1311" s="24" t="s">
        <v>21</v>
      </c>
      <c r="E1311" s="1013">
        <v>10000</v>
      </c>
      <c r="F1311" s="167">
        <f t="shared" si="37"/>
        <v>10000</v>
      </c>
      <c r="G1311" s="171"/>
      <c r="H1311" s="178"/>
      <c r="I1311" s="184"/>
    </row>
    <row r="1312" spans="1:9">
      <c r="A1312" s="166"/>
      <c r="B1312" s="915">
        <v>44776</v>
      </c>
      <c r="C1312" s="916" t="s">
        <v>1841</v>
      </c>
      <c r="D1312" s="24" t="s">
        <v>21</v>
      </c>
      <c r="E1312" s="1013">
        <v>10000</v>
      </c>
      <c r="F1312" s="167">
        <f t="shared" si="37"/>
        <v>10000</v>
      </c>
      <c r="G1312" s="171"/>
      <c r="H1312" s="178"/>
      <c r="I1312" s="184"/>
    </row>
    <row r="1313" spans="1:9">
      <c r="A1313" s="166"/>
      <c r="B1313" s="915">
        <v>44777</v>
      </c>
      <c r="C1313" s="916" t="s">
        <v>1842</v>
      </c>
      <c r="D1313" s="106" t="s">
        <v>2067</v>
      </c>
      <c r="E1313" s="1013">
        <v>100000</v>
      </c>
      <c r="F1313" s="167">
        <f t="shared" si="37"/>
        <v>100000</v>
      </c>
      <c r="G1313" s="171"/>
      <c r="H1313" s="178"/>
      <c r="I1313" s="184"/>
    </row>
    <row r="1314" spans="1:9">
      <c r="A1314" s="166"/>
      <c r="B1314" s="915">
        <v>44777</v>
      </c>
      <c r="C1314" s="916" t="s">
        <v>1842</v>
      </c>
      <c r="D1314" s="24" t="s">
        <v>21</v>
      </c>
      <c r="E1314" s="1013">
        <v>10000</v>
      </c>
      <c r="F1314" s="167">
        <f t="shared" si="37"/>
        <v>10000</v>
      </c>
      <c r="G1314" s="171"/>
      <c r="H1314" s="178"/>
      <c r="I1314" s="184"/>
    </row>
    <row r="1315" spans="1:9">
      <c r="A1315" s="166"/>
      <c r="B1315" s="915">
        <v>44777</v>
      </c>
      <c r="C1315" s="916" t="s">
        <v>1842</v>
      </c>
      <c r="D1315" s="24" t="s">
        <v>21</v>
      </c>
      <c r="E1315" s="1013">
        <v>30000</v>
      </c>
      <c r="F1315" s="167">
        <f t="shared" si="37"/>
        <v>30000</v>
      </c>
      <c r="G1315" s="171"/>
      <c r="H1315" s="178"/>
      <c r="I1315" s="184"/>
    </row>
    <row r="1316" spans="1:9">
      <c r="A1316" s="166"/>
      <c r="B1316" s="915">
        <v>44777</v>
      </c>
      <c r="C1316" s="916" t="s">
        <v>1842</v>
      </c>
      <c r="D1316" s="24" t="s">
        <v>21</v>
      </c>
      <c r="E1316" s="1013">
        <v>10000</v>
      </c>
      <c r="F1316" s="167">
        <f t="shared" si="37"/>
        <v>10000</v>
      </c>
      <c r="G1316" s="171"/>
      <c r="H1316" s="178"/>
      <c r="I1316" s="184"/>
    </row>
    <row r="1317" spans="1:9">
      <c r="A1317" s="166"/>
      <c r="B1317" s="915">
        <v>44777</v>
      </c>
      <c r="C1317" s="916" t="s">
        <v>1842</v>
      </c>
      <c r="D1317" s="24" t="s">
        <v>21</v>
      </c>
      <c r="E1317" s="1013">
        <v>10000</v>
      </c>
      <c r="F1317" s="167">
        <f t="shared" si="37"/>
        <v>10000</v>
      </c>
      <c r="G1317" s="171"/>
      <c r="H1317" s="178"/>
      <c r="I1317" s="184"/>
    </row>
    <row r="1318" spans="1:9">
      <c r="A1318" s="166"/>
      <c r="B1318" s="915">
        <v>44777</v>
      </c>
      <c r="C1318" s="916" t="s">
        <v>1842</v>
      </c>
      <c r="D1318" s="24" t="s">
        <v>21</v>
      </c>
      <c r="E1318" s="1013">
        <v>10000</v>
      </c>
      <c r="F1318" s="167">
        <f t="shared" si="37"/>
        <v>10000</v>
      </c>
      <c r="G1318" s="171"/>
      <c r="H1318" s="178"/>
      <c r="I1318" s="184"/>
    </row>
    <row r="1319" spans="1:9">
      <c r="A1319" s="166"/>
      <c r="B1319" s="915">
        <v>44777</v>
      </c>
      <c r="C1319" s="916" t="s">
        <v>1842</v>
      </c>
      <c r="D1319" s="24" t="s">
        <v>21</v>
      </c>
      <c r="E1319" s="1013">
        <v>10000</v>
      </c>
      <c r="F1319" s="167">
        <f t="shared" si="37"/>
        <v>10000</v>
      </c>
      <c r="G1319" s="171"/>
      <c r="H1319" s="178"/>
      <c r="I1319" s="184"/>
    </row>
    <row r="1320" spans="1:9">
      <c r="A1320" s="166"/>
      <c r="B1320" s="915">
        <v>44777</v>
      </c>
      <c r="C1320" s="916" t="s">
        <v>1842</v>
      </c>
      <c r="D1320" s="24" t="s">
        <v>21</v>
      </c>
      <c r="E1320" s="1013">
        <v>10000</v>
      </c>
      <c r="F1320" s="167">
        <f t="shared" si="37"/>
        <v>10000</v>
      </c>
      <c r="G1320" s="171"/>
      <c r="H1320" s="178"/>
      <c r="I1320" s="184"/>
    </row>
    <row r="1321" spans="1:9">
      <c r="A1321" s="166"/>
      <c r="B1321" s="915">
        <v>44777</v>
      </c>
      <c r="C1321" s="916" t="s">
        <v>1842</v>
      </c>
      <c r="D1321" s="24" t="s">
        <v>21</v>
      </c>
      <c r="E1321" s="1013">
        <v>10000</v>
      </c>
      <c r="F1321" s="167">
        <f t="shared" si="37"/>
        <v>10000</v>
      </c>
      <c r="G1321" s="171"/>
      <c r="H1321" s="178"/>
      <c r="I1321" s="184"/>
    </row>
    <row r="1322" spans="1:9">
      <c r="A1322" s="166"/>
      <c r="B1322" s="915">
        <v>44777</v>
      </c>
      <c r="C1322" s="916" t="s">
        <v>1842</v>
      </c>
      <c r="D1322" s="24" t="s">
        <v>21</v>
      </c>
      <c r="E1322" s="1013">
        <v>10000</v>
      </c>
      <c r="F1322" s="167">
        <f t="shared" si="37"/>
        <v>10000</v>
      </c>
      <c r="G1322" s="171"/>
      <c r="H1322" s="178"/>
      <c r="I1322" s="184"/>
    </row>
    <row r="1323" spans="1:9">
      <c r="A1323" s="166"/>
      <c r="B1323" s="915">
        <v>44777</v>
      </c>
      <c r="C1323" s="916" t="s">
        <v>1842</v>
      </c>
      <c r="D1323" s="24" t="s">
        <v>21</v>
      </c>
      <c r="E1323" s="1013">
        <v>10000</v>
      </c>
      <c r="F1323" s="167">
        <f t="shared" si="37"/>
        <v>10000</v>
      </c>
      <c r="G1323" s="171"/>
      <c r="H1323" s="178"/>
      <c r="I1323" s="184"/>
    </row>
    <row r="1324" spans="1:9">
      <c r="A1324" s="166"/>
      <c r="B1324" s="915">
        <v>44777</v>
      </c>
      <c r="C1324" s="916" t="s">
        <v>1842</v>
      </c>
      <c r="D1324" s="24" t="s">
        <v>21</v>
      </c>
      <c r="E1324" s="1013">
        <v>10000</v>
      </c>
      <c r="F1324" s="167">
        <f t="shared" si="37"/>
        <v>10000</v>
      </c>
      <c r="G1324" s="171"/>
      <c r="H1324" s="178"/>
      <c r="I1324" s="184"/>
    </row>
    <row r="1325" spans="1:9">
      <c r="A1325" s="166"/>
      <c r="B1325" s="915">
        <v>44777</v>
      </c>
      <c r="C1325" s="916" t="s">
        <v>1842</v>
      </c>
      <c r="D1325" s="24" t="s">
        <v>21</v>
      </c>
      <c r="E1325" s="1013">
        <v>10000</v>
      </c>
      <c r="F1325" s="167">
        <f t="shared" si="37"/>
        <v>10000</v>
      </c>
      <c r="G1325" s="171"/>
      <c r="H1325" s="178"/>
      <c r="I1325" s="184"/>
    </row>
    <row r="1326" spans="1:9">
      <c r="A1326" s="166"/>
      <c r="B1326" s="915">
        <v>44777</v>
      </c>
      <c r="C1326" s="916" t="s">
        <v>1842</v>
      </c>
      <c r="D1326" s="24" t="s">
        <v>21</v>
      </c>
      <c r="E1326" s="1013">
        <v>10000</v>
      </c>
      <c r="F1326" s="167">
        <f t="shared" si="37"/>
        <v>10000</v>
      </c>
      <c r="G1326" s="171"/>
      <c r="H1326" s="178"/>
      <c r="I1326" s="184"/>
    </row>
    <row r="1327" spans="1:9">
      <c r="A1327" s="166"/>
      <c r="B1327" s="915">
        <v>44777</v>
      </c>
      <c r="C1327" s="916" t="s">
        <v>1842</v>
      </c>
      <c r="D1327" s="106" t="s">
        <v>943</v>
      </c>
      <c r="E1327" s="1013">
        <v>100000</v>
      </c>
      <c r="F1327" s="167">
        <f t="shared" si="37"/>
        <v>100000</v>
      </c>
      <c r="G1327" s="171"/>
      <c r="H1327" s="178"/>
      <c r="I1327" s="184"/>
    </row>
    <row r="1328" spans="1:9">
      <c r="A1328" s="166"/>
      <c r="B1328" s="915">
        <v>44777</v>
      </c>
      <c r="C1328" s="916" t="s">
        <v>1842</v>
      </c>
      <c r="D1328" s="24" t="s">
        <v>21</v>
      </c>
      <c r="E1328" s="1013">
        <v>30000</v>
      </c>
      <c r="F1328" s="167">
        <f t="shared" si="37"/>
        <v>30000</v>
      </c>
      <c r="G1328" s="171"/>
      <c r="H1328" s="178"/>
      <c r="I1328" s="184"/>
    </row>
    <row r="1329" spans="1:9">
      <c r="A1329" s="166"/>
      <c r="B1329" s="915">
        <v>44777</v>
      </c>
      <c r="C1329" s="916" t="s">
        <v>1842</v>
      </c>
      <c r="D1329" s="24" t="s">
        <v>21</v>
      </c>
      <c r="E1329" s="1013">
        <v>10000</v>
      </c>
      <c r="F1329" s="167">
        <f t="shared" si="37"/>
        <v>10000</v>
      </c>
      <c r="G1329" s="171"/>
      <c r="H1329" s="178"/>
      <c r="I1329" s="184"/>
    </row>
    <row r="1330" spans="1:9">
      <c r="A1330" s="166"/>
      <c r="B1330" s="915">
        <v>44777</v>
      </c>
      <c r="C1330" s="916" t="s">
        <v>1842</v>
      </c>
      <c r="D1330" s="24" t="s">
        <v>21</v>
      </c>
      <c r="E1330" s="1013">
        <v>10000</v>
      </c>
      <c r="F1330" s="167">
        <f t="shared" si="37"/>
        <v>10000</v>
      </c>
      <c r="G1330" s="171"/>
      <c r="H1330" s="178"/>
      <c r="I1330" s="184"/>
    </row>
    <row r="1331" spans="1:9">
      <c r="A1331" s="166"/>
      <c r="B1331" s="915">
        <v>44777</v>
      </c>
      <c r="C1331" s="916" t="s">
        <v>1842</v>
      </c>
      <c r="D1331" s="24" t="s">
        <v>21</v>
      </c>
      <c r="E1331" s="1013">
        <v>10000</v>
      </c>
      <c r="F1331" s="167">
        <f t="shared" si="37"/>
        <v>10000</v>
      </c>
      <c r="G1331" s="171"/>
      <c r="H1331" s="178"/>
      <c r="I1331" s="184"/>
    </row>
    <row r="1332" spans="1:9">
      <c r="A1332" s="166"/>
      <c r="B1332" s="915">
        <v>44777</v>
      </c>
      <c r="C1332" s="916" t="s">
        <v>1842</v>
      </c>
      <c r="D1332" s="24" t="s">
        <v>21</v>
      </c>
      <c r="E1332" s="1013">
        <v>10000</v>
      </c>
      <c r="F1332" s="167">
        <f t="shared" si="37"/>
        <v>10000</v>
      </c>
      <c r="G1332" s="171"/>
      <c r="H1332" s="178"/>
      <c r="I1332" s="184"/>
    </row>
    <row r="1333" spans="1:9">
      <c r="A1333" s="166"/>
      <c r="B1333" s="915">
        <v>44777</v>
      </c>
      <c r="C1333" s="916" t="s">
        <v>1842</v>
      </c>
      <c r="D1333" s="24" t="s">
        <v>21</v>
      </c>
      <c r="E1333" s="1013">
        <v>10000</v>
      </c>
      <c r="F1333" s="167">
        <f t="shared" si="37"/>
        <v>10000</v>
      </c>
      <c r="G1333" s="171"/>
      <c r="H1333" s="178"/>
      <c r="I1333" s="184"/>
    </row>
    <row r="1334" spans="1:9">
      <c r="A1334" s="166"/>
      <c r="B1334" s="915">
        <v>44777</v>
      </c>
      <c r="C1334" s="916" t="s">
        <v>1842</v>
      </c>
      <c r="D1334" s="24" t="s">
        <v>21</v>
      </c>
      <c r="E1334" s="1013">
        <v>10000</v>
      </c>
      <c r="F1334" s="167">
        <f t="shared" si="37"/>
        <v>10000</v>
      </c>
      <c r="G1334" s="171"/>
      <c r="H1334" s="178"/>
      <c r="I1334" s="184"/>
    </row>
    <row r="1335" spans="1:9">
      <c r="A1335" s="166"/>
      <c r="B1335" s="915">
        <v>44777</v>
      </c>
      <c r="C1335" s="916" t="s">
        <v>1842</v>
      </c>
      <c r="D1335" s="24" t="s">
        <v>21</v>
      </c>
      <c r="E1335" s="1013">
        <v>10000</v>
      </c>
      <c r="F1335" s="167">
        <f t="shared" ref="F1335:F1398" si="38">E1335</f>
        <v>10000</v>
      </c>
      <c r="G1335" s="171"/>
      <c r="H1335" s="178"/>
      <c r="I1335" s="184"/>
    </row>
    <row r="1336" spans="1:9">
      <c r="A1336" s="166"/>
      <c r="B1336" s="915">
        <v>44778</v>
      </c>
      <c r="C1336" s="916" t="s">
        <v>1843</v>
      </c>
      <c r="D1336" s="24" t="s">
        <v>21</v>
      </c>
      <c r="E1336" s="1013">
        <v>75000</v>
      </c>
      <c r="F1336" s="167">
        <f t="shared" si="38"/>
        <v>75000</v>
      </c>
      <c r="G1336" s="171"/>
      <c r="H1336" s="178"/>
      <c r="I1336" s="184"/>
    </row>
    <row r="1337" spans="1:9">
      <c r="A1337" s="166"/>
      <c r="B1337" s="915">
        <v>44778</v>
      </c>
      <c r="C1337" s="916" t="s">
        <v>1843</v>
      </c>
      <c r="D1337" s="24" t="s">
        <v>21</v>
      </c>
      <c r="E1337" s="1013">
        <v>10000</v>
      </c>
      <c r="F1337" s="167">
        <f t="shared" si="38"/>
        <v>10000</v>
      </c>
      <c r="G1337" s="171"/>
      <c r="H1337" s="178"/>
      <c r="I1337" s="184"/>
    </row>
    <row r="1338" spans="1:9">
      <c r="A1338" s="166"/>
      <c r="B1338" s="915">
        <v>44778</v>
      </c>
      <c r="C1338" s="916" t="s">
        <v>1843</v>
      </c>
      <c r="D1338" s="24" t="s">
        <v>21</v>
      </c>
      <c r="E1338" s="1013">
        <v>10000</v>
      </c>
      <c r="F1338" s="167">
        <f t="shared" si="38"/>
        <v>10000</v>
      </c>
      <c r="G1338" s="171"/>
      <c r="H1338" s="178"/>
      <c r="I1338" s="184"/>
    </row>
    <row r="1339" spans="1:9">
      <c r="A1339" s="166"/>
      <c r="B1339" s="915">
        <v>44778</v>
      </c>
      <c r="C1339" s="916" t="s">
        <v>1843</v>
      </c>
      <c r="D1339" s="24" t="s">
        <v>21</v>
      </c>
      <c r="E1339" s="1013">
        <v>10000</v>
      </c>
      <c r="F1339" s="167">
        <f t="shared" si="38"/>
        <v>10000</v>
      </c>
      <c r="G1339" s="171"/>
      <c r="H1339" s="178"/>
      <c r="I1339" s="184"/>
    </row>
    <row r="1340" spans="1:9">
      <c r="A1340" s="166"/>
      <c r="B1340" s="915">
        <v>44778</v>
      </c>
      <c r="C1340" s="916" t="s">
        <v>1843</v>
      </c>
      <c r="D1340" s="24" t="s">
        <v>21</v>
      </c>
      <c r="E1340" s="1013">
        <v>10000</v>
      </c>
      <c r="F1340" s="167">
        <f t="shared" si="38"/>
        <v>10000</v>
      </c>
      <c r="G1340" s="171"/>
      <c r="H1340" s="178"/>
      <c r="I1340" s="184"/>
    </row>
    <row r="1341" spans="1:9">
      <c r="A1341" s="166"/>
      <c r="B1341" s="915">
        <v>44778</v>
      </c>
      <c r="C1341" s="916" t="s">
        <v>1843</v>
      </c>
      <c r="D1341" s="24" t="s">
        <v>21</v>
      </c>
      <c r="E1341" s="1013">
        <v>10000</v>
      </c>
      <c r="F1341" s="167">
        <f t="shared" si="38"/>
        <v>10000</v>
      </c>
      <c r="G1341" s="171"/>
      <c r="H1341" s="178"/>
      <c r="I1341" s="184"/>
    </row>
    <row r="1342" spans="1:9">
      <c r="A1342" s="166"/>
      <c r="B1342" s="915">
        <v>44778</v>
      </c>
      <c r="C1342" s="916" t="s">
        <v>1843</v>
      </c>
      <c r="D1342" s="24" t="s">
        <v>21</v>
      </c>
      <c r="E1342" s="1013">
        <v>30000</v>
      </c>
      <c r="F1342" s="167">
        <f t="shared" si="38"/>
        <v>30000</v>
      </c>
      <c r="G1342" s="171"/>
      <c r="H1342" s="178"/>
      <c r="I1342" s="184"/>
    </row>
    <row r="1343" spans="1:9">
      <c r="A1343" s="166"/>
      <c r="B1343" s="915">
        <v>44778</v>
      </c>
      <c r="C1343" s="916" t="s">
        <v>1843</v>
      </c>
      <c r="D1343" s="24" t="s">
        <v>21</v>
      </c>
      <c r="E1343" s="1013">
        <v>10000</v>
      </c>
      <c r="F1343" s="167">
        <f t="shared" si="38"/>
        <v>10000</v>
      </c>
      <c r="G1343" s="171"/>
      <c r="H1343" s="178"/>
      <c r="I1343" s="184"/>
    </row>
    <row r="1344" spans="1:9">
      <c r="A1344" s="166"/>
      <c r="B1344" s="915">
        <v>44778</v>
      </c>
      <c r="C1344" s="916" t="s">
        <v>1843</v>
      </c>
      <c r="D1344" s="24" t="s">
        <v>21</v>
      </c>
      <c r="E1344" s="1013">
        <v>10000</v>
      </c>
      <c r="F1344" s="167">
        <f t="shared" si="38"/>
        <v>10000</v>
      </c>
      <c r="G1344" s="171"/>
      <c r="H1344" s="178"/>
      <c r="I1344" s="184"/>
    </row>
    <row r="1345" spans="1:9">
      <c r="A1345" s="166"/>
      <c r="B1345" s="915">
        <v>44778</v>
      </c>
      <c r="C1345" s="916" t="s">
        <v>1843</v>
      </c>
      <c r="D1345" s="24" t="s">
        <v>21</v>
      </c>
      <c r="E1345" s="1013">
        <v>10000</v>
      </c>
      <c r="F1345" s="167">
        <f t="shared" si="38"/>
        <v>10000</v>
      </c>
      <c r="G1345" s="171"/>
      <c r="H1345" s="178"/>
      <c r="I1345" s="184"/>
    </row>
    <row r="1346" spans="1:9">
      <c r="A1346" s="166"/>
      <c r="B1346" s="915">
        <v>44778</v>
      </c>
      <c r="C1346" s="916" t="s">
        <v>1843</v>
      </c>
      <c r="D1346" s="24" t="s">
        <v>21</v>
      </c>
      <c r="E1346" s="1013">
        <v>30000</v>
      </c>
      <c r="F1346" s="167">
        <f t="shared" si="38"/>
        <v>30000</v>
      </c>
      <c r="G1346" s="171"/>
      <c r="H1346" s="178"/>
      <c r="I1346" s="184"/>
    </row>
    <row r="1347" spans="1:9" ht="25.5">
      <c r="A1347" s="166"/>
      <c r="B1347" s="948">
        <v>44778</v>
      </c>
      <c r="C1347" s="92" t="s">
        <v>1843</v>
      </c>
      <c r="D1347" s="423" t="s">
        <v>2453</v>
      </c>
      <c r="E1347" s="1013">
        <v>1000000</v>
      </c>
      <c r="F1347" s="167">
        <f t="shared" si="38"/>
        <v>1000000</v>
      </c>
      <c r="G1347" s="171"/>
      <c r="H1347" s="178"/>
      <c r="I1347" s="184"/>
    </row>
    <row r="1348" spans="1:9">
      <c r="A1348" s="166"/>
      <c r="B1348" s="915">
        <v>44778</v>
      </c>
      <c r="C1348" s="916" t="s">
        <v>1843</v>
      </c>
      <c r="D1348" s="24" t="s">
        <v>21</v>
      </c>
      <c r="E1348" s="1013">
        <v>10000</v>
      </c>
      <c r="F1348" s="167">
        <f t="shared" si="38"/>
        <v>10000</v>
      </c>
      <c r="G1348" s="171"/>
      <c r="H1348" s="178"/>
      <c r="I1348" s="184"/>
    </row>
    <row r="1349" spans="1:9">
      <c r="A1349" s="166"/>
      <c r="B1349" s="915">
        <v>44778</v>
      </c>
      <c r="C1349" s="916" t="s">
        <v>1843</v>
      </c>
      <c r="D1349" s="24" t="s">
        <v>21</v>
      </c>
      <c r="E1349" s="1013">
        <v>10000</v>
      </c>
      <c r="F1349" s="167">
        <f t="shared" si="38"/>
        <v>10000</v>
      </c>
      <c r="G1349" s="171"/>
      <c r="H1349" s="178"/>
      <c r="I1349" s="184"/>
    </row>
    <row r="1350" spans="1:9">
      <c r="A1350" s="166"/>
      <c r="B1350" s="915">
        <v>44778</v>
      </c>
      <c r="C1350" s="916" t="s">
        <v>1843</v>
      </c>
      <c r="D1350" s="106" t="s">
        <v>2068</v>
      </c>
      <c r="E1350" s="1013">
        <v>100000</v>
      </c>
      <c r="F1350" s="167">
        <f t="shared" si="38"/>
        <v>100000</v>
      </c>
      <c r="G1350" s="171"/>
      <c r="H1350" s="178"/>
      <c r="I1350" s="184"/>
    </row>
    <row r="1351" spans="1:9">
      <c r="A1351" s="166"/>
      <c r="B1351" s="915">
        <v>44778</v>
      </c>
      <c r="C1351" s="916" t="s">
        <v>1843</v>
      </c>
      <c r="D1351" s="24" t="s">
        <v>21</v>
      </c>
      <c r="E1351" s="1013">
        <v>100000</v>
      </c>
      <c r="F1351" s="167">
        <f t="shared" si="38"/>
        <v>100000</v>
      </c>
      <c r="G1351" s="171"/>
      <c r="H1351" s="178"/>
      <c r="I1351" s="184"/>
    </row>
    <row r="1352" spans="1:9">
      <c r="A1352" s="166"/>
      <c r="B1352" s="915">
        <v>44778</v>
      </c>
      <c r="C1352" s="916" t="s">
        <v>1843</v>
      </c>
      <c r="D1352" s="24" t="s">
        <v>21</v>
      </c>
      <c r="E1352" s="1013">
        <v>2000</v>
      </c>
      <c r="F1352" s="167">
        <f t="shared" si="38"/>
        <v>2000</v>
      </c>
      <c r="G1352" s="171"/>
      <c r="H1352" s="178"/>
      <c r="I1352" s="184"/>
    </row>
    <row r="1353" spans="1:9">
      <c r="A1353" s="166"/>
      <c r="B1353" s="915">
        <v>44778</v>
      </c>
      <c r="C1353" s="916" t="s">
        <v>1843</v>
      </c>
      <c r="D1353" s="24" t="s">
        <v>21</v>
      </c>
      <c r="E1353" s="1013">
        <v>10000</v>
      </c>
      <c r="F1353" s="167">
        <f t="shared" si="38"/>
        <v>10000</v>
      </c>
      <c r="G1353" s="171"/>
      <c r="H1353" s="178"/>
      <c r="I1353" s="184"/>
    </row>
    <row r="1354" spans="1:9">
      <c r="A1354" s="166"/>
      <c r="B1354" s="915">
        <v>44778</v>
      </c>
      <c r="C1354" s="916" t="s">
        <v>1843</v>
      </c>
      <c r="D1354" s="24" t="s">
        <v>21</v>
      </c>
      <c r="E1354" s="1013">
        <v>10000</v>
      </c>
      <c r="F1354" s="167">
        <f t="shared" si="38"/>
        <v>10000</v>
      </c>
      <c r="G1354" s="171"/>
      <c r="H1354" s="178"/>
      <c r="I1354" s="184"/>
    </row>
    <row r="1355" spans="1:9">
      <c r="A1355" s="166"/>
      <c r="B1355" s="915">
        <v>44778</v>
      </c>
      <c r="C1355" s="916" t="s">
        <v>1843</v>
      </c>
      <c r="D1355" s="24" t="s">
        <v>21</v>
      </c>
      <c r="E1355" s="1013">
        <v>20000</v>
      </c>
      <c r="F1355" s="167">
        <f t="shared" si="38"/>
        <v>20000</v>
      </c>
      <c r="G1355" s="171"/>
      <c r="H1355" s="178"/>
      <c r="I1355" s="184"/>
    </row>
    <row r="1356" spans="1:9">
      <c r="A1356" s="166"/>
      <c r="B1356" s="915">
        <v>44778</v>
      </c>
      <c r="C1356" s="916" t="s">
        <v>1843</v>
      </c>
      <c r="D1356" s="24" t="s">
        <v>21</v>
      </c>
      <c r="E1356" s="1013">
        <v>10000</v>
      </c>
      <c r="F1356" s="167">
        <f t="shared" si="38"/>
        <v>10000</v>
      </c>
      <c r="G1356" s="171"/>
      <c r="H1356" s="178"/>
      <c r="I1356" s="184"/>
    </row>
    <row r="1357" spans="1:9">
      <c r="A1357" s="166"/>
      <c r="B1357" s="915">
        <v>44778</v>
      </c>
      <c r="C1357" s="916" t="s">
        <v>1843</v>
      </c>
      <c r="D1357" s="24" t="s">
        <v>21</v>
      </c>
      <c r="E1357" s="1013">
        <v>10000</v>
      </c>
      <c r="F1357" s="167">
        <f t="shared" si="38"/>
        <v>10000</v>
      </c>
      <c r="G1357" s="171"/>
      <c r="H1357" s="178"/>
      <c r="I1357" s="184"/>
    </row>
    <row r="1358" spans="1:9">
      <c r="A1358" s="166"/>
      <c r="B1358" s="915">
        <v>44778</v>
      </c>
      <c r="C1358" s="916" t="s">
        <v>1843</v>
      </c>
      <c r="D1358" s="106" t="s">
        <v>514</v>
      </c>
      <c r="E1358" s="1013">
        <v>100000</v>
      </c>
      <c r="F1358" s="167">
        <f t="shared" si="38"/>
        <v>100000</v>
      </c>
      <c r="G1358" s="171"/>
      <c r="H1358" s="178"/>
      <c r="I1358" s="184"/>
    </row>
    <row r="1359" spans="1:9">
      <c r="A1359" s="166"/>
      <c r="B1359" s="915">
        <v>44778</v>
      </c>
      <c r="C1359" s="916" t="s">
        <v>1843</v>
      </c>
      <c r="D1359" s="24" t="s">
        <v>21</v>
      </c>
      <c r="E1359" s="1013">
        <v>10000</v>
      </c>
      <c r="F1359" s="167">
        <f t="shared" si="38"/>
        <v>10000</v>
      </c>
      <c r="G1359" s="171"/>
      <c r="H1359" s="178"/>
      <c r="I1359" s="184"/>
    </row>
    <row r="1360" spans="1:9">
      <c r="A1360" s="166"/>
      <c r="B1360" s="915">
        <v>44778</v>
      </c>
      <c r="C1360" s="916" t="s">
        <v>1843</v>
      </c>
      <c r="D1360" s="106" t="s">
        <v>317</v>
      </c>
      <c r="E1360" s="1013">
        <v>500000</v>
      </c>
      <c r="F1360" s="167">
        <f t="shared" si="38"/>
        <v>500000</v>
      </c>
      <c r="G1360" s="171"/>
      <c r="H1360" s="178"/>
      <c r="I1360" s="184"/>
    </row>
    <row r="1361" spans="1:9">
      <c r="A1361" s="166"/>
      <c r="B1361" s="915">
        <v>44778</v>
      </c>
      <c r="C1361" s="916" t="s">
        <v>1843</v>
      </c>
      <c r="D1361" s="24" t="s">
        <v>21</v>
      </c>
      <c r="E1361" s="1013">
        <v>20000</v>
      </c>
      <c r="F1361" s="167">
        <f t="shared" si="38"/>
        <v>20000</v>
      </c>
      <c r="G1361" s="171"/>
      <c r="H1361" s="178"/>
      <c r="I1361" s="184"/>
    </row>
    <row r="1362" spans="1:9">
      <c r="A1362" s="166"/>
      <c r="B1362" s="915">
        <v>44778</v>
      </c>
      <c r="C1362" s="916" t="s">
        <v>1843</v>
      </c>
      <c r="D1362" s="24" t="s">
        <v>21</v>
      </c>
      <c r="E1362" s="1013">
        <v>10000</v>
      </c>
      <c r="F1362" s="167">
        <f t="shared" si="38"/>
        <v>10000</v>
      </c>
      <c r="G1362" s="171"/>
      <c r="H1362" s="178"/>
      <c r="I1362" s="184"/>
    </row>
    <row r="1363" spans="1:9">
      <c r="A1363" s="166"/>
      <c r="B1363" s="915">
        <v>44778</v>
      </c>
      <c r="C1363" s="916" t="s">
        <v>1843</v>
      </c>
      <c r="D1363" s="24" t="s">
        <v>21</v>
      </c>
      <c r="E1363" s="1013">
        <v>10000</v>
      </c>
      <c r="F1363" s="167">
        <f t="shared" si="38"/>
        <v>10000</v>
      </c>
      <c r="G1363" s="171"/>
      <c r="H1363" s="178"/>
      <c r="I1363" s="184"/>
    </row>
    <row r="1364" spans="1:9">
      <c r="A1364" s="166"/>
      <c r="B1364" s="915">
        <v>44778</v>
      </c>
      <c r="C1364" s="916" t="s">
        <v>1843</v>
      </c>
      <c r="D1364" s="24" t="s">
        <v>21</v>
      </c>
      <c r="E1364" s="1013">
        <v>10000</v>
      </c>
      <c r="F1364" s="167">
        <f t="shared" si="38"/>
        <v>10000</v>
      </c>
      <c r="G1364" s="171"/>
      <c r="H1364" s="178"/>
      <c r="I1364" s="184"/>
    </row>
    <row r="1365" spans="1:9">
      <c r="A1365" s="166"/>
      <c r="B1365" s="915">
        <v>44778</v>
      </c>
      <c r="C1365" s="916" t="s">
        <v>1843</v>
      </c>
      <c r="D1365" s="24" t="s">
        <v>21</v>
      </c>
      <c r="E1365" s="1013">
        <v>20000</v>
      </c>
      <c r="F1365" s="167">
        <f t="shared" si="38"/>
        <v>20000</v>
      </c>
      <c r="G1365" s="171"/>
      <c r="H1365" s="178"/>
      <c r="I1365" s="184"/>
    </row>
    <row r="1366" spans="1:9">
      <c r="A1366" s="166"/>
      <c r="B1366" s="915">
        <v>44778</v>
      </c>
      <c r="C1366" s="916" t="s">
        <v>1843</v>
      </c>
      <c r="D1366" s="24" t="s">
        <v>21</v>
      </c>
      <c r="E1366" s="1013">
        <v>10000</v>
      </c>
      <c r="F1366" s="167">
        <f t="shared" si="38"/>
        <v>10000</v>
      </c>
      <c r="G1366" s="171"/>
      <c r="H1366" s="178"/>
      <c r="I1366" s="184"/>
    </row>
    <row r="1367" spans="1:9">
      <c r="A1367" s="166"/>
      <c r="B1367" s="915">
        <v>44778</v>
      </c>
      <c r="C1367" s="916" t="s">
        <v>1843</v>
      </c>
      <c r="D1367" s="24" t="s">
        <v>21</v>
      </c>
      <c r="E1367" s="1013">
        <v>10000</v>
      </c>
      <c r="F1367" s="167">
        <f t="shared" si="38"/>
        <v>10000</v>
      </c>
      <c r="G1367" s="171"/>
      <c r="H1367" s="178"/>
      <c r="I1367" s="184"/>
    </row>
    <row r="1368" spans="1:9">
      <c r="A1368" s="166"/>
      <c r="B1368" s="915">
        <v>44778</v>
      </c>
      <c r="C1368" s="916" t="s">
        <v>1843</v>
      </c>
      <c r="D1368" s="24" t="s">
        <v>21</v>
      </c>
      <c r="E1368" s="1013">
        <v>10000</v>
      </c>
      <c r="F1368" s="167">
        <f t="shared" si="38"/>
        <v>10000</v>
      </c>
      <c r="G1368" s="171"/>
      <c r="H1368" s="178"/>
      <c r="I1368" s="184"/>
    </row>
    <row r="1369" spans="1:9">
      <c r="A1369" s="166"/>
      <c r="B1369" s="915">
        <v>44778</v>
      </c>
      <c r="C1369" s="916" t="s">
        <v>1843</v>
      </c>
      <c r="D1369" s="24" t="s">
        <v>21</v>
      </c>
      <c r="E1369" s="1013">
        <v>10000</v>
      </c>
      <c r="F1369" s="167">
        <f t="shared" si="38"/>
        <v>10000</v>
      </c>
      <c r="G1369" s="171"/>
      <c r="H1369" s="178"/>
      <c r="I1369" s="184"/>
    </row>
    <row r="1370" spans="1:9">
      <c r="A1370" s="166"/>
      <c r="B1370" s="915">
        <v>44778</v>
      </c>
      <c r="C1370" s="916" t="s">
        <v>1843</v>
      </c>
      <c r="D1370" s="24" t="s">
        <v>21</v>
      </c>
      <c r="E1370" s="1013">
        <v>10000</v>
      </c>
      <c r="F1370" s="167">
        <f t="shared" si="38"/>
        <v>10000</v>
      </c>
      <c r="G1370" s="171"/>
      <c r="H1370" s="178"/>
      <c r="I1370" s="184"/>
    </row>
    <row r="1371" spans="1:9">
      <c r="A1371" s="166"/>
      <c r="B1371" s="915">
        <v>44778</v>
      </c>
      <c r="C1371" s="916" t="s">
        <v>1843</v>
      </c>
      <c r="D1371" s="24" t="s">
        <v>21</v>
      </c>
      <c r="E1371" s="1013">
        <v>10000</v>
      </c>
      <c r="F1371" s="167">
        <f t="shared" si="38"/>
        <v>10000</v>
      </c>
      <c r="G1371" s="171"/>
      <c r="H1371" s="178"/>
      <c r="I1371" s="184"/>
    </row>
    <row r="1372" spans="1:9">
      <c r="A1372" s="166"/>
      <c r="B1372" s="915">
        <v>44778</v>
      </c>
      <c r="C1372" s="916" t="s">
        <v>1843</v>
      </c>
      <c r="D1372" s="24" t="s">
        <v>21</v>
      </c>
      <c r="E1372" s="1013">
        <v>20000</v>
      </c>
      <c r="F1372" s="167">
        <f t="shared" si="38"/>
        <v>20000</v>
      </c>
      <c r="G1372" s="171"/>
      <c r="H1372" s="178"/>
      <c r="I1372" s="184"/>
    </row>
    <row r="1373" spans="1:9">
      <c r="A1373" s="166"/>
      <c r="B1373" s="915">
        <v>44778</v>
      </c>
      <c r="C1373" s="916" t="s">
        <v>1843</v>
      </c>
      <c r="D1373" s="24" t="s">
        <v>21</v>
      </c>
      <c r="E1373" s="1013">
        <v>10000</v>
      </c>
      <c r="F1373" s="167">
        <f t="shared" si="38"/>
        <v>10000</v>
      </c>
      <c r="G1373" s="171"/>
      <c r="H1373" s="178"/>
      <c r="I1373" s="184"/>
    </row>
    <row r="1374" spans="1:9">
      <c r="A1374" s="166"/>
      <c r="B1374" s="915">
        <v>44778</v>
      </c>
      <c r="C1374" s="916" t="s">
        <v>1843</v>
      </c>
      <c r="D1374" s="24" t="s">
        <v>21</v>
      </c>
      <c r="E1374" s="1013">
        <v>10000</v>
      </c>
      <c r="F1374" s="167">
        <f t="shared" si="38"/>
        <v>10000</v>
      </c>
      <c r="G1374" s="171"/>
      <c r="H1374" s="178"/>
      <c r="I1374" s="184"/>
    </row>
    <row r="1375" spans="1:9">
      <c r="A1375" s="166"/>
      <c r="B1375" s="915">
        <v>44778</v>
      </c>
      <c r="C1375" s="916" t="s">
        <v>1843</v>
      </c>
      <c r="D1375" s="24" t="s">
        <v>21</v>
      </c>
      <c r="E1375" s="1013">
        <v>10000</v>
      </c>
      <c r="F1375" s="167">
        <f t="shared" si="38"/>
        <v>10000</v>
      </c>
      <c r="G1375" s="171"/>
      <c r="H1375" s="178"/>
      <c r="I1375" s="184"/>
    </row>
    <row r="1376" spans="1:9">
      <c r="A1376" s="166"/>
      <c r="B1376" s="915">
        <v>44778</v>
      </c>
      <c r="C1376" s="916" t="s">
        <v>1843</v>
      </c>
      <c r="D1376" s="24" t="s">
        <v>21</v>
      </c>
      <c r="E1376" s="1013">
        <v>20000</v>
      </c>
      <c r="F1376" s="167">
        <f t="shared" si="38"/>
        <v>20000</v>
      </c>
      <c r="G1376" s="171"/>
      <c r="H1376" s="178"/>
      <c r="I1376" s="184"/>
    </row>
    <row r="1377" spans="1:9">
      <c r="A1377" s="166"/>
      <c r="B1377" s="915">
        <v>44778</v>
      </c>
      <c r="C1377" s="916" t="s">
        <v>1843</v>
      </c>
      <c r="D1377" s="106" t="s">
        <v>151</v>
      </c>
      <c r="E1377" s="1013">
        <v>100000</v>
      </c>
      <c r="F1377" s="167">
        <f t="shared" si="38"/>
        <v>100000</v>
      </c>
      <c r="G1377" s="171"/>
      <c r="H1377" s="178"/>
      <c r="I1377" s="184"/>
    </row>
    <row r="1378" spans="1:9">
      <c r="A1378" s="166"/>
      <c r="B1378" s="915">
        <v>44779</v>
      </c>
      <c r="C1378" s="916" t="s">
        <v>1844</v>
      </c>
      <c r="D1378" s="24" t="s">
        <v>21</v>
      </c>
      <c r="E1378" s="1013">
        <v>10000</v>
      </c>
      <c r="F1378" s="167">
        <f t="shared" si="38"/>
        <v>10000</v>
      </c>
      <c r="G1378" s="171"/>
      <c r="H1378" s="178"/>
      <c r="I1378" s="184"/>
    </row>
    <row r="1379" spans="1:9">
      <c r="A1379" s="166"/>
      <c r="B1379" s="915">
        <v>44779</v>
      </c>
      <c r="C1379" s="916" t="s">
        <v>1844</v>
      </c>
      <c r="D1379" s="24" t="s">
        <v>21</v>
      </c>
      <c r="E1379" s="1013">
        <v>30000</v>
      </c>
      <c r="F1379" s="167">
        <f t="shared" si="38"/>
        <v>30000</v>
      </c>
      <c r="G1379" s="171"/>
      <c r="H1379" s="178"/>
      <c r="I1379" s="184"/>
    </row>
    <row r="1380" spans="1:9">
      <c r="A1380" s="166"/>
      <c r="B1380" s="915">
        <v>44779</v>
      </c>
      <c r="C1380" s="916" t="s">
        <v>1844</v>
      </c>
      <c r="D1380" s="24" t="s">
        <v>21</v>
      </c>
      <c r="E1380" s="1013">
        <v>5000</v>
      </c>
      <c r="F1380" s="167">
        <f t="shared" si="38"/>
        <v>5000</v>
      </c>
      <c r="G1380" s="171"/>
      <c r="H1380" s="178"/>
      <c r="I1380" s="184"/>
    </row>
    <row r="1381" spans="1:9">
      <c r="A1381" s="166"/>
      <c r="B1381" s="915">
        <v>44779</v>
      </c>
      <c r="C1381" s="916" t="s">
        <v>1844</v>
      </c>
      <c r="D1381" s="24" t="s">
        <v>21</v>
      </c>
      <c r="E1381" s="1013">
        <v>10000</v>
      </c>
      <c r="F1381" s="167">
        <f t="shared" si="38"/>
        <v>10000</v>
      </c>
      <c r="G1381" s="171"/>
      <c r="H1381" s="178"/>
      <c r="I1381" s="184"/>
    </row>
    <row r="1382" spans="1:9">
      <c r="A1382" s="166"/>
      <c r="B1382" s="915">
        <v>44779</v>
      </c>
      <c r="C1382" s="916" t="s">
        <v>1844</v>
      </c>
      <c r="D1382" s="24" t="s">
        <v>21</v>
      </c>
      <c r="E1382" s="1013">
        <v>10000</v>
      </c>
      <c r="F1382" s="167">
        <f t="shared" si="38"/>
        <v>10000</v>
      </c>
      <c r="G1382" s="171"/>
      <c r="H1382" s="178"/>
      <c r="I1382" s="184"/>
    </row>
    <row r="1383" spans="1:9">
      <c r="A1383" s="166"/>
      <c r="B1383" s="915">
        <v>44779</v>
      </c>
      <c r="C1383" s="916" t="s">
        <v>1844</v>
      </c>
      <c r="D1383" s="24" t="s">
        <v>21</v>
      </c>
      <c r="E1383" s="1013">
        <v>10000</v>
      </c>
      <c r="F1383" s="167">
        <f t="shared" si="38"/>
        <v>10000</v>
      </c>
      <c r="G1383" s="171"/>
      <c r="H1383" s="178"/>
      <c r="I1383" s="184"/>
    </row>
    <row r="1384" spans="1:9">
      <c r="A1384" s="166"/>
      <c r="B1384" s="915">
        <v>44779</v>
      </c>
      <c r="C1384" s="916" t="s">
        <v>1844</v>
      </c>
      <c r="D1384" s="24" t="s">
        <v>21</v>
      </c>
      <c r="E1384" s="1013">
        <v>10000</v>
      </c>
      <c r="F1384" s="167">
        <f t="shared" si="38"/>
        <v>10000</v>
      </c>
      <c r="G1384" s="171"/>
      <c r="H1384" s="178"/>
      <c r="I1384" s="184"/>
    </row>
    <row r="1385" spans="1:9">
      <c r="A1385" s="166"/>
      <c r="B1385" s="915">
        <v>44779</v>
      </c>
      <c r="C1385" s="916" t="s">
        <v>1844</v>
      </c>
      <c r="D1385" s="24" t="s">
        <v>21</v>
      </c>
      <c r="E1385" s="1013">
        <v>10000</v>
      </c>
      <c r="F1385" s="167">
        <f t="shared" si="38"/>
        <v>10000</v>
      </c>
      <c r="G1385" s="171"/>
      <c r="H1385" s="178"/>
      <c r="I1385" s="184"/>
    </row>
    <row r="1386" spans="1:9">
      <c r="A1386" s="166"/>
      <c r="B1386" s="915">
        <v>44779</v>
      </c>
      <c r="C1386" s="916" t="s">
        <v>1844</v>
      </c>
      <c r="D1386" s="24" t="s">
        <v>21</v>
      </c>
      <c r="E1386" s="1013">
        <v>10000</v>
      </c>
      <c r="F1386" s="167">
        <f t="shared" si="38"/>
        <v>10000</v>
      </c>
      <c r="G1386" s="171"/>
      <c r="H1386" s="178"/>
      <c r="I1386" s="184"/>
    </row>
    <row r="1387" spans="1:9">
      <c r="A1387" s="166"/>
      <c r="B1387" s="915">
        <v>44779</v>
      </c>
      <c r="C1387" s="916" t="s">
        <v>1844</v>
      </c>
      <c r="D1387" s="24" t="s">
        <v>21</v>
      </c>
      <c r="E1387" s="1013">
        <v>20000</v>
      </c>
      <c r="F1387" s="167">
        <f t="shared" si="38"/>
        <v>20000</v>
      </c>
      <c r="G1387" s="171"/>
      <c r="H1387" s="178"/>
      <c r="I1387" s="184"/>
    </row>
    <row r="1388" spans="1:9">
      <c r="A1388" s="166"/>
      <c r="B1388" s="915">
        <v>44779</v>
      </c>
      <c r="C1388" s="916" t="s">
        <v>1844</v>
      </c>
      <c r="D1388" s="24" t="s">
        <v>21</v>
      </c>
      <c r="E1388" s="1013">
        <v>10000</v>
      </c>
      <c r="F1388" s="167">
        <f t="shared" si="38"/>
        <v>10000</v>
      </c>
      <c r="G1388" s="171"/>
      <c r="H1388" s="178"/>
      <c r="I1388" s="184"/>
    </row>
    <row r="1389" spans="1:9">
      <c r="A1389" s="166"/>
      <c r="B1389" s="915">
        <v>44779</v>
      </c>
      <c r="C1389" s="916" t="s">
        <v>1844</v>
      </c>
      <c r="D1389" s="24" t="s">
        <v>21</v>
      </c>
      <c r="E1389" s="1013">
        <v>10000</v>
      </c>
      <c r="F1389" s="167">
        <f t="shared" si="38"/>
        <v>10000</v>
      </c>
      <c r="G1389" s="171"/>
      <c r="H1389" s="178"/>
      <c r="I1389" s="184"/>
    </row>
    <row r="1390" spans="1:9">
      <c r="A1390" s="166"/>
      <c r="B1390" s="915">
        <v>44779</v>
      </c>
      <c r="C1390" s="916" t="s">
        <v>1844</v>
      </c>
      <c r="D1390" s="24" t="s">
        <v>21</v>
      </c>
      <c r="E1390" s="1013">
        <v>10000</v>
      </c>
      <c r="F1390" s="167">
        <f t="shared" si="38"/>
        <v>10000</v>
      </c>
      <c r="G1390" s="171"/>
      <c r="H1390" s="178"/>
      <c r="I1390" s="184"/>
    </row>
    <row r="1391" spans="1:9">
      <c r="A1391" s="166"/>
      <c r="B1391" s="915">
        <v>44779</v>
      </c>
      <c r="C1391" s="916" t="s">
        <v>1844</v>
      </c>
      <c r="D1391" s="24" t="s">
        <v>21</v>
      </c>
      <c r="E1391" s="1013">
        <v>10000</v>
      </c>
      <c r="F1391" s="167">
        <f t="shared" si="38"/>
        <v>10000</v>
      </c>
      <c r="G1391" s="171"/>
      <c r="H1391" s="178"/>
      <c r="I1391" s="184"/>
    </row>
    <row r="1392" spans="1:9">
      <c r="A1392" s="166"/>
      <c r="B1392" s="915">
        <v>44779</v>
      </c>
      <c r="C1392" s="916" t="s">
        <v>1844</v>
      </c>
      <c r="D1392" s="24" t="s">
        <v>21</v>
      </c>
      <c r="E1392" s="1013">
        <v>10000</v>
      </c>
      <c r="F1392" s="167">
        <f t="shared" si="38"/>
        <v>10000</v>
      </c>
      <c r="G1392" s="171"/>
      <c r="H1392" s="178"/>
      <c r="I1392" s="184"/>
    </row>
    <row r="1393" spans="1:9">
      <c r="A1393" s="166"/>
      <c r="B1393" s="915">
        <v>44779</v>
      </c>
      <c r="C1393" s="916" t="s">
        <v>1844</v>
      </c>
      <c r="D1393" s="24" t="s">
        <v>21</v>
      </c>
      <c r="E1393" s="1013">
        <v>10000</v>
      </c>
      <c r="F1393" s="167">
        <f t="shared" si="38"/>
        <v>10000</v>
      </c>
      <c r="G1393" s="171"/>
      <c r="H1393" s="178"/>
      <c r="I1393" s="184"/>
    </row>
    <row r="1394" spans="1:9">
      <c r="A1394" s="166"/>
      <c r="B1394" s="915">
        <v>44779</v>
      </c>
      <c r="C1394" s="916" t="s">
        <v>1844</v>
      </c>
      <c r="D1394" s="24" t="s">
        <v>21</v>
      </c>
      <c r="E1394" s="1013">
        <v>10000</v>
      </c>
      <c r="F1394" s="167">
        <f t="shared" si="38"/>
        <v>10000</v>
      </c>
      <c r="G1394" s="171"/>
      <c r="H1394" s="178"/>
      <c r="I1394" s="184"/>
    </row>
    <row r="1395" spans="1:9">
      <c r="A1395" s="166"/>
      <c r="B1395" s="915">
        <v>44779</v>
      </c>
      <c r="C1395" s="916" t="s">
        <v>1844</v>
      </c>
      <c r="D1395" s="24" t="s">
        <v>21</v>
      </c>
      <c r="E1395" s="1013">
        <v>10000</v>
      </c>
      <c r="F1395" s="167">
        <f t="shared" si="38"/>
        <v>10000</v>
      </c>
      <c r="G1395" s="171"/>
      <c r="H1395" s="178"/>
      <c r="I1395" s="184"/>
    </row>
    <row r="1396" spans="1:9">
      <c r="A1396" s="166"/>
      <c r="B1396" s="915">
        <v>44779</v>
      </c>
      <c r="C1396" s="916" t="s">
        <v>1844</v>
      </c>
      <c r="D1396" s="24" t="s">
        <v>21</v>
      </c>
      <c r="E1396" s="1013">
        <v>10000</v>
      </c>
      <c r="F1396" s="167">
        <f t="shared" si="38"/>
        <v>10000</v>
      </c>
      <c r="G1396" s="171"/>
      <c r="H1396" s="178"/>
      <c r="I1396" s="184"/>
    </row>
    <row r="1397" spans="1:9">
      <c r="A1397" s="166"/>
      <c r="B1397" s="915">
        <v>44779</v>
      </c>
      <c r="C1397" s="916" t="s">
        <v>1844</v>
      </c>
      <c r="D1397" s="24" t="s">
        <v>21</v>
      </c>
      <c r="E1397" s="1013">
        <v>10000</v>
      </c>
      <c r="F1397" s="167">
        <f t="shared" si="38"/>
        <v>10000</v>
      </c>
      <c r="G1397" s="171"/>
      <c r="H1397" s="178"/>
      <c r="I1397" s="184"/>
    </row>
    <row r="1398" spans="1:9">
      <c r="A1398" s="166"/>
      <c r="B1398" s="915">
        <v>44779</v>
      </c>
      <c r="C1398" s="916" t="s">
        <v>1844</v>
      </c>
      <c r="D1398" s="24" t="s">
        <v>21</v>
      </c>
      <c r="E1398" s="1013">
        <v>10000</v>
      </c>
      <c r="F1398" s="167">
        <f t="shared" si="38"/>
        <v>10000</v>
      </c>
      <c r="G1398" s="171"/>
      <c r="H1398" s="178"/>
      <c r="I1398" s="184"/>
    </row>
    <row r="1399" spans="1:9">
      <c r="A1399" s="166"/>
      <c r="B1399" s="915">
        <v>44779</v>
      </c>
      <c r="C1399" s="916" t="s">
        <v>1844</v>
      </c>
      <c r="D1399" s="24" t="s">
        <v>21</v>
      </c>
      <c r="E1399" s="1013">
        <v>10000</v>
      </c>
      <c r="F1399" s="167">
        <f t="shared" ref="F1399:F1462" si="39">E1399</f>
        <v>10000</v>
      </c>
      <c r="G1399" s="171"/>
      <c r="H1399" s="178"/>
      <c r="I1399" s="184"/>
    </row>
    <row r="1400" spans="1:9">
      <c r="A1400" s="166"/>
      <c r="B1400" s="915">
        <v>44779</v>
      </c>
      <c r="C1400" s="916" t="s">
        <v>1844</v>
      </c>
      <c r="D1400" s="24" t="s">
        <v>21</v>
      </c>
      <c r="E1400" s="1013">
        <v>10000</v>
      </c>
      <c r="F1400" s="167">
        <f t="shared" si="39"/>
        <v>10000</v>
      </c>
      <c r="G1400" s="171"/>
      <c r="H1400" s="178"/>
      <c r="I1400" s="184"/>
    </row>
    <row r="1401" spans="1:9">
      <c r="A1401" s="166"/>
      <c r="B1401" s="915">
        <v>44779</v>
      </c>
      <c r="C1401" s="916" t="s">
        <v>1844</v>
      </c>
      <c r="D1401" s="24" t="s">
        <v>21</v>
      </c>
      <c r="E1401" s="1013">
        <v>10000</v>
      </c>
      <c r="F1401" s="167">
        <f t="shared" si="39"/>
        <v>10000</v>
      </c>
      <c r="G1401" s="171"/>
      <c r="H1401" s="178"/>
      <c r="I1401" s="184"/>
    </row>
    <row r="1402" spans="1:9">
      <c r="A1402" s="166"/>
      <c r="B1402" s="915">
        <v>44779</v>
      </c>
      <c r="C1402" s="916" t="s">
        <v>1844</v>
      </c>
      <c r="D1402" s="24" t="s">
        <v>21</v>
      </c>
      <c r="E1402" s="1013">
        <v>10000</v>
      </c>
      <c r="F1402" s="167">
        <f t="shared" si="39"/>
        <v>10000</v>
      </c>
      <c r="G1402" s="171"/>
      <c r="H1402" s="178"/>
      <c r="I1402" s="184"/>
    </row>
    <row r="1403" spans="1:9">
      <c r="A1403" s="166"/>
      <c r="B1403" s="915">
        <v>44779</v>
      </c>
      <c r="C1403" s="916" t="s">
        <v>1844</v>
      </c>
      <c r="D1403" s="24" t="s">
        <v>21</v>
      </c>
      <c r="E1403" s="1013">
        <v>10000</v>
      </c>
      <c r="F1403" s="167">
        <f t="shared" si="39"/>
        <v>10000</v>
      </c>
      <c r="G1403" s="171"/>
      <c r="H1403" s="178"/>
      <c r="I1403" s="184"/>
    </row>
    <row r="1404" spans="1:9">
      <c r="A1404" s="166"/>
      <c r="B1404" s="915">
        <v>44779</v>
      </c>
      <c r="C1404" s="916" t="s">
        <v>1844</v>
      </c>
      <c r="D1404" s="24" t="s">
        <v>21</v>
      </c>
      <c r="E1404" s="1013">
        <v>10000</v>
      </c>
      <c r="F1404" s="167">
        <f t="shared" si="39"/>
        <v>10000</v>
      </c>
      <c r="G1404" s="171"/>
      <c r="H1404" s="178"/>
      <c r="I1404" s="184"/>
    </row>
    <row r="1405" spans="1:9">
      <c r="A1405" s="166"/>
      <c r="B1405" s="915">
        <v>44780</v>
      </c>
      <c r="C1405" s="916" t="s">
        <v>1845</v>
      </c>
      <c r="D1405" s="24" t="s">
        <v>21</v>
      </c>
      <c r="E1405" s="1013">
        <v>10000</v>
      </c>
      <c r="F1405" s="167">
        <f t="shared" si="39"/>
        <v>10000</v>
      </c>
      <c r="G1405" s="171"/>
      <c r="H1405" s="178"/>
      <c r="I1405" s="184"/>
    </row>
    <row r="1406" spans="1:9">
      <c r="A1406" s="166"/>
      <c r="B1406" s="915">
        <v>44780</v>
      </c>
      <c r="C1406" s="916" t="s">
        <v>1845</v>
      </c>
      <c r="D1406" s="24" t="s">
        <v>21</v>
      </c>
      <c r="E1406" s="1013">
        <v>10000</v>
      </c>
      <c r="F1406" s="167">
        <f t="shared" si="39"/>
        <v>10000</v>
      </c>
      <c r="G1406" s="171"/>
      <c r="H1406" s="178"/>
      <c r="I1406" s="184"/>
    </row>
    <row r="1407" spans="1:9">
      <c r="A1407" s="166"/>
      <c r="B1407" s="915">
        <v>44780</v>
      </c>
      <c r="C1407" s="916" t="s">
        <v>1845</v>
      </c>
      <c r="D1407" s="24" t="s">
        <v>21</v>
      </c>
      <c r="E1407" s="1013">
        <v>5000</v>
      </c>
      <c r="F1407" s="167">
        <f t="shared" si="39"/>
        <v>5000</v>
      </c>
      <c r="G1407" s="171"/>
      <c r="H1407" s="178"/>
      <c r="I1407" s="184"/>
    </row>
    <row r="1408" spans="1:9">
      <c r="A1408" s="166"/>
      <c r="B1408" s="915">
        <v>44780</v>
      </c>
      <c r="C1408" s="916" t="s">
        <v>1845</v>
      </c>
      <c r="D1408" s="24" t="s">
        <v>21</v>
      </c>
      <c r="E1408" s="1013">
        <v>10000</v>
      </c>
      <c r="F1408" s="167">
        <f t="shared" si="39"/>
        <v>10000</v>
      </c>
      <c r="G1408" s="171"/>
      <c r="H1408" s="178"/>
      <c r="I1408" s="184"/>
    </row>
    <row r="1409" spans="1:9">
      <c r="A1409" s="166"/>
      <c r="B1409" s="915">
        <v>44780</v>
      </c>
      <c r="C1409" s="916" t="s">
        <v>1845</v>
      </c>
      <c r="D1409" s="24" t="s">
        <v>21</v>
      </c>
      <c r="E1409" s="1013">
        <v>10000</v>
      </c>
      <c r="F1409" s="167">
        <f t="shared" si="39"/>
        <v>10000</v>
      </c>
      <c r="G1409" s="171"/>
      <c r="H1409" s="178"/>
      <c r="I1409" s="184"/>
    </row>
    <row r="1410" spans="1:9">
      <c r="A1410" s="166"/>
      <c r="B1410" s="915">
        <v>44780</v>
      </c>
      <c r="C1410" s="916" t="s">
        <v>1845</v>
      </c>
      <c r="D1410" s="24" t="s">
        <v>21</v>
      </c>
      <c r="E1410" s="1013">
        <v>10000</v>
      </c>
      <c r="F1410" s="167">
        <f t="shared" si="39"/>
        <v>10000</v>
      </c>
      <c r="G1410" s="171"/>
      <c r="H1410" s="178"/>
      <c r="I1410" s="184"/>
    </row>
    <row r="1411" spans="1:9">
      <c r="A1411" s="166"/>
      <c r="B1411" s="915">
        <v>44780</v>
      </c>
      <c r="C1411" s="916" t="s">
        <v>1845</v>
      </c>
      <c r="D1411" s="24" t="s">
        <v>21</v>
      </c>
      <c r="E1411" s="1013">
        <v>10000</v>
      </c>
      <c r="F1411" s="167">
        <f t="shared" si="39"/>
        <v>10000</v>
      </c>
      <c r="G1411" s="171"/>
      <c r="H1411" s="178"/>
      <c r="I1411" s="184"/>
    </row>
    <row r="1412" spans="1:9">
      <c r="A1412" s="166"/>
      <c r="B1412" s="915">
        <v>44780</v>
      </c>
      <c r="C1412" s="916" t="s">
        <v>1845</v>
      </c>
      <c r="D1412" s="24" t="s">
        <v>21</v>
      </c>
      <c r="E1412" s="1013">
        <v>10000</v>
      </c>
      <c r="F1412" s="167">
        <f t="shared" si="39"/>
        <v>10000</v>
      </c>
      <c r="G1412" s="171"/>
      <c r="H1412" s="178"/>
      <c r="I1412" s="184"/>
    </row>
    <row r="1413" spans="1:9">
      <c r="A1413" s="166"/>
      <c r="B1413" s="915">
        <v>44780</v>
      </c>
      <c r="C1413" s="916" t="s">
        <v>1845</v>
      </c>
      <c r="D1413" s="24" t="s">
        <v>21</v>
      </c>
      <c r="E1413" s="1013">
        <v>10000</v>
      </c>
      <c r="F1413" s="167">
        <f t="shared" si="39"/>
        <v>10000</v>
      </c>
      <c r="G1413" s="171"/>
      <c r="H1413" s="178"/>
      <c r="I1413" s="184"/>
    </row>
    <row r="1414" spans="1:9">
      <c r="A1414" s="166"/>
      <c r="B1414" s="915">
        <v>44780</v>
      </c>
      <c r="C1414" s="916" t="s">
        <v>1845</v>
      </c>
      <c r="D1414" s="106" t="s">
        <v>982</v>
      </c>
      <c r="E1414" s="1013">
        <v>50000</v>
      </c>
      <c r="F1414" s="167">
        <f t="shared" si="39"/>
        <v>50000</v>
      </c>
      <c r="G1414" s="171"/>
      <c r="H1414" s="178"/>
      <c r="I1414" s="184"/>
    </row>
    <row r="1415" spans="1:9">
      <c r="A1415" s="166"/>
      <c r="B1415" s="915">
        <v>44780</v>
      </c>
      <c r="C1415" s="916" t="s">
        <v>1845</v>
      </c>
      <c r="D1415" s="24" t="s">
        <v>21</v>
      </c>
      <c r="E1415" s="1013">
        <v>10000</v>
      </c>
      <c r="F1415" s="167">
        <f t="shared" si="39"/>
        <v>10000</v>
      </c>
      <c r="G1415" s="171"/>
      <c r="H1415" s="178"/>
      <c r="I1415" s="184"/>
    </row>
    <row r="1416" spans="1:9">
      <c r="A1416" s="166"/>
      <c r="B1416" s="915">
        <v>44780</v>
      </c>
      <c r="C1416" s="916" t="s">
        <v>1845</v>
      </c>
      <c r="D1416" s="24" t="s">
        <v>21</v>
      </c>
      <c r="E1416" s="1013">
        <v>10000</v>
      </c>
      <c r="F1416" s="167">
        <f t="shared" si="39"/>
        <v>10000</v>
      </c>
      <c r="G1416" s="171"/>
      <c r="H1416" s="178"/>
      <c r="I1416" s="184"/>
    </row>
    <row r="1417" spans="1:9">
      <c r="A1417" s="166"/>
      <c r="B1417" s="915">
        <v>44780</v>
      </c>
      <c r="C1417" s="916" t="s">
        <v>1845</v>
      </c>
      <c r="D1417" s="24" t="s">
        <v>21</v>
      </c>
      <c r="E1417" s="1013">
        <v>10000</v>
      </c>
      <c r="F1417" s="167">
        <f t="shared" si="39"/>
        <v>10000</v>
      </c>
      <c r="G1417" s="171"/>
      <c r="H1417" s="178"/>
      <c r="I1417" s="184"/>
    </row>
    <row r="1418" spans="1:9">
      <c r="A1418" s="166"/>
      <c r="B1418" s="915">
        <v>44780</v>
      </c>
      <c r="C1418" s="916" t="s">
        <v>1845</v>
      </c>
      <c r="D1418" s="24" t="s">
        <v>21</v>
      </c>
      <c r="E1418" s="1013">
        <v>20000</v>
      </c>
      <c r="F1418" s="167">
        <f t="shared" si="39"/>
        <v>20000</v>
      </c>
      <c r="G1418" s="171"/>
      <c r="H1418" s="178"/>
      <c r="I1418" s="184"/>
    </row>
    <row r="1419" spans="1:9">
      <c r="A1419" s="166"/>
      <c r="B1419" s="915">
        <v>44780</v>
      </c>
      <c r="C1419" s="916" t="s">
        <v>1845</v>
      </c>
      <c r="D1419" s="24" t="s">
        <v>21</v>
      </c>
      <c r="E1419" s="1013">
        <v>10000</v>
      </c>
      <c r="F1419" s="167">
        <f t="shared" si="39"/>
        <v>10000</v>
      </c>
      <c r="G1419" s="171"/>
      <c r="H1419" s="178"/>
      <c r="I1419" s="184"/>
    </row>
    <row r="1420" spans="1:9">
      <c r="A1420" s="166"/>
      <c r="B1420" s="915">
        <v>44780</v>
      </c>
      <c r="C1420" s="916" t="s">
        <v>1845</v>
      </c>
      <c r="D1420" s="24" t="s">
        <v>21</v>
      </c>
      <c r="E1420" s="1013">
        <v>10000</v>
      </c>
      <c r="F1420" s="167">
        <f t="shared" si="39"/>
        <v>10000</v>
      </c>
      <c r="G1420" s="171"/>
      <c r="H1420" s="178"/>
      <c r="I1420" s="184"/>
    </row>
    <row r="1421" spans="1:9">
      <c r="A1421" s="166"/>
      <c r="B1421" s="915">
        <v>44780</v>
      </c>
      <c r="C1421" s="916" t="s">
        <v>1845</v>
      </c>
      <c r="D1421" s="24" t="s">
        <v>21</v>
      </c>
      <c r="E1421" s="1013">
        <v>10000</v>
      </c>
      <c r="F1421" s="167">
        <f t="shared" si="39"/>
        <v>10000</v>
      </c>
      <c r="G1421" s="171"/>
      <c r="H1421" s="178"/>
      <c r="I1421" s="184"/>
    </row>
    <row r="1422" spans="1:9">
      <c r="A1422" s="166"/>
      <c r="B1422" s="915">
        <v>44780</v>
      </c>
      <c r="C1422" s="916" t="s">
        <v>1845</v>
      </c>
      <c r="D1422" s="24" t="s">
        <v>21</v>
      </c>
      <c r="E1422" s="1013">
        <v>10000</v>
      </c>
      <c r="F1422" s="167">
        <f t="shared" si="39"/>
        <v>10000</v>
      </c>
      <c r="G1422" s="171"/>
      <c r="H1422" s="178"/>
      <c r="I1422" s="184"/>
    </row>
    <row r="1423" spans="1:9">
      <c r="A1423" s="166"/>
      <c r="B1423" s="915">
        <v>44780</v>
      </c>
      <c r="C1423" s="916" t="s">
        <v>1845</v>
      </c>
      <c r="D1423" s="24" t="s">
        <v>21</v>
      </c>
      <c r="E1423" s="1013">
        <v>10000</v>
      </c>
      <c r="F1423" s="167">
        <f t="shared" si="39"/>
        <v>10000</v>
      </c>
      <c r="G1423" s="171"/>
      <c r="H1423" s="178"/>
      <c r="I1423" s="184"/>
    </row>
    <row r="1424" spans="1:9">
      <c r="A1424" s="166"/>
      <c r="B1424" s="915">
        <v>44780</v>
      </c>
      <c r="C1424" s="916" t="s">
        <v>1845</v>
      </c>
      <c r="D1424" s="24" t="s">
        <v>21</v>
      </c>
      <c r="E1424" s="1013">
        <v>10000</v>
      </c>
      <c r="F1424" s="167">
        <f t="shared" si="39"/>
        <v>10000</v>
      </c>
      <c r="G1424" s="171"/>
      <c r="H1424" s="178"/>
      <c r="I1424" s="184"/>
    </row>
    <row r="1425" spans="1:9">
      <c r="A1425" s="166"/>
      <c r="B1425" s="915">
        <v>44780</v>
      </c>
      <c r="C1425" s="916" t="s">
        <v>1845</v>
      </c>
      <c r="D1425" s="24" t="s">
        <v>21</v>
      </c>
      <c r="E1425" s="1013">
        <v>10000</v>
      </c>
      <c r="F1425" s="167">
        <f t="shared" si="39"/>
        <v>10000</v>
      </c>
      <c r="G1425" s="171"/>
      <c r="H1425" s="178"/>
      <c r="I1425" s="184"/>
    </row>
    <row r="1426" spans="1:9">
      <c r="A1426" s="166"/>
      <c r="B1426" s="915">
        <v>44780</v>
      </c>
      <c r="C1426" s="916" t="s">
        <v>1845</v>
      </c>
      <c r="D1426" s="106" t="s">
        <v>2164</v>
      </c>
      <c r="E1426" s="1013">
        <v>3000000</v>
      </c>
      <c r="F1426" s="167">
        <f t="shared" si="39"/>
        <v>3000000</v>
      </c>
      <c r="G1426" s="171"/>
      <c r="H1426" s="178"/>
      <c r="I1426" s="184"/>
    </row>
    <row r="1427" spans="1:9">
      <c r="A1427" s="166"/>
      <c r="B1427" s="915">
        <v>44780</v>
      </c>
      <c r="C1427" s="916" t="s">
        <v>1845</v>
      </c>
      <c r="D1427" s="106" t="s">
        <v>2165</v>
      </c>
      <c r="E1427" s="1013">
        <v>100000</v>
      </c>
      <c r="F1427" s="167">
        <f t="shared" si="39"/>
        <v>100000</v>
      </c>
      <c r="G1427" s="171"/>
      <c r="H1427" s="178"/>
      <c r="I1427" s="184"/>
    </row>
    <row r="1428" spans="1:9">
      <c r="A1428" s="166"/>
      <c r="B1428" s="915">
        <v>44780</v>
      </c>
      <c r="C1428" s="916" t="s">
        <v>1845</v>
      </c>
      <c r="D1428" s="24" t="s">
        <v>21</v>
      </c>
      <c r="E1428" s="1013">
        <v>10000</v>
      </c>
      <c r="F1428" s="167">
        <f t="shared" si="39"/>
        <v>10000</v>
      </c>
      <c r="G1428" s="171"/>
      <c r="H1428" s="178"/>
      <c r="I1428" s="184"/>
    </row>
    <row r="1429" spans="1:9">
      <c r="A1429" s="166"/>
      <c r="B1429" s="915">
        <v>44780</v>
      </c>
      <c r="C1429" s="916" t="s">
        <v>1845</v>
      </c>
      <c r="D1429" s="24" t="s">
        <v>21</v>
      </c>
      <c r="E1429" s="1013">
        <v>10000</v>
      </c>
      <c r="F1429" s="167">
        <f t="shared" si="39"/>
        <v>10000</v>
      </c>
      <c r="G1429" s="171"/>
      <c r="H1429" s="178"/>
      <c r="I1429" s="184"/>
    </row>
    <row r="1430" spans="1:9">
      <c r="A1430" s="166"/>
      <c r="B1430" s="915">
        <v>44780</v>
      </c>
      <c r="C1430" s="916" t="s">
        <v>1845</v>
      </c>
      <c r="D1430" s="24" t="s">
        <v>21</v>
      </c>
      <c r="E1430" s="1013">
        <v>10000</v>
      </c>
      <c r="F1430" s="167">
        <f t="shared" si="39"/>
        <v>10000</v>
      </c>
      <c r="G1430" s="171"/>
      <c r="H1430" s="178"/>
      <c r="I1430" s="184"/>
    </row>
    <row r="1431" spans="1:9">
      <c r="A1431" s="166"/>
      <c r="B1431" s="915">
        <v>44780</v>
      </c>
      <c r="C1431" s="916" t="s">
        <v>1845</v>
      </c>
      <c r="D1431" s="24" t="s">
        <v>21</v>
      </c>
      <c r="E1431" s="1013">
        <v>100</v>
      </c>
      <c r="F1431" s="167">
        <f t="shared" si="39"/>
        <v>100</v>
      </c>
      <c r="G1431" s="171"/>
      <c r="H1431" s="178"/>
      <c r="I1431" s="184"/>
    </row>
    <row r="1432" spans="1:9">
      <c r="A1432" s="166"/>
      <c r="B1432" s="915">
        <v>44780</v>
      </c>
      <c r="C1432" s="916" t="s">
        <v>1845</v>
      </c>
      <c r="D1432" s="106" t="s">
        <v>2069</v>
      </c>
      <c r="E1432" s="1013">
        <v>50000</v>
      </c>
      <c r="F1432" s="167">
        <f t="shared" si="39"/>
        <v>50000</v>
      </c>
      <c r="G1432" s="171"/>
      <c r="H1432" s="178"/>
      <c r="I1432" s="184"/>
    </row>
    <row r="1433" spans="1:9">
      <c r="A1433" s="166"/>
      <c r="B1433" s="915">
        <v>44780</v>
      </c>
      <c r="C1433" s="916" t="s">
        <v>1845</v>
      </c>
      <c r="D1433" s="24" t="s">
        <v>21</v>
      </c>
      <c r="E1433" s="1013">
        <v>10000</v>
      </c>
      <c r="F1433" s="167">
        <f t="shared" si="39"/>
        <v>10000</v>
      </c>
      <c r="G1433" s="171"/>
      <c r="H1433" s="178"/>
      <c r="I1433" s="184"/>
    </row>
    <row r="1434" spans="1:9">
      <c r="A1434" s="166"/>
      <c r="B1434" s="915">
        <v>44780</v>
      </c>
      <c r="C1434" s="916" t="s">
        <v>1845</v>
      </c>
      <c r="D1434" s="24" t="s">
        <v>21</v>
      </c>
      <c r="E1434" s="1013">
        <v>10000</v>
      </c>
      <c r="F1434" s="167">
        <f t="shared" si="39"/>
        <v>10000</v>
      </c>
      <c r="G1434" s="171"/>
      <c r="H1434" s="178"/>
      <c r="I1434" s="184"/>
    </row>
    <row r="1435" spans="1:9">
      <c r="A1435" s="166"/>
      <c r="B1435" s="915">
        <v>44780</v>
      </c>
      <c r="C1435" s="916" t="s">
        <v>1845</v>
      </c>
      <c r="D1435" s="106" t="s">
        <v>117</v>
      </c>
      <c r="E1435" s="1013">
        <v>100000</v>
      </c>
      <c r="F1435" s="167">
        <f t="shared" si="39"/>
        <v>100000</v>
      </c>
      <c r="G1435" s="171"/>
      <c r="H1435" s="178"/>
      <c r="I1435" s="184"/>
    </row>
    <row r="1436" spans="1:9">
      <c r="A1436" s="166"/>
      <c r="B1436" s="915">
        <v>44780</v>
      </c>
      <c r="C1436" s="916" t="s">
        <v>1845</v>
      </c>
      <c r="D1436" s="106" t="s">
        <v>211</v>
      </c>
      <c r="E1436" s="1013">
        <v>100000</v>
      </c>
      <c r="F1436" s="167">
        <f t="shared" si="39"/>
        <v>100000</v>
      </c>
      <c r="G1436" s="171"/>
      <c r="H1436" s="178"/>
      <c r="I1436" s="184"/>
    </row>
    <row r="1437" spans="1:9">
      <c r="A1437" s="166"/>
      <c r="B1437" s="915">
        <v>44780</v>
      </c>
      <c r="C1437" s="916" t="s">
        <v>1845</v>
      </c>
      <c r="D1437" s="24" t="s">
        <v>21</v>
      </c>
      <c r="E1437" s="1013">
        <v>10000</v>
      </c>
      <c r="F1437" s="167">
        <f t="shared" si="39"/>
        <v>10000</v>
      </c>
      <c r="G1437" s="171"/>
      <c r="H1437" s="178"/>
      <c r="I1437" s="184"/>
    </row>
    <row r="1438" spans="1:9">
      <c r="A1438" s="166"/>
      <c r="B1438" s="915">
        <v>44780</v>
      </c>
      <c r="C1438" s="916" t="s">
        <v>1845</v>
      </c>
      <c r="D1438" s="24" t="s">
        <v>21</v>
      </c>
      <c r="E1438" s="1013">
        <v>10000</v>
      </c>
      <c r="F1438" s="167">
        <f t="shared" si="39"/>
        <v>10000</v>
      </c>
      <c r="G1438" s="171"/>
      <c r="H1438" s="178"/>
      <c r="I1438" s="184"/>
    </row>
    <row r="1439" spans="1:9">
      <c r="A1439" s="166"/>
      <c r="B1439" s="915">
        <v>44780</v>
      </c>
      <c r="C1439" s="916" t="s">
        <v>1845</v>
      </c>
      <c r="D1439" s="24" t="s">
        <v>21</v>
      </c>
      <c r="E1439" s="1013">
        <v>10000</v>
      </c>
      <c r="F1439" s="167">
        <f t="shared" si="39"/>
        <v>10000</v>
      </c>
      <c r="G1439" s="171"/>
      <c r="H1439" s="178"/>
      <c r="I1439" s="184"/>
    </row>
    <row r="1440" spans="1:9">
      <c r="A1440" s="166"/>
      <c r="B1440" s="915">
        <v>44780</v>
      </c>
      <c r="C1440" s="916" t="s">
        <v>1845</v>
      </c>
      <c r="D1440" s="24" t="s">
        <v>21</v>
      </c>
      <c r="E1440" s="1013">
        <v>10000</v>
      </c>
      <c r="F1440" s="167">
        <f t="shared" si="39"/>
        <v>10000</v>
      </c>
      <c r="G1440" s="171"/>
      <c r="H1440" s="178"/>
      <c r="I1440" s="184"/>
    </row>
    <row r="1441" spans="1:9">
      <c r="A1441" s="166"/>
      <c r="B1441" s="915">
        <v>44780</v>
      </c>
      <c r="C1441" s="916" t="s">
        <v>1845</v>
      </c>
      <c r="D1441" s="24" t="s">
        <v>21</v>
      </c>
      <c r="E1441" s="1013">
        <v>10000</v>
      </c>
      <c r="F1441" s="167">
        <f t="shared" si="39"/>
        <v>10000</v>
      </c>
      <c r="G1441" s="171"/>
      <c r="H1441" s="178"/>
      <c r="I1441" s="184"/>
    </row>
    <row r="1442" spans="1:9">
      <c r="A1442" s="166"/>
      <c r="B1442" s="915">
        <v>44780</v>
      </c>
      <c r="C1442" s="916" t="s">
        <v>1845</v>
      </c>
      <c r="D1442" s="24" t="s">
        <v>21</v>
      </c>
      <c r="E1442" s="1013">
        <v>10000</v>
      </c>
      <c r="F1442" s="167">
        <f t="shared" si="39"/>
        <v>10000</v>
      </c>
      <c r="G1442" s="171"/>
      <c r="H1442" s="178"/>
      <c r="I1442" s="184"/>
    </row>
    <row r="1443" spans="1:9">
      <c r="A1443" s="166"/>
      <c r="B1443" s="915">
        <v>44780</v>
      </c>
      <c r="C1443" s="916" t="s">
        <v>1845</v>
      </c>
      <c r="D1443" s="24" t="s">
        <v>21</v>
      </c>
      <c r="E1443" s="1013">
        <v>10000</v>
      </c>
      <c r="F1443" s="167">
        <f t="shared" si="39"/>
        <v>10000</v>
      </c>
      <c r="G1443" s="171"/>
      <c r="H1443" s="178"/>
      <c r="I1443" s="184"/>
    </row>
    <row r="1444" spans="1:9">
      <c r="A1444" s="166"/>
      <c r="B1444" s="915">
        <v>44781</v>
      </c>
      <c r="C1444" s="916" t="s">
        <v>1846</v>
      </c>
      <c r="D1444" s="24" t="s">
        <v>21</v>
      </c>
      <c r="E1444" s="1013">
        <v>29620</v>
      </c>
      <c r="F1444" s="167">
        <f t="shared" si="39"/>
        <v>29620</v>
      </c>
      <c r="G1444" s="171"/>
      <c r="H1444" s="178"/>
      <c r="I1444" s="184"/>
    </row>
    <row r="1445" spans="1:9">
      <c r="A1445" s="166"/>
      <c r="B1445" s="915">
        <v>44781</v>
      </c>
      <c r="C1445" s="916" t="s">
        <v>1846</v>
      </c>
      <c r="D1445" s="24" t="s">
        <v>21</v>
      </c>
      <c r="E1445" s="1013">
        <v>20000</v>
      </c>
      <c r="F1445" s="167">
        <f t="shared" si="39"/>
        <v>20000</v>
      </c>
      <c r="G1445" s="171"/>
      <c r="H1445" s="178"/>
      <c r="I1445" s="184"/>
    </row>
    <row r="1446" spans="1:9">
      <c r="A1446" s="166"/>
      <c r="B1446" s="915">
        <v>44781</v>
      </c>
      <c r="C1446" s="916" t="s">
        <v>1846</v>
      </c>
      <c r="D1446" s="24" t="s">
        <v>21</v>
      </c>
      <c r="E1446" s="1013">
        <v>10000</v>
      </c>
      <c r="F1446" s="167">
        <f t="shared" si="39"/>
        <v>10000</v>
      </c>
      <c r="G1446" s="171"/>
      <c r="H1446" s="178"/>
      <c r="I1446" s="184"/>
    </row>
    <row r="1447" spans="1:9">
      <c r="A1447" s="166"/>
      <c r="B1447" s="915">
        <v>44781</v>
      </c>
      <c r="C1447" s="916" t="s">
        <v>1846</v>
      </c>
      <c r="D1447" s="106" t="s">
        <v>979</v>
      </c>
      <c r="E1447" s="1013">
        <v>500000</v>
      </c>
      <c r="F1447" s="167">
        <f t="shared" si="39"/>
        <v>500000</v>
      </c>
      <c r="G1447" s="171"/>
      <c r="H1447" s="178"/>
      <c r="I1447" s="184"/>
    </row>
    <row r="1448" spans="1:9">
      <c r="A1448" s="166"/>
      <c r="B1448" s="915">
        <v>44781</v>
      </c>
      <c r="C1448" s="916" t="s">
        <v>1846</v>
      </c>
      <c r="D1448" s="24" t="s">
        <v>21</v>
      </c>
      <c r="E1448" s="1013">
        <v>10000</v>
      </c>
      <c r="F1448" s="167">
        <f t="shared" si="39"/>
        <v>10000</v>
      </c>
      <c r="G1448" s="171"/>
      <c r="H1448" s="178"/>
      <c r="I1448" s="184"/>
    </row>
    <row r="1449" spans="1:9">
      <c r="A1449" s="166"/>
      <c r="B1449" s="915">
        <v>44781</v>
      </c>
      <c r="C1449" s="916" t="s">
        <v>1846</v>
      </c>
      <c r="D1449" s="24" t="s">
        <v>21</v>
      </c>
      <c r="E1449" s="1013">
        <v>10000</v>
      </c>
      <c r="F1449" s="167">
        <f t="shared" si="39"/>
        <v>10000</v>
      </c>
      <c r="G1449" s="171"/>
      <c r="H1449" s="178"/>
      <c r="I1449" s="184"/>
    </row>
    <row r="1450" spans="1:9">
      <c r="A1450" s="166"/>
      <c r="B1450" s="915">
        <v>44781</v>
      </c>
      <c r="C1450" s="916" t="s">
        <v>1846</v>
      </c>
      <c r="D1450" s="24" t="s">
        <v>21</v>
      </c>
      <c r="E1450" s="1013">
        <v>10000</v>
      </c>
      <c r="F1450" s="167">
        <f t="shared" si="39"/>
        <v>10000</v>
      </c>
      <c r="G1450" s="171"/>
      <c r="H1450" s="178"/>
      <c r="I1450" s="184"/>
    </row>
    <row r="1451" spans="1:9">
      <c r="A1451" s="166"/>
      <c r="B1451" s="915">
        <v>44781</v>
      </c>
      <c r="C1451" s="916" t="s">
        <v>1846</v>
      </c>
      <c r="D1451" s="24" t="s">
        <v>21</v>
      </c>
      <c r="E1451" s="1013">
        <v>10000</v>
      </c>
      <c r="F1451" s="167">
        <f t="shared" si="39"/>
        <v>10000</v>
      </c>
      <c r="G1451" s="171"/>
      <c r="H1451" s="178"/>
      <c r="I1451" s="184"/>
    </row>
    <row r="1452" spans="1:9">
      <c r="A1452" s="166"/>
      <c r="B1452" s="915">
        <v>44781</v>
      </c>
      <c r="C1452" s="916" t="s">
        <v>1846</v>
      </c>
      <c r="D1452" s="24" t="s">
        <v>21</v>
      </c>
      <c r="E1452" s="1013">
        <v>20000</v>
      </c>
      <c r="F1452" s="167">
        <f t="shared" si="39"/>
        <v>20000</v>
      </c>
      <c r="G1452" s="171"/>
      <c r="H1452" s="178"/>
      <c r="I1452" s="184"/>
    </row>
    <row r="1453" spans="1:9">
      <c r="A1453" s="166"/>
      <c r="B1453" s="915">
        <v>44781</v>
      </c>
      <c r="C1453" s="916" t="s">
        <v>1846</v>
      </c>
      <c r="D1453" s="24" t="s">
        <v>21</v>
      </c>
      <c r="E1453" s="1013">
        <v>10000</v>
      </c>
      <c r="F1453" s="167">
        <f t="shared" si="39"/>
        <v>10000</v>
      </c>
      <c r="G1453" s="171"/>
      <c r="H1453" s="178"/>
      <c r="I1453" s="184"/>
    </row>
    <row r="1454" spans="1:9">
      <c r="A1454" s="166"/>
      <c r="B1454" s="915">
        <v>44781</v>
      </c>
      <c r="C1454" s="916" t="s">
        <v>1846</v>
      </c>
      <c r="D1454" s="24" t="s">
        <v>21</v>
      </c>
      <c r="E1454" s="1013">
        <v>10000</v>
      </c>
      <c r="F1454" s="167">
        <f t="shared" si="39"/>
        <v>10000</v>
      </c>
      <c r="G1454" s="171"/>
      <c r="H1454" s="178"/>
      <c r="I1454" s="184"/>
    </row>
    <row r="1455" spans="1:9">
      <c r="A1455" s="166"/>
      <c r="B1455" s="915">
        <v>44781</v>
      </c>
      <c r="C1455" s="916" t="s">
        <v>1846</v>
      </c>
      <c r="D1455" s="24" t="s">
        <v>21</v>
      </c>
      <c r="E1455" s="1013">
        <v>8000</v>
      </c>
      <c r="F1455" s="167">
        <f t="shared" si="39"/>
        <v>8000</v>
      </c>
      <c r="G1455" s="171"/>
      <c r="H1455" s="178"/>
      <c r="I1455" s="184"/>
    </row>
    <row r="1456" spans="1:9">
      <c r="A1456" s="166"/>
      <c r="B1456" s="915">
        <v>44781</v>
      </c>
      <c r="C1456" s="916" t="s">
        <v>1846</v>
      </c>
      <c r="D1456" s="24" t="s">
        <v>21</v>
      </c>
      <c r="E1456" s="1013">
        <v>10000</v>
      </c>
      <c r="F1456" s="167">
        <f t="shared" si="39"/>
        <v>10000</v>
      </c>
      <c r="G1456" s="171"/>
      <c r="H1456" s="178"/>
      <c r="I1456" s="184"/>
    </row>
    <row r="1457" spans="1:9">
      <c r="A1457" s="166"/>
      <c r="B1457" s="915">
        <v>44781</v>
      </c>
      <c r="C1457" s="916" t="s">
        <v>1846</v>
      </c>
      <c r="D1457" s="24" t="s">
        <v>21</v>
      </c>
      <c r="E1457" s="1013">
        <v>10000</v>
      </c>
      <c r="F1457" s="167">
        <f t="shared" si="39"/>
        <v>10000</v>
      </c>
      <c r="G1457" s="171"/>
      <c r="H1457" s="178"/>
      <c r="I1457" s="184"/>
    </row>
    <row r="1458" spans="1:9">
      <c r="A1458" s="166"/>
      <c r="B1458" s="915">
        <v>44781</v>
      </c>
      <c r="C1458" s="916" t="s">
        <v>1846</v>
      </c>
      <c r="D1458" s="24" t="s">
        <v>21</v>
      </c>
      <c r="E1458" s="1013">
        <v>10000</v>
      </c>
      <c r="F1458" s="167">
        <f t="shared" si="39"/>
        <v>10000</v>
      </c>
      <c r="G1458" s="171"/>
      <c r="H1458" s="178"/>
      <c r="I1458" s="184"/>
    </row>
    <row r="1459" spans="1:9">
      <c r="A1459" s="166"/>
      <c r="B1459" s="915">
        <v>44781</v>
      </c>
      <c r="C1459" s="916" t="s">
        <v>1846</v>
      </c>
      <c r="D1459" s="24" t="s">
        <v>21</v>
      </c>
      <c r="E1459" s="1013">
        <v>10000</v>
      </c>
      <c r="F1459" s="167">
        <f t="shared" si="39"/>
        <v>10000</v>
      </c>
      <c r="G1459" s="171"/>
      <c r="H1459" s="178"/>
      <c r="I1459" s="184"/>
    </row>
    <row r="1460" spans="1:9">
      <c r="A1460" s="166"/>
      <c r="B1460" s="915">
        <v>44781</v>
      </c>
      <c r="C1460" s="916" t="s">
        <v>1846</v>
      </c>
      <c r="D1460" s="24" t="s">
        <v>21</v>
      </c>
      <c r="E1460" s="1013">
        <v>10000</v>
      </c>
      <c r="F1460" s="167">
        <f t="shared" si="39"/>
        <v>10000</v>
      </c>
      <c r="G1460" s="171"/>
      <c r="H1460" s="178"/>
      <c r="I1460" s="184"/>
    </row>
    <row r="1461" spans="1:9">
      <c r="A1461" s="166"/>
      <c r="B1461" s="915">
        <v>44781</v>
      </c>
      <c r="C1461" s="916" t="s">
        <v>1846</v>
      </c>
      <c r="D1461" s="24" t="s">
        <v>21</v>
      </c>
      <c r="E1461" s="1013">
        <v>10000</v>
      </c>
      <c r="F1461" s="167">
        <f t="shared" si="39"/>
        <v>10000</v>
      </c>
      <c r="G1461" s="171"/>
      <c r="H1461" s="178"/>
      <c r="I1461" s="184"/>
    </row>
    <row r="1462" spans="1:9">
      <c r="A1462" s="166"/>
      <c r="B1462" s="915">
        <v>44781</v>
      </c>
      <c r="C1462" s="916" t="s">
        <v>1846</v>
      </c>
      <c r="D1462" s="24" t="s">
        <v>21</v>
      </c>
      <c r="E1462" s="1013">
        <v>10000</v>
      </c>
      <c r="F1462" s="167">
        <f t="shared" si="39"/>
        <v>10000</v>
      </c>
      <c r="G1462" s="171"/>
      <c r="H1462" s="178"/>
      <c r="I1462" s="184"/>
    </row>
    <row r="1463" spans="1:9">
      <c r="A1463" s="166"/>
      <c r="B1463" s="915">
        <v>44781</v>
      </c>
      <c r="C1463" s="916" t="s">
        <v>1846</v>
      </c>
      <c r="D1463" s="24" t="s">
        <v>21</v>
      </c>
      <c r="E1463" s="1013">
        <v>10000</v>
      </c>
      <c r="F1463" s="167">
        <f t="shared" ref="F1463:F1526" si="40">E1463</f>
        <v>10000</v>
      </c>
      <c r="G1463" s="171"/>
      <c r="H1463" s="178"/>
      <c r="I1463" s="184"/>
    </row>
    <row r="1464" spans="1:9">
      <c r="A1464" s="166"/>
      <c r="B1464" s="915">
        <v>44781</v>
      </c>
      <c r="C1464" s="916" t="s">
        <v>1846</v>
      </c>
      <c r="D1464" s="24" t="s">
        <v>21</v>
      </c>
      <c r="E1464" s="1013">
        <v>10000</v>
      </c>
      <c r="F1464" s="167">
        <f t="shared" si="40"/>
        <v>10000</v>
      </c>
      <c r="G1464" s="171"/>
      <c r="H1464" s="178"/>
      <c r="I1464" s="184"/>
    </row>
    <row r="1465" spans="1:9">
      <c r="A1465" s="166"/>
      <c r="B1465" s="915">
        <v>44781</v>
      </c>
      <c r="C1465" s="916" t="s">
        <v>1846</v>
      </c>
      <c r="D1465" s="24" t="s">
        <v>21</v>
      </c>
      <c r="E1465" s="1013">
        <v>10000</v>
      </c>
      <c r="F1465" s="167">
        <f t="shared" si="40"/>
        <v>10000</v>
      </c>
      <c r="G1465" s="171"/>
      <c r="H1465" s="178"/>
      <c r="I1465" s="184"/>
    </row>
    <row r="1466" spans="1:9">
      <c r="A1466" s="166"/>
      <c r="B1466" s="915">
        <v>44781</v>
      </c>
      <c r="C1466" s="916" t="s">
        <v>1846</v>
      </c>
      <c r="D1466" s="24" t="s">
        <v>21</v>
      </c>
      <c r="E1466" s="1013">
        <v>10000</v>
      </c>
      <c r="F1466" s="167">
        <f t="shared" si="40"/>
        <v>10000</v>
      </c>
      <c r="G1466" s="171"/>
      <c r="H1466" s="178"/>
      <c r="I1466" s="184"/>
    </row>
    <row r="1467" spans="1:9">
      <c r="A1467" s="166"/>
      <c r="B1467" s="915">
        <v>44781</v>
      </c>
      <c r="C1467" s="916" t="s">
        <v>1846</v>
      </c>
      <c r="D1467" s="24" t="s">
        <v>21</v>
      </c>
      <c r="E1467" s="1013">
        <v>20000</v>
      </c>
      <c r="F1467" s="167">
        <f t="shared" si="40"/>
        <v>20000</v>
      </c>
      <c r="G1467" s="171"/>
      <c r="H1467" s="178"/>
      <c r="I1467" s="184"/>
    </row>
    <row r="1468" spans="1:9">
      <c r="A1468" s="166"/>
      <c r="B1468" s="915">
        <v>44781</v>
      </c>
      <c r="C1468" s="916" t="s">
        <v>1846</v>
      </c>
      <c r="D1468" s="24" t="s">
        <v>21</v>
      </c>
      <c r="E1468" s="1013">
        <v>10000</v>
      </c>
      <c r="F1468" s="167">
        <f t="shared" si="40"/>
        <v>10000</v>
      </c>
      <c r="G1468" s="171"/>
      <c r="H1468" s="178"/>
      <c r="I1468" s="184"/>
    </row>
    <row r="1469" spans="1:9">
      <c r="A1469" s="166"/>
      <c r="B1469" s="915">
        <v>44781</v>
      </c>
      <c r="C1469" s="916" t="s">
        <v>1846</v>
      </c>
      <c r="D1469" s="24" t="s">
        <v>21</v>
      </c>
      <c r="E1469" s="1013">
        <v>10000</v>
      </c>
      <c r="F1469" s="167">
        <f t="shared" si="40"/>
        <v>10000</v>
      </c>
      <c r="G1469" s="171"/>
      <c r="H1469" s="178"/>
      <c r="I1469" s="184"/>
    </row>
    <row r="1470" spans="1:9">
      <c r="A1470" s="166"/>
      <c r="B1470" s="915">
        <v>44781</v>
      </c>
      <c r="C1470" s="916" t="s">
        <v>1846</v>
      </c>
      <c r="D1470" s="24" t="s">
        <v>21</v>
      </c>
      <c r="E1470" s="1013">
        <v>10000</v>
      </c>
      <c r="F1470" s="167">
        <f t="shared" si="40"/>
        <v>10000</v>
      </c>
      <c r="G1470" s="171"/>
      <c r="H1470" s="178"/>
      <c r="I1470" s="184"/>
    </row>
    <row r="1471" spans="1:9">
      <c r="A1471" s="166"/>
      <c r="B1471" s="915">
        <v>44781</v>
      </c>
      <c r="C1471" s="916" t="s">
        <v>1846</v>
      </c>
      <c r="D1471" s="24" t="s">
        <v>21</v>
      </c>
      <c r="E1471" s="1013">
        <v>10000</v>
      </c>
      <c r="F1471" s="167">
        <f t="shared" si="40"/>
        <v>10000</v>
      </c>
      <c r="G1471" s="171"/>
      <c r="H1471" s="178"/>
      <c r="I1471" s="184"/>
    </row>
    <row r="1472" spans="1:9">
      <c r="A1472" s="166"/>
      <c r="B1472" s="915">
        <v>44781</v>
      </c>
      <c r="C1472" s="916" t="s">
        <v>1846</v>
      </c>
      <c r="D1472" s="24" t="s">
        <v>21</v>
      </c>
      <c r="E1472" s="1013">
        <v>10000</v>
      </c>
      <c r="F1472" s="167">
        <f t="shared" si="40"/>
        <v>10000</v>
      </c>
      <c r="G1472" s="171"/>
      <c r="H1472" s="178"/>
      <c r="I1472" s="184"/>
    </row>
    <row r="1473" spans="1:9">
      <c r="A1473" s="166"/>
      <c r="B1473" s="915">
        <v>44781</v>
      </c>
      <c r="C1473" s="916" t="s">
        <v>1846</v>
      </c>
      <c r="D1473" s="24" t="s">
        <v>21</v>
      </c>
      <c r="E1473" s="1013">
        <v>300000</v>
      </c>
      <c r="F1473" s="167">
        <f t="shared" si="40"/>
        <v>300000</v>
      </c>
      <c r="G1473" s="171"/>
      <c r="H1473" s="178"/>
      <c r="I1473" s="184"/>
    </row>
    <row r="1474" spans="1:9">
      <c r="A1474" s="166"/>
      <c r="B1474" s="915">
        <v>44781</v>
      </c>
      <c r="C1474" s="916" t="s">
        <v>1846</v>
      </c>
      <c r="D1474" s="106" t="s">
        <v>330</v>
      </c>
      <c r="E1474" s="1013">
        <v>100000</v>
      </c>
      <c r="F1474" s="167">
        <f t="shared" si="40"/>
        <v>100000</v>
      </c>
      <c r="G1474" s="171"/>
      <c r="H1474" s="178"/>
      <c r="I1474" s="184"/>
    </row>
    <row r="1475" spans="1:9">
      <c r="A1475" s="166"/>
      <c r="B1475" s="915">
        <v>44781</v>
      </c>
      <c r="C1475" s="916" t="s">
        <v>1846</v>
      </c>
      <c r="D1475" s="24" t="s">
        <v>21</v>
      </c>
      <c r="E1475" s="1013">
        <v>10000</v>
      </c>
      <c r="F1475" s="167">
        <f t="shared" si="40"/>
        <v>10000</v>
      </c>
      <c r="G1475" s="171"/>
      <c r="H1475" s="178"/>
      <c r="I1475" s="184"/>
    </row>
    <row r="1476" spans="1:9">
      <c r="A1476" s="166"/>
      <c r="B1476" s="915">
        <v>44781</v>
      </c>
      <c r="C1476" s="916" t="s">
        <v>1846</v>
      </c>
      <c r="D1476" s="24" t="s">
        <v>21</v>
      </c>
      <c r="E1476" s="1013">
        <v>10000</v>
      </c>
      <c r="F1476" s="167">
        <f t="shared" si="40"/>
        <v>10000</v>
      </c>
      <c r="G1476" s="171"/>
      <c r="H1476" s="178"/>
      <c r="I1476" s="184"/>
    </row>
    <row r="1477" spans="1:9">
      <c r="A1477" s="166"/>
      <c r="B1477" s="915">
        <v>44781</v>
      </c>
      <c r="C1477" s="916" t="s">
        <v>1846</v>
      </c>
      <c r="D1477" s="24" t="s">
        <v>21</v>
      </c>
      <c r="E1477" s="1013">
        <v>10000</v>
      </c>
      <c r="F1477" s="167">
        <f t="shared" si="40"/>
        <v>10000</v>
      </c>
      <c r="G1477" s="171"/>
      <c r="H1477" s="178"/>
      <c r="I1477" s="184"/>
    </row>
    <row r="1478" spans="1:9">
      <c r="A1478" s="166"/>
      <c r="B1478" s="915">
        <v>44781</v>
      </c>
      <c r="C1478" s="916" t="s">
        <v>1846</v>
      </c>
      <c r="D1478" s="24" t="s">
        <v>21</v>
      </c>
      <c r="E1478" s="1013">
        <v>10000</v>
      </c>
      <c r="F1478" s="167">
        <f t="shared" si="40"/>
        <v>10000</v>
      </c>
      <c r="G1478" s="171"/>
      <c r="H1478" s="178"/>
      <c r="I1478" s="184"/>
    </row>
    <row r="1479" spans="1:9">
      <c r="A1479" s="166"/>
      <c r="B1479" s="915">
        <v>44781</v>
      </c>
      <c r="C1479" s="916" t="s">
        <v>1846</v>
      </c>
      <c r="D1479" s="24" t="s">
        <v>21</v>
      </c>
      <c r="E1479" s="1013">
        <v>10000</v>
      </c>
      <c r="F1479" s="167">
        <f t="shared" si="40"/>
        <v>10000</v>
      </c>
      <c r="G1479" s="171"/>
      <c r="H1479" s="178"/>
      <c r="I1479" s="184"/>
    </row>
    <row r="1480" spans="1:9">
      <c r="A1480" s="166"/>
      <c r="B1480" s="915">
        <v>44781</v>
      </c>
      <c r="C1480" s="916" t="s">
        <v>1846</v>
      </c>
      <c r="D1480" s="24" t="s">
        <v>21</v>
      </c>
      <c r="E1480" s="1013">
        <v>10000</v>
      </c>
      <c r="F1480" s="167">
        <f t="shared" si="40"/>
        <v>10000</v>
      </c>
      <c r="G1480" s="171"/>
      <c r="H1480" s="178"/>
      <c r="I1480" s="184"/>
    </row>
    <row r="1481" spans="1:9">
      <c r="A1481" s="166"/>
      <c r="B1481" s="915">
        <v>44781</v>
      </c>
      <c r="C1481" s="916" t="s">
        <v>1846</v>
      </c>
      <c r="D1481" s="24" t="s">
        <v>21</v>
      </c>
      <c r="E1481" s="1013">
        <v>10000</v>
      </c>
      <c r="F1481" s="167">
        <f t="shared" si="40"/>
        <v>10000</v>
      </c>
      <c r="G1481" s="171"/>
      <c r="H1481" s="178"/>
      <c r="I1481" s="184"/>
    </row>
    <row r="1482" spans="1:9">
      <c r="A1482" s="166"/>
      <c r="B1482" s="915">
        <v>44781</v>
      </c>
      <c r="C1482" s="916" t="s">
        <v>1846</v>
      </c>
      <c r="D1482" s="24" t="s">
        <v>21</v>
      </c>
      <c r="E1482" s="1013">
        <v>10000</v>
      </c>
      <c r="F1482" s="167">
        <f t="shared" si="40"/>
        <v>10000</v>
      </c>
      <c r="G1482" s="171"/>
      <c r="H1482" s="178"/>
      <c r="I1482" s="184"/>
    </row>
    <row r="1483" spans="1:9">
      <c r="A1483" s="166"/>
      <c r="B1483" s="915">
        <v>44782</v>
      </c>
      <c r="C1483" s="916" t="s">
        <v>1847</v>
      </c>
      <c r="D1483" s="24" t="s">
        <v>21</v>
      </c>
      <c r="E1483" s="1013">
        <v>10000</v>
      </c>
      <c r="F1483" s="167">
        <f t="shared" si="40"/>
        <v>10000</v>
      </c>
      <c r="G1483" s="171"/>
      <c r="H1483" s="178"/>
      <c r="I1483" s="184"/>
    </row>
    <row r="1484" spans="1:9">
      <c r="A1484" s="166"/>
      <c r="B1484" s="915">
        <v>44782</v>
      </c>
      <c r="C1484" s="916" t="s">
        <v>1847</v>
      </c>
      <c r="D1484" s="24" t="s">
        <v>21</v>
      </c>
      <c r="E1484" s="1013">
        <v>10000</v>
      </c>
      <c r="F1484" s="167">
        <f t="shared" si="40"/>
        <v>10000</v>
      </c>
      <c r="G1484" s="171"/>
      <c r="H1484" s="178"/>
      <c r="I1484" s="184"/>
    </row>
    <row r="1485" spans="1:9">
      <c r="A1485" s="166"/>
      <c r="B1485" s="915">
        <v>44782</v>
      </c>
      <c r="C1485" s="916" t="s">
        <v>1847</v>
      </c>
      <c r="D1485" s="24" t="s">
        <v>21</v>
      </c>
      <c r="E1485" s="1013">
        <v>10000</v>
      </c>
      <c r="F1485" s="167">
        <f t="shared" si="40"/>
        <v>10000</v>
      </c>
      <c r="G1485" s="171"/>
      <c r="H1485" s="178"/>
      <c r="I1485" s="184"/>
    </row>
    <row r="1486" spans="1:9">
      <c r="A1486" s="166"/>
      <c r="B1486" s="915">
        <v>44782</v>
      </c>
      <c r="C1486" s="916" t="s">
        <v>1847</v>
      </c>
      <c r="D1486" s="106" t="s">
        <v>1939</v>
      </c>
      <c r="E1486" s="1013">
        <v>200000</v>
      </c>
      <c r="F1486" s="167">
        <f t="shared" si="40"/>
        <v>200000</v>
      </c>
      <c r="G1486" s="171"/>
      <c r="H1486" s="178"/>
      <c r="I1486" s="184"/>
    </row>
    <row r="1487" spans="1:9">
      <c r="A1487" s="166"/>
      <c r="B1487" s="915">
        <v>44782</v>
      </c>
      <c r="C1487" s="916" t="s">
        <v>1847</v>
      </c>
      <c r="D1487" s="106" t="s">
        <v>983</v>
      </c>
      <c r="E1487" s="1013">
        <v>100000</v>
      </c>
      <c r="F1487" s="167">
        <f t="shared" si="40"/>
        <v>100000</v>
      </c>
      <c r="G1487" s="171"/>
      <c r="H1487" s="178"/>
      <c r="I1487" s="184"/>
    </row>
    <row r="1488" spans="1:9">
      <c r="A1488" s="166"/>
      <c r="B1488" s="915">
        <v>44782</v>
      </c>
      <c r="C1488" s="916" t="s">
        <v>1847</v>
      </c>
      <c r="D1488" s="24" t="s">
        <v>21</v>
      </c>
      <c r="E1488" s="1013">
        <v>100000</v>
      </c>
      <c r="F1488" s="167">
        <f t="shared" si="40"/>
        <v>100000</v>
      </c>
      <c r="G1488" s="171"/>
      <c r="H1488" s="178"/>
      <c r="I1488" s="184"/>
    </row>
    <row r="1489" spans="1:9">
      <c r="A1489" s="166"/>
      <c r="B1489" s="915">
        <v>44782</v>
      </c>
      <c r="C1489" s="916" t="s">
        <v>1847</v>
      </c>
      <c r="D1489" s="24" t="s">
        <v>21</v>
      </c>
      <c r="E1489" s="1013">
        <v>20000</v>
      </c>
      <c r="F1489" s="167">
        <f t="shared" si="40"/>
        <v>20000</v>
      </c>
      <c r="G1489" s="171"/>
      <c r="H1489" s="178"/>
      <c r="I1489" s="184"/>
    </row>
    <row r="1490" spans="1:9">
      <c r="A1490" s="166"/>
      <c r="B1490" s="915">
        <v>44782</v>
      </c>
      <c r="C1490" s="916" t="s">
        <v>1847</v>
      </c>
      <c r="D1490" s="24" t="s">
        <v>21</v>
      </c>
      <c r="E1490" s="1013">
        <v>10000</v>
      </c>
      <c r="F1490" s="167">
        <f t="shared" si="40"/>
        <v>10000</v>
      </c>
      <c r="G1490" s="171"/>
      <c r="H1490" s="178"/>
      <c r="I1490" s="184"/>
    </row>
    <row r="1491" spans="1:9">
      <c r="A1491" s="166"/>
      <c r="B1491" s="915">
        <v>44782</v>
      </c>
      <c r="C1491" s="916" t="s">
        <v>1847</v>
      </c>
      <c r="D1491" s="24" t="s">
        <v>21</v>
      </c>
      <c r="E1491" s="1013">
        <v>10000</v>
      </c>
      <c r="F1491" s="167">
        <f t="shared" si="40"/>
        <v>10000</v>
      </c>
      <c r="G1491" s="171"/>
      <c r="H1491" s="178"/>
      <c r="I1491" s="184"/>
    </row>
    <row r="1492" spans="1:9">
      <c r="A1492" s="166"/>
      <c r="B1492" s="915">
        <v>44782</v>
      </c>
      <c r="C1492" s="916" t="s">
        <v>1847</v>
      </c>
      <c r="D1492" s="24" t="s">
        <v>21</v>
      </c>
      <c r="E1492" s="1013">
        <v>10000</v>
      </c>
      <c r="F1492" s="167">
        <f t="shared" si="40"/>
        <v>10000</v>
      </c>
      <c r="G1492" s="171"/>
      <c r="H1492" s="178"/>
      <c r="I1492" s="184"/>
    </row>
    <row r="1493" spans="1:9">
      <c r="A1493" s="166"/>
      <c r="B1493" s="915">
        <v>44782</v>
      </c>
      <c r="C1493" s="916" t="s">
        <v>1847</v>
      </c>
      <c r="D1493" s="24" t="s">
        <v>21</v>
      </c>
      <c r="E1493" s="1013">
        <v>10000</v>
      </c>
      <c r="F1493" s="167">
        <f t="shared" si="40"/>
        <v>10000</v>
      </c>
      <c r="G1493" s="171"/>
      <c r="H1493" s="178"/>
      <c r="I1493" s="184"/>
    </row>
    <row r="1494" spans="1:9">
      <c r="A1494" s="166"/>
      <c r="B1494" s="915">
        <v>44782</v>
      </c>
      <c r="C1494" s="916" t="s">
        <v>1847</v>
      </c>
      <c r="D1494" s="24" t="s">
        <v>21</v>
      </c>
      <c r="E1494" s="1013">
        <v>10000</v>
      </c>
      <c r="F1494" s="167">
        <f t="shared" si="40"/>
        <v>10000</v>
      </c>
      <c r="G1494" s="171"/>
      <c r="H1494" s="178"/>
      <c r="I1494" s="184"/>
    </row>
    <row r="1495" spans="1:9">
      <c r="A1495" s="166"/>
      <c r="B1495" s="915">
        <v>44782</v>
      </c>
      <c r="C1495" s="916" t="s">
        <v>1847</v>
      </c>
      <c r="D1495" s="24" t="s">
        <v>21</v>
      </c>
      <c r="E1495" s="1013">
        <v>20000</v>
      </c>
      <c r="F1495" s="167">
        <f t="shared" si="40"/>
        <v>20000</v>
      </c>
      <c r="G1495" s="171"/>
      <c r="H1495" s="178"/>
      <c r="I1495" s="184"/>
    </row>
    <row r="1496" spans="1:9">
      <c r="A1496" s="166"/>
      <c r="B1496" s="915">
        <v>44783</v>
      </c>
      <c r="C1496" s="916" t="s">
        <v>1848</v>
      </c>
      <c r="D1496" s="24" t="s">
        <v>21</v>
      </c>
      <c r="E1496" s="1013">
        <v>10000</v>
      </c>
      <c r="F1496" s="167">
        <f t="shared" si="40"/>
        <v>10000</v>
      </c>
      <c r="G1496" s="171"/>
      <c r="H1496" s="178"/>
      <c r="I1496" s="184"/>
    </row>
    <row r="1497" spans="1:9">
      <c r="A1497" s="166"/>
      <c r="B1497" s="915">
        <v>44783</v>
      </c>
      <c r="C1497" s="916" t="s">
        <v>1848</v>
      </c>
      <c r="D1497" s="24" t="s">
        <v>21</v>
      </c>
      <c r="E1497" s="1013">
        <v>10000</v>
      </c>
      <c r="F1497" s="167">
        <f t="shared" si="40"/>
        <v>10000</v>
      </c>
      <c r="G1497" s="171"/>
      <c r="H1497" s="178"/>
      <c r="I1497" s="184"/>
    </row>
    <row r="1498" spans="1:9">
      <c r="A1498" s="166"/>
      <c r="B1498" s="915">
        <v>44783</v>
      </c>
      <c r="C1498" s="916" t="s">
        <v>1848</v>
      </c>
      <c r="D1498" s="24" t="s">
        <v>21</v>
      </c>
      <c r="E1498" s="1013">
        <v>10000</v>
      </c>
      <c r="F1498" s="167">
        <f t="shared" si="40"/>
        <v>10000</v>
      </c>
      <c r="G1498" s="171"/>
      <c r="H1498" s="178"/>
      <c r="I1498" s="184"/>
    </row>
    <row r="1499" spans="1:9">
      <c r="A1499" s="166"/>
      <c r="B1499" s="915">
        <v>44783</v>
      </c>
      <c r="C1499" s="916" t="s">
        <v>1848</v>
      </c>
      <c r="D1499" s="24" t="s">
        <v>21</v>
      </c>
      <c r="E1499" s="1013">
        <v>10000</v>
      </c>
      <c r="F1499" s="167">
        <f t="shared" si="40"/>
        <v>10000</v>
      </c>
      <c r="G1499" s="171"/>
      <c r="H1499" s="178"/>
      <c r="I1499" s="184"/>
    </row>
    <row r="1500" spans="1:9">
      <c r="A1500" s="166"/>
      <c r="B1500" s="915">
        <v>44783</v>
      </c>
      <c r="C1500" s="916" t="s">
        <v>1848</v>
      </c>
      <c r="D1500" s="24" t="s">
        <v>21</v>
      </c>
      <c r="E1500" s="1013">
        <v>51021</v>
      </c>
      <c r="F1500" s="167">
        <f t="shared" si="40"/>
        <v>51021</v>
      </c>
      <c r="G1500" s="171"/>
      <c r="H1500" s="178"/>
      <c r="I1500" s="184"/>
    </row>
    <row r="1501" spans="1:9">
      <c r="A1501" s="166"/>
      <c r="B1501" s="915">
        <v>44783</v>
      </c>
      <c r="C1501" s="916" t="s">
        <v>1848</v>
      </c>
      <c r="D1501" s="24" t="s">
        <v>21</v>
      </c>
      <c r="E1501" s="1013">
        <v>10000</v>
      </c>
      <c r="F1501" s="167">
        <f t="shared" si="40"/>
        <v>10000</v>
      </c>
      <c r="G1501" s="171"/>
      <c r="H1501" s="178"/>
      <c r="I1501" s="184"/>
    </row>
    <row r="1502" spans="1:9">
      <c r="A1502" s="166"/>
      <c r="B1502" s="915">
        <v>44783</v>
      </c>
      <c r="C1502" s="916" t="s">
        <v>1848</v>
      </c>
      <c r="D1502" s="24" t="s">
        <v>21</v>
      </c>
      <c r="E1502" s="1013">
        <v>10000</v>
      </c>
      <c r="F1502" s="167">
        <f t="shared" si="40"/>
        <v>10000</v>
      </c>
      <c r="G1502" s="171"/>
      <c r="H1502" s="178"/>
      <c r="I1502" s="184"/>
    </row>
    <row r="1503" spans="1:9">
      <c r="A1503" s="166"/>
      <c r="B1503" s="915">
        <v>44783</v>
      </c>
      <c r="C1503" s="916" t="s">
        <v>1848</v>
      </c>
      <c r="D1503" s="24" t="s">
        <v>21</v>
      </c>
      <c r="E1503" s="1013">
        <v>10000</v>
      </c>
      <c r="F1503" s="167">
        <f t="shared" si="40"/>
        <v>10000</v>
      </c>
      <c r="G1503" s="171"/>
      <c r="H1503" s="178"/>
      <c r="I1503" s="184"/>
    </row>
    <row r="1504" spans="1:9">
      <c r="A1504" s="166"/>
      <c r="B1504" s="915">
        <v>44783</v>
      </c>
      <c r="C1504" s="916" t="s">
        <v>1848</v>
      </c>
      <c r="D1504" s="24" t="s">
        <v>21</v>
      </c>
      <c r="E1504" s="1013">
        <v>10000</v>
      </c>
      <c r="F1504" s="167">
        <f t="shared" si="40"/>
        <v>10000</v>
      </c>
      <c r="G1504" s="171"/>
      <c r="H1504" s="178"/>
      <c r="I1504" s="184"/>
    </row>
    <row r="1505" spans="1:9">
      <c r="A1505" s="166"/>
      <c r="B1505" s="915">
        <v>44783</v>
      </c>
      <c r="C1505" s="916" t="s">
        <v>1848</v>
      </c>
      <c r="D1505" s="24" t="s">
        <v>21</v>
      </c>
      <c r="E1505" s="1013">
        <v>10000</v>
      </c>
      <c r="F1505" s="167">
        <f t="shared" si="40"/>
        <v>10000</v>
      </c>
      <c r="G1505" s="171"/>
      <c r="H1505" s="178"/>
      <c r="I1505" s="184"/>
    </row>
    <row r="1506" spans="1:9">
      <c r="A1506" s="166"/>
      <c r="B1506" s="915">
        <v>44783</v>
      </c>
      <c r="C1506" s="916" t="s">
        <v>1848</v>
      </c>
      <c r="D1506" s="24" t="s">
        <v>21</v>
      </c>
      <c r="E1506" s="1013">
        <v>10000</v>
      </c>
      <c r="F1506" s="167">
        <f t="shared" si="40"/>
        <v>10000</v>
      </c>
      <c r="G1506" s="171"/>
      <c r="H1506" s="178"/>
      <c r="I1506" s="184"/>
    </row>
    <row r="1507" spans="1:9">
      <c r="A1507" s="166"/>
      <c r="B1507" s="915">
        <v>44783</v>
      </c>
      <c r="C1507" s="916" t="s">
        <v>1848</v>
      </c>
      <c r="D1507" s="24" t="s">
        <v>21</v>
      </c>
      <c r="E1507" s="1013">
        <v>10000</v>
      </c>
      <c r="F1507" s="167">
        <f t="shared" si="40"/>
        <v>10000</v>
      </c>
      <c r="G1507" s="171"/>
      <c r="H1507" s="178"/>
      <c r="I1507" s="184"/>
    </row>
    <row r="1508" spans="1:9">
      <c r="A1508" s="166"/>
      <c r="B1508" s="915">
        <v>44783</v>
      </c>
      <c r="C1508" s="916" t="s">
        <v>1848</v>
      </c>
      <c r="D1508" s="24" t="s">
        <v>21</v>
      </c>
      <c r="E1508" s="1013">
        <v>10000</v>
      </c>
      <c r="F1508" s="167">
        <f t="shared" si="40"/>
        <v>10000</v>
      </c>
      <c r="G1508" s="171"/>
      <c r="H1508" s="178"/>
      <c r="I1508" s="184"/>
    </row>
    <row r="1509" spans="1:9">
      <c r="A1509" s="166"/>
      <c r="B1509" s="915">
        <v>44783</v>
      </c>
      <c r="C1509" s="916" t="s">
        <v>1848</v>
      </c>
      <c r="D1509" s="24" t="s">
        <v>21</v>
      </c>
      <c r="E1509" s="1013">
        <v>10000</v>
      </c>
      <c r="F1509" s="167">
        <f t="shared" si="40"/>
        <v>10000</v>
      </c>
      <c r="G1509" s="171"/>
      <c r="H1509" s="178"/>
      <c r="I1509" s="184"/>
    </row>
    <row r="1510" spans="1:9">
      <c r="A1510" s="166"/>
      <c r="B1510" s="915">
        <v>44783</v>
      </c>
      <c r="C1510" s="916" t="s">
        <v>1848</v>
      </c>
      <c r="D1510" s="24" t="s">
        <v>21</v>
      </c>
      <c r="E1510" s="1013">
        <v>10000</v>
      </c>
      <c r="F1510" s="167">
        <f t="shared" si="40"/>
        <v>10000</v>
      </c>
      <c r="G1510" s="171"/>
      <c r="H1510" s="178"/>
      <c r="I1510" s="184"/>
    </row>
    <row r="1511" spans="1:9">
      <c r="A1511" s="166"/>
      <c r="B1511" s="915">
        <v>44783</v>
      </c>
      <c r="C1511" s="916" t="s">
        <v>1848</v>
      </c>
      <c r="D1511" s="24" t="s">
        <v>21</v>
      </c>
      <c r="E1511" s="1013">
        <v>10000</v>
      </c>
      <c r="F1511" s="167">
        <f t="shared" si="40"/>
        <v>10000</v>
      </c>
      <c r="G1511" s="171"/>
      <c r="H1511" s="178"/>
      <c r="I1511" s="184"/>
    </row>
    <row r="1512" spans="1:9">
      <c r="A1512" s="166"/>
      <c r="B1512" s="915">
        <v>44783</v>
      </c>
      <c r="C1512" s="916" t="s">
        <v>1848</v>
      </c>
      <c r="D1512" s="24" t="s">
        <v>21</v>
      </c>
      <c r="E1512" s="1013">
        <v>10000</v>
      </c>
      <c r="F1512" s="167">
        <f t="shared" si="40"/>
        <v>10000</v>
      </c>
      <c r="G1512" s="171"/>
      <c r="H1512" s="178"/>
      <c r="I1512" s="184"/>
    </row>
    <row r="1513" spans="1:9">
      <c r="A1513" s="166"/>
      <c r="B1513" s="915">
        <v>44783</v>
      </c>
      <c r="C1513" s="916" t="s">
        <v>1848</v>
      </c>
      <c r="D1513" s="24" t="s">
        <v>21</v>
      </c>
      <c r="E1513" s="1013">
        <v>10000</v>
      </c>
      <c r="F1513" s="167">
        <f t="shared" si="40"/>
        <v>10000</v>
      </c>
      <c r="G1513" s="171"/>
      <c r="H1513" s="178"/>
      <c r="I1513" s="184"/>
    </row>
    <row r="1514" spans="1:9">
      <c r="A1514" s="166"/>
      <c r="B1514" s="915">
        <v>44783</v>
      </c>
      <c r="C1514" s="916" t="s">
        <v>1848</v>
      </c>
      <c r="D1514" s="24" t="s">
        <v>21</v>
      </c>
      <c r="E1514" s="1013">
        <v>10000</v>
      </c>
      <c r="F1514" s="167">
        <f t="shared" si="40"/>
        <v>10000</v>
      </c>
      <c r="G1514" s="171"/>
      <c r="H1514" s="178"/>
      <c r="I1514" s="184"/>
    </row>
    <row r="1515" spans="1:9">
      <c r="A1515" s="166"/>
      <c r="B1515" s="915">
        <v>44783</v>
      </c>
      <c r="C1515" s="916" t="s">
        <v>1848</v>
      </c>
      <c r="D1515" s="24" t="s">
        <v>21</v>
      </c>
      <c r="E1515" s="1013">
        <v>10000</v>
      </c>
      <c r="F1515" s="167">
        <f t="shared" si="40"/>
        <v>10000</v>
      </c>
      <c r="G1515" s="171"/>
      <c r="H1515" s="178"/>
      <c r="I1515" s="184"/>
    </row>
    <row r="1516" spans="1:9">
      <c r="A1516" s="166"/>
      <c r="B1516" s="915">
        <v>44783</v>
      </c>
      <c r="C1516" s="916" t="s">
        <v>1848</v>
      </c>
      <c r="D1516" s="24" t="s">
        <v>21</v>
      </c>
      <c r="E1516" s="1013">
        <v>10000</v>
      </c>
      <c r="F1516" s="167">
        <f t="shared" si="40"/>
        <v>10000</v>
      </c>
      <c r="G1516" s="171"/>
      <c r="H1516" s="178"/>
      <c r="I1516" s="184"/>
    </row>
    <row r="1517" spans="1:9">
      <c r="A1517" s="166"/>
      <c r="B1517" s="915">
        <v>44783</v>
      </c>
      <c r="C1517" s="916" t="s">
        <v>1848</v>
      </c>
      <c r="D1517" s="24" t="s">
        <v>21</v>
      </c>
      <c r="E1517" s="1013">
        <v>10000</v>
      </c>
      <c r="F1517" s="167">
        <f t="shared" si="40"/>
        <v>10000</v>
      </c>
      <c r="G1517" s="171"/>
      <c r="H1517" s="178"/>
      <c r="I1517" s="184"/>
    </row>
    <row r="1518" spans="1:9">
      <c r="A1518" s="166"/>
      <c r="B1518" s="915">
        <v>44783</v>
      </c>
      <c r="C1518" s="916" t="s">
        <v>1848</v>
      </c>
      <c r="D1518" s="24" t="s">
        <v>21</v>
      </c>
      <c r="E1518" s="1013">
        <v>10000</v>
      </c>
      <c r="F1518" s="167">
        <f t="shared" si="40"/>
        <v>10000</v>
      </c>
      <c r="G1518" s="171"/>
      <c r="H1518" s="178"/>
      <c r="I1518" s="184"/>
    </row>
    <row r="1519" spans="1:9">
      <c r="A1519" s="166"/>
      <c r="B1519" s="915">
        <v>44783</v>
      </c>
      <c r="C1519" s="916" t="s">
        <v>1848</v>
      </c>
      <c r="D1519" s="24" t="s">
        <v>21</v>
      </c>
      <c r="E1519" s="1013">
        <v>10000</v>
      </c>
      <c r="F1519" s="167">
        <f t="shared" si="40"/>
        <v>10000</v>
      </c>
      <c r="G1519" s="171"/>
      <c r="H1519" s="178"/>
      <c r="I1519" s="184"/>
    </row>
    <row r="1520" spans="1:9">
      <c r="A1520" s="166"/>
      <c r="B1520" s="915">
        <v>44783</v>
      </c>
      <c r="C1520" s="916" t="s">
        <v>1848</v>
      </c>
      <c r="D1520" s="24" t="s">
        <v>21</v>
      </c>
      <c r="E1520" s="1013">
        <v>10000</v>
      </c>
      <c r="F1520" s="167">
        <f t="shared" si="40"/>
        <v>10000</v>
      </c>
      <c r="G1520" s="171"/>
      <c r="H1520" s="178"/>
      <c r="I1520" s="184"/>
    </row>
    <row r="1521" spans="1:9">
      <c r="A1521" s="166"/>
      <c r="B1521" s="915">
        <v>44783</v>
      </c>
      <c r="C1521" s="916" t="s">
        <v>1848</v>
      </c>
      <c r="D1521" s="24" t="s">
        <v>21</v>
      </c>
      <c r="E1521" s="1013">
        <v>10000</v>
      </c>
      <c r="F1521" s="167">
        <f t="shared" si="40"/>
        <v>10000</v>
      </c>
      <c r="G1521" s="171"/>
      <c r="H1521" s="178"/>
      <c r="I1521" s="184"/>
    </row>
    <row r="1522" spans="1:9">
      <c r="A1522" s="166"/>
      <c r="B1522" s="915">
        <v>44784</v>
      </c>
      <c r="C1522" s="916" t="s">
        <v>1849</v>
      </c>
      <c r="D1522" s="24" t="s">
        <v>21</v>
      </c>
      <c r="E1522" s="1013">
        <v>10000</v>
      </c>
      <c r="F1522" s="167">
        <f t="shared" si="40"/>
        <v>10000</v>
      </c>
      <c r="G1522" s="171"/>
      <c r="H1522" s="178"/>
      <c r="I1522" s="184"/>
    </row>
    <row r="1523" spans="1:9">
      <c r="A1523" s="166"/>
      <c r="B1523" s="915">
        <v>44784</v>
      </c>
      <c r="C1523" s="916" t="s">
        <v>1849</v>
      </c>
      <c r="D1523" s="24" t="s">
        <v>21</v>
      </c>
      <c r="E1523" s="1013">
        <v>20000</v>
      </c>
      <c r="F1523" s="167">
        <f t="shared" si="40"/>
        <v>20000</v>
      </c>
      <c r="G1523" s="171"/>
      <c r="H1523" s="178"/>
      <c r="I1523" s="184"/>
    </row>
    <row r="1524" spans="1:9">
      <c r="A1524" s="166"/>
      <c r="B1524" s="915">
        <v>44784</v>
      </c>
      <c r="C1524" s="916" t="s">
        <v>1849</v>
      </c>
      <c r="D1524" s="24" t="s">
        <v>21</v>
      </c>
      <c r="E1524" s="1013">
        <v>10000</v>
      </c>
      <c r="F1524" s="167">
        <f t="shared" si="40"/>
        <v>10000</v>
      </c>
      <c r="G1524" s="171"/>
      <c r="H1524" s="178"/>
      <c r="I1524" s="184"/>
    </row>
    <row r="1525" spans="1:9">
      <c r="A1525" s="166"/>
      <c r="B1525" s="915">
        <v>44784</v>
      </c>
      <c r="C1525" s="916" t="s">
        <v>1849</v>
      </c>
      <c r="D1525" s="24" t="s">
        <v>21</v>
      </c>
      <c r="E1525" s="1013">
        <v>10000</v>
      </c>
      <c r="F1525" s="167">
        <f t="shared" si="40"/>
        <v>10000</v>
      </c>
      <c r="G1525" s="171"/>
      <c r="H1525" s="178"/>
      <c r="I1525" s="184"/>
    </row>
    <row r="1526" spans="1:9">
      <c r="A1526" s="166"/>
      <c r="B1526" s="915">
        <v>44784</v>
      </c>
      <c r="C1526" s="916" t="s">
        <v>1849</v>
      </c>
      <c r="D1526" s="24" t="s">
        <v>21</v>
      </c>
      <c r="E1526" s="1013">
        <v>20000</v>
      </c>
      <c r="F1526" s="167">
        <f t="shared" si="40"/>
        <v>20000</v>
      </c>
      <c r="G1526" s="171"/>
      <c r="H1526" s="178"/>
      <c r="I1526" s="184"/>
    </row>
    <row r="1527" spans="1:9">
      <c r="A1527" s="166"/>
      <c r="B1527" s="915">
        <v>44784</v>
      </c>
      <c r="C1527" s="916" t="s">
        <v>1849</v>
      </c>
      <c r="D1527" s="24" t="s">
        <v>21</v>
      </c>
      <c r="E1527" s="1013">
        <v>10000</v>
      </c>
      <c r="F1527" s="167">
        <f t="shared" ref="F1527:F1590" si="41">E1527</f>
        <v>10000</v>
      </c>
      <c r="G1527" s="171"/>
      <c r="H1527" s="178"/>
      <c r="I1527" s="184"/>
    </row>
    <row r="1528" spans="1:9">
      <c r="A1528" s="166"/>
      <c r="B1528" s="915">
        <v>44784</v>
      </c>
      <c r="C1528" s="916" t="s">
        <v>1849</v>
      </c>
      <c r="D1528" s="24" t="s">
        <v>21</v>
      </c>
      <c r="E1528" s="1013">
        <v>10000</v>
      </c>
      <c r="F1528" s="167">
        <f t="shared" si="41"/>
        <v>10000</v>
      </c>
      <c r="G1528" s="171"/>
      <c r="H1528" s="178"/>
      <c r="I1528" s="184"/>
    </row>
    <row r="1529" spans="1:9">
      <c r="A1529" s="166"/>
      <c r="B1529" s="915">
        <v>44784</v>
      </c>
      <c r="C1529" s="916" t="s">
        <v>1849</v>
      </c>
      <c r="D1529" s="24" t="s">
        <v>21</v>
      </c>
      <c r="E1529" s="1013">
        <v>20000</v>
      </c>
      <c r="F1529" s="167">
        <f t="shared" si="41"/>
        <v>20000</v>
      </c>
      <c r="G1529" s="171"/>
      <c r="H1529" s="178"/>
      <c r="I1529" s="184"/>
    </row>
    <row r="1530" spans="1:9">
      <c r="A1530" s="166"/>
      <c r="B1530" s="915">
        <v>44784</v>
      </c>
      <c r="C1530" s="916" t="s">
        <v>1849</v>
      </c>
      <c r="D1530" s="24" t="s">
        <v>21</v>
      </c>
      <c r="E1530" s="1013">
        <v>10000</v>
      </c>
      <c r="F1530" s="167">
        <f t="shared" si="41"/>
        <v>10000</v>
      </c>
      <c r="G1530" s="171"/>
      <c r="H1530" s="178"/>
      <c r="I1530" s="184"/>
    </row>
    <row r="1531" spans="1:9">
      <c r="A1531" s="166"/>
      <c r="B1531" s="915">
        <v>44784</v>
      </c>
      <c r="C1531" s="916" t="s">
        <v>1849</v>
      </c>
      <c r="D1531" s="24" t="s">
        <v>21</v>
      </c>
      <c r="E1531" s="1013">
        <v>20000</v>
      </c>
      <c r="F1531" s="167">
        <f t="shared" si="41"/>
        <v>20000</v>
      </c>
      <c r="G1531" s="171"/>
      <c r="H1531" s="178"/>
      <c r="I1531" s="184"/>
    </row>
    <row r="1532" spans="1:9">
      <c r="A1532" s="166"/>
      <c r="B1532" s="915">
        <v>44784</v>
      </c>
      <c r="C1532" s="916" t="s">
        <v>1849</v>
      </c>
      <c r="D1532" s="24" t="s">
        <v>21</v>
      </c>
      <c r="E1532" s="1013">
        <v>10000</v>
      </c>
      <c r="F1532" s="167">
        <f t="shared" si="41"/>
        <v>10000</v>
      </c>
      <c r="G1532" s="171"/>
      <c r="H1532" s="178"/>
      <c r="I1532" s="184"/>
    </row>
    <row r="1533" spans="1:9">
      <c r="A1533" s="166"/>
      <c r="B1533" s="915">
        <v>44784</v>
      </c>
      <c r="C1533" s="916" t="s">
        <v>1849</v>
      </c>
      <c r="D1533" s="24" t="s">
        <v>21</v>
      </c>
      <c r="E1533" s="1013">
        <v>10000</v>
      </c>
      <c r="F1533" s="167">
        <f t="shared" si="41"/>
        <v>10000</v>
      </c>
      <c r="G1533" s="171"/>
      <c r="H1533" s="178"/>
      <c r="I1533" s="184"/>
    </row>
    <row r="1534" spans="1:9">
      <c r="A1534" s="166"/>
      <c r="B1534" s="915">
        <v>44784</v>
      </c>
      <c r="C1534" s="916" t="s">
        <v>1849</v>
      </c>
      <c r="D1534" s="24" t="s">
        <v>21</v>
      </c>
      <c r="E1534" s="1013">
        <v>10000</v>
      </c>
      <c r="F1534" s="167">
        <f t="shared" si="41"/>
        <v>10000</v>
      </c>
      <c r="G1534" s="171"/>
      <c r="H1534" s="178"/>
      <c r="I1534" s="184"/>
    </row>
    <row r="1535" spans="1:9">
      <c r="A1535" s="166"/>
      <c r="B1535" s="915">
        <v>44784</v>
      </c>
      <c r="C1535" s="916" t="s">
        <v>1849</v>
      </c>
      <c r="D1535" s="24" t="s">
        <v>21</v>
      </c>
      <c r="E1535" s="1013">
        <v>10000</v>
      </c>
      <c r="F1535" s="167">
        <f t="shared" si="41"/>
        <v>10000</v>
      </c>
      <c r="G1535" s="171"/>
      <c r="H1535" s="178"/>
      <c r="I1535" s="184"/>
    </row>
    <row r="1536" spans="1:9">
      <c r="A1536" s="166"/>
      <c r="B1536" s="915">
        <v>44784</v>
      </c>
      <c r="C1536" s="916" t="s">
        <v>1849</v>
      </c>
      <c r="D1536" s="24" t="s">
        <v>21</v>
      </c>
      <c r="E1536" s="1013">
        <v>10000</v>
      </c>
      <c r="F1536" s="167">
        <f t="shared" si="41"/>
        <v>10000</v>
      </c>
      <c r="G1536" s="171"/>
      <c r="H1536" s="178"/>
      <c r="I1536" s="184"/>
    </row>
    <row r="1537" spans="1:9">
      <c r="A1537" s="166"/>
      <c r="B1537" s="915">
        <v>44784</v>
      </c>
      <c r="C1537" s="916" t="s">
        <v>1849</v>
      </c>
      <c r="D1537" s="24" t="s">
        <v>21</v>
      </c>
      <c r="E1537" s="1013">
        <v>10000</v>
      </c>
      <c r="F1537" s="167">
        <f t="shared" si="41"/>
        <v>10000</v>
      </c>
      <c r="G1537" s="171"/>
      <c r="H1537" s="178"/>
      <c r="I1537" s="184"/>
    </row>
    <row r="1538" spans="1:9">
      <c r="A1538" s="166"/>
      <c r="B1538" s="915">
        <v>44784</v>
      </c>
      <c r="C1538" s="916" t="s">
        <v>1849</v>
      </c>
      <c r="D1538" s="24" t="s">
        <v>21</v>
      </c>
      <c r="E1538" s="1013">
        <v>10000</v>
      </c>
      <c r="F1538" s="167">
        <f t="shared" si="41"/>
        <v>10000</v>
      </c>
      <c r="G1538" s="171"/>
      <c r="H1538" s="178"/>
      <c r="I1538" s="184"/>
    </row>
    <row r="1539" spans="1:9">
      <c r="A1539" s="166"/>
      <c r="B1539" s="915">
        <v>44784</v>
      </c>
      <c r="C1539" s="916" t="s">
        <v>1849</v>
      </c>
      <c r="D1539" s="24" t="s">
        <v>21</v>
      </c>
      <c r="E1539" s="1013">
        <v>10000</v>
      </c>
      <c r="F1539" s="167">
        <f t="shared" si="41"/>
        <v>10000</v>
      </c>
      <c r="G1539" s="171"/>
      <c r="H1539" s="178"/>
      <c r="I1539" s="184"/>
    </row>
    <row r="1540" spans="1:9">
      <c r="A1540" s="166"/>
      <c r="B1540" s="915">
        <v>44784</v>
      </c>
      <c r="C1540" s="916" t="s">
        <v>1849</v>
      </c>
      <c r="D1540" s="24" t="s">
        <v>21</v>
      </c>
      <c r="E1540" s="1013">
        <v>10000</v>
      </c>
      <c r="F1540" s="167">
        <f t="shared" si="41"/>
        <v>10000</v>
      </c>
      <c r="G1540" s="171"/>
      <c r="H1540" s="178"/>
      <c r="I1540" s="184"/>
    </row>
    <row r="1541" spans="1:9">
      <c r="A1541" s="166"/>
      <c r="B1541" s="915">
        <v>44784</v>
      </c>
      <c r="C1541" s="916" t="s">
        <v>1849</v>
      </c>
      <c r="D1541" s="24" t="s">
        <v>21</v>
      </c>
      <c r="E1541" s="1013">
        <v>10000</v>
      </c>
      <c r="F1541" s="167">
        <f t="shared" si="41"/>
        <v>10000</v>
      </c>
      <c r="G1541" s="171"/>
      <c r="H1541" s="178"/>
      <c r="I1541" s="184"/>
    </row>
    <row r="1542" spans="1:9">
      <c r="A1542" s="166"/>
      <c r="B1542" s="915">
        <v>44784</v>
      </c>
      <c r="C1542" s="916" t="s">
        <v>1849</v>
      </c>
      <c r="D1542" s="24" t="s">
        <v>21</v>
      </c>
      <c r="E1542" s="1013">
        <v>10000</v>
      </c>
      <c r="F1542" s="167">
        <f t="shared" si="41"/>
        <v>10000</v>
      </c>
      <c r="G1542" s="171"/>
      <c r="H1542" s="178"/>
      <c r="I1542" s="184"/>
    </row>
    <row r="1543" spans="1:9">
      <c r="A1543" s="166"/>
      <c r="B1543" s="915">
        <v>44784</v>
      </c>
      <c r="C1543" s="916" t="s">
        <v>1849</v>
      </c>
      <c r="D1543" s="24" t="s">
        <v>21</v>
      </c>
      <c r="E1543" s="1013">
        <v>10000</v>
      </c>
      <c r="F1543" s="167">
        <f t="shared" si="41"/>
        <v>10000</v>
      </c>
      <c r="G1543" s="171"/>
      <c r="H1543" s="178"/>
      <c r="I1543" s="184"/>
    </row>
    <row r="1544" spans="1:9">
      <c r="A1544" s="166"/>
      <c r="B1544" s="915">
        <v>44784</v>
      </c>
      <c r="C1544" s="916" t="s">
        <v>1849</v>
      </c>
      <c r="D1544" s="24" t="s">
        <v>21</v>
      </c>
      <c r="E1544" s="1013">
        <v>10000</v>
      </c>
      <c r="F1544" s="167">
        <f t="shared" si="41"/>
        <v>10000</v>
      </c>
      <c r="G1544" s="171"/>
      <c r="H1544" s="178"/>
      <c r="I1544" s="184"/>
    </row>
    <row r="1545" spans="1:9">
      <c r="A1545" s="166"/>
      <c r="B1545" s="915">
        <v>44784</v>
      </c>
      <c r="C1545" s="916" t="s">
        <v>1849</v>
      </c>
      <c r="D1545" s="24" t="s">
        <v>21</v>
      </c>
      <c r="E1545" s="1013">
        <v>10000</v>
      </c>
      <c r="F1545" s="167">
        <f t="shared" si="41"/>
        <v>10000</v>
      </c>
      <c r="G1545" s="171"/>
      <c r="H1545" s="178"/>
      <c r="I1545" s="184"/>
    </row>
    <row r="1546" spans="1:9">
      <c r="A1546" s="166"/>
      <c r="B1546" s="915">
        <v>44784</v>
      </c>
      <c r="C1546" s="916" t="s">
        <v>1849</v>
      </c>
      <c r="D1546" s="24" t="s">
        <v>21</v>
      </c>
      <c r="E1546" s="1013">
        <v>10000</v>
      </c>
      <c r="F1546" s="167">
        <f t="shared" si="41"/>
        <v>10000</v>
      </c>
      <c r="G1546" s="171"/>
      <c r="H1546" s="178"/>
      <c r="I1546" s="184"/>
    </row>
    <row r="1547" spans="1:9">
      <c r="A1547" s="166"/>
      <c r="B1547" s="915">
        <v>44784</v>
      </c>
      <c r="C1547" s="916" t="s">
        <v>1849</v>
      </c>
      <c r="D1547" s="24" t="s">
        <v>21</v>
      </c>
      <c r="E1547" s="1013">
        <v>10000</v>
      </c>
      <c r="F1547" s="167">
        <f t="shared" si="41"/>
        <v>10000</v>
      </c>
      <c r="G1547" s="171"/>
      <c r="H1547" s="178"/>
      <c r="I1547" s="184"/>
    </row>
    <row r="1548" spans="1:9">
      <c r="A1548" s="166"/>
      <c r="B1548" s="915">
        <v>44784</v>
      </c>
      <c r="C1548" s="916" t="s">
        <v>1849</v>
      </c>
      <c r="D1548" s="24" t="s">
        <v>21</v>
      </c>
      <c r="E1548" s="1013">
        <v>10000</v>
      </c>
      <c r="F1548" s="167">
        <f t="shared" si="41"/>
        <v>10000</v>
      </c>
      <c r="G1548" s="171"/>
      <c r="H1548" s="178"/>
      <c r="I1548" s="184"/>
    </row>
    <row r="1549" spans="1:9">
      <c r="A1549" s="166"/>
      <c r="B1549" s="915">
        <v>44784</v>
      </c>
      <c r="C1549" s="916" t="s">
        <v>1849</v>
      </c>
      <c r="D1549" s="24" t="s">
        <v>21</v>
      </c>
      <c r="E1549" s="1013">
        <v>10000</v>
      </c>
      <c r="F1549" s="167">
        <f t="shared" si="41"/>
        <v>10000</v>
      </c>
      <c r="G1549" s="171"/>
      <c r="H1549" s="178"/>
      <c r="I1549" s="184"/>
    </row>
    <row r="1550" spans="1:9">
      <c r="A1550" s="166"/>
      <c r="B1550" s="915">
        <v>44784</v>
      </c>
      <c r="C1550" s="916" t="s">
        <v>1849</v>
      </c>
      <c r="D1550" s="24" t="s">
        <v>21</v>
      </c>
      <c r="E1550" s="1013">
        <v>20000</v>
      </c>
      <c r="F1550" s="167">
        <f t="shared" si="41"/>
        <v>20000</v>
      </c>
      <c r="G1550" s="171"/>
      <c r="H1550" s="178"/>
      <c r="I1550" s="184"/>
    </row>
    <row r="1551" spans="1:9">
      <c r="A1551" s="166"/>
      <c r="B1551" s="915">
        <v>44784</v>
      </c>
      <c r="C1551" s="916" t="s">
        <v>1849</v>
      </c>
      <c r="D1551" s="106" t="s">
        <v>536</v>
      </c>
      <c r="E1551" s="1013">
        <v>100000</v>
      </c>
      <c r="F1551" s="167">
        <f t="shared" si="41"/>
        <v>100000</v>
      </c>
      <c r="G1551" s="171"/>
      <c r="H1551" s="178"/>
      <c r="I1551" s="184"/>
    </row>
    <row r="1552" spans="1:9">
      <c r="A1552" s="166"/>
      <c r="B1552" s="915">
        <v>44785</v>
      </c>
      <c r="C1552" s="916" t="s">
        <v>1850</v>
      </c>
      <c r="D1552" s="106" t="s">
        <v>529</v>
      </c>
      <c r="E1552" s="1013">
        <v>50000</v>
      </c>
      <c r="F1552" s="167">
        <f t="shared" si="41"/>
        <v>50000</v>
      </c>
      <c r="G1552" s="171"/>
      <c r="H1552" s="178"/>
      <c r="I1552" s="184"/>
    </row>
    <row r="1553" spans="1:9">
      <c r="A1553" s="166"/>
      <c r="B1553" s="915">
        <v>44785</v>
      </c>
      <c r="C1553" s="916" t="s">
        <v>1850</v>
      </c>
      <c r="D1553" s="289" t="s">
        <v>955</v>
      </c>
      <c r="E1553" s="1013">
        <v>100000</v>
      </c>
      <c r="F1553" s="167">
        <f t="shared" si="41"/>
        <v>100000</v>
      </c>
      <c r="G1553" s="171"/>
      <c r="H1553" s="178"/>
      <c r="I1553" s="184"/>
    </row>
    <row r="1554" spans="1:9">
      <c r="A1554" s="166"/>
      <c r="B1554" s="915">
        <v>44785</v>
      </c>
      <c r="C1554" s="916" t="s">
        <v>1850</v>
      </c>
      <c r="D1554" s="24" t="s">
        <v>21</v>
      </c>
      <c r="E1554" s="1013">
        <v>10000</v>
      </c>
      <c r="F1554" s="167">
        <f t="shared" si="41"/>
        <v>10000</v>
      </c>
      <c r="G1554" s="171"/>
      <c r="H1554" s="178"/>
      <c r="I1554" s="184"/>
    </row>
    <row r="1555" spans="1:9">
      <c r="A1555" s="166"/>
      <c r="B1555" s="915">
        <v>44785</v>
      </c>
      <c r="C1555" s="916" t="s">
        <v>1850</v>
      </c>
      <c r="D1555" s="24" t="s">
        <v>21</v>
      </c>
      <c r="E1555" s="1013">
        <v>10000</v>
      </c>
      <c r="F1555" s="167">
        <f t="shared" si="41"/>
        <v>10000</v>
      </c>
      <c r="G1555" s="171"/>
      <c r="H1555" s="178"/>
      <c r="I1555" s="184"/>
    </row>
    <row r="1556" spans="1:9">
      <c r="A1556" s="166"/>
      <c r="B1556" s="915">
        <v>44785</v>
      </c>
      <c r="C1556" s="916" t="s">
        <v>1850</v>
      </c>
      <c r="D1556" s="24" t="s">
        <v>21</v>
      </c>
      <c r="E1556" s="1013">
        <v>10000</v>
      </c>
      <c r="F1556" s="167">
        <f t="shared" si="41"/>
        <v>10000</v>
      </c>
      <c r="G1556" s="171"/>
      <c r="H1556" s="178"/>
      <c r="I1556" s="184"/>
    </row>
    <row r="1557" spans="1:9">
      <c r="A1557" s="166"/>
      <c r="B1557" s="915">
        <v>44785</v>
      </c>
      <c r="C1557" s="916" t="s">
        <v>1850</v>
      </c>
      <c r="D1557" s="24" t="s">
        <v>21</v>
      </c>
      <c r="E1557" s="1013">
        <v>10000</v>
      </c>
      <c r="F1557" s="167">
        <f t="shared" si="41"/>
        <v>10000</v>
      </c>
      <c r="G1557" s="171"/>
      <c r="H1557" s="178"/>
      <c r="I1557" s="184"/>
    </row>
    <row r="1558" spans="1:9">
      <c r="A1558" s="166"/>
      <c r="B1558" s="915">
        <v>44785</v>
      </c>
      <c r="C1558" s="916" t="s">
        <v>1850</v>
      </c>
      <c r="D1558" s="24" t="s">
        <v>21</v>
      </c>
      <c r="E1558" s="1013">
        <v>10000</v>
      </c>
      <c r="F1558" s="167">
        <f t="shared" si="41"/>
        <v>10000</v>
      </c>
      <c r="G1558" s="171"/>
      <c r="H1558" s="178"/>
      <c r="I1558" s="184"/>
    </row>
    <row r="1559" spans="1:9">
      <c r="A1559" s="166"/>
      <c r="B1559" s="915">
        <v>44785</v>
      </c>
      <c r="C1559" s="916" t="s">
        <v>1850</v>
      </c>
      <c r="D1559" s="24" t="s">
        <v>21</v>
      </c>
      <c r="E1559" s="1013">
        <v>10000</v>
      </c>
      <c r="F1559" s="167">
        <f t="shared" si="41"/>
        <v>10000</v>
      </c>
      <c r="G1559" s="171"/>
      <c r="H1559" s="178"/>
      <c r="I1559" s="184"/>
    </row>
    <row r="1560" spans="1:9">
      <c r="A1560" s="166"/>
      <c r="B1560" s="915">
        <v>44785</v>
      </c>
      <c r="C1560" s="916" t="s">
        <v>1850</v>
      </c>
      <c r="D1560" s="24" t="s">
        <v>21</v>
      </c>
      <c r="E1560" s="1013">
        <v>10000</v>
      </c>
      <c r="F1560" s="167">
        <f t="shared" si="41"/>
        <v>10000</v>
      </c>
      <c r="G1560" s="171"/>
      <c r="H1560" s="178"/>
      <c r="I1560" s="184"/>
    </row>
    <row r="1561" spans="1:9">
      <c r="A1561" s="166"/>
      <c r="B1561" s="915">
        <v>44785</v>
      </c>
      <c r="C1561" s="916" t="s">
        <v>1850</v>
      </c>
      <c r="D1561" s="24" t="s">
        <v>21</v>
      </c>
      <c r="E1561" s="1013">
        <v>10000</v>
      </c>
      <c r="F1561" s="167">
        <f t="shared" si="41"/>
        <v>10000</v>
      </c>
      <c r="G1561" s="171"/>
      <c r="H1561" s="178"/>
      <c r="I1561" s="184"/>
    </row>
    <row r="1562" spans="1:9">
      <c r="A1562" s="166"/>
      <c r="B1562" s="915">
        <v>44785</v>
      </c>
      <c r="C1562" s="916" t="s">
        <v>1850</v>
      </c>
      <c r="D1562" s="24" t="s">
        <v>21</v>
      </c>
      <c r="E1562" s="1013">
        <v>10000</v>
      </c>
      <c r="F1562" s="167">
        <f t="shared" si="41"/>
        <v>10000</v>
      </c>
      <c r="G1562" s="171"/>
      <c r="H1562" s="178"/>
      <c r="I1562" s="184"/>
    </row>
    <row r="1563" spans="1:9">
      <c r="A1563" s="166"/>
      <c r="B1563" s="915">
        <v>44785</v>
      </c>
      <c r="C1563" s="916" t="s">
        <v>1850</v>
      </c>
      <c r="D1563" s="24" t="s">
        <v>21</v>
      </c>
      <c r="E1563" s="1013">
        <v>10000</v>
      </c>
      <c r="F1563" s="167">
        <f t="shared" si="41"/>
        <v>10000</v>
      </c>
      <c r="G1563" s="171"/>
      <c r="H1563" s="178"/>
      <c r="I1563" s="184"/>
    </row>
    <row r="1564" spans="1:9">
      <c r="A1564" s="166"/>
      <c r="B1564" s="915">
        <v>44785</v>
      </c>
      <c r="C1564" s="916" t="s">
        <v>1850</v>
      </c>
      <c r="D1564" s="24" t="s">
        <v>21</v>
      </c>
      <c r="E1564" s="1013">
        <v>10000</v>
      </c>
      <c r="F1564" s="167">
        <f t="shared" si="41"/>
        <v>10000</v>
      </c>
      <c r="G1564" s="171"/>
      <c r="H1564" s="178"/>
      <c r="I1564" s="184"/>
    </row>
    <row r="1565" spans="1:9">
      <c r="A1565" s="166"/>
      <c r="B1565" s="915">
        <v>44785</v>
      </c>
      <c r="C1565" s="916" t="s">
        <v>1850</v>
      </c>
      <c r="D1565" s="24" t="s">
        <v>21</v>
      </c>
      <c r="E1565" s="1013">
        <v>10000</v>
      </c>
      <c r="F1565" s="167">
        <f t="shared" si="41"/>
        <v>10000</v>
      </c>
      <c r="G1565" s="171"/>
      <c r="H1565" s="178"/>
      <c r="I1565" s="184"/>
    </row>
    <row r="1566" spans="1:9">
      <c r="A1566" s="166"/>
      <c r="B1566" s="915">
        <v>44785</v>
      </c>
      <c r="C1566" s="916" t="s">
        <v>1850</v>
      </c>
      <c r="D1566" s="24" t="s">
        <v>21</v>
      </c>
      <c r="E1566" s="1013">
        <v>10000</v>
      </c>
      <c r="F1566" s="167">
        <f t="shared" si="41"/>
        <v>10000</v>
      </c>
      <c r="G1566" s="171"/>
      <c r="H1566" s="178"/>
      <c r="I1566" s="184"/>
    </row>
    <row r="1567" spans="1:9">
      <c r="A1567" s="166"/>
      <c r="B1567" s="915">
        <v>44785</v>
      </c>
      <c r="C1567" s="916" t="s">
        <v>1850</v>
      </c>
      <c r="D1567" s="24" t="s">
        <v>21</v>
      </c>
      <c r="E1567" s="1013">
        <v>10000</v>
      </c>
      <c r="F1567" s="167">
        <f t="shared" si="41"/>
        <v>10000</v>
      </c>
      <c r="G1567" s="171"/>
      <c r="H1567" s="178"/>
      <c r="I1567" s="184"/>
    </row>
    <row r="1568" spans="1:9">
      <c r="A1568" s="166"/>
      <c r="B1568" s="915">
        <v>44785</v>
      </c>
      <c r="C1568" s="916" t="s">
        <v>1850</v>
      </c>
      <c r="D1568" s="24" t="s">
        <v>21</v>
      </c>
      <c r="E1568" s="1013">
        <v>10000</v>
      </c>
      <c r="F1568" s="167">
        <f t="shared" si="41"/>
        <v>10000</v>
      </c>
      <c r="G1568" s="171"/>
      <c r="H1568" s="178"/>
      <c r="I1568" s="184"/>
    </row>
    <row r="1569" spans="1:9">
      <c r="A1569" s="166"/>
      <c r="B1569" s="915">
        <v>44785</v>
      </c>
      <c r="C1569" s="916" t="s">
        <v>1850</v>
      </c>
      <c r="D1569" s="24" t="s">
        <v>21</v>
      </c>
      <c r="E1569" s="1013">
        <v>20000</v>
      </c>
      <c r="F1569" s="167">
        <f t="shared" si="41"/>
        <v>20000</v>
      </c>
      <c r="G1569" s="171"/>
      <c r="H1569" s="178"/>
      <c r="I1569" s="184"/>
    </row>
    <row r="1570" spans="1:9">
      <c r="A1570" s="166"/>
      <c r="B1570" s="915">
        <v>44785</v>
      </c>
      <c r="C1570" s="916" t="s">
        <v>1850</v>
      </c>
      <c r="D1570" s="24" t="s">
        <v>21</v>
      </c>
      <c r="E1570" s="1013">
        <v>10000</v>
      </c>
      <c r="F1570" s="167">
        <f t="shared" si="41"/>
        <v>10000</v>
      </c>
      <c r="G1570" s="171"/>
      <c r="H1570" s="178"/>
      <c r="I1570" s="184"/>
    </row>
    <row r="1571" spans="1:9">
      <c r="A1571" s="166"/>
      <c r="B1571" s="915">
        <v>44785</v>
      </c>
      <c r="C1571" s="916" t="s">
        <v>1850</v>
      </c>
      <c r="D1571" s="24" t="s">
        <v>21</v>
      </c>
      <c r="E1571" s="1013">
        <v>10000</v>
      </c>
      <c r="F1571" s="167">
        <f t="shared" si="41"/>
        <v>10000</v>
      </c>
      <c r="G1571" s="171"/>
      <c r="H1571" s="178"/>
      <c r="I1571" s="184"/>
    </row>
    <row r="1572" spans="1:9">
      <c r="A1572" s="166"/>
      <c r="B1572" s="915">
        <v>44785</v>
      </c>
      <c r="C1572" s="916" t="s">
        <v>1850</v>
      </c>
      <c r="D1572" s="24" t="s">
        <v>21</v>
      </c>
      <c r="E1572" s="1013">
        <v>10000</v>
      </c>
      <c r="F1572" s="167">
        <f t="shared" si="41"/>
        <v>10000</v>
      </c>
      <c r="G1572" s="171"/>
      <c r="H1572" s="178"/>
      <c r="I1572" s="184"/>
    </row>
    <row r="1573" spans="1:9">
      <c r="A1573" s="166"/>
      <c r="B1573" s="915">
        <v>44785</v>
      </c>
      <c r="C1573" s="916" t="s">
        <v>1850</v>
      </c>
      <c r="D1573" s="24" t="s">
        <v>21</v>
      </c>
      <c r="E1573" s="1013">
        <v>10000</v>
      </c>
      <c r="F1573" s="167">
        <f t="shared" si="41"/>
        <v>10000</v>
      </c>
      <c r="G1573" s="171"/>
      <c r="H1573" s="178"/>
      <c r="I1573" s="184"/>
    </row>
    <row r="1574" spans="1:9">
      <c r="A1574" s="166"/>
      <c r="B1574" s="915">
        <v>44785</v>
      </c>
      <c r="C1574" s="916" t="s">
        <v>1850</v>
      </c>
      <c r="D1574" s="24" t="s">
        <v>21</v>
      </c>
      <c r="E1574" s="1013">
        <v>10000</v>
      </c>
      <c r="F1574" s="167">
        <f t="shared" si="41"/>
        <v>10000</v>
      </c>
      <c r="G1574" s="171"/>
      <c r="H1574" s="178"/>
      <c r="I1574" s="184"/>
    </row>
    <row r="1575" spans="1:9">
      <c r="A1575" s="166"/>
      <c r="B1575" s="915">
        <v>44785</v>
      </c>
      <c r="C1575" s="916" t="s">
        <v>1850</v>
      </c>
      <c r="D1575" s="24" t="s">
        <v>21</v>
      </c>
      <c r="E1575" s="1013">
        <v>10000</v>
      </c>
      <c r="F1575" s="167">
        <f t="shared" si="41"/>
        <v>10000</v>
      </c>
      <c r="G1575" s="171"/>
      <c r="H1575" s="178"/>
      <c r="I1575" s="184"/>
    </row>
    <row r="1576" spans="1:9">
      <c r="A1576" s="166"/>
      <c r="B1576" s="915">
        <v>44785</v>
      </c>
      <c r="C1576" s="916" t="s">
        <v>1850</v>
      </c>
      <c r="D1576" s="24" t="s">
        <v>21</v>
      </c>
      <c r="E1576" s="1013">
        <v>10000</v>
      </c>
      <c r="F1576" s="167">
        <f t="shared" si="41"/>
        <v>10000</v>
      </c>
      <c r="G1576" s="171"/>
      <c r="H1576" s="178"/>
      <c r="I1576" s="184"/>
    </row>
    <row r="1577" spans="1:9">
      <c r="A1577" s="166"/>
      <c r="B1577" s="915">
        <v>44785</v>
      </c>
      <c r="C1577" s="916" t="s">
        <v>1850</v>
      </c>
      <c r="D1577" s="24" t="s">
        <v>21</v>
      </c>
      <c r="E1577" s="1013">
        <v>10000</v>
      </c>
      <c r="F1577" s="167">
        <f t="shared" si="41"/>
        <v>10000</v>
      </c>
      <c r="G1577" s="171"/>
      <c r="H1577" s="178"/>
      <c r="I1577" s="184"/>
    </row>
    <row r="1578" spans="1:9">
      <c r="A1578" s="166"/>
      <c r="B1578" s="915">
        <v>44785</v>
      </c>
      <c r="C1578" s="916" t="s">
        <v>1850</v>
      </c>
      <c r="D1578" s="24" t="s">
        <v>21</v>
      </c>
      <c r="E1578" s="1013">
        <v>10000</v>
      </c>
      <c r="F1578" s="167">
        <f t="shared" si="41"/>
        <v>10000</v>
      </c>
      <c r="G1578" s="171"/>
      <c r="H1578" s="178"/>
      <c r="I1578" s="184"/>
    </row>
    <row r="1579" spans="1:9">
      <c r="A1579" s="166"/>
      <c r="B1579" s="915">
        <v>44785</v>
      </c>
      <c r="C1579" s="916" t="s">
        <v>1850</v>
      </c>
      <c r="D1579" s="24" t="s">
        <v>21</v>
      </c>
      <c r="E1579" s="1013">
        <v>10000</v>
      </c>
      <c r="F1579" s="167">
        <f t="shared" si="41"/>
        <v>10000</v>
      </c>
      <c r="G1579" s="171"/>
      <c r="H1579" s="178"/>
      <c r="I1579" s="184"/>
    </row>
    <row r="1580" spans="1:9">
      <c r="A1580" s="166"/>
      <c r="B1580" s="915">
        <v>44785</v>
      </c>
      <c r="C1580" s="916" t="s">
        <v>1850</v>
      </c>
      <c r="D1580" s="24" t="s">
        <v>21</v>
      </c>
      <c r="E1580" s="1013">
        <v>10000</v>
      </c>
      <c r="F1580" s="167">
        <f t="shared" si="41"/>
        <v>10000</v>
      </c>
      <c r="G1580" s="171"/>
      <c r="H1580" s="178"/>
      <c r="I1580" s="184"/>
    </row>
    <row r="1581" spans="1:9">
      <c r="A1581" s="166"/>
      <c r="B1581" s="915">
        <v>44785</v>
      </c>
      <c r="C1581" s="916" t="s">
        <v>1850</v>
      </c>
      <c r="D1581" s="24" t="s">
        <v>21</v>
      </c>
      <c r="E1581" s="1013">
        <v>10000</v>
      </c>
      <c r="F1581" s="167">
        <f t="shared" si="41"/>
        <v>10000</v>
      </c>
      <c r="G1581" s="171"/>
      <c r="H1581" s="178"/>
      <c r="I1581" s="184"/>
    </row>
    <row r="1582" spans="1:9">
      <c r="A1582" s="166"/>
      <c r="B1582" s="915">
        <v>44785</v>
      </c>
      <c r="C1582" s="916" t="s">
        <v>1850</v>
      </c>
      <c r="D1582" s="24" t="s">
        <v>21</v>
      </c>
      <c r="E1582" s="1013">
        <v>20000</v>
      </c>
      <c r="F1582" s="167">
        <f t="shared" si="41"/>
        <v>20000</v>
      </c>
      <c r="G1582" s="171"/>
      <c r="H1582" s="178"/>
      <c r="I1582" s="184"/>
    </row>
    <row r="1583" spans="1:9">
      <c r="A1583" s="166"/>
      <c r="B1583" s="915">
        <v>44785</v>
      </c>
      <c r="C1583" s="916" t="s">
        <v>1850</v>
      </c>
      <c r="D1583" s="24" t="s">
        <v>21</v>
      </c>
      <c r="E1583" s="1013">
        <v>10000</v>
      </c>
      <c r="F1583" s="167">
        <f t="shared" si="41"/>
        <v>10000</v>
      </c>
      <c r="G1583" s="171"/>
      <c r="H1583" s="178"/>
      <c r="I1583" s="184"/>
    </row>
    <row r="1584" spans="1:9">
      <c r="A1584" s="166"/>
      <c r="B1584" s="915">
        <v>44785</v>
      </c>
      <c r="C1584" s="916" t="s">
        <v>1850</v>
      </c>
      <c r="D1584" s="24" t="s">
        <v>21</v>
      </c>
      <c r="E1584" s="1013">
        <v>10000</v>
      </c>
      <c r="F1584" s="167">
        <f t="shared" si="41"/>
        <v>10000</v>
      </c>
      <c r="G1584" s="171"/>
      <c r="H1584" s="178"/>
      <c r="I1584" s="184"/>
    </row>
    <row r="1585" spans="1:9">
      <c r="A1585" s="166"/>
      <c r="B1585" s="915">
        <v>44785</v>
      </c>
      <c r="C1585" s="916" t="s">
        <v>1850</v>
      </c>
      <c r="D1585" s="24" t="s">
        <v>21</v>
      </c>
      <c r="E1585" s="1013">
        <v>20000</v>
      </c>
      <c r="F1585" s="167">
        <f t="shared" si="41"/>
        <v>20000</v>
      </c>
      <c r="G1585" s="171"/>
      <c r="H1585" s="178"/>
      <c r="I1585" s="184"/>
    </row>
    <row r="1586" spans="1:9">
      <c r="A1586" s="166"/>
      <c r="B1586" s="915">
        <v>44785</v>
      </c>
      <c r="C1586" s="916" t="s">
        <v>1850</v>
      </c>
      <c r="D1586" s="106" t="s">
        <v>1003</v>
      </c>
      <c r="E1586" s="1013">
        <v>100000</v>
      </c>
      <c r="F1586" s="167">
        <f t="shared" si="41"/>
        <v>100000</v>
      </c>
      <c r="G1586" s="171"/>
      <c r="H1586" s="178"/>
      <c r="I1586" s="184"/>
    </row>
    <row r="1587" spans="1:9">
      <c r="A1587" s="166"/>
      <c r="B1587" s="915">
        <v>44786</v>
      </c>
      <c r="C1587" s="916" t="s">
        <v>1851</v>
      </c>
      <c r="D1587" s="24" t="s">
        <v>21</v>
      </c>
      <c r="E1587" s="1013">
        <v>10000</v>
      </c>
      <c r="F1587" s="167">
        <f t="shared" si="41"/>
        <v>10000</v>
      </c>
      <c r="G1587" s="171"/>
      <c r="H1587" s="178"/>
      <c r="I1587" s="184"/>
    </row>
    <row r="1588" spans="1:9">
      <c r="A1588" s="166"/>
      <c r="B1588" s="915">
        <v>44786</v>
      </c>
      <c r="C1588" s="916" t="s">
        <v>1851</v>
      </c>
      <c r="D1588" s="24" t="s">
        <v>21</v>
      </c>
      <c r="E1588" s="1013">
        <v>10000</v>
      </c>
      <c r="F1588" s="167">
        <f t="shared" si="41"/>
        <v>10000</v>
      </c>
      <c r="G1588" s="171"/>
      <c r="H1588" s="178"/>
      <c r="I1588" s="184"/>
    </row>
    <row r="1589" spans="1:9">
      <c r="A1589" s="166"/>
      <c r="B1589" s="915">
        <v>44786</v>
      </c>
      <c r="C1589" s="916" t="s">
        <v>1851</v>
      </c>
      <c r="D1589" s="24" t="s">
        <v>21</v>
      </c>
      <c r="E1589" s="1013">
        <v>10000</v>
      </c>
      <c r="F1589" s="167">
        <f t="shared" si="41"/>
        <v>10000</v>
      </c>
      <c r="G1589" s="171"/>
      <c r="H1589" s="178"/>
      <c r="I1589" s="184"/>
    </row>
    <row r="1590" spans="1:9">
      <c r="A1590" s="166"/>
      <c r="B1590" s="915">
        <v>44786</v>
      </c>
      <c r="C1590" s="916" t="s">
        <v>1851</v>
      </c>
      <c r="D1590" s="24" t="s">
        <v>21</v>
      </c>
      <c r="E1590" s="1013">
        <v>10000</v>
      </c>
      <c r="F1590" s="167">
        <f t="shared" si="41"/>
        <v>10000</v>
      </c>
      <c r="G1590" s="171"/>
      <c r="H1590" s="178"/>
      <c r="I1590" s="184"/>
    </row>
    <row r="1591" spans="1:9">
      <c r="A1591" s="166"/>
      <c r="B1591" s="915">
        <v>44786</v>
      </c>
      <c r="C1591" s="916" t="s">
        <v>1851</v>
      </c>
      <c r="D1591" s="24" t="s">
        <v>21</v>
      </c>
      <c r="E1591" s="1013">
        <v>10000</v>
      </c>
      <c r="F1591" s="167">
        <f t="shared" ref="F1591:F1654" si="42">E1591</f>
        <v>10000</v>
      </c>
      <c r="G1591" s="171"/>
      <c r="H1591" s="178"/>
      <c r="I1591" s="184"/>
    </row>
    <row r="1592" spans="1:9">
      <c r="A1592" s="166"/>
      <c r="B1592" s="915">
        <v>44786</v>
      </c>
      <c r="C1592" s="916" t="s">
        <v>1851</v>
      </c>
      <c r="D1592" s="24" t="s">
        <v>21</v>
      </c>
      <c r="E1592" s="1013">
        <v>10000</v>
      </c>
      <c r="F1592" s="167">
        <f t="shared" si="42"/>
        <v>10000</v>
      </c>
      <c r="G1592" s="171"/>
      <c r="H1592" s="178"/>
      <c r="I1592" s="184"/>
    </row>
    <row r="1593" spans="1:9">
      <c r="A1593" s="166"/>
      <c r="B1593" s="915">
        <v>44786</v>
      </c>
      <c r="C1593" s="916" t="s">
        <v>1851</v>
      </c>
      <c r="D1593" s="24" t="s">
        <v>21</v>
      </c>
      <c r="E1593" s="1013">
        <v>10000</v>
      </c>
      <c r="F1593" s="167">
        <f t="shared" si="42"/>
        <v>10000</v>
      </c>
      <c r="G1593" s="171"/>
      <c r="H1593" s="178"/>
      <c r="I1593" s="184"/>
    </row>
    <row r="1594" spans="1:9">
      <c r="A1594" s="166"/>
      <c r="B1594" s="915">
        <v>44786</v>
      </c>
      <c r="C1594" s="916" t="s">
        <v>1851</v>
      </c>
      <c r="D1594" s="24" t="s">
        <v>21</v>
      </c>
      <c r="E1594" s="1013">
        <v>10000</v>
      </c>
      <c r="F1594" s="167">
        <f t="shared" si="42"/>
        <v>10000</v>
      </c>
      <c r="G1594" s="171"/>
      <c r="H1594" s="178"/>
      <c r="I1594" s="184"/>
    </row>
    <row r="1595" spans="1:9">
      <c r="A1595" s="166"/>
      <c r="B1595" s="915">
        <v>44786</v>
      </c>
      <c r="C1595" s="916" t="s">
        <v>1851</v>
      </c>
      <c r="D1595" s="24" t="s">
        <v>21</v>
      </c>
      <c r="E1595" s="1013">
        <v>10000</v>
      </c>
      <c r="F1595" s="167">
        <f t="shared" si="42"/>
        <v>10000</v>
      </c>
      <c r="G1595" s="171"/>
      <c r="H1595" s="178"/>
      <c r="I1595" s="184"/>
    </row>
    <row r="1596" spans="1:9">
      <c r="A1596" s="166"/>
      <c r="B1596" s="915">
        <v>44786</v>
      </c>
      <c r="C1596" s="916" t="s">
        <v>1851</v>
      </c>
      <c r="D1596" s="24" t="s">
        <v>21</v>
      </c>
      <c r="E1596" s="1013">
        <v>10000</v>
      </c>
      <c r="F1596" s="167">
        <f t="shared" si="42"/>
        <v>10000</v>
      </c>
      <c r="G1596" s="171"/>
      <c r="H1596" s="178"/>
      <c r="I1596" s="184"/>
    </row>
    <row r="1597" spans="1:9">
      <c r="A1597" s="166"/>
      <c r="B1597" s="915">
        <v>44786</v>
      </c>
      <c r="C1597" s="916" t="s">
        <v>1851</v>
      </c>
      <c r="D1597" s="24" t="s">
        <v>21</v>
      </c>
      <c r="E1597" s="1013">
        <v>10000</v>
      </c>
      <c r="F1597" s="167">
        <f t="shared" si="42"/>
        <v>10000</v>
      </c>
      <c r="G1597" s="171"/>
      <c r="H1597" s="178"/>
      <c r="I1597" s="184"/>
    </row>
    <row r="1598" spans="1:9">
      <c r="A1598" s="166"/>
      <c r="B1598" s="915">
        <v>44786</v>
      </c>
      <c r="C1598" s="916" t="s">
        <v>1851</v>
      </c>
      <c r="D1598" s="24" t="s">
        <v>21</v>
      </c>
      <c r="E1598" s="1013">
        <v>10000</v>
      </c>
      <c r="F1598" s="167">
        <f t="shared" si="42"/>
        <v>10000</v>
      </c>
      <c r="G1598" s="171"/>
      <c r="H1598" s="178"/>
      <c r="I1598" s="184"/>
    </row>
    <row r="1599" spans="1:9">
      <c r="A1599" s="166"/>
      <c r="B1599" s="915">
        <v>44786</v>
      </c>
      <c r="C1599" s="916" t="s">
        <v>1851</v>
      </c>
      <c r="D1599" s="24" t="s">
        <v>21</v>
      </c>
      <c r="E1599" s="1013">
        <v>10000</v>
      </c>
      <c r="F1599" s="167">
        <f t="shared" si="42"/>
        <v>10000</v>
      </c>
      <c r="G1599" s="171"/>
      <c r="H1599" s="178"/>
      <c r="I1599" s="184"/>
    </row>
    <row r="1600" spans="1:9">
      <c r="A1600" s="166"/>
      <c r="B1600" s="915">
        <v>44786</v>
      </c>
      <c r="C1600" s="916" t="s">
        <v>1851</v>
      </c>
      <c r="D1600" s="24" t="s">
        <v>21</v>
      </c>
      <c r="E1600" s="1013">
        <v>10000</v>
      </c>
      <c r="F1600" s="167">
        <f t="shared" si="42"/>
        <v>10000</v>
      </c>
      <c r="G1600" s="171"/>
      <c r="H1600" s="178"/>
      <c r="I1600" s="184"/>
    </row>
    <row r="1601" spans="1:9">
      <c r="A1601" s="166"/>
      <c r="B1601" s="915">
        <v>44786</v>
      </c>
      <c r="C1601" s="916" t="s">
        <v>1851</v>
      </c>
      <c r="D1601" s="24" t="s">
        <v>21</v>
      </c>
      <c r="E1601" s="1013">
        <v>10000</v>
      </c>
      <c r="F1601" s="167">
        <f t="shared" si="42"/>
        <v>10000</v>
      </c>
      <c r="G1601" s="171"/>
      <c r="H1601" s="178"/>
      <c r="I1601" s="184"/>
    </row>
    <row r="1602" spans="1:9">
      <c r="A1602" s="166"/>
      <c r="B1602" s="915">
        <v>44786</v>
      </c>
      <c r="C1602" s="916" t="s">
        <v>1851</v>
      </c>
      <c r="D1602" s="24" t="s">
        <v>21</v>
      </c>
      <c r="E1602" s="1013">
        <v>10000</v>
      </c>
      <c r="F1602" s="167">
        <f t="shared" si="42"/>
        <v>10000</v>
      </c>
      <c r="G1602" s="171"/>
      <c r="H1602" s="178"/>
      <c r="I1602" s="184"/>
    </row>
    <row r="1603" spans="1:9">
      <c r="A1603" s="166"/>
      <c r="B1603" s="915">
        <v>44786</v>
      </c>
      <c r="C1603" s="916" t="s">
        <v>1851</v>
      </c>
      <c r="D1603" s="24" t="s">
        <v>21</v>
      </c>
      <c r="E1603" s="1013">
        <v>10000</v>
      </c>
      <c r="F1603" s="167">
        <f t="shared" si="42"/>
        <v>10000</v>
      </c>
      <c r="G1603" s="171"/>
      <c r="H1603" s="178"/>
      <c r="I1603" s="184"/>
    </row>
    <row r="1604" spans="1:9">
      <c r="A1604" s="166"/>
      <c r="B1604" s="915">
        <v>44786</v>
      </c>
      <c r="C1604" s="916" t="s">
        <v>1851</v>
      </c>
      <c r="D1604" s="24" t="s">
        <v>21</v>
      </c>
      <c r="E1604" s="1013">
        <v>10000</v>
      </c>
      <c r="F1604" s="167">
        <f t="shared" si="42"/>
        <v>10000</v>
      </c>
      <c r="G1604" s="171"/>
      <c r="H1604" s="178"/>
      <c r="I1604" s="184"/>
    </row>
    <row r="1605" spans="1:9">
      <c r="A1605" s="166"/>
      <c r="B1605" s="915">
        <v>44786</v>
      </c>
      <c r="C1605" s="916" t="s">
        <v>1851</v>
      </c>
      <c r="D1605" s="24" t="s">
        <v>21</v>
      </c>
      <c r="E1605" s="1013">
        <v>10000</v>
      </c>
      <c r="F1605" s="167">
        <f t="shared" si="42"/>
        <v>10000</v>
      </c>
      <c r="G1605" s="171"/>
      <c r="H1605" s="178"/>
      <c r="I1605" s="184"/>
    </row>
    <row r="1606" spans="1:9">
      <c r="A1606" s="166"/>
      <c r="B1606" s="915">
        <v>44786</v>
      </c>
      <c r="C1606" s="916" t="s">
        <v>1851</v>
      </c>
      <c r="D1606" s="24" t="s">
        <v>21</v>
      </c>
      <c r="E1606" s="1013">
        <v>10000</v>
      </c>
      <c r="F1606" s="167">
        <f t="shared" si="42"/>
        <v>10000</v>
      </c>
      <c r="G1606" s="171"/>
      <c r="H1606" s="178"/>
      <c r="I1606" s="184"/>
    </row>
    <row r="1607" spans="1:9">
      <c r="A1607" s="166"/>
      <c r="B1607" s="915">
        <v>44786</v>
      </c>
      <c r="C1607" s="916" t="s">
        <v>1851</v>
      </c>
      <c r="D1607" s="24" t="s">
        <v>21</v>
      </c>
      <c r="E1607" s="1013">
        <v>10000</v>
      </c>
      <c r="F1607" s="167">
        <f t="shared" si="42"/>
        <v>10000</v>
      </c>
      <c r="G1607" s="171"/>
      <c r="H1607" s="178"/>
      <c r="I1607" s="184"/>
    </row>
    <row r="1608" spans="1:9">
      <c r="A1608" s="166"/>
      <c r="B1608" s="915">
        <v>44786</v>
      </c>
      <c r="C1608" s="916" t="s">
        <v>1851</v>
      </c>
      <c r="D1608" s="24" t="s">
        <v>21</v>
      </c>
      <c r="E1608" s="1013">
        <v>10000</v>
      </c>
      <c r="F1608" s="167">
        <f t="shared" si="42"/>
        <v>10000</v>
      </c>
      <c r="G1608" s="171"/>
      <c r="H1608" s="178"/>
      <c r="I1608" s="184"/>
    </row>
    <row r="1609" spans="1:9">
      <c r="A1609" s="166"/>
      <c r="B1609" s="915">
        <v>44786</v>
      </c>
      <c r="C1609" s="916" t="s">
        <v>1851</v>
      </c>
      <c r="D1609" s="24" t="s">
        <v>21</v>
      </c>
      <c r="E1609" s="1013">
        <v>10000</v>
      </c>
      <c r="F1609" s="167">
        <f t="shared" si="42"/>
        <v>10000</v>
      </c>
      <c r="G1609" s="171"/>
      <c r="H1609" s="178"/>
      <c r="I1609" s="184"/>
    </row>
    <row r="1610" spans="1:9">
      <c r="A1610" s="166"/>
      <c r="B1610" s="915">
        <v>44786</v>
      </c>
      <c r="C1610" s="916" t="s">
        <v>1851</v>
      </c>
      <c r="D1610" s="24" t="s">
        <v>21</v>
      </c>
      <c r="E1610" s="1013">
        <v>10000</v>
      </c>
      <c r="F1610" s="167">
        <f t="shared" si="42"/>
        <v>10000</v>
      </c>
      <c r="G1610" s="171"/>
      <c r="H1610" s="178"/>
      <c r="I1610" s="184"/>
    </row>
    <row r="1611" spans="1:9">
      <c r="A1611" s="166"/>
      <c r="B1611" s="915">
        <v>44786</v>
      </c>
      <c r="C1611" s="916" t="s">
        <v>1851</v>
      </c>
      <c r="D1611" s="24" t="s">
        <v>21</v>
      </c>
      <c r="E1611" s="1013">
        <v>10000</v>
      </c>
      <c r="F1611" s="167">
        <f t="shared" si="42"/>
        <v>10000</v>
      </c>
      <c r="G1611" s="171"/>
      <c r="H1611" s="178"/>
      <c r="I1611" s="184"/>
    </row>
    <row r="1612" spans="1:9">
      <c r="A1612" s="166"/>
      <c r="B1612" s="915">
        <v>44786</v>
      </c>
      <c r="C1612" s="916" t="s">
        <v>1851</v>
      </c>
      <c r="D1612" s="24" t="s">
        <v>21</v>
      </c>
      <c r="E1612" s="1013">
        <v>10000</v>
      </c>
      <c r="F1612" s="167">
        <f t="shared" si="42"/>
        <v>10000</v>
      </c>
      <c r="G1612" s="171"/>
      <c r="H1612" s="178"/>
      <c r="I1612" s="184"/>
    </row>
    <row r="1613" spans="1:9">
      <c r="A1613" s="166"/>
      <c r="B1613" s="915">
        <v>44786</v>
      </c>
      <c r="C1613" s="916" t="s">
        <v>1851</v>
      </c>
      <c r="D1613" s="24" t="s">
        <v>21</v>
      </c>
      <c r="E1613" s="1013">
        <v>10000</v>
      </c>
      <c r="F1613" s="167">
        <f t="shared" si="42"/>
        <v>10000</v>
      </c>
      <c r="G1613" s="171"/>
      <c r="H1613" s="178"/>
      <c r="I1613" s="184"/>
    </row>
    <row r="1614" spans="1:9">
      <c r="A1614" s="166"/>
      <c r="B1614" s="915">
        <v>44786</v>
      </c>
      <c r="C1614" s="916" t="s">
        <v>1851</v>
      </c>
      <c r="D1614" s="24" t="s">
        <v>21</v>
      </c>
      <c r="E1614" s="1013">
        <v>10000</v>
      </c>
      <c r="F1614" s="167">
        <f t="shared" si="42"/>
        <v>10000</v>
      </c>
      <c r="G1614" s="171"/>
      <c r="H1614" s="178"/>
      <c r="I1614" s="184"/>
    </row>
    <row r="1615" spans="1:9">
      <c r="A1615" s="166"/>
      <c r="B1615" s="915">
        <v>44786</v>
      </c>
      <c r="C1615" s="916" t="s">
        <v>1851</v>
      </c>
      <c r="D1615" s="24" t="s">
        <v>21</v>
      </c>
      <c r="E1615" s="1013">
        <v>10000</v>
      </c>
      <c r="F1615" s="167">
        <f t="shared" si="42"/>
        <v>10000</v>
      </c>
      <c r="G1615" s="171"/>
      <c r="H1615" s="178"/>
      <c r="I1615" s="184"/>
    </row>
    <row r="1616" spans="1:9">
      <c r="A1616" s="166"/>
      <c r="B1616" s="915">
        <v>44786</v>
      </c>
      <c r="C1616" s="916" t="s">
        <v>1851</v>
      </c>
      <c r="D1616" s="24" t="s">
        <v>21</v>
      </c>
      <c r="E1616" s="1013">
        <v>10000</v>
      </c>
      <c r="F1616" s="167">
        <f t="shared" si="42"/>
        <v>10000</v>
      </c>
      <c r="G1616" s="171"/>
      <c r="H1616" s="178"/>
      <c r="I1616" s="184"/>
    </row>
    <row r="1617" spans="1:9">
      <c r="A1617" s="166"/>
      <c r="B1617" s="915">
        <v>44786</v>
      </c>
      <c r="C1617" s="916" t="s">
        <v>1851</v>
      </c>
      <c r="D1617" s="24" t="s">
        <v>21</v>
      </c>
      <c r="E1617" s="1013">
        <v>10000</v>
      </c>
      <c r="F1617" s="167">
        <f t="shared" si="42"/>
        <v>10000</v>
      </c>
      <c r="G1617" s="171"/>
      <c r="H1617" s="178"/>
      <c r="I1617" s="184"/>
    </row>
    <row r="1618" spans="1:9">
      <c r="A1618" s="166"/>
      <c r="B1618" s="915">
        <v>44786</v>
      </c>
      <c r="C1618" s="916" t="s">
        <v>1851</v>
      </c>
      <c r="D1618" s="24" t="s">
        <v>21</v>
      </c>
      <c r="E1618" s="1013">
        <v>10000</v>
      </c>
      <c r="F1618" s="167">
        <f t="shared" si="42"/>
        <v>10000</v>
      </c>
      <c r="G1618" s="171"/>
      <c r="H1618" s="178"/>
      <c r="I1618" s="184"/>
    </row>
    <row r="1619" spans="1:9">
      <c r="A1619" s="166"/>
      <c r="B1619" s="915">
        <v>44786</v>
      </c>
      <c r="C1619" s="916" t="s">
        <v>1851</v>
      </c>
      <c r="D1619" s="24" t="s">
        <v>21</v>
      </c>
      <c r="E1619" s="1013">
        <v>20000</v>
      </c>
      <c r="F1619" s="167">
        <f t="shared" si="42"/>
        <v>20000</v>
      </c>
      <c r="G1619" s="171"/>
      <c r="H1619" s="178"/>
      <c r="I1619" s="184"/>
    </row>
    <row r="1620" spans="1:9">
      <c r="A1620" s="166"/>
      <c r="B1620" s="915">
        <v>44787</v>
      </c>
      <c r="C1620" s="916" t="s">
        <v>1852</v>
      </c>
      <c r="D1620" s="106" t="s">
        <v>1943</v>
      </c>
      <c r="E1620" s="1013">
        <v>100000</v>
      </c>
      <c r="F1620" s="167">
        <f t="shared" si="42"/>
        <v>100000</v>
      </c>
      <c r="G1620" s="171"/>
      <c r="H1620" s="178"/>
      <c r="I1620" s="184"/>
    </row>
    <row r="1621" spans="1:9">
      <c r="A1621" s="166"/>
      <c r="B1621" s="915">
        <v>44787</v>
      </c>
      <c r="C1621" s="916" t="s">
        <v>1852</v>
      </c>
      <c r="D1621" s="24" t="s">
        <v>21</v>
      </c>
      <c r="E1621" s="1013">
        <v>10000</v>
      </c>
      <c r="F1621" s="167">
        <f t="shared" si="42"/>
        <v>10000</v>
      </c>
      <c r="G1621" s="171"/>
      <c r="H1621" s="178"/>
      <c r="I1621" s="184"/>
    </row>
    <row r="1622" spans="1:9">
      <c r="A1622" s="166"/>
      <c r="B1622" s="915">
        <v>44787</v>
      </c>
      <c r="C1622" s="916" t="s">
        <v>1852</v>
      </c>
      <c r="D1622" s="24" t="s">
        <v>21</v>
      </c>
      <c r="E1622" s="1013">
        <v>10000</v>
      </c>
      <c r="F1622" s="167">
        <f t="shared" si="42"/>
        <v>10000</v>
      </c>
      <c r="G1622" s="171"/>
      <c r="H1622" s="178"/>
      <c r="I1622" s="184"/>
    </row>
    <row r="1623" spans="1:9">
      <c r="A1623" s="166"/>
      <c r="B1623" s="915">
        <v>44787</v>
      </c>
      <c r="C1623" s="916" t="s">
        <v>1852</v>
      </c>
      <c r="D1623" s="24" t="s">
        <v>21</v>
      </c>
      <c r="E1623" s="1013">
        <v>10000</v>
      </c>
      <c r="F1623" s="167">
        <f t="shared" si="42"/>
        <v>10000</v>
      </c>
      <c r="G1623" s="171"/>
      <c r="H1623" s="178"/>
      <c r="I1623" s="184"/>
    </row>
    <row r="1624" spans="1:9">
      <c r="A1624" s="166"/>
      <c r="B1624" s="915">
        <v>44787</v>
      </c>
      <c r="C1624" s="916" t="s">
        <v>1852</v>
      </c>
      <c r="D1624" s="24" t="s">
        <v>21</v>
      </c>
      <c r="E1624" s="1013">
        <v>10000</v>
      </c>
      <c r="F1624" s="167">
        <f t="shared" si="42"/>
        <v>10000</v>
      </c>
      <c r="G1624" s="171"/>
      <c r="H1624" s="178"/>
      <c r="I1624" s="184"/>
    </row>
    <row r="1625" spans="1:9">
      <c r="A1625" s="166"/>
      <c r="B1625" s="915">
        <v>44787</v>
      </c>
      <c r="C1625" s="916" t="s">
        <v>1852</v>
      </c>
      <c r="D1625" s="24" t="s">
        <v>21</v>
      </c>
      <c r="E1625" s="1013">
        <v>10000</v>
      </c>
      <c r="F1625" s="167">
        <f t="shared" si="42"/>
        <v>10000</v>
      </c>
      <c r="G1625" s="171"/>
      <c r="H1625" s="178"/>
      <c r="I1625" s="184"/>
    </row>
    <row r="1626" spans="1:9">
      <c r="A1626" s="166"/>
      <c r="B1626" s="915">
        <v>44787</v>
      </c>
      <c r="C1626" s="916" t="s">
        <v>1852</v>
      </c>
      <c r="D1626" s="24" t="s">
        <v>21</v>
      </c>
      <c r="E1626" s="1013">
        <v>10000</v>
      </c>
      <c r="F1626" s="167">
        <f t="shared" si="42"/>
        <v>10000</v>
      </c>
      <c r="G1626" s="171"/>
      <c r="H1626" s="178"/>
      <c r="I1626" s="184"/>
    </row>
    <row r="1627" spans="1:9">
      <c r="A1627" s="166"/>
      <c r="B1627" s="915">
        <v>44787</v>
      </c>
      <c r="C1627" s="916" t="s">
        <v>1852</v>
      </c>
      <c r="D1627" s="24" t="s">
        <v>21</v>
      </c>
      <c r="E1627" s="1013">
        <v>10000</v>
      </c>
      <c r="F1627" s="167">
        <f t="shared" si="42"/>
        <v>10000</v>
      </c>
      <c r="G1627" s="171"/>
      <c r="H1627" s="178"/>
      <c r="I1627" s="184"/>
    </row>
    <row r="1628" spans="1:9">
      <c r="A1628" s="166"/>
      <c r="B1628" s="915">
        <v>44787</v>
      </c>
      <c r="C1628" s="916" t="s">
        <v>1852</v>
      </c>
      <c r="D1628" s="24" t="s">
        <v>21</v>
      </c>
      <c r="E1628" s="1013">
        <v>10000</v>
      </c>
      <c r="F1628" s="167">
        <f t="shared" si="42"/>
        <v>10000</v>
      </c>
      <c r="G1628" s="171"/>
      <c r="H1628" s="178"/>
      <c r="I1628" s="184"/>
    </row>
    <row r="1629" spans="1:9">
      <c r="A1629" s="166"/>
      <c r="B1629" s="915">
        <v>44787</v>
      </c>
      <c r="C1629" s="916" t="s">
        <v>1852</v>
      </c>
      <c r="D1629" s="24" t="s">
        <v>21</v>
      </c>
      <c r="E1629" s="1013">
        <v>10000</v>
      </c>
      <c r="F1629" s="167">
        <f t="shared" si="42"/>
        <v>10000</v>
      </c>
      <c r="G1629" s="171"/>
      <c r="H1629" s="178"/>
      <c r="I1629" s="184"/>
    </row>
    <row r="1630" spans="1:9">
      <c r="A1630" s="166"/>
      <c r="B1630" s="915">
        <v>44787</v>
      </c>
      <c r="C1630" s="916" t="s">
        <v>1852</v>
      </c>
      <c r="D1630" s="24" t="s">
        <v>21</v>
      </c>
      <c r="E1630" s="1013">
        <v>10000</v>
      </c>
      <c r="F1630" s="167">
        <f t="shared" si="42"/>
        <v>10000</v>
      </c>
      <c r="G1630" s="171"/>
      <c r="H1630" s="178"/>
      <c r="I1630" s="184"/>
    </row>
    <row r="1631" spans="1:9">
      <c r="A1631" s="166"/>
      <c r="B1631" s="915">
        <v>44787</v>
      </c>
      <c r="C1631" s="916" t="s">
        <v>1852</v>
      </c>
      <c r="D1631" s="24" t="s">
        <v>21</v>
      </c>
      <c r="E1631" s="1013">
        <v>10000</v>
      </c>
      <c r="F1631" s="167">
        <f t="shared" si="42"/>
        <v>10000</v>
      </c>
      <c r="G1631" s="171"/>
      <c r="H1631" s="178"/>
      <c r="I1631" s="184"/>
    </row>
    <row r="1632" spans="1:9">
      <c r="A1632" s="166"/>
      <c r="B1632" s="915">
        <v>44787</v>
      </c>
      <c r="C1632" s="916" t="s">
        <v>1852</v>
      </c>
      <c r="D1632" s="24" t="s">
        <v>21</v>
      </c>
      <c r="E1632" s="1013">
        <v>10000</v>
      </c>
      <c r="F1632" s="167">
        <f t="shared" si="42"/>
        <v>10000</v>
      </c>
      <c r="G1632" s="171"/>
      <c r="H1632" s="178"/>
      <c r="I1632" s="184"/>
    </row>
    <row r="1633" spans="1:9">
      <c r="A1633" s="166"/>
      <c r="B1633" s="915">
        <v>44787</v>
      </c>
      <c r="C1633" s="916" t="s">
        <v>1852</v>
      </c>
      <c r="D1633" s="24" t="s">
        <v>21</v>
      </c>
      <c r="E1633" s="1013">
        <v>20000</v>
      </c>
      <c r="F1633" s="167">
        <f t="shared" si="42"/>
        <v>20000</v>
      </c>
      <c r="G1633" s="171"/>
      <c r="H1633" s="178"/>
      <c r="I1633" s="184"/>
    </row>
    <row r="1634" spans="1:9">
      <c r="A1634" s="166"/>
      <c r="B1634" s="915">
        <v>44787</v>
      </c>
      <c r="C1634" s="916" t="s">
        <v>1852</v>
      </c>
      <c r="D1634" s="24" t="s">
        <v>21</v>
      </c>
      <c r="E1634" s="1013">
        <v>10000</v>
      </c>
      <c r="F1634" s="167">
        <f t="shared" si="42"/>
        <v>10000</v>
      </c>
      <c r="G1634" s="171"/>
      <c r="H1634" s="178"/>
      <c r="I1634" s="184"/>
    </row>
    <row r="1635" spans="1:9">
      <c r="A1635" s="166"/>
      <c r="B1635" s="915">
        <v>44787</v>
      </c>
      <c r="C1635" s="916" t="s">
        <v>1852</v>
      </c>
      <c r="D1635" s="24" t="s">
        <v>21</v>
      </c>
      <c r="E1635" s="1013">
        <v>10000</v>
      </c>
      <c r="F1635" s="167">
        <f t="shared" si="42"/>
        <v>10000</v>
      </c>
      <c r="G1635" s="171"/>
      <c r="H1635" s="178"/>
      <c r="I1635" s="184"/>
    </row>
    <row r="1636" spans="1:9">
      <c r="A1636" s="166"/>
      <c r="B1636" s="915">
        <v>44787</v>
      </c>
      <c r="C1636" s="916" t="s">
        <v>1852</v>
      </c>
      <c r="D1636" s="24" t="s">
        <v>21</v>
      </c>
      <c r="E1636" s="1013">
        <v>10000</v>
      </c>
      <c r="F1636" s="167">
        <f t="shared" si="42"/>
        <v>10000</v>
      </c>
      <c r="G1636" s="171"/>
      <c r="H1636" s="178"/>
      <c r="I1636" s="184"/>
    </row>
    <row r="1637" spans="1:9">
      <c r="A1637" s="166"/>
      <c r="B1637" s="915">
        <v>44787</v>
      </c>
      <c r="C1637" s="916" t="s">
        <v>1852</v>
      </c>
      <c r="D1637" s="24" t="s">
        <v>21</v>
      </c>
      <c r="E1637" s="1013">
        <v>10000</v>
      </c>
      <c r="F1637" s="167">
        <f t="shared" si="42"/>
        <v>10000</v>
      </c>
      <c r="G1637" s="171"/>
      <c r="H1637" s="178"/>
      <c r="I1637" s="184"/>
    </row>
    <row r="1638" spans="1:9">
      <c r="A1638" s="166"/>
      <c r="B1638" s="915">
        <v>44787</v>
      </c>
      <c r="C1638" s="916" t="s">
        <v>1852</v>
      </c>
      <c r="D1638" s="24" t="s">
        <v>21</v>
      </c>
      <c r="E1638" s="1013">
        <v>20000</v>
      </c>
      <c r="F1638" s="167">
        <f t="shared" si="42"/>
        <v>20000</v>
      </c>
      <c r="G1638" s="171"/>
      <c r="H1638" s="178"/>
      <c r="I1638" s="184"/>
    </row>
    <row r="1639" spans="1:9">
      <c r="A1639" s="166"/>
      <c r="B1639" s="915">
        <v>44787</v>
      </c>
      <c r="C1639" s="916" t="s">
        <v>1852</v>
      </c>
      <c r="D1639" s="24" t="s">
        <v>21</v>
      </c>
      <c r="E1639" s="1013">
        <v>20000</v>
      </c>
      <c r="F1639" s="167">
        <f t="shared" si="42"/>
        <v>20000</v>
      </c>
      <c r="G1639" s="171"/>
      <c r="H1639" s="178"/>
      <c r="I1639" s="184"/>
    </row>
    <row r="1640" spans="1:9">
      <c r="A1640" s="166"/>
      <c r="B1640" s="915">
        <v>44787</v>
      </c>
      <c r="C1640" s="916" t="s">
        <v>1852</v>
      </c>
      <c r="D1640" s="24" t="s">
        <v>21</v>
      </c>
      <c r="E1640" s="1013">
        <v>10000</v>
      </c>
      <c r="F1640" s="167">
        <f t="shared" si="42"/>
        <v>10000</v>
      </c>
      <c r="G1640" s="171"/>
      <c r="H1640" s="178"/>
      <c r="I1640" s="184"/>
    </row>
    <row r="1641" spans="1:9">
      <c r="A1641" s="166"/>
      <c r="B1641" s="915">
        <v>44787</v>
      </c>
      <c r="C1641" s="916" t="s">
        <v>1852</v>
      </c>
      <c r="D1641" s="24" t="s">
        <v>21</v>
      </c>
      <c r="E1641" s="1013">
        <v>10000</v>
      </c>
      <c r="F1641" s="167">
        <f t="shared" si="42"/>
        <v>10000</v>
      </c>
      <c r="G1641" s="171"/>
      <c r="H1641" s="178"/>
      <c r="I1641" s="184"/>
    </row>
    <row r="1642" spans="1:9">
      <c r="A1642" s="166"/>
      <c r="B1642" s="915">
        <v>44787</v>
      </c>
      <c r="C1642" s="916" t="s">
        <v>1852</v>
      </c>
      <c r="D1642" s="24" t="s">
        <v>21</v>
      </c>
      <c r="E1642" s="1013">
        <v>10000</v>
      </c>
      <c r="F1642" s="167">
        <f t="shared" si="42"/>
        <v>10000</v>
      </c>
      <c r="G1642" s="171"/>
      <c r="H1642" s="178"/>
      <c r="I1642" s="184"/>
    </row>
    <row r="1643" spans="1:9">
      <c r="A1643" s="166"/>
      <c r="B1643" s="915">
        <v>44787</v>
      </c>
      <c r="C1643" s="916" t="s">
        <v>1852</v>
      </c>
      <c r="D1643" s="24" t="s">
        <v>21</v>
      </c>
      <c r="E1643" s="1013">
        <v>20000</v>
      </c>
      <c r="F1643" s="167">
        <f t="shared" si="42"/>
        <v>20000</v>
      </c>
      <c r="G1643" s="171"/>
      <c r="H1643" s="178"/>
      <c r="I1643" s="184"/>
    </row>
    <row r="1644" spans="1:9">
      <c r="A1644" s="166"/>
      <c r="B1644" s="915">
        <v>44787</v>
      </c>
      <c r="C1644" s="916" t="s">
        <v>1852</v>
      </c>
      <c r="D1644" s="24" t="s">
        <v>21</v>
      </c>
      <c r="E1644" s="1013">
        <v>10000</v>
      </c>
      <c r="F1644" s="167">
        <f t="shared" si="42"/>
        <v>10000</v>
      </c>
      <c r="G1644" s="171"/>
      <c r="H1644" s="178"/>
      <c r="I1644" s="184"/>
    </row>
    <row r="1645" spans="1:9">
      <c r="A1645" s="166"/>
      <c r="B1645" s="915">
        <v>44787</v>
      </c>
      <c r="C1645" s="916" t="s">
        <v>1852</v>
      </c>
      <c r="D1645" s="24" t="s">
        <v>21</v>
      </c>
      <c r="E1645" s="1013">
        <v>10000</v>
      </c>
      <c r="F1645" s="167">
        <f t="shared" si="42"/>
        <v>10000</v>
      </c>
      <c r="G1645" s="171"/>
      <c r="H1645" s="178"/>
      <c r="I1645" s="184"/>
    </row>
    <row r="1646" spans="1:9">
      <c r="A1646" s="166"/>
      <c r="B1646" s="915">
        <v>44787</v>
      </c>
      <c r="C1646" s="916" t="s">
        <v>1852</v>
      </c>
      <c r="D1646" s="24" t="s">
        <v>21</v>
      </c>
      <c r="E1646" s="1013">
        <v>10000</v>
      </c>
      <c r="F1646" s="167">
        <f t="shared" si="42"/>
        <v>10000</v>
      </c>
      <c r="G1646" s="171"/>
      <c r="H1646" s="178"/>
      <c r="I1646" s="184"/>
    </row>
    <row r="1647" spans="1:9">
      <c r="A1647" s="166"/>
      <c r="B1647" s="915">
        <v>44787</v>
      </c>
      <c r="C1647" s="916" t="s">
        <v>1852</v>
      </c>
      <c r="D1647" s="24" t="s">
        <v>21</v>
      </c>
      <c r="E1647" s="1013">
        <v>10000</v>
      </c>
      <c r="F1647" s="167">
        <f t="shared" si="42"/>
        <v>10000</v>
      </c>
      <c r="G1647" s="171"/>
      <c r="H1647" s="178"/>
      <c r="I1647" s="184"/>
    </row>
    <row r="1648" spans="1:9">
      <c r="A1648" s="166"/>
      <c r="B1648" s="915">
        <v>44787</v>
      </c>
      <c r="C1648" s="916" t="s">
        <v>1852</v>
      </c>
      <c r="D1648" s="24" t="s">
        <v>21</v>
      </c>
      <c r="E1648" s="1013">
        <v>10000</v>
      </c>
      <c r="F1648" s="167">
        <f t="shared" si="42"/>
        <v>10000</v>
      </c>
      <c r="G1648" s="171"/>
      <c r="H1648" s="178"/>
      <c r="I1648" s="184"/>
    </row>
    <row r="1649" spans="1:9">
      <c r="A1649" s="166"/>
      <c r="B1649" s="915">
        <v>44787</v>
      </c>
      <c r="C1649" s="916" t="s">
        <v>1852</v>
      </c>
      <c r="D1649" s="24" t="s">
        <v>21</v>
      </c>
      <c r="E1649" s="1013">
        <v>10000</v>
      </c>
      <c r="F1649" s="167">
        <f t="shared" si="42"/>
        <v>10000</v>
      </c>
      <c r="G1649" s="171"/>
      <c r="H1649" s="178"/>
      <c r="I1649" s="184"/>
    </row>
    <row r="1650" spans="1:9">
      <c r="A1650" s="166"/>
      <c r="B1650" s="915">
        <v>44787</v>
      </c>
      <c r="C1650" s="916" t="s">
        <v>1852</v>
      </c>
      <c r="D1650" s="24" t="s">
        <v>21</v>
      </c>
      <c r="E1650" s="1013">
        <v>10000</v>
      </c>
      <c r="F1650" s="167">
        <f t="shared" si="42"/>
        <v>10000</v>
      </c>
      <c r="G1650" s="171"/>
      <c r="H1650" s="178"/>
      <c r="I1650" s="184"/>
    </row>
    <row r="1651" spans="1:9">
      <c r="A1651" s="166"/>
      <c r="B1651" s="915">
        <v>44787</v>
      </c>
      <c r="C1651" s="916" t="s">
        <v>1852</v>
      </c>
      <c r="D1651" s="24" t="s">
        <v>21</v>
      </c>
      <c r="E1651" s="1013">
        <v>20000</v>
      </c>
      <c r="F1651" s="167">
        <f t="shared" si="42"/>
        <v>20000</v>
      </c>
      <c r="G1651" s="171"/>
      <c r="H1651" s="178"/>
      <c r="I1651" s="184"/>
    </row>
    <row r="1652" spans="1:9">
      <c r="A1652" s="166"/>
      <c r="B1652" s="915">
        <v>44787</v>
      </c>
      <c r="C1652" s="916" t="s">
        <v>1852</v>
      </c>
      <c r="D1652" s="24" t="s">
        <v>21</v>
      </c>
      <c r="E1652" s="1013">
        <v>10000</v>
      </c>
      <c r="F1652" s="167">
        <f t="shared" si="42"/>
        <v>10000</v>
      </c>
      <c r="G1652" s="171"/>
      <c r="H1652" s="178"/>
      <c r="I1652" s="184"/>
    </row>
    <row r="1653" spans="1:9">
      <c r="A1653" s="166"/>
      <c r="B1653" s="915">
        <v>44787</v>
      </c>
      <c r="C1653" s="916" t="s">
        <v>1852</v>
      </c>
      <c r="D1653" s="24" t="s">
        <v>21</v>
      </c>
      <c r="E1653" s="1013">
        <v>2000</v>
      </c>
      <c r="F1653" s="167">
        <f t="shared" si="42"/>
        <v>2000</v>
      </c>
      <c r="G1653" s="171"/>
      <c r="H1653" s="178"/>
      <c r="I1653" s="184"/>
    </row>
    <row r="1654" spans="1:9">
      <c r="A1654" s="166"/>
      <c r="B1654" s="915">
        <v>44787</v>
      </c>
      <c r="C1654" s="916" t="s">
        <v>1852</v>
      </c>
      <c r="D1654" s="24" t="s">
        <v>21</v>
      </c>
      <c r="E1654" s="1013">
        <v>10000</v>
      </c>
      <c r="F1654" s="167">
        <f t="shared" si="42"/>
        <v>10000</v>
      </c>
      <c r="G1654" s="171"/>
      <c r="H1654" s="178"/>
      <c r="I1654" s="184"/>
    </row>
    <row r="1655" spans="1:9">
      <c r="A1655" s="166"/>
      <c r="B1655" s="915">
        <v>44787</v>
      </c>
      <c r="C1655" s="916" t="s">
        <v>1852</v>
      </c>
      <c r="D1655" s="24" t="s">
        <v>21</v>
      </c>
      <c r="E1655" s="1013">
        <v>10000</v>
      </c>
      <c r="F1655" s="167">
        <f t="shared" ref="F1655:F1718" si="43">E1655</f>
        <v>10000</v>
      </c>
      <c r="G1655" s="171"/>
      <c r="H1655" s="178"/>
      <c r="I1655" s="184"/>
    </row>
    <row r="1656" spans="1:9">
      <c r="A1656" s="166"/>
      <c r="B1656" s="915">
        <v>44787</v>
      </c>
      <c r="C1656" s="916" t="s">
        <v>1852</v>
      </c>
      <c r="D1656" s="24" t="s">
        <v>21</v>
      </c>
      <c r="E1656" s="1013">
        <v>10000</v>
      </c>
      <c r="F1656" s="167">
        <f t="shared" si="43"/>
        <v>10000</v>
      </c>
      <c r="G1656" s="171"/>
      <c r="H1656" s="178"/>
      <c r="I1656" s="184"/>
    </row>
    <row r="1657" spans="1:9">
      <c r="A1657" s="166"/>
      <c r="B1657" s="915">
        <v>44787</v>
      </c>
      <c r="C1657" s="916" t="s">
        <v>1852</v>
      </c>
      <c r="D1657" s="24" t="s">
        <v>21</v>
      </c>
      <c r="E1657" s="1013">
        <v>5000</v>
      </c>
      <c r="F1657" s="167">
        <f t="shared" si="43"/>
        <v>5000</v>
      </c>
      <c r="G1657" s="171"/>
      <c r="H1657" s="178"/>
      <c r="I1657" s="184"/>
    </row>
    <row r="1658" spans="1:9">
      <c r="A1658" s="166"/>
      <c r="B1658" s="915">
        <v>44787</v>
      </c>
      <c r="C1658" s="916" t="s">
        <v>1852</v>
      </c>
      <c r="D1658" s="24" t="s">
        <v>21</v>
      </c>
      <c r="E1658" s="1013">
        <v>10000</v>
      </c>
      <c r="F1658" s="167">
        <f t="shared" si="43"/>
        <v>10000</v>
      </c>
      <c r="G1658" s="171"/>
      <c r="H1658" s="178"/>
      <c r="I1658" s="184"/>
    </row>
    <row r="1659" spans="1:9">
      <c r="A1659" s="166"/>
      <c r="B1659" s="915">
        <v>44787</v>
      </c>
      <c r="C1659" s="916" t="s">
        <v>1852</v>
      </c>
      <c r="D1659" s="24" t="s">
        <v>21</v>
      </c>
      <c r="E1659" s="1013">
        <v>10000</v>
      </c>
      <c r="F1659" s="167">
        <f t="shared" si="43"/>
        <v>10000</v>
      </c>
      <c r="G1659" s="171"/>
      <c r="H1659" s="178"/>
      <c r="I1659" s="184"/>
    </row>
    <row r="1660" spans="1:9">
      <c r="A1660" s="166"/>
      <c r="B1660" s="915">
        <v>44787</v>
      </c>
      <c r="C1660" s="916" t="s">
        <v>1852</v>
      </c>
      <c r="D1660" s="24" t="s">
        <v>21</v>
      </c>
      <c r="E1660" s="1013">
        <v>20000</v>
      </c>
      <c r="F1660" s="167">
        <f t="shared" si="43"/>
        <v>20000</v>
      </c>
      <c r="G1660" s="171"/>
      <c r="H1660" s="178"/>
      <c r="I1660" s="184"/>
    </row>
    <row r="1661" spans="1:9">
      <c r="A1661" s="166"/>
      <c r="B1661" s="915">
        <v>44787</v>
      </c>
      <c r="C1661" s="916" t="s">
        <v>1852</v>
      </c>
      <c r="D1661" s="24" t="s">
        <v>21</v>
      </c>
      <c r="E1661" s="1013">
        <v>10000</v>
      </c>
      <c r="F1661" s="167">
        <f t="shared" si="43"/>
        <v>10000</v>
      </c>
      <c r="G1661" s="171"/>
      <c r="H1661" s="178"/>
      <c r="I1661" s="184"/>
    </row>
    <row r="1662" spans="1:9">
      <c r="A1662" s="166"/>
      <c r="B1662" s="915">
        <v>44787</v>
      </c>
      <c r="C1662" s="916" t="s">
        <v>1852</v>
      </c>
      <c r="D1662" s="24" t="s">
        <v>21</v>
      </c>
      <c r="E1662" s="1013">
        <v>10000</v>
      </c>
      <c r="F1662" s="167">
        <f t="shared" si="43"/>
        <v>10000</v>
      </c>
      <c r="G1662" s="171"/>
      <c r="H1662" s="178"/>
      <c r="I1662" s="184"/>
    </row>
    <row r="1663" spans="1:9">
      <c r="A1663" s="166"/>
      <c r="B1663" s="915">
        <v>44787</v>
      </c>
      <c r="C1663" s="916" t="s">
        <v>1852</v>
      </c>
      <c r="D1663" s="24" t="s">
        <v>21</v>
      </c>
      <c r="E1663" s="1013">
        <v>10000</v>
      </c>
      <c r="F1663" s="167">
        <f t="shared" si="43"/>
        <v>10000</v>
      </c>
      <c r="G1663" s="171"/>
      <c r="H1663" s="178"/>
      <c r="I1663" s="184"/>
    </row>
    <row r="1664" spans="1:9">
      <c r="A1664" s="166"/>
      <c r="B1664" s="915">
        <v>44787</v>
      </c>
      <c r="C1664" s="916" t="s">
        <v>1852</v>
      </c>
      <c r="D1664" s="24" t="s">
        <v>21</v>
      </c>
      <c r="E1664" s="1013">
        <v>10000</v>
      </c>
      <c r="F1664" s="167">
        <f t="shared" si="43"/>
        <v>10000</v>
      </c>
      <c r="G1664" s="171"/>
      <c r="H1664" s="178"/>
      <c r="I1664" s="184"/>
    </row>
    <row r="1665" spans="1:9">
      <c r="A1665" s="166"/>
      <c r="B1665" s="915">
        <v>44787</v>
      </c>
      <c r="C1665" s="916" t="s">
        <v>1852</v>
      </c>
      <c r="D1665" s="24" t="s">
        <v>21</v>
      </c>
      <c r="E1665" s="1013">
        <v>10000</v>
      </c>
      <c r="F1665" s="167">
        <f t="shared" si="43"/>
        <v>10000</v>
      </c>
      <c r="G1665" s="171"/>
      <c r="H1665" s="178"/>
      <c r="I1665" s="184"/>
    </row>
    <row r="1666" spans="1:9">
      <c r="A1666" s="166"/>
      <c r="B1666" s="915">
        <v>44787</v>
      </c>
      <c r="C1666" s="916" t="s">
        <v>1852</v>
      </c>
      <c r="D1666" s="24" t="s">
        <v>21</v>
      </c>
      <c r="E1666" s="1013">
        <v>20000</v>
      </c>
      <c r="F1666" s="167">
        <f t="shared" si="43"/>
        <v>20000</v>
      </c>
      <c r="G1666" s="171"/>
      <c r="H1666" s="178"/>
      <c r="I1666" s="184"/>
    </row>
    <row r="1667" spans="1:9">
      <c r="A1667" s="166"/>
      <c r="B1667" s="915">
        <v>44787</v>
      </c>
      <c r="C1667" s="916" t="s">
        <v>1852</v>
      </c>
      <c r="D1667" s="24" t="s">
        <v>21</v>
      </c>
      <c r="E1667" s="1013">
        <v>10000</v>
      </c>
      <c r="F1667" s="167">
        <f t="shared" si="43"/>
        <v>10000</v>
      </c>
      <c r="G1667" s="171"/>
      <c r="H1667" s="178"/>
      <c r="I1667" s="184"/>
    </row>
    <row r="1668" spans="1:9">
      <c r="A1668" s="166"/>
      <c r="B1668" s="915">
        <v>44787</v>
      </c>
      <c r="C1668" s="916" t="s">
        <v>1852</v>
      </c>
      <c r="D1668" s="24" t="s">
        <v>21</v>
      </c>
      <c r="E1668" s="1013">
        <v>20000</v>
      </c>
      <c r="F1668" s="167">
        <f t="shared" si="43"/>
        <v>20000</v>
      </c>
      <c r="G1668" s="171"/>
      <c r="H1668" s="178"/>
      <c r="I1668" s="184"/>
    </row>
    <row r="1669" spans="1:9">
      <c r="A1669" s="166"/>
      <c r="B1669" s="915">
        <v>44787</v>
      </c>
      <c r="C1669" s="916" t="s">
        <v>1852</v>
      </c>
      <c r="D1669" s="24" t="s">
        <v>21</v>
      </c>
      <c r="E1669" s="1013">
        <v>10000</v>
      </c>
      <c r="F1669" s="167">
        <f t="shared" si="43"/>
        <v>10000</v>
      </c>
      <c r="G1669" s="171"/>
      <c r="H1669" s="178"/>
      <c r="I1669" s="184"/>
    </row>
    <row r="1670" spans="1:9">
      <c r="A1670" s="166"/>
      <c r="B1670" s="915">
        <v>44787</v>
      </c>
      <c r="C1670" s="916" t="s">
        <v>1852</v>
      </c>
      <c r="D1670" s="24" t="s">
        <v>21</v>
      </c>
      <c r="E1670" s="1013">
        <v>10000</v>
      </c>
      <c r="F1670" s="167">
        <f t="shared" si="43"/>
        <v>10000</v>
      </c>
      <c r="G1670" s="171"/>
      <c r="H1670" s="178"/>
      <c r="I1670" s="184"/>
    </row>
    <row r="1671" spans="1:9">
      <c r="A1671" s="166"/>
      <c r="B1671" s="915">
        <v>44787</v>
      </c>
      <c r="C1671" s="916" t="s">
        <v>1852</v>
      </c>
      <c r="D1671" s="24" t="s">
        <v>21</v>
      </c>
      <c r="E1671" s="1013">
        <v>10000</v>
      </c>
      <c r="F1671" s="167">
        <f t="shared" si="43"/>
        <v>10000</v>
      </c>
      <c r="G1671" s="171"/>
      <c r="H1671" s="178"/>
      <c r="I1671" s="184"/>
    </row>
    <row r="1672" spans="1:9">
      <c r="A1672" s="166"/>
      <c r="B1672" s="915">
        <v>44787</v>
      </c>
      <c r="C1672" s="916" t="s">
        <v>1852</v>
      </c>
      <c r="D1672" s="24" t="s">
        <v>21</v>
      </c>
      <c r="E1672" s="1013">
        <v>10000</v>
      </c>
      <c r="F1672" s="167">
        <f t="shared" si="43"/>
        <v>10000</v>
      </c>
      <c r="G1672" s="171"/>
      <c r="H1672" s="178"/>
      <c r="I1672" s="184"/>
    </row>
    <row r="1673" spans="1:9">
      <c r="A1673" s="166"/>
      <c r="B1673" s="915">
        <v>44787</v>
      </c>
      <c r="C1673" s="916" t="s">
        <v>1852</v>
      </c>
      <c r="D1673" s="24" t="s">
        <v>21</v>
      </c>
      <c r="E1673" s="1013">
        <v>10000</v>
      </c>
      <c r="F1673" s="167">
        <f t="shared" si="43"/>
        <v>10000</v>
      </c>
      <c r="G1673" s="171"/>
      <c r="H1673" s="178"/>
      <c r="I1673" s="184"/>
    </row>
    <row r="1674" spans="1:9">
      <c r="A1674" s="166"/>
      <c r="B1674" s="915">
        <v>44787</v>
      </c>
      <c r="C1674" s="916" t="s">
        <v>1852</v>
      </c>
      <c r="D1674" s="24" t="s">
        <v>21</v>
      </c>
      <c r="E1674" s="1013">
        <v>10000</v>
      </c>
      <c r="F1674" s="167">
        <f t="shared" si="43"/>
        <v>10000</v>
      </c>
      <c r="G1674" s="171"/>
      <c r="H1674" s="178"/>
      <c r="I1674" s="184"/>
    </row>
    <row r="1675" spans="1:9">
      <c r="A1675" s="166"/>
      <c r="B1675" s="915">
        <v>44787</v>
      </c>
      <c r="C1675" s="916" t="s">
        <v>1852</v>
      </c>
      <c r="D1675" s="24" t="s">
        <v>21</v>
      </c>
      <c r="E1675" s="1013">
        <v>10000</v>
      </c>
      <c r="F1675" s="167">
        <f t="shared" si="43"/>
        <v>10000</v>
      </c>
      <c r="G1675" s="171"/>
      <c r="H1675" s="178"/>
      <c r="I1675" s="184"/>
    </row>
    <row r="1676" spans="1:9">
      <c r="A1676" s="166"/>
      <c r="B1676" s="915">
        <v>44787</v>
      </c>
      <c r="C1676" s="916" t="s">
        <v>1852</v>
      </c>
      <c r="D1676" s="24" t="s">
        <v>21</v>
      </c>
      <c r="E1676" s="1013">
        <v>5000</v>
      </c>
      <c r="F1676" s="167">
        <f t="shared" si="43"/>
        <v>5000</v>
      </c>
      <c r="G1676" s="171"/>
      <c r="H1676" s="178"/>
      <c r="I1676" s="184"/>
    </row>
    <row r="1677" spans="1:9">
      <c r="A1677" s="166"/>
      <c r="B1677" s="915">
        <v>44787</v>
      </c>
      <c r="C1677" s="916" t="s">
        <v>1852</v>
      </c>
      <c r="D1677" s="24" t="s">
        <v>21</v>
      </c>
      <c r="E1677" s="1013">
        <v>10000</v>
      </c>
      <c r="F1677" s="167">
        <f t="shared" si="43"/>
        <v>10000</v>
      </c>
      <c r="G1677" s="171"/>
      <c r="H1677" s="178"/>
      <c r="I1677" s="184"/>
    </row>
    <row r="1678" spans="1:9">
      <c r="A1678" s="166"/>
      <c r="B1678" s="915">
        <v>44787</v>
      </c>
      <c r="C1678" s="916" t="s">
        <v>1852</v>
      </c>
      <c r="D1678" s="24" t="s">
        <v>21</v>
      </c>
      <c r="E1678" s="1013">
        <v>10000</v>
      </c>
      <c r="F1678" s="167">
        <f t="shared" si="43"/>
        <v>10000</v>
      </c>
      <c r="G1678" s="171"/>
      <c r="H1678" s="178"/>
      <c r="I1678" s="184"/>
    </row>
    <row r="1679" spans="1:9">
      <c r="A1679" s="166"/>
      <c r="B1679" s="915">
        <v>44787</v>
      </c>
      <c r="C1679" s="916" t="s">
        <v>1852</v>
      </c>
      <c r="D1679" s="24" t="s">
        <v>21</v>
      </c>
      <c r="E1679" s="1013">
        <v>20000</v>
      </c>
      <c r="F1679" s="167">
        <f t="shared" si="43"/>
        <v>20000</v>
      </c>
      <c r="G1679" s="171"/>
      <c r="H1679" s="178"/>
      <c r="I1679" s="184"/>
    </row>
    <row r="1680" spans="1:9">
      <c r="A1680" s="166"/>
      <c r="B1680" s="915">
        <v>44787</v>
      </c>
      <c r="C1680" s="916" t="s">
        <v>1852</v>
      </c>
      <c r="D1680" s="24" t="s">
        <v>21</v>
      </c>
      <c r="E1680" s="1013">
        <v>10000</v>
      </c>
      <c r="F1680" s="167">
        <f t="shared" si="43"/>
        <v>10000</v>
      </c>
      <c r="G1680" s="171"/>
      <c r="H1680" s="178"/>
      <c r="I1680" s="184"/>
    </row>
    <row r="1681" spans="1:9">
      <c r="A1681" s="166"/>
      <c r="B1681" s="915">
        <v>44787</v>
      </c>
      <c r="C1681" s="916" t="s">
        <v>1852</v>
      </c>
      <c r="D1681" s="24" t="s">
        <v>21</v>
      </c>
      <c r="E1681" s="1013">
        <v>2000</v>
      </c>
      <c r="F1681" s="167">
        <f t="shared" si="43"/>
        <v>2000</v>
      </c>
      <c r="G1681" s="171"/>
      <c r="H1681" s="178"/>
      <c r="I1681" s="184"/>
    </row>
    <row r="1682" spans="1:9">
      <c r="A1682" s="166"/>
      <c r="B1682" s="915">
        <v>44787</v>
      </c>
      <c r="C1682" s="916" t="s">
        <v>1852</v>
      </c>
      <c r="D1682" s="24" t="s">
        <v>21</v>
      </c>
      <c r="E1682" s="1013">
        <v>10000</v>
      </c>
      <c r="F1682" s="167">
        <f t="shared" si="43"/>
        <v>10000</v>
      </c>
      <c r="G1682" s="171"/>
      <c r="H1682" s="178"/>
      <c r="I1682" s="184"/>
    </row>
    <row r="1683" spans="1:9">
      <c r="A1683" s="166"/>
      <c r="B1683" s="915">
        <v>44787</v>
      </c>
      <c r="C1683" s="916" t="s">
        <v>1852</v>
      </c>
      <c r="D1683" s="24" t="s">
        <v>21</v>
      </c>
      <c r="E1683" s="1013">
        <v>10000</v>
      </c>
      <c r="F1683" s="167">
        <f t="shared" si="43"/>
        <v>10000</v>
      </c>
      <c r="G1683" s="171"/>
      <c r="H1683" s="178"/>
      <c r="I1683" s="184"/>
    </row>
    <row r="1684" spans="1:9">
      <c r="A1684" s="166"/>
      <c r="B1684" s="915">
        <v>44788</v>
      </c>
      <c r="C1684" s="916" t="s">
        <v>1853</v>
      </c>
      <c r="D1684" s="24" t="s">
        <v>21</v>
      </c>
      <c r="E1684" s="1013">
        <v>10000</v>
      </c>
      <c r="F1684" s="167">
        <f t="shared" si="43"/>
        <v>10000</v>
      </c>
      <c r="G1684" s="171"/>
      <c r="H1684" s="178"/>
      <c r="I1684" s="184"/>
    </row>
    <row r="1685" spans="1:9">
      <c r="A1685" s="166"/>
      <c r="B1685" s="915">
        <v>44788</v>
      </c>
      <c r="C1685" s="916" t="s">
        <v>1853</v>
      </c>
      <c r="D1685" s="24" t="s">
        <v>21</v>
      </c>
      <c r="E1685" s="1013">
        <v>10000</v>
      </c>
      <c r="F1685" s="167">
        <f t="shared" si="43"/>
        <v>10000</v>
      </c>
      <c r="G1685" s="171"/>
      <c r="H1685" s="178"/>
      <c r="I1685" s="184"/>
    </row>
    <row r="1686" spans="1:9">
      <c r="A1686" s="166"/>
      <c r="B1686" s="915">
        <v>44788</v>
      </c>
      <c r="C1686" s="916" t="s">
        <v>1853</v>
      </c>
      <c r="D1686" s="24" t="s">
        <v>21</v>
      </c>
      <c r="E1686" s="1013">
        <v>7000</v>
      </c>
      <c r="F1686" s="167">
        <f t="shared" si="43"/>
        <v>7000</v>
      </c>
      <c r="G1686" s="171"/>
      <c r="H1686" s="178"/>
      <c r="I1686" s="184"/>
    </row>
    <row r="1687" spans="1:9">
      <c r="A1687" s="166"/>
      <c r="B1687" s="915">
        <v>44788</v>
      </c>
      <c r="C1687" s="916" t="s">
        <v>1853</v>
      </c>
      <c r="D1687" s="24" t="s">
        <v>21</v>
      </c>
      <c r="E1687" s="1013">
        <v>10000</v>
      </c>
      <c r="F1687" s="167">
        <f t="shared" si="43"/>
        <v>10000</v>
      </c>
      <c r="G1687" s="171"/>
      <c r="H1687" s="178"/>
      <c r="I1687" s="184"/>
    </row>
    <row r="1688" spans="1:9">
      <c r="A1688" s="166"/>
      <c r="B1688" s="915">
        <v>44788</v>
      </c>
      <c r="C1688" s="916" t="s">
        <v>1853</v>
      </c>
      <c r="D1688" s="24" t="s">
        <v>21</v>
      </c>
      <c r="E1688" s="1013">
        <v>10000</v>
      </c>
      <c r="F1688" s="167">
        <f t="shared" si="43"/>
        <v>10000</v>
      </c>
      <c r="G1688" s="171"/>
      <c r="H1688" s="178"/>
      <c r="I1688" s="184"/>
    </row>
    <row r="1689" spans="1:9">
      <c r="A1689" s="166"/>
      <c r="B1689" s="915">
        <v>44788</v>
      </c>
      <c r="C1689" s="916" t="s">
        <v>1853</v>
      </c>
      <c r="D1689" s="24" t="s">
        <v>21</v>
      </c>
      <c r="E1689" s="1013">
        <v>10000</v>
      </c>
      <c r="F1689" s="167">
        <f t="shared" si="43"/>
        <v>10000</v>
      </c>
      <c r="G1689" s="171"/>
      <c r="H1689" s="178"/>
      <c r="I1689" s="184"/>
    </row>
    <row r="1690" spans="1:9">
      <c r="A1690" s="166"/>
      <c r="B1690" s="915">
        <v>44788</v>
      </c>
      <c r="C1690" s="916" t="s">
        <v>1853</v>
      </c>
      <c r="D1690" s="24" t="s">
        <v>21</v>
      </c>
      <c r="E1690" s="1013">
        <v>10000</v>
      </c>
      <c r="F1690" s="167">
        <f t="shared" si="43"/>
        <v>10000</v>
      </c>
      <c r="G1690" s="171"/>
      <c r="H1690" s="178"/>
      <c r="I1690" s="184"/>
    </row>
    <row r="1691" spans="1:9">
      <c r="A1691" s="166"/>
      <c r="B1691" s="915">
        <v>44788</v>
      </c>
      <c r="C1691" s="916" t="s">
        <v>1853</v>
      </c>
      <c r="D1691" s="24" t="s">
        <v>21</v>
      </c>
      <c r="E1691" s="1013">
        <v>10000</v>
      </c>
      <c r="F1691" s="167">
        <f t="shared" si="43"/>
        <v>10000</v>
      </c>
      <c r="G1691" s="171"/>
      <c r="H1691" s="178"/>
      <c r="I1691" s="184"/>
    </row>
    <row r="1692" spans="1:9">
      <c r="A1692" s="166"/>
      <c r="B1692" s="915">
        <v>44788</v>
      </c>
      <c r="C1692" s="916" t="s">
        <v>1853</v>
      </c>
      <c r="D1692" s="24" t="s">
        <v>21</v>
      </c>
      <c r="E1692" s="1013">
        <v>10000</v>
      </c>
      <c r="F1692" s="167">
        <f t="shared" si="43"/>
        <v>10000</v>
      </c>
      <c r="G1692" s="171"/>
      <c r="H1692" s="178"/>
      <c r="I1692" s="184"/>
    </row>
    <row r="1693" spans="1:9">
      <c r="A1693" s="166"/>
      <c r="B1693" s="915">
        <v>44788</v>
      </c>
      <c r="C1693" s="916" t="s">
        <v>1853</v>
      </c>
      <c r="D1693" s="24" t="s">
        <v>21</v>
      </c>
      <c r="E1693" s="1013">
        <v>10000</v>
      </c>
      <c r="F1693" s="167">
        <f t="shared" si="43"/>
        <v>10000</v>
      </c>
      <c r="G1693" s="171"/>
      <c r="H1693" s="178"/>
      <c r="I1693" s="184"/>
    </row>
    <row r="1694" spans="1:9">
      <c r="A1694" s="166"/>
      <c r="B1694" s="915">
        <v>44788</v>
      </c>
      <c r="C1694" s="916" t="s">
        <v>1853</v>
      </c>
      <c r="D1694" s="106" t="s">
        <v>509</v>
      </c>
      <c r="E1694" s="1013">
        <v>50000</v>
      </c>
      <c r="F1694" s="167">
        <f t="shared" si="43"/>
        <v>50000</v>
      </c>
      <c r="G1694" s="171"/>
      <c r="H1694" s="178"/>
      <c r="I1694" s="184"/>
    </row>
    <row r="1695" spans="1:9">
      <c r="A1695" s="166"/>
      <c r="B1695" s="915">
        <v>44788</v>
      </c>
      <c r="C1695" s="916" t="s">
        <v>1853</v>
      </c>
      <c r="D1695" s="24" t="s">
        <v>21</v>
      </c>
      <c r="E1695" s="1013">
        <v>10000</v>
      </c>
      <c r="F1695" s="167">
        <f t="shared" si="43"/>
        <v>10000</v>
      </c>
      <c r="G1695" s="171"/>
      <c r="H1695" s="178"/>
      <c r="I1695" s="184"/>
    </row>
    <row r="1696" spans="1:9">
      <c r="A1696" s="166"/>
      <c r="B1696" s="915">
        <v>44788</v>
      </c>
      <c r="C1696" s="916" t="s">
        <v>1853</v>
      </c>
      <c r="D1696" s="24" t="s">
        <v>21</v>
      </c>
      <c r="E1696" s="1013">
        <v>10000</v>
      </c>
      <c r="F1696" s="167">
        <f t="shared" si="43"/>
        <v>10000</v>
      </c>
      <c r="G1696" s="171"/>
      <c r="H1696" s="178"/>
      <c r="I1696" s="184"/>
    </row>
    <row r="1697" spans="1:9">
      <c r="A1697" s="166"/>
      <c r="B1697" s="915">
        <v>44788</v>
      </c>
      <c r="C1697" s="916" t="s">
        <v>1853</v>
      </c>
      <c r="D1697" s="24" t="s">
        <v>21</v>
      </c>
      <c r="E1697" s="1013">
        <v>10000</v>
      </c>
      <c r="F1697" s="167">
        <f t="shared" si="43"/>
        <v>10000</v>
      </c>
      <c r="G1697" s="171"/>
      <c r="H1697" s="178"/>
      <c r="I1697" s="184"/>
    </row>
    <row r="1698" spans="1:9">
      <c r="A1698" s="166"/>
      <c r="B1698" s="915">
        <v>44788</v>
      </c>
      <c r="C1698" s="916" t="s">
        <v>1853</v>
      </c>
      <c r="D1698" s="24" t="s">
        <v>21</v>
      </c>
      <c r="E1698" s="1013">
        <v>10000</v>
      </c>
      <c r="F1698" s="167">
        <f t="shared" si="43"/>
        <v>10000</v>
      </c>
      <c r="G1698" s="171"/>
      <c r="H1698" s="178"/>
      <c r="I1698" s="184"/>
    </row>
    <row r="1699" spans="1:9">
      <c r="A1699" s="166"/>
      <c r="B1699" s="915">
        <v>44788</v>
      </c>
      <c r="C1699" s="916" t="s">
        <v>1853</v>
      </c>
      <c r="D1699" s="24" t="s">
        <v>21</v>
      </c>
      <c r="E1699" s="1013">
        <v>5000</v>
      </c>
      <c r="F1699" s="167">
        <f t="shared" si="43"/>
        <v>5000</v>
      </c>
      <c r="G1699" s="171"/>
      <c r="H1699" s="178"/>
      <c r="I1699" s="184"/>
    </row>
    <row r="1700" spans="1:9">
      <c r="A1700" s="166"/>
      <c r="B1700" s="915">
        <v>44788</v>
      </c>
      <c r="C1700" s="916" t="s">
        <v>1853</v>
      </c>
      <c r="D1700" s="24" t="s">
        <v>21</v>
      </c>
      <c r="E1700" s="1013">
        <v>1</v>
      </c>
      <c r="F1700" s="167">
        <f t="shared" si="43"/>
        <v>1</v>
      </c>
      <c r="G1700" s="171"/>
      <c r="H1700" s="178"/>
      <c r="I1700" s="184"/>
    </row>
    <row r="1701" spans="1:9">
      <c r="A1701" s="166"/>
      <c r="B1701" s="915">
        <v>44788</v>
      </c>
      <c r="C1701" s="916" t="s">
        <v>1853</v>
      </c>
      <c r="D1701" s="24" t="s">
        <v>21</v>
      </c>
      <c r="E1701" s="1013">
        <v>10000</v>
      </c>
      <c r="F1701" s="167">
        <f t="shared" si="43"/>
        <v>10000</v>
      </c>
      <c r="G1701" s="171"/>
      <c r="H1701" s="178"/>
      <c r="I1701" s="184"/>
    </row>
    <row r="1702" spans="1:9">
      <c r="A1702" s="166"/>
      <c r="B1702" s="915">
        <v>44788</v>
      </c>
      <c r="C1702" s="916" t="s">
        <v>1853</v>
      </c>
      <c r="D1702" s="24" t="s">
        <v>21</v>
      </c>
      <c r="E1702" s="1013">
        <v>10000</v>
      </c>
      <c r="F1702" s="167">
        <f t="shared" si="43"/>
        <v>10000</v>
      </c>
      <c r="G1702" s="171"/>
      <c r="H1702" s="178"/>
      <c r="I1702" s="184"/>
    </row>
    <row r="1703" spans="1:9">
      <c r="A1703" s="166"/>
      <c r="B1703" s="915">
        <v>44788</v>
      </c>
      <c r="C1703" s="916" t="s">
        <v>1853</v>
      </c>
      <c r="D1703" s="24" t="s">
        <v>21</v>
      </c>
      <c r="E1703" s="1013">
        <v>10000</v>
      </c>
      <c r="F1703" s="167">
        <f t="shared" si="43"/>
        <v>10000</v>
      </c>
      <c r="G1703" s="171"/>
      <c r="H1703" s="178"/>
      <c r="I1703" s="184"/>
    </row>
    <row r="1704" spans="1:9">
      <c r="A1704" s="166"/>
      <c r="B1704" s="915">
        <v>44788</v>
      </c>
      <c r="C1704" s="916" t="s">
        <v>1853</v>
      </c>
      <c r="D1704" s="24" t="s">
        <v>21</v>
      </c>
      <c r="E1704" s="1013">
        <v>10000</v>
      </c>
      <c r="F1704" s="167">
        <f t="shared" si="43"/>
        <v>10000</v>
      </c>
      <c r="G1704" s="171"/>
      <c r="H1704" s="178"/>
      <c r="I1704" s="184"/>
    </row>
    <row r="1705" spans="1:9">
      <c r="A1705" s="166"/>
      <c r="B1705" s="915">
        <v>44788</v>
      </c>
      <c r="C1705" s="916" t="s">
        <v>1853</v>
      </c>
      <c r="D1705" s="24" t="s">
        <v>21</v>
      </c>
      <c r="E1705" s="1013">
        <v>10000</v>
      </c>
      <c r="F1705" s="167">
        <f t="shared" si="43"/>
        <v>10000</v>
      </c>
      <c r="G1705" s="171"/>
      <c r="H1705" s="178"/>
      <c r="I1705" s="184"/>
    </row>
    <row r="1706" spans="1:9">
      <c r="A1706" s="166"/>
      <c r="B1706" s="915">
        <v>44788</v>
      </c>
      <c r="C1706" s="916" t="s">
        <v>1853</v>
      </c>
      <c r="D1706" s="24" t="s">
        <v>21</v>
      </c>
      <c r="E1706" s="1013">
        <v>10000</v>
      </c>
      <c r="F1706" s="167">
        <f t="shared" si="43"/>
        <v>10000</v>
      </c>
      <c r="G1706" s="171"/>
      <c r="H1706" s="178"/>
      <c r="I1706" s="184"/>
    </row>
    <row r="1707" spans="1:9">
      <c r="A1707" s="166"/>
      <c r="B1707" s="915">
        <v>44788</v>
      </c>
      <c r="C1707" s="916" t="s">
        <v>1853</v>
      </c>
      <c r="D1707" s="24" t="s">
        <v>21</v>
      </c>
      <c r="E1707" s="1013">
        <v>5000</v>
      </c>
      <c r="F1707" s="167">
        <f t="shared" si="43"/>
        <v>5000</v>
      </c>
      <c r="G1707" s="171"/>
      <c r="H1707" s="178"/>
      <c r="I1707" s="184"/>
    </row>
    <row r="1708" spans="1:9">
      <c r="A1708" s="166"/>
      <c r="B1708" s="915">
        <v>44788</v>
      </c>
      <c r="C1708" s="916" t="s">
        <v>1853</v>
      </c>
      <c r="D1708" s="24" t="s">
        <v>21</v>
      </c>
      <c r="E1708" s="1013">
        <v>1000</v>
      </c>
      <c r="F1708" s="167">
        <f t="shared" si="43"/>
        <v>1000</v>
      </c>
      <c r="G1708" s="171"/>
      <c r="H1708" s="178"/>
      <c r="I1708" s="184"/>
    </row>
    <row r="1709" spans="1:9">
      <c r="A1709" s="166"/>
      <c r="B1709" s="915">
        <v>44788</v>
      </c>
      <c r="C1709" s="916" t="s">
        <v>1853</v>
      </c>
      <c r="D1709" s="24" t="s">
        <v>21</v>
      </c>
      <c r="E1709" s="1013">
        <v>10000</v>
      </c>
      <c r="F1709" s="167">
        <f t="shared" si="43"/>
        <v>10000</v>
      </c>
      <c r="G1709" s="171"/>
      <c r="H1709" s="178"/>
      <c r="I1709" s="184"/>
    </row>
    <row r="1710" spans="1:9">
      <c r="A1710" s="166"/>
      <c r="B1710" s="915">
        <v>44788</v>
      </c>
      <c r="C1710" s="916" t="s">
        <v>1853</v>
      </c>
      <c r="D1710" s="24" t="s">
        <v>21</v>
      </c>
      <c r="E1710" s="1013">
        <v>10000</v>
      </c>
      <c r="F1710" s="167">
        <f t="shared" si="43"/>
        <v>10000</v>
      </c>
      <c r="G1710" s="171"/>
      <c r="H1710" s="178"/>
      <c r="I1710" s="184"/>
    </row>
    <row r="1711" spans="1:9">
      <c r="A1711" s="166"/>
      <c r="B1711" s="915">
        <v>44788</v>
      </c>
      <c r="C1711" s="916" t="s">
        <v>1853</v>
      </c>
      <c r="D1711" s="24" t="s">
        <v>21</v>
      </c>
      <c r="E1711" s="1013">
        <v>1000</v>
      </c>
      <c r="F1711" s="167">
        <f t="shared" si="43"/>
        <v>1000</v>
      </c>
      <c r="G1711" s="171"/>
      <c r="H1711" s="178"/>
      <c r="I1711" s="184"/>
    </row>
    <row r="1712" spans="1:9">
      <c r="A1712" s="166"/>
      <c r="B1712" s="915">
        <v>44788</v>
      </c>
      <c r="C1712" s="916" t="s">
        <v>1853</v>
      </c>
      <c r="D1712" s="24" t="s">
        <v>21</v>
      </c>
      <c r="E1712" s="1013">
        <v>10000</v>
      </c>
      <c r="F1712" s="167">
        <f t="shared" si="43"/>
        <v>10000</v>
      </c>
      <c r="G1712" s="171"/>
      <c r="H1712" s="178"/>
      <c r="I1712" s="184"/>
    </row>
    <row r="1713" spans="1:9">
      <c r="A1713" s="166"/>
      <c r="B1713" s="915">
        <v>44788</v>
      </c>
      <c r="C1713" s="916" t="s">
        <v>1853</v>
      </c>
      <c r="D1713" s="24" t="s">
        <v>21</v>
      </c>
      <c r="E1713" s="1013">
        <v>10000</v>
      </c>
      <c r="F1713" s="167">
        <f t="shared" si="43"/>
        <v>10000</v>
      </c>
      <c r="G1713" s="171"/>
      <c r="H1713" s="178"/>
      <c r="I1713" s="184"/>
    </row>
    <row r="1714" spans="1:9">
      <c r="A1714" s="166"/>
      <c r="B1714" s="915">
        <v>44788</v>
      </c>
      <c r="C1714" s="916" t="s">
        <v>1853</v>
      </c>
      <c r="D1714" s="24" t="s">
        <v>21</v>
      </c>
      <c r="E1714" s="1013">
        <v>5000</v>
      </c>
      <c r="F1714" s="167">
        <f t="shared" si="43"/>
        <v>5000</v>
      </c>
      <c r="G1714" s="171"/>
      <c r="H1714" s="178"/>
      <c r="I1714" s="184"/>
    </row>
    <row r="1715" spans="1:9">
      <c r="A1715" s="166"/>
      <c r="B1715" s="915">
        <v>44788</v>
      </c>
      <c r="C1715" s="916" t="s">
        <v>1853</v>
      </c>
      <c r="D1715" s="24" t="s">
        <v>21</v>
      </c>
      <c r="E1715" s="1013">
        <v>20000</v>
      </c>
      <c r="F1715" s="167">
        <f t="shared" si="43"/>
        <v>20000</v>
      </c>
      <c r="G1715" s="171"/>
      <c r="H1715" s="178"/>
      <c r="I1715" s="184"/>
    </row>
    <row r="1716" spans="1:9">
      <c r="A1716" s="166"/>
      <c r="B1716" s="915">
        <v>44788</v>
      </c>
      <c r="C1716" s="916" t="s">
        <v>1853</v>
      </c>
      <c r="D1716" s="24" t="s">
        <v>21</v>
      </c>
      <c r="E1716" s="1013">
        <v>10000</v>
      </c>
      <c r="F1716" s="167">
        <f t="shared" si="43"/>
        <v>10000</v>
      </c>
      <c r="G1716" s="171"/>
      <c r="H1716" s="178"/>
      <c r="I1716" s="184"/>
    </row>
    <row r="1717" spans="1:9">
      <c r="A1717" s="166"/>
      <c r="B1717" s="915">
        <v>44788</v>
      </c>
      <c r="C1717" s="916" t="s">
        <v>1853</v>
      </c>
      <c r="D1717" s="24" t="s">
        <v>21</v>
      </c>
      <c r="E1717" s="1013">
        <v>10000</v>
      </c>
      <c r="F1717" s="167">
        <f t="shared" si="43"/>
        <v>10000</v>
      </c>
      <c r="G1717" s="171"/>
      <c r="H1717" s="178"/>
      <c r="I1717" s="184"/>
    </row>
    <row r="1718" spans="1:9">
      <c r="A1718" s="166"/>
      <c r="B1718" s="915">
        <v>44788</v>
      </c>
      <c r="C1718" s="916" t="s">
        <v>1853</v>
      </c>
      <c r="D1718" s="106" t="s">
        <v>2070</v>
      </c>
      <c r="E1718" s="1013">
        <v>200000</v>
      </c>
      <c r="F1718" s="167">
        <f t="shared" si="43"/>
        <v>200000</v>
      </c>
      <c r="G1718" s="171"/>
      <c r="H1718" s="178"/>
      <c r="I1718" s="184"/>
    </row>
    <row r="1719" spans="1:9">
      <c r="A1719" s="166"/>
      <c r="B1719" s="915">
        <v>44788</v>
      </c>
      <c r="C1719" s="916" t="s">
        <v>1853</v>
      </c>
      <c r="D1719" s="24" t="s">
        <v>21</v>
      </c>
      <c r="E1719" s="1013">
        <v>10000</v>
      </c>
      <c r="F1719" s="167">
        <f t="shared" ref="F1719:F1782" si="44">E1719</f>
        <v>10000</v>
      </c>
      <c r="G1719" s="171"/>
      <c r="H1719" s="178"/>
      <c r="I1719" s="184"/>
    </row>
    <row r="1720" spans="1:9">
      <c r="A1720" s="166"/>
      <c r="B1720" s="915">
        <v>44788</v>
      </c>
      <c r="C1720" s="916" t="s">
        <v>1853</v>
      </c>
      <c r="D1720" s="24" t="s">
        <v>21</v>
      </c>
      <c r="E1720" s="1013">
        <v>20000</v>
      </c>
      <c r="F1720" s="167">
        <f t="shared" si="44"/>
        <v>20000</v>
      </c>
      <c r="G1720" s="171"/>
      <c r="H1720" s="178"/>
      <c r="I1720" s="184"/>
    </row>
    <row r="1721" spans="1:9">
      <c r="A1721" s="166"/>
      <c r="B1721" s="915">
        <v>44788</v>
      </c>
      <c r="C1721" s="916" t="s">
        <v>1853</v>
      </c>
      <c r="D1721" s="24" t="s">
        <v>21</v>
      </c>
      <c r="E1721" s="1013">
        <v>10000</v>
      </c>
      <c r="F1721" s="167">
        <f t="shared" si="44"/>
        <v>10000</v>
      </c>
      <c r="G1721" s="171"/>
      <c r="H1721" s="178"/>
      <c r="I1721" s="184"/>
    </row>
    <row r="1722" spans="1:9">
      <c r="A1722" s="166"/>
      <c r="B1722" s="915">
        <v>44788</v>
      </c>
      <c r="C1722" s="916" t="s">
        <v>1853</v>
      </c>
      <c r="D1722" s="24" t="s">
        <v>21</v>
      </c>
      <c r="E1722" s="1013">
        <v>10000</v>
      </c>
      <c r="F1722" s="167">
        <f t="shared" si="44"/>
        <v>10000</v>
      </c>
      <c r="G1722" s="171"/>
      <c r="H1722" s="178"/>
      <c r="I1722" s="184"/>
    </row>
    <row r="1723" spans="1:9">
      <c r="A1723" s="166"/>
      <c r="B1723" s="915">
        <v>44788</v>
      </c>
      <c r="C1723" s="916" t="s">
        <v>1853</v>
      </c>
      <c r="D1723" s="24" t="s">
        <v>21</v>
      </c>
      <c r="E1723" s="1013">
        <v>10000</v>
      </c>
      <c r="F1723" s="167">
        <f t="shared" si="44"/>
        <v>10000</v>
      </c>
      <c r="G1723" s="171"/>
      <c r="H1723" s="178"/>
      <c r="I1723" s="184"/>
    </row>
    <row r="1724" spans="1:9">
      <c r="A1724" s="166"/>
      <c r="B1724" s="915">
        <v>44788</v>
      </c>
      <c r="C1724" s="916" t="s">
        <v>1853</v>
      </c>
      <c r="D1724" s="24" t="s">
        <v>21</v>
      </c>
      <c r="E1724" s="1013">
        <v>20000</v>
      </c>
      <c r="F1724" s="167">
        <f t="shared" si="44"/>
        <v>20000</v>
      </c>
      <c r="G1724" s="171"/>
      <c r="H1724" s="178"/>
      <c r="I1724" s="184"/>
    </row>
    <row r="1725" spans="1:9">
      <c r="A1725" s="166"/>
      <c r="B1725" s="915">
        <v>44788</v>
      </c>
      <c r="C1725" s="916" t="s">
        <v>1853</v>
      </c>
      <c r="D1725" s="24" t="s">
        <v>21</v>
      </c>
      <c r="E1725" s="1013">
        <v>10000</v>
      </c>
      <c r="F1725" s="167">
        <f t="shared" si="44"/>
        <v>10000</v>
      </c>
      <c r="G1725" s="171"/>
      <c r="H1725" s="178"/>
      <c r="I1725" s="184"/>
    </row>
    <row r="1726" spans="1:9">
      <c r="A1726" s="166"/>
      <c r="B1726" s="915">
        <v>44789</v>
      </c>
      <c r="C1726" s="916" t="s">
        <v>1854</v>
      </c>
      <c r="D1726" s="106" t="s">
        <v>2071</v>
      </c>
      <c r="E1726" s="1013">
        <v>136649</v>
      </c>
      <c r="F1726" s="167">
        <f t="shared" si="44"/>
        <v>136649</v>
      </c>
      <c r="G1726" s="171"/>
      <c r="H1726" s="178"/>
      <c r="I1726" s="184"/>
    </row>
    <row r="1727" spans="1:9">
      <c r="A1727" s="166"/>
      <c r="B1727" s="915">
        <v>44789</v>
      </c>
      <c r="C1727" s="916" t="s">
        <v>1854</v>
      </c>
      <c r="D1727" s="24" t="s">
        <v>21</v>
      </c>
      <c r="E1727" s="1013">
        <v>10000</v>
      </c>
      <c r="F1727" s="167">
        <f t="shared" si="44"/>
        <v>10000</v>
      </c>
      <c r="G1727" s="171"/>
      <c r="H1727" s="178"/>
      <c r="I1727" s="184"/>
    </row>
    <row r="1728" spans="1:9">
      <c r="A1728" s="166"/>
      <c r="B1728" s="915">
        <v>44789</v>
      </c>
      <c r="C1728" s="916" t="s">
        <v>1854</v>
      </c>
      <c r="D1728" s="24" t="s">
        <v>21</v>
      </c>
      <c r="E1728" s="1013">
        <v>10000</v>
      </c>
      <c r="F1728" s="167">
        <f t="shared" si="44"/>
        <v>10000</v>
      </c>
      <c r="G1728" s="171"/>
      <c r="H1728" s="178"/>
      <c r="I1728" s="184"/>
    </row>
    <row r="1729" spans="1:9">
      <c r="A1729" s="166"/>
      <c r="B1729" s="915">
        <v>44789</v>
      </c>
      <c r="C1729" s="916" t="s">
        <v>1854</v>
      </c>
      <c r="D1729" s="24" t="s">
        <v>21</v>
      </c>
      <c r="E1729" s="1013">
        <v>10000</v>
      </c>
      <c r="F1729" s="167">
        <f t="shared" si="44"/>
        <v>10000</v>
      </c>
      <c r="G1729" s="171"/>
      <c r="H1729" s="178"/>
      <c r="I1729" s="184"/>
    </row>
    <row r="1730" spans="1:9">
      <c r="A1730" s="166"/>
      <c r="B1730" s="915">
        <v>44789</v>
      </c>
      <c r="C1730" s="916" t="s">
        <v>1854</v>
      </c>
      <c r="D1730" s="24" t="s">
        <v>21</v>
      </c>
      <c r="E1730" s="1013">
        <v>80000</v>
      </c>
      <c r="F1730" s="167">
        <f t="shared" si="44"/>
        <v>80000</v>
      </c>
      <c r="G1730" s="171"/>
      <c r="H1730" s="178"/>
      <c r="I1730" s="184"/>
    </row>
    <row r="1731" spans="1:9">
      <c r="A1731" s="166"/>
      <c r="B1731" s="915">
        <v>44789</v>
      </c>
      <c r="C1731" s="916" t="s">
        <v>1854</v>
      </c>
      <c r="D1731" s="24" t="s">
        <v>21</v>
      </c>
      <c r="E1731" s="1013">
        <v>20000</v>
      </c>
      <c r="F1731" s="167">
        <f t="shared" si="44"/>
        <v>20000</v>
      </c>
      <c r="G1731" s="171"/>
      <c r="H1731" s="178"/>
      <c r="I1731" s="184"/>
    </row>
    <row r="1732" spans="1:9">
      <c r="A1732" s="166"/>
      <c r="B1732" s="915">
        <v>44789</v>
      </c>
      <c r="C1732" s="916" t="s">
        <v>1854</v>
      </c>
      <c r="D1732" s="24" t="s">
        <v>21</v>
      </c>
      <c r="E1732" s="1013">
        <v>10000</v>
      </c>
      <c r="F1732" s="167">
        <f t="shared" si="44"/>
        <v>10000</v>
      </c>
      <c r="G1732" s="171"/>
      <c r="H1732" s="178"/>
      <c r="I1732" s="184"/>
    </row>
    <row r="1733" spans="1:9">
      <c r="A1733" s="166"/>
      <c r="B1733" s="915">
        <v>44789</v>
      </c>
      <c r="C1733" s="916" t="s">
        <v>1854</v>
      </c>
      <c r="D1733" s="24" t="s">
        <v>21</v>
      </c>
      <c r="E1733" s="1013">
        <v>10000</v>
      </c>
      <c r="F1733" s="167">
        <f t="shared" si="44"/>
        <v>10000</v>
      </c>
      <c r="G1733" s="171"/>
      <c r="H1733" s="178"/>
      <c r="I1733" s="184"/>
    </row>
    <row r="1734" spans="1:9">
      <c r="A1734" s="166"/>
      <c r="B1734" s="915">
        <v>44789</v>
      </c>
      <c r="C1734" s="916" t="s">
        <v>1854</v>
      </c>
      <c r="D1734" s="24" t="s">
        <v>21</v>
      </c>
      <c r="E1734" s="1013">
        <v>10000</v>
      </c>
      <c r="F1734" s="167">
        <f t="shared" si="44"/>
        <v>10000</v>
      </c>
      <c r="G1734" s="171"/>
      <c r="H1734" s="178"/>
      <c r="I1734" s="184"/>
    </row>
    <row r="1735" spans="1:9">
      <c r="A1735" s="166"/>
      <c r="B1735" s="915">
        <v>44789</v>
      </c>
      <c r="C1735" s="916" t="s">
        <v>1854</v>
      </c>
      <c r="D1735" s="24" t="s">
        <v>21</v>
      </c>
      <c r="E1735" s="1013">
        <v>10000</v>
      </c>
      <c r="F1735" s="167">
        <f t="shared" si="44"/>
        <v>10000</v>
      </c>
      <c r="G1735" s="171"/>
      <c r="H1735" s="178"/>
      <c r="I1735" s="184"/>
    </row>
    <row r="1736" spans="1:9">
      <c r="A1736" s="166"/>
      <c r="B1736" s="915">
        <v>44789</v>
      </c>
      <c r="C1736" s="916" t="s">
        <v>1854</v>
      </c>
      <c r="D1736" s="24" t="s">
        <v>21</v>
      </c>
      <c r="E1736" s="1013">
        <v>20000</v>
      </c>
      <c r="F1736" s="167">
        <f t="shared" si="44"/>
        <v>20000</v>
      </c>
      <c r="G1736" s="171"/>
      <c r="H1736" s="178"/>
      <c r="I1736" s="184"/>
    </row>
    <row r="1737" spans="1:9">
      <c r="A1737" s="166"/>
      <c r="B1737" s="915">
        <v>44789</v>
      </c>
      <c r="C1737" s="916" t="s">
        <v>1854</v>
      </c>
      <c r="D1737" s="24" t="s">
        <v>21</v>
      </c>
      <c r="E1737" s="1013">
        <v>20000</v>
      </c>
      <c r="F1737" s="167">
        <f t="shared" si="44"/>
        <v>20000</v>
      </c>
      <c r="G1737" s="171"/>
      <c r="H1737" s="178"/>
      <c r="I1737" s="184"/>
    </row>
    <row r="1738" spans="1:9">
      <c r="A1738" s="166"/>
      <c r="B1738" s="915">
        <v>44789</v>
      </c>
      <c r="C1738" s="916" t="s">
        <v>1854</v>
      </c>
      <c r="D1738" s="106" t="s">
        <v>343</v>
      </c>
      <c r="E1738" s="1013">
        <v>100000</v>
      </c>
      <c r="F1738" s="167">
        <f t="shared" si="44"/>
        <v>100000</v>
      </c>
      <c r="G1738" s="171"/>
      <c r="H1738" s="178"/>
      <c r="I1738" s="184"/>
    </row>
    <row r="1739" spans="1:9">
      <c r="A1739" s="166"/>
      <c r="B1739" s="915">
        <v>44789</v>
      </c>
      <c r="C1739" s="916" t="s">
        <v>1854</v>
      </c>
      <c r="D1739" s="24" t="s">
        <v>21</v>
      </c>
      <c r="E1739" s="1013">
        <v>10000</v>
      </c>
      <c r="F1739" s="167">
        <f t="shared" si="44"/>
        <v>10000</v>
      </c>
      <c r="G1739" s="171"/>
      <c r="H1739" s="178"/>
      <c r="I1739" s="184"/>
    </row>
    <row r="1740" spans="1:9">
      <c r="A1740" s="166"/>
      <c r="B1740" s="915">
        <v>44789</v>
      </c>
      <c r="C1740" s="916" t="s">
        <v>1854</v>
      </c>
      <c r="D1740" s="24" t="s">
        <v>21</v>
      </c>
      <c r="E1740" s="1013">
        <v>20000</v>
      </c>
      <c r="F1740" s="167">
        <f t="shared" si="44"/>
        <v>20000</v>
      </c>
      <c r="G1740" s="171"/>
      <c r="H1740" s="178"/>
      <c r="I1740" s="184"/>
    </row>
    <row r="1741" spans="1:9">
      <c r="A1741" s="166"/>
      <c r="B1741" s="915">
        <v>44789</v>
      </c>
      <c r="C1741" s="916" t="s">
        <v>1854</v>
      </c>
      <c r="D1741" s="24" t="s">
        <v>21</v>
      </c>
      <c r="E1741" s="1013">
        <v>20000</v>
      </c>
      <c r="F1741" s="167">
        <f t="shared" si="44"/>
        <v>20000</v>
      </c>
      <c r="G1741" s="171"/>
      <c r="H1741" s="178"/>
      <c r="I1741" s="184"/>
    </row>
    <row r="1742" spans="1:9">
      <c r="A1742" s="166"/>
      <c r="B1742" s="915">
        <v>44789</v>
      </c>
      <c r="C1742" s="916" t="s">
        <v>1854</v>
      </c>
      <c r="D1742" s="24" t="s">
        <v>21</v>
      </c>
      <c r="E1742" s="1013">
        <v>10000</v>
      </c>
      <c r="F1742" s="167">
        <f t="shared" si="44"/>
        <v>10000</v>
      </c>
      <c r="G1742" s="171"/>
      <c r="H1742" s="178"/>
      <c r="I1742" s="184"/>
    </row>
    <row r="1743" spans="1:9">
      <c r="A1743" s="166"/>
      <c r="B1743" s="915">
        <v>44789</v>
      </c>
      <c r="C1743" s="916" t="s">
        <v>1854</v>
      </c>
      <c r="D1743" s="24" t="s">
        <v>21</v>
      </c>
      <c r="E1743" s="1013">
        <v>10000</v>
      </c>
      <c r="F1743" s="167">
        <f t="shared" si="44"/>
        <v>10000</v>
      </c>
      <c r="G1743" s="171"/>
      <c r="H1743" s="178"/>
      <c r="I1743" s="184"/>
    </row>
    <row r="1744" spans="1:9">
      <c r="A1744" s="166"/>
      <c r="B1744" s="915">
        <v>44789</v>
      </c>
      <c r="C1744" s="916" t="s">
        <v>1854</v>
      </c>
      <c r="D1744" s="24" t="s">
        <v>21</v>
      </c>
      <c r="E1744" s="1013">
        <v>10000</v>
      </c>
      <c r="F1744" s="167">
        <f t="shared" si="44"/>
        <v>10000</v>
      </c>
      <c r="G1744" s="171"/>
      <c r="H1744" s="178"/>
      <c r="I1744" s="184"/>
    </row>
    <row r="1745" spans="1:9">
      <c r="A1745" s="166"/>
      <c r="B1745" s="915">
        <v>44789</v>
      </c>
      <c r="C1745" s="916" t="s">
        <v>1854</v>
      </c>
      <c r="D1745" s="24" t="s">
        <v>21</v>
      </c>
      <c r="E1745" s="1013">
        <v>10000</v>
      </c>
      <c r="F1745" s="167">
        <f t="shared" si="44"/>
        <v>10000</v>
      </c>
      <c r="G1745" s="171"/>
      <c r="H1745" s="178"/>
      <c r="I1745" s="184"/>
    </row>
    <row r="1746" spans="1:9">
      <c r="A1746" s="166"/>
      <c r="B1746" s="915">
        <v>44789</v>
      </c>
      <c r="C1746" s="916" t="s">
        <v>1854</v>
      </c>
      <c r="D1746" s="24" t="s">
        <v>21</v>
      </c>
      <c r="E1746" s="1013">
        <v>10000</v>
      </c>
      <c r="F1746" s="167">
        <f t="shared" si="44"/>
        <v>10000</v>
      </c>
      <c r="G1746" s="171"/>
      <c r="H1746" s="178"/>
      <c r="I1746" s="184"/>
    </row>
    <row r="1747" spans="1:9">
      <c r="A1747" s="166"/>
      <c r="B1747" s="915">
        <v>44789</v>
      </c>
      <c r="C1747" s="916" t="s">
        <v>1854</v>
      </c>
      <c r="D1747" s="24" t="s">
        <v>21</v>
      </c>
      <c r="E1747" s="1013">
        <v>20000</v>
      </c>
      <c r="F1747" s="167">
        <f t="shared" si="44"/>
        <v>20000</v>
      </c>
      <c r="G1747" s="171"/>
      <c r="H1747" s="178"/>
      <c r="I1747" s="184"/>
    </row>
    <row r="1748" spans="1:9">
      <c r="A1748" s="166"/>
      <c r="B1748" s="915">
        <v>44789</v>
      </c>
      <c r="C1748" s="916" t="s">
        <v>1854</v>
      </c>
      <c r="D1748" s="24" t="s">
        <v>21</v>
      </c>
      <c r="E1748" s="1013">
        <v>10000</v>
      </c>
      <c r="F1748" s="167">
        <f t="shared" si="44"/>
        <v>10000</v>
      </c>
      <c r="G1748" s="171"/>
      <c r="H1748" s="178"/>
      <c r="I1748" s="184"/>
    </row>
    <row r="1749" spans="1:9">
      <c r="A1749" s="166"/>
      <c r="B1749" s="915">
        <v>44789</v>
      </c>
      <c r="C1749" s="916" t="s">
        <v>1854</v>
      </c>
      <c r="D1749" s="24" t="s">
        <v>21</v>
      </c>
      <c r="E1749" s="1013">
        <v>10000</v>
      </c>
      <c r="F1749" s="167">
        <f t="shared" si="44"/>
        <v>10000</v>
      </c>
      <c r="G1749" s="171"/>
      <c r="H1749" s="178"/>
      <c r="I1749" s="184"/>
    </row>
    <row r="1750" spans="1:9">
      <c r="A1750" s="166"/>
      <c r="B1750" s="915">
        <v>44789</v>
      </c>
      <c r="C1750" s="916" t="s">
        <v>1854</v>
      </c>
      <c r="D1750" s="24" t="s">
        <v>21</v>
      </c>
      <c r="E1750" s="1013">
        <v>5000</v>
      </c>
      <c r="F1750" s="167">
        <f t="shared" si="44"/>
        <v>5000</v>
      </c>
      <c r="G1750" s="171"/>
      <c r="H1750" s="178"/>
      <c r="I1750" s="184"/>
    </row>
    <row r="1751" spans="1:9">
      <c r="A1751" s="166"/>
      <c r="B1751" s="915">
        <v>44789</v>
      </c>
      <c r="C1751" s="916" t="s">
        <v>1854</v>
      </c>
      <c r="D1751" s="24" t="s">
        <v>21</v>
      </c>
      <c r="E1751" s="1013">
        <v>10000</v>
      </c>
      <c r="F1751" s="167">
        <f t="shared" si="44"/>
        <v>10000</v>
      </c>
      <c r="G1751" s="171"/>
      <c r="H1751" s="178"/>
      <c r="I1751" s="184"/>
    </row>
    <row r="1752" spans="1:9">
      <c r="A1752" s="166"/>
      <c r="B1752" s="915">
        <v>44789</v>
      </c>
      <c r="C1752" s="916" t="s">
        <v>1854</v>
      </c>
      <c r="D1752" s="24" t="s">
        <v>21</v>
      </c>
      <c r="E1752" s="1013">
        <v>10000</v>
      </c>
      <c r="F1752" s="167">
        <f t="shared" si="44"/>
        <v>10000</v>
      </c>
      <c r="G1752" s="171"/>
      <c r="H1752" s="178"/>
      <c r="I1752" s="184"/>
    </row>
    <row r="1753" spans="1:9">
      <c r="A1753" s="166"/>
      <c r="B1753" s="915">
        <v>44789</v>
      </c>
      <c r="C1753" s="916" t="s">
        <v>1854</v>
      </c>
      <c r="D1753" s="24" t="s">
        <v>21</v>
      </c>
      <c r="E1753" s="1013">
        <v>10000</v>
      </c>
      <c r="F1753" s="167">
        <f t="shared" si="44"/>
        <v>10000</v>
      </c>
      <c r="G1753" s="171"/>
      <c r="H1753" s="178"/>
      <c r="I1753" s="184"/>
    </row>
    <row r="1754" spans="1:9">
      <c r="A1754" s="166"/>
      <c r="B1754" s="915">
        <v>44789</v>
      </c>
      <c r="C1754" s="916" t="s">
        <v>1854</v>
      </c>
      <c r="D1754" s="24" t="s">
        <v>21</v>
      </c>
      <c r="E1754" s="1013">
        <v>10000</v>
      </c>
      <c r="F1754" s="167">
        <f t="shared" si="44"/>
        <v>10000</v>
      </c>
      <c r="G1754" s="171"/>
      <c r="H1754" s="178"/>
      <c r="I1754" s="184"/>
    </row>
    <row r="1755" spans="1:9">
      <c r="A1755" s="166"/>
      <c r="B1755" s="915">
        <v>44789</v>
      </c>
      <c r="C1755" s="916" t="s">
        <v>1854</v>
      </c>
      <c r="D1755" s="24" t="s">
        <v>21</v>
      </c>
      <c r="E1755" s="1013">
        <v>20000</v>
      </c>
      <c r="F1755" s="167">
        <f t="shared" si="44"/>
        <v>20000</v>
      </c>
      <c r="G1755" s="171"/>
      <c r="H1755" s="178"/>
      <c r="I1755" s="184"/>
    </row>
    <row r="1756" spans="1:9">
      <c r="A1756" s="166"/>
      <c r="B1756" s="915">
        <v>44789</v>
      </c>
      <c r="C1756" s="916" t="s">
        <v>1854</v>
      </c>
      <c r="D1756" s="24" t="s">
        <v>21</v>
      </c>
      <c r="E1756" s="1013">
        <v>10000</v>
      </c>
      <c r="F1756" s="167">
        <f t="shared" si="44"/>
        <v>10000</v>
      </c>
      <c r="G1756" s="171"/>
      <c r="H1756" s="178"/>
      <c r="I1756" s="184"/>
    </row>
    <row r="1757" spans="1:9">
      <c r="A1757" s="166"/>
      <c r="B1757" s="915">
        <v>44789</v>
      </c>
      <c r="C1757" s="916" t="s">
        <v>1854</v>
      </c>
      <c r="D1757" s="24" t="s">
        <v>21</v>
      </c>
      <c r="E1757" s="1013">
        <v>10000</v>
      </c>
      <c r="F1757" s="167">
        <f t="shared" si="44"/>
        <v>10000</v>
      </c>
      <c r="G1757" s="171"/>
      <c r="H1757" s="178"/>
      <c r="I1757" s="184"/>
    </row>
    <row r="1758" spans="1:9">
      <c r="A1758" s="166"/>
      <c r="B1758" s="915">
        <v>44789</v>
      </c>
      <c r="C1758" s="916" t="s">
        <v>1854</v>
      </c>
      <c r="D1758" s="24" t="s">
        <v>21</v>
      </c>
      <c r="E1758" s="1013">
        <v>10000</v>
      </c>
      <c r="F1758" s="167">
        <f t="shared" si="44"/>
        <v>10000</v>
      </c>
      <c r="G1758" s="171"/>
      <c r="H1758" s="178"/>
      <c r="I1758" s="184"/>
    </row>
    <row r="1759" spans="1:9">
      <c r="A1759" s="166"/>
      <c r="B1759" s="915">
        <v>44790</v>
      </c>
      <c r="C1759" s="916" t="s">
        <v>1855</v>
      </c>
      <c r="D1759" s="106" t="s">
        <v>2072</v>
      </c>
      <c r="E1759" s="1013">
        <v>500000</v>
      </c>
      <c r="F1759" s="167">
        <f t="shared" si="44"/>
        <v>500000</v>
      </c>
      <c r="G1759" s="171"/>
      <c r="H1759" s="178"/>
      <c r="I1759" s="184"/>
    </row>
    <row r="1760" spans="1:9">
      <c r="A1760" s="166"/>
      <c r="B1760" s="915">
        <v>44790</v>
      </c>
      <c r="C1760" s="916" t="s">
        <v>1855</v>
      </c>
      <c r="D1760" s="24" t="s">
        <v>21</v>
      </c>
      <c r="E1760" s="1013">
        <v>10000</v>
      </c>
      <c r="F1760" s="167">
        <f t="shared" si="44"/>
        <v>10000</v>
      </c>
      <c r="G1760" s="171"/>
      <c r="H1760" s="178"/>
      <c r="I1760" s="184"/>
    </row>
    <row r="1761" spans="1:9">
      <c r="A1761" s="166"/>
      <c r="B1761" s="915">
        <v>44790</v>
      </c>
      <c r="C1761" s="916" t="s">
        <v>1855</v>
      </c>
      <c r="D1761" s="24" t="s">
        <v>21</v>
      </c>
      <c r="E1761" s="1013">
        <v>10000</v>
      </c>
      <c r="F1761" s="167">
        <f t="shared" si="44"/>
        <v>10000</v>
      </c>
      <c r="G1761" s="171"/>
      <c r="H1761" s="178"/>
      <c r="I1761" s="184"/>
    </row>
    <row r="1762" spans="1:9">
      <c r="A1762" s="166"/>
      <c r="B1762" s="915">
        <v>44790</v>
      </c>
      <c r="C1762" s="916" t="s">
        <v>1855</v>
      </c>
      <c r="D1762" s="106" t="s">
        <v>340</v>
      </c>
      <c r="E1762" s="1013">
        <v>50000</v>
      </c>
      <c r="F1762" s="167">
        <f t="shared" si="44"/>
        <v>50000</v>
      </c>
      <c r="G1762" s="171"/>
      <c r="H1762" s="178"/>
      <c r="I1762" s="184"/>
    </row>
    <row r="1763" spans="1:9">
      <c r="A1763" s="166"/>
      <c r="B1763" s="915">
        <v>44790</v>
      </c>
      <c r="C1763" s="916" t="s">
        <v>1855</v>
      </c>
      <c r="D1763" s="24" t="s">
        <v>21</v>
      </c>
      <c r="E1763" s="1013">
        <v>10000</v>
      </c>
      <c r="F1763" s="167">
        <f t="shared" si="44"/>
        <v>10000</v>
      </c>
      <c r="G1763" s="171"/>
      <c r="H1763" s="178"/>
      <c r="I1763" s="184"/>
    </row>
    <row r="1764" spans="1:9">
      <c r="A1764" s="166"/>
      <c r="B1764" s="915">
        <v>44790</v>
      </c>
      <c r="C1764" s="916" t="s">
        <v>1855</v>
      </c>
      <c r="D1764" s="24" t="s">
        <v>21</v>
      </c>
      <c r="E1764" s="1013">
        <v>10000</v>
      </c>
      <c r="F1764" s="167">
        <f t="shared" si="44"/>
        <v>10000</v>
      </c>
      <c r="G1764" s="171"/>
      <c r="H1764" s="178"/>
      <c r="I1764" s="184"/>
    </row>
    <row r="1765" spans="1:9">
      <c r="A1765" s="166"/>
      <c r="B1765" s="915">
        <v>44790</v>
      </c>
      <c r="C1765" s="916" t="s">
        <v>1855</v>
      </c>
      <c r="D1765" s="24" t="s">
        <v>21</v>
      </c>
      <c r="E1765" s="1013">
        <v>10000</v>
      </c>
      <c r="F1765" s="167">
        <f t="shared" si="44"/>
        <v>10000</v>
      </c>
      <c r="G1765" s="171"/>
      <c r="H1765" s="178"/>
      <c r="I1765" s="184"/>
    </row>
    <row r="1766" spans="1:9">
      <c r="A1766" s="166"/>
      <c r="B1766" s="915">
        <v>44790</v>
      </c>
      <c r="C1766" s="916" t="s">
        <v>1855</v>
      </c>
      <c r="D1766" s="24" t="s">
        <v>21</v>
      </c>
      <c r="E1766" s="1013">
        <v>10000</v>
      </c>
      <c r="F1766" s="167">
        <f t="shared" si="44"/>
        <v>10000</v>
      </c>
      <c r="G1766" s="171"/>
      <c r="H1766" s="178"/>
      <c r="I1766" s="184"/>
    </row>
    <row r="1767" spans="1:9">
      <c r="A1767" s="166"/>
      <c r="B1767" s="915">
        <v>44790</v>
      </c>
      <c r="C1767" s="916" t="s">
        <v>1855</v>
      </c>
      <c r="D1767" s="24" t="s">
        <v>21</v>
      </c>
      <c r="E1767" s="1013">
        <v>10000</v>
      </c>
      <c r="F1767" s="167">
        <f t="shared" si="44"/>
        <v>10000</v>
      </c>
      <c r="G1767" s="171"/>
      <c r="H1767" s="178"/>
      <c r="I1767" s="184"/>
    </row>
    <row r="1768" spans="1:9">
      <c r="A1768" s="166"/>
      <c r="B1768" s="915">
        <v>44790</v>
      </c>
      <c r="C1768" s="916" t="s">
        <v>1855</v>
      </c>
      <c r="D1768" s="24" t="s">
        <v>21</v>
      </c>
      <c r="E1768" s="1013">
        <v>20000</v>
      </c>
      <c r="F1768" s="167">
        <f t="shared" si="44"/>
        <v>20000</v>
      </c>
      <c r="G1768" s="171"/>
      <c r="H1768" s="178"/>
      <c r="I1768" s="184"/>
    </row>
    <row r="1769" spans="1:9">
      <c r="A1769" s="166"/>
      <c r="B1769" s="915">
        <v>44790</v>
      </c>
      <c r="C1769" s="916" t="s">
        <v>1855</v>
      </c>
      <c r="D1769" s="24" t="s">
        <v>21</v>
      </c>
      <c r="E1769" s="1013">
        <v>10000</v>
      </c>
      <c r="F1769" s="167">
        <f t="shared" si="44"/>
        <v>10000</v>
      </c>
      <c r="G1769" s="171"/>
      <c r="H1769" s="178"/>
      <c r="I1769" s="184"/>
    </row>
    <row r="1770" spans="1:9">
      <c r="A1770" s="166"/>
      <c r="B1770" s="915">
        <v>44790</v>
      </c>
      <c r="C1770" s="916" t="s">
        <v>1855</v>
      </c>
      <c r="D1770" s="24" t="s">
        <v>21</v>
      </c>
      <c r="E1770" s="1013">
        <v>10000</v>
      </c>
      <c r="F1770" s="167">
        <f t="shared" si="44"/>
        <v>10000</v>
      </c>
      <c r="G1770" s="171"/>
      <c r="H1770" s="178"/>
      <c r="I1770" s="184"/>
    </row>
    <row r="1771" spans="1:9">
      <c r="A1771" s="166"/>
      <c r="B1771" s="915">
        <v>44790</v>
      </c>
      <c r="C1771" s="916" t="s">
        <v>1855</v>
      </c>
      <c r="D1771" s="24" t="s">
        <v>21</v>
      </c>
      <c r="E1771" s="1013">
        <v>1000</v>
      </c>
      <c r="F1771" s="167">
        <f t="shared" si="44"/>
        <v>1000</v>
      </c>
      <c r="G1771" s="171"/>
      <c r="H1771" s="178"/>
      <c r="I1771" s="184"/>
    </row>
    <row r="1772" spans="1:9">
      <c r="A1772" s="166"/>
      <c r="B1772" s="915">
        <v>44791</v>
      </c>
      <c r="C1772" s="916" t="s">
        <v>1856</v>
      </c>
      <c r="D1772" s="106" t="s">
        <v>2073</v>
      </c>
      <c r="E1772" s="1013">
        <v>200000</v>
      </c>
      <c r="F1772" s="167">
        <f t="shared" si="44"/>
        <v>200000</v>
      </c>
      <c r="G1772" s="171"/>
      <c r="H1772" s="178"/>
      <c r="I1772" s="184"/>
    </row>
    <row r="1773" spans="1:9">
      <c r="A1773" s="166"/>
      <c r="B1773" s="915">
        <v>44791</v>
      </c>
      <c r="C1773" s="916" t="s">
        <v>1856</v>
      </c>
      <c r="D1773" s="24" t="s">
        <v>21</v>
      </c>
      <c r="E1773" s="1013">
        <v>10000</v>
      </c>
      <c r="F1773" s="167">
        <f t="shared" si="44"/>
        <v>10000</v>
      </c>
      <c r="G1773" s="171"/>
      <c r="H1773" s="178"/>
      <c r="I1773" s="184"/>
    </row>
    <row r="1774" spans="1:9">
      <c r="A1774" s="166"/>
      <c r="B1774" s="915">
        <v>44791</v>
      </c>
      <c r="C1774" s="916" t="s">
        <v>1856</v>
      </c>
      <c r="D1774" s="106" t="s">
        <v>2074</v>
      </c>
      <c r="E1774" s="1013">
        <v>50000</v>
      </c>
      <c r="F1774" s="167">
        <f t="shared" si="44"/>
        <v>50000</v>
      </c>
      <c r="G1774" s="171"/>
      <c r="H1774" s="178"/>
      <c r="I1774" s="184"/>
    </row>
    <row r="1775" spans="1:9">
      <c r="A1775" s="166"/>
      <c r="B1775" s="915">
        <v>44791</v>
      </c>
      <c r="C1775" s="916" t="s">
        <v>1856</v>
      </c>
      <c r="D1775" s="24" t="s">
        <v>21</v>
      </c>
      <c r="E1775" s="1013">
        <v>10000</v>
      </c>
      <c r="F1775" s="167">
        <f t="shared" si="44"/>
        <v>10000</v>
      </c>
      <c r="G1775" s="171"/>
      <c r="H1775" s="178"/>
      <c r="I1775" s="184"/>
    </row>
    <row r="1776" spans="1:9">
      <c r="A1776" s="166"/>
      <c r="B1776" s="915">
        <v>44791</v>
      </c>
      <c r="C1776" s="916" t="s">
        <v>1856</v>
      </c>
      <c r="D1776" s="24" t="s">
        <v>21</v>
      </c>
      <c r="E1776" s="1013">
        <v>20000</v>
      </c>
      <c r="F1776" s="167">
        <f t="shared" si="44"/>
        <v>20000</v>
      </c>
      <c r="G1776" s="171"/>
      <c r="H1776" s="178"/>
      <c r="I1776" s="184"/>
    </row>
    <row r="1777" spans="1:9">
      <c r="A1777" s="166"/>
      <c r="B1777" s="915">
        <v>44791</v>
      </c>
      <c r="C1777" s="916" t="s">
        <v>1856</v>
      </c>
      <c r="D1777" s="24" t="s">
        <v>21</v>
      </c>
      <c r="E1777" s="1013">
        <v>10001</v>
      </c>
      <c r="F1777" s="167">
        <f t="shared" si="44"/>
        <v>10001</v>
      </c>
      <c r="G1777" s="171"/>
      <c r="H1777" s="178"/>
      <c r="I1777" s="184"/>
    </row>
    <row r="1778" spans="1:9">
      <c r="A1778" s="166"/>
      <c r="B1778" s="915">
        <v>44791</v>
      </c>
      <c r="C1778" s="916" t="s">
        <v>1856</v>
      </c>
      <c r="D1778" s="106" t="s">
        <v>278</v>
      </c>
      <c r="E1778" s="1013">
        <v>1000000</v>
      </c>
      <c r="F1778" s="167">
        <f t="shared" si="44"/>
        <v>1000000</v>
      </c>
      <c r="G1778" s="171"/>
      <c r="H1778" s="178"/>
      <c r="I1778" s="184"/>
    </row>
    <row r="1779" spans="1:9">
      <c r="A1779" s="166"/>
      <c r="B1779" s="915">
        <v>44791</v>
      </c>
      <c r="C1779" s="916" t="s">
        <v>1856</v>
      </c>
      <c r="D1779" s="24" t="s">
        <v>21</v>
      </c>
      <c r="E1779" s="1013">
        <v>10000</v>
      </c>
      <c r="F1779" s="167">
        <f t="shared" si="44"/>
        <v>10000</v>
      </c>
      <c r="G1779" s="171"/>
      <c r="H1779" s="178"/>
      <c r="I1779" s="184"/>
    </row>
    <row r="1780" spans="1:9">
      <c r="A1780" s="166"/>
      <c r="B1780" s="915">
        <v>44791</v>
      </c>
      <c r="C1780" s="916" t="s">
        <v>1856</v>
      </c>
      <c r="D1780" s="24" t="s">
        <v>21</v>
      </c>
      <c r="E1780" s="1013">
        <v>10000</v>
      </c>
      <c r="F1780" s="167">
        <f t="shared" si="44"/>
        <v>10000</v>
      </c>
      <c r="G1780" s="171"/>
      <c r="H1780" s="178"/>
      <c r="I1780" s="184"/>
    </row>
    <row r="1781" spans="1:9">
      <c r="A1781" s="166"/>
      <c r="B1781" s="915">
        <v>44791</v>
      </c>
      <c r="C1781" s="916" t="s">
        <v>1856</v>
      </c>
      <c r="D1781" s="24" t="s">
        <v>21</v>
      </c>
      <c r="E1781" s="1013">
        <v>10000</v>
      </c>
      <c r="F1781" s="167">
        <f t="shared" si="44"/>
        <v>10000</v>
      </c>
      <c r="G1781" s="171"/>
      <c r="H1781" s="178"/>
      <c r="I1781" s="184"/>
    </row>
    <row r="1782" spans="1:9">
      <c r="A1782" s="166"/>
      <c r="B1782" s="915">
        <v>44791</v>
      </c>
      <c r="C1782" s="916" t="s">
        <v>1856</v>
      </c>
      <c r="D1782" s="24" t="s">
        <v>21</v>
      </c>
      <c r="E1782" s="1013">
        <v>10000</v>
      </c>
      <c r="F1782" s="167">
        <f t="shared" si="44"/>
        <v>10000</v>
      </c>
      <c r="G1782" s="171"/>
      <c r="H1782" s="178"/>
      <c r="I1782" s="184"/>
    </row>
    <row r="1783" spans="1:9">
      <c r="A1783" s="166"/>
      <c r="B1783" s="915">
        <v>44791</v>
      </c>
      <c r="C1783" s="916" t="s">
        <v>1856</v>
      </c>
      <c r="D1783" s="24" t="s">
        <v>21</v>
      </c>
      <c r="E1783" s="1013">
        <v>12000</v>
      </c>
      <c r="F1783" s="167">
        <f t="shared" ref="F1783:F1846" si="45">E1783</f>
        <v>12000</v>
      </c>
      <c r="G1783" s="171"/>
      <c r="H1783" s="178"/>
      <c r="I1783" s="184"/>
    </row>
    <row r="1784" spans="1:9">
      <c r="A1784" s="166"/>
      <c r="B1784" s="915">
        <v>44791</v>
      </c>
      <c r="C1784" s="916" t="s">
        <v>1856</v>
      </c>
      <c r="D1784" s="24" t="s">
        <v>21</v>
      </c>
      <c r="E1784" s="1013">
        <v>10000</v>
      </c>
      <c r="F1784" s="167">
        <f t="shared" si="45"/>
        <v>10000</v>
      </c>
      <c r="G1784" s="171"/>
      <c r="H1784" s="178"/>
      <c r="I1784" s="184"/>
    </row>
    <row r="1785" spans="1:9">
      <c r="A1785" s="166"/>
      <c r="B1785" s="915">
        <v>44791</v>
      </c>
      <c r="C1785" s="916" t="s">
        <v>1856</v>
      </c>
      <c r="D1785" s="24" t="s">
        <v>21</v>
      </c>
      <c r="E1785" s="1013">
        <v>10000</v>
      </c>
      <c r="F1785" s="167">
        <f t="shared" si="45"/>
        <v>10000</v>
      </c>
      <c r="G1785" s="171"/>
      <c r="H1785" s="178"/>
      <c r="I1785" s="184"/>
    </row>
    <row r="1786" spans="1:9">
      <c r="A1786" s="166"/>
      <c r="B1786" s="915">
        <v>44791</v>
      </c>
      <c r="C1786" s="916" t="s">
        <v>1856</v>
      </c>
      <c r="D1786" s="24" t="s">
        <v>21</v>
      </c>
      <c r="E1786" s="1013">
        <v>10000</v>
      </c>
      <c r="F1786" s="167">
        <f t="shared" si="45"/>
        <v>10000</v>
      </c>
      <c r="G1786" s="171"/>
      <c r="H1786" s="178"/>
      <c r="I1786" s="184"/>
    </row>
    <row r="1787" spans="1:9">
      <c r="A1787" s="166"/>
      <c r="B1787" s="915">
        <v>44791</v>
      </c>
      <c r="C1787" s="916" t="s">
        <v>1856</v>
      </c>
      <c r="D1787" s="24" t="s">
        <v>21</v>
      </c>
      <c r="E1787" s="1013">
        <v>10000</v>
      </c>
      <c r="F1787" s="167">
        <f t="shared" si="45"/>
        <v>10000</v>
      </c>
      <c r="G1787" s="171"/>
      <c r="H1787" s="178"/>
      <c r="I1787" s="184"/>
    </row>
    <row r="1788" spans="1:9">
      <c r="A1788" s="166"/>
      <c r="B1788" s="915">
        <v>44792</v>
      </c>
      <c r="C1788" s="916" t="s">
        <v>1857</v>
      </c>
      <c r="D1788" s="106" t="s">
        <v>2448</v>
      </c>
      <c r="E1788" s="1013">
        <v>300000</v>
      </c>
      <c r="F1788" s="167">
        <f t="shared" si="45"/>
        <v>300000</v>
      </c>
      <c r="G1788" s="171"/>
      <c r="H1788" s="178"/>
      <c r="I1788" s="184"/>
    </row>
    <row r="1789" spans="1:9">
      <c r="A1789" s="166"/>
      <c r="B1789" s="915">
        <v>44792</v>
      </c>
      <c r="C1789" s="916" t="s">
        <v>1857</v>
      </c>
      <c r="D1789" s="106" t="s">
        <v>158</v>
      </c>
      <c r="E1789" s="1013">
        <v>200000</v>
      </c>
      <c r="F1789" s="167">
        <f t="shared" si="45"/>
        <v>200000</v>
      </c>
      <c r="G1789" s="171"/>
      <c r="H1789" s="178"/>
      <c r="I1789" s="184"/>
    </row>
    <row r="1790" spans="1:9">
      <c r="A1790" s="166"/>
      <c r="B1790" s="915">
        <v>44792</v>
      </c>
      <c r="C1790" s="916" t="s">
        <v>1857</v>
      </c>
      <c r="D1790" s="106" t="s">
        <v>2075</v>
      </c>
      <c r="E1790" s="1013">
        <v>200000</v>
      </c>
      <c r="F1790" s="167">
        <f t="shared" si="45"/>
        <v>200000</v>
      </c>
      <c r="G1790" s="171"/>
      <c r="H1790" s="178"/>
      <c r="I1790" s="184"/>
    </row>
    <row r="1791" spans="1:9">
      <c r="A1791" s="166"/>
      <c r="B1791" s="915">
        <v>44792</v>
      </c>
      <c r="C1791" s="916" t="s">
        <v>1857</v>
      </c>
      <c r="D1791" s="24" t="s">
        <v>21</v>
      </c>
      <c r="E1791" s="1013">
        <v>10000</v>
      </c>
      <c r="F1791" s="167">
        <f t="shared" si="45"/>
        <v>10000</v>
      </c>
      <c r="G1791" s="171"/>
      <c r="H1791" s="178"/>
      <c r="I1791" s="184"/>
    </row>
    <row r="1792" spans="1:9">
      <c r="A1792" s="166"/>
      <c r="B1792" s="915">
        <v>44792</v>
      </c>
      <c r="C1792" s="916" t="s">
        <v>1857</v>
      </c>
      <c r="D1792" s="106" t="s">
        <v>2076</v>
      </c>
      <c r="E1792" s="1013">
        <v>250000</v>
      </c>
      <c r="F1792" s="167">
        <f t="shared" si="45"/>
        <v>250000</v>
      </c>
      <c r="G1792" s="171"/>
      <c r="H1792" s="178"/>
      <c r="I1792" s="184"/>
    </row>
    <row r="1793" spans="1:9">
      <c r="A1793" s="166"/>
      <c r="B1793" s="915">
        <v>44792</v>
      </c>
      <c r="C1793" s="916" t="s">
        <v>1857</v>
      </c>
      <c r="D1793" s="24" t="s">
        <v>21</v>
      </c>
      <c r="E1793" s="1013">
        <v>10000</v>
      </c>
      <c r="F1793" s="167">
        <f t="shared" si="45"/>
        <v>10000</v>
      </c>
      <c r="G1793" s="171"/>
      <c r="H1793" s="178"/>
      <c r="I1793" s="184"/>
    </row>
    <row r="1794" spans="1:9">
      <c r="A1794" s="166"/>
      <c r="B1794" s="915">
        <v>44792</v>
      </c>
      <c r="C1794" s="916" t="s">
        <v>1857</v>
      </c>
      <c r="D1794" s="24" t="s">
        <v>21</v>
      </c>
      <c r="E1794" s="1013">
        <v>1000</v>
      </c>
      <c r="F1794" s="167">
        <f t="shared" si="45"/>
        <v>1000</v>
      </c>
      <c r="G1794" s="171"/>
      <c r="H1794" s="178"/>
      <c r="I1794" s="184"/>
    </row>
    <row r="1795" spans="1:9">
      <c r="A1795" s="166"/>
      <c r="B1795" s="915">
        <v>44792</v>
      </c>
      <c r="C1795" s="916" t="s">
        <v>1857</v>
      </c>
      <c r="D1795" s="24" t="s">
        <v>21</v>
      </c>
      <c r="E1795" s="1013">
        <v>10000</v>
      </c>
      <c r="F1795" s="167">
        <f t="shared" si="45"/>
        <v>10000</v>
      </c>
      <c r="G1795" s="171"/>
      <c r="H1795" s="178"/>
      <c r="I1795" s="184"/>
    </row>
    <row r="1796" spans="1:9">
      <c r="A1796" s="166"/>
      <c r="B1796" s="915">
        <v>44792</v>
      </c>
      <c r="C1796" s="916" t="s">
        <v>1857</v>
      </c>
      <c r="D1796" s="24" t="s">
        <v>21</v>
      </c>
      <c r="E1796" s="1013">
        <v>20000</v>
      </c>
      <c r="F1796" s="167">
        <f t="shared" si="45"/>
        <v>20000</v>
      </c>
      <c r="G1796" s="171"/>
      <c r="H1796" s="178"/>
      <c r="I1796" s="184"/>
    </row>
    <row r="1797" spans="1:9">
      <c r="A1797" s="166"/>
      <c r="B1797" s="915">
        <v>44792</v>
      </c>
      <c r="C1797" s="916" t="s">
        <v>1857</v>
      </c>
      <c r="D1797" s="24" t="s">
        <v>21</v>
      </c>
      <c r="E1797" s="1013">
        <v>10000</v>
      </c>
      <c r="F1797" s="167">
        <f t="shared" si="45"/>
        <v>10000</v>
      </c>
      <c r="G1797" s="171"/>
      <c r="H1797" s="178"/>
      <c r="I1797" s="184"/>
    </row>
    <row r="1798" spans="1:9">
      <c r="A1798" s="166"/>
      <c r="B1798" s="915">
        <v>44792</v>
      </c>
      <c r="C1798" s="916" t="s">
        <v>1857</v>
      </c>
      <c r="D1798" s="24" t="s">
        <v>21</v>
      </c>
      <c r="E1798" s="1013">
        <v>10000</v>
      </c>
      <c r="F1798" s="167">
        <f t="shared" si="45"/>
        <v>10000</v>
      </c>
      <c r="G1798" s="171"/>
      <c r="H1798" s="178"/>
      <c r="I1798" s="184"/>
    </row>
    <row r="1799" spans="1:9">
      <c r="A1799" s="166"/>
      <c r="B1799" s="915">
        <v>44792</v>
      </c>
      <c r="C1799" s="916" t="s">
        <v>1857</v>
      </c>
      <c r="D1799" s="24" t="s">
        <v>21</v>
      </c>
      <c r="E1799" s="1013">
        <v>10000</v>
      </c>
      <c r="F1799" s="167">
        <f t="shared" si="45"/>
        <v>10000</v>
      </c>
      <c r="G1799" s="171"/>
      <c r="H1799" s="178"/>
      <c r="I1799" s="184"/>
    </row>
    <row r="1800" spans="1:9">
      <c r="A1800" s="166"/>
      <c r="B1800" s="915">
        <v>44792</v>
      </c>
      <c r="C1800" s="916" t="s">
        <v>1857</v>
      </c>
      <c r="D1800" s="24" t="s">
        <v>21</v>
      </c>
      <c r="E1800" s="1013">
        <v>10000</v>
      </c>
      <c r="F1800" s="167">
        <f t="shared" si="45"/>
        <v>10000</v>
      </c>
      <c r="G1800" s="171"/>
      <c r="H1800" s="178"/>
      <c r="I1800" s="184"/>
    </row>
    <row r="1801" spans="1:9">
      <c r="A1801" s="166"/>
      <c r="B1801" s="915">
        <v>44792</v>
      </c>
      <c r="C1801" s="916" t="s">
        <v>1857</v>
      </c>
      <c r="D1801" s="24" t="s">
        <v>21</v>
      </c>
      <c r="E1801" s="1013">
        <v>10000</v>
      </c>
      <c r="F1801" s="167">
        <f t="shared" si="45"/>
        <v>10000</v>
      </c>
      <c r="G1801" s="171"/>
      <c r="H1801" s="178"/>
      <c r="I1801" s="184"/>
    </row>
    <row r="1802" spans="1:9">
      <c r="A1802" s="166"/>
      <c r="B1802" s="915">
        <v>44792</v>
      </c>
      <c r="C1802" s="916" t="s">
        <v>1857</v>
      </c>
      <c r="D1802" s="24" t="s">
        <v>21</v>
      </c>
      <c r="E1802" s="1013">
        <v>10000</v>
      </c>
      <c r="F1802" s="167">
        <f t="shared" si="45"/>
        <v>10000</v>
      </c>
      <c r="G1802" s="171"/>
      <c r="H1802" s="178"/>
      <c r="I1802" s="184"/>
    </row>
    <row r="1803" spans="1:9">
      <c r="A1803" s="166"/>
      <c r="B1803" s="915">
        <v>44792</v>
      </c>
      <c r="C1803" s="916" t="s">
        <v>1857</v>
      </c>
      <c r="D1803" s="24" t="s">
        <v>21</v>
      </c>
      <c r="E1803" s="1013">
        <v>10000</v>
      </c>
      <c r="F1803" s="167">
        <f t="shared" si="45"/>
        <v>10000</v>
      </c>
      <c r="G1803" s="171"/>
      <c r="H1803" s="178"/>
      <c r="I1803" s="184"/>
    </row>
    <row r="1804" spans="1:9">
      <c r="A1804" s="166"/>
      <c r="B1804" s="915">
        <v>44792</v>
      </c>
      <c r="C1804" s="916" t="s">
        <v>1857</v>
      </c>
      <c r="D1804" s="24" t="s">
        <v>21</v>
      </c>
      <c r="E1804" s="1013">
        <v>10000</v>
      </c>
      <c r="F1804" s="167">
        <f t="shared" si="45"/>
        <v>10000</v>
      </c>
      <c r="G1804" s="171"/>
      <c r="H1804" s="178"/>
      <c r="I1804" s="184"/>
    </row>
    <row r="1805" spans="1:9">
      <c r="A1805" s="166"/>
      <c r="B1805" s="915">
        <v>44792</v>
      </c>
      <c r="C1805" s="916" t="s">
        <v>1857</v>
      </c>
      <c r="D1805" s="24" t="s">
        <v>21</v>
      </c>
      <c r="E1805" s="1013">
        <v>10000</v>
      </c>
      <c r="F1805" s="167">
        <f t="shared" si="45"/>
        <v>10000</v>
      </c>
      <c r="G1805" s="171"/>
      <c r="H1805" s="178"/>
      <c r="I1805" s="184"/>
    </row>
    <row r="1806" spans="1:9">
      <c r="A1806" s="166"/>
      <c r="B1806" s="915">
        <v>44792</v>
      </c>
      <c r="C1806" s="916" t="s">
        <v>1857</v>
      </c>
      <c r="D1806" s="24" t="s">
        <v>21</v>
      </c>
      <c r="E1806" s="1013">
        <v>10000</v>
      </c>
      <c r="F1806" s="167">
        <f t="shared" si="45"/>
        <v>10000</v>
      </c>
      <c r="G1806" s="171"/>
      <c r="H1806" s="178"/>
      <c r="I1806" s="184"/>
    </row>
    <row r="1807" spans="1:9">
      <c r="A1807" s="166"/>
      <c r="B1807" s="915">
        <v>44792</v>
      </c>
      <c r="C1807" s="916" t="s">
        <v>1857</v>
      </c>
      <c r="D1807" s="24" t="s">
        <v>21</v>
      </c>
      <c r="E1807" s="1013">
        <v>10000</v>
      </c>
      <c r="F1807" s="167">
        <f t="shared" si="45"/>
        <v>10000</v>
      </c>
      <c r="G1807" s="171"/>
      <c r="H1807" s="178"/>
      <c r="I1807" s="184"/>
    </row>
    <row r="1808" spans="1:9">
      <c r="A1808" s="166"/>
      <c r="B1808" s="915">
        <v>44792</v>
      </c>
      <c r="C1808" s="916" t="s">
        <v>1857</v>
      </c>
      <c r="D1808" s="24" t="s">
        <v>21</v>
      </c>
      <c r="E1808" s="1013">
        <v>1000</v>
      </c>
      <c r="F1808" s="167">
        <f t="shared" si="45"/>
        <v>1000</v>
      </c>
      <c r="G1808" s="171"/>
      <c r="H1808" s="178"/>
      <c r="I1808" s="184"/>
    </row>
    <row r="1809" spans="1:9">
      <c r="A1809" s="166"/>
      <c r="B1809" s="915">
        <v>44792</v>
      </c>
      <c r="C1809" s="916" t="s">
        <v>1857</v>
      </c>
      <c r="D1809" s="24" t="s">
        <v>21</v>
      </c>
      <c r="E1809" s="1013">
        <v>10000</v>
      </c>
      <c r="F1809" s="167">
        <f t="shared" si="45"/>
        <v>10000</v>
      </c>
      <c r="G1809" s="171"/>
      <c r="H1809" s="178"/>
      <c r="I1809" s="184"/>
    </row>
    <row r="1810" spans="1:9">
      <c r="A1810" s="166"/>
      <c r="B1810" s="915">
        <v>44792</v>
      </c>
      <c r="C1810" s="916" t="s">
        <v>1857</v>
      </c>
      <c r="D1810" s="24" t="s">
        <v>21</v>
      </c>
      <c r="E1810" s="1013">
        <v>10000</v>
      </c>
      <c r="F1810" s="167">
        <f t="shared" si="45"/>
        <v>10000</v>
      </c>
      <c r="G1810" s="171"/>
      <c r="H1810" s="178"/>
      <c r="I1810" s="184"/>
    </row>
    <row r="1811" spans="1:9">
      <c r="A1811" s="166"/>
      <c r="B1811" s="915">
        <v>44792</v>
      </c>
      <c r="C1811" s="916" t="s">
        <v>1857</v>
      </c>
      <c r="D1811" s="24" t="s">
        <v>21</v>
      </c>
      <c r="E1811" s="1013">
        <v>10000</v>
      </c>
      <c r="F1811" s="167">
        <f t="shared" si="45"/>
        <v>10000</v>
      </c>
      <c r="G1811" s="171"/>
      <c r="H1811" s="178"/>
      <c r="I1811" s="184"/>
    </row>
    <row r="1812" spans="1:9">
      <c r="A1812" s="166"/>
      <c r="B1812" s="915">
        <v>44792</v>
      </c>
      <c r="C1812" s="916" t="s">
        <v>1857</v>
      </c>
      <c r="D1812" s="24" t="s">
        <v>21</v>
      </c>
      <c r="E1812" s="1013">
        <v>10000</v>
      </c>
      <c r="F1812" s="167">
        <f t="shared" si="45"/>
        <v>10000</v>
      </c>
      <c r="G1812" s="171"/>
      <c r="H1812" s="178"/>
      <c r="I1812" s="184"/>
    </row>
    <row r="1813" spans="1:9">
      <c r="A1813" s="166"/>
      <c r="B1813" s="915">
        <v>44792</v>
      </c>
      <c r="C1813" s="916" t="s">
        <v>1857</v>
      </c>
      <c r="D1813" s="24" t="s">
        <v>21</v>
      </c>
      <c r="E1813" s="1013">
        <v>10000</v>
      </c>
      <c r="F1813" s="167">
        <f t="shared" si="45"/>
        <v>10000</v>
      </c>
      <c r="G1813" s="171"/>
      <c r="H1813" s="178"/>
      <c r="I1813" s="184"/>
    </row>
    <row r="1814" spans="1:9">
      <c r="A1814" s="166"/>
      <c r="B1814" s="915">
        <v>44792</v>
      </c>
      <c r="C1814" s="916" t="s">
        <v>1857</v>
      </c>
      <c r="D1814" s="24" t="s">
        <v>21</v>
      </c>
      <c r="E1814" s="1013">
        <v>10000</v>
      </c>
      <c r="F1814" s="167">
        <f t="shared" si="45"/>
        <v>10000</v>
      </c>
      <c r="G1814" s="171"/>
      <c r="H1814" s="178"/>
      <c r="I1814" s="184"/>
    </row>
    <row r="1815" spans="1:9">
      <c r="A1815" s="166"/>
      <c r="B1815" s="915">
        <v>44792</v>
      </c>
      <c r="C1815" s="916" t="s">
        <v>1857</v>
      </c>
      <c r="D1815" s="24" t="s">
        <v>21</v>
      </c>
      <c r="E1815" s="1013">
        <v>5000</v>
      </c>
      <c r="F1815" s="167">
        <f t="shared" si="45"/>
        <v>5000</v>
      </c>
      <c r="G1815" s="171"/>
      <c r="H1815" s="178"/>
      <c r="I1815" s="184"/>
    </row>
    <row r="1816" spans="1:9">
      <c r="A1816" s="166"/>
      <c r="B1816" s="915">
        <v>44792</v>
      </c>
      <c r="C1816" s="916" t="s">
        <v>1857</v>
      </c>
      <c r="D1816" s="24" t="s">
        <v>21</v>
      </c>
      <c r="E1816" s="1013">
        <v>10000</v>
      </c>
      <c r="F1816" s="167">
        <f t="shared" si="45"/>
        <v>10000</v>
      </c>
      <c r="G1816" s="171"/>
      <c r="H1816" s="178"/>
      <c r="I1816" s="184"/>
    </row>
    <row r="1817" spans="1:9">
      <c r="A1817" s="166"/>
      <c r="B1817" s="915">
        <v>44792</v>
      </c>
      <c r="C1817" s="916" t="s">
        <v>1857</v>
      </c>
      <c r="D1817" s="24" t="s">
        <v>21</v>
      </c>
      <c r="E1817" s="1013">
        <v>5000</v>
      </c>
      <c r="F1817" s="167">
        <f t="shared" si="45"/>
        <v>5000</v>
      </c>
      <c r="G1817" s="171"/>
      <c r="H1817" s="178"/>
      <c r="I1817" s="184"/>
    </row>
    <row r="1818" spans="1:9">
      <c r="A1818" s="166"/>
      <c r="B1818" s="915">
        <v>44792</v>
      </c>
      <c r="C1818" s="916" t="s">
        <v>1857</v>
      </c>
      <c r="D1818" s="24" t="s">
        <v>21</v>
      </c>
      <c r="E1818" s="1013">
        <v>5000</v>
      </c>
      <c r="F1818" s="167">
        <f t="shared" si="45"/>
        <v>5000</v>
      </c>
      <c r="G1818" s="171"/>
      <c r="H1818" s="178"/>
      <c r="I1818" s="184"/>
    </row>
    <row r="1819" spans="1:9">
      <c r="A1819" s="166"/>
      <c r="B1819" s="915">
        <v>44792</v>
      </c>
      <c r="C1819" s="916" t="s">
        <v>1857</v>
      </c>
      <c r="D1819" s="24" t="s">
        <v>21</v>
      </c>
      <c r="E1819" s="1013">
        <v>4000</v>
      </c>
      <c r="F1819" s="167">
        <f t="shared" si="45"/>
        <v>4000</v>
      </c>
      <c r="G1819" s="171"/>
      <c r="H1819" s="178"/>
      <c r="I1819" s="184"/>
    </row>
    <row r="1820" spans="1:9">
      <c r="A1820" s="166"/>
      <c r="B1820" s="915">
        <v>44792</v>
      </c>
      <c r="C1820" s="916" t="s">
        <v>1857</v>
      </c>
      <c r="D1820" s="24" t="s">
        <v>21</v>
      </c>
      <c r="E1820" s="1013">
        <v>10000</v>
      </c>
      <c r="F1820" s="167">
        <f t="shared" si="45"/>
        <v>10000</v>
      </c>
      <c r="G1820" s="171"/>
      <c r="H1820" s="178"/>
      <c r="I1820" s="184"/>
    </row>
    <row r="1821" spans="1:9">
      <c r="A1821" s="166"/>
      <c r="B1821" s="915">
        <v>44792</v>
      </c>
      <c r="C1821" s="916" t="s">
        <v>1857</v>
      </c>
      <c r="D1821" s="24" t="s">
        <v>21</v>
      </c>
      <c r="E1821" s="1013">
        <v>5000</v>
      </c>
      <c r="F1821" s="167">
        <f t="shared" si="45"/>
        <v>5000</v>
      </c>
      <c r="G1821" s="171"/>
      <c r="H1821" s="178"/>
      <c r="I1821" s="184"/>
    </row>
    <row r="1822" spans="1:9">
      <c r="A1822" s="166"/>
      <c r="B1822" s="915">
        <v>44792</v>
      </c>
      <c r="C1822" s="916" t="s">
        <v>1857</v>
      </c>
      <c r="D1822" s="24" t="s">
        <v>21</v>
      </c>
      <c r="E1822" s="1013">
        <v>2000</v>
      </c>
      <c r="F1822" s="167">
        <f t="shared" si="45"/>
        <v>2000</v>
      </c>
      <c r="G1822" s="171"/>
      <c r="H1822" s="178"/>
      <c r="I1822" s="184"/>
    </row>
    <row r="1823" spans="1:9">
      <c r="A1823" s="166"/>
      <c r="B1823" s="915">
        <v>44792</v>
      </c>
      <c r="C1823" s="916" t="s">
        <v>1857</v>
      </c>
      <c r="D1823" s="24" t="s">
        <v>21</v>
      </c>
      <c r="E1823" s="1013">
        <v>10000</v>
      </c>
      <c r="F1823" s="167">
        <f t="shared" si="45"/>
        <v>10000</v>
      </c>
      <c r="G1823" s="171"/>
      <c r="H1823" s="178"/>
      <c r="I1823" s="184"/>
    </row>
    <row r="1824" spans="1:9">
      <c r="A1824" s="166"/>
      <c r="B1824" s="915">
        <v>44792</v>
      </c>
      <c r="C1824" s="916" t="s">
        <v>1857</v>
      </c>
      <c r="D1824" s="24" t="s">
        <v>21</v>
      </c>
      <c r="E1824" s="1013">
        <v>10000</v>
      </c>
      <c r="F1824" s="167">
        <f t="shared" si="45"/>
        <v>10000</v>
      </c>
      <c r="G1824" s="171"/>
      <c r="H1824" s="178"/>
      <c r="I1824" s="184"/>
    </row>
    <row r="1825" spans="1:9">
      <c r="A1825" s="166"/>
      <c r="B1825" s="915">
        <v>44792</v>
      </c>
      <c r="C1825" s="916" t="s">
        <v>1857</v>
      </c>
      <c r="D1825" s="24" t="s">
        <v>21</v>
      </c>
      <c r="E1825" s="1013">
        <v>10000</v>
      </c>
      <c r="F1825" s="167">
        <f t="shared" si="45"/>
        <v>10000</v>
      </c>
      <c r="G1825" s="171"/>
      <c r="H1825" s="178"/>
      <c r="I1825" s="184"/>
    </row>
    <row r="1826" spans="1:9">
      <c r="A1826" s="166"/>
      <c r="B1826" s="915">
        <v>44792</v>
      </c>
      <c r="C1826" s="916" t="s">
        <v>1857</v>
      </c>
      <c r="D1826" s="24" t="s">
        <v>21</v>
      </c>
      <c r="E1826" s="1013">
        <v>10000</v>
      </c>
      <c r="F1826" s="167">
        <f t="shared" si="45"/>
        <v>10000</v>
      </c>
      <c r="G1826" s="171"/>
      <c r="H1826" s="178"/>
      <c r="I1826" s="184"/>
    </row>
    <row r="1827" spans="1:9">
      <c r="A1827" s="166"/>
      <c r="B1827" s="915">
        <v>44792</v>
      </c>
      <c r="C1827" s="916" t="s">
        <v>1857</v>
      </c>
      <c r="D1827" s="24" t="s">
        <v>21</v>
      </c>
      <c r="E1827" s="1013">
        <v>10000</v>
      </c>
      <c r="F1827" s="167">
        <f t="shared" si="45"/>
        <v>10000</v>
      </c>
      <c r="G1827" s="171"/>
      <c r="H1827" s="178"/>
      <c r="I1827" s="184"/>
    </row>
    <row r="1828" spans="1:9">
      <c r="A1828" s="166"/>
      <c r="B1828" s="915">
        <v>44792</v>
      </c>
      <c r="C1828" s="916" t="s">
        <v>1857</v>
      </c>
      <c r="D1828" s="24" t="s">
        <v>21</v>
      </c>
      <c r="E1828" s="1013">
        <v>10000</v>
      </c>
      <c r="F1828" s="167">
        <f t="shared" si="45"/>
        <v>10000</v>
      </c>
      <c r="G1828" s="171"/>
      <c r="H1828" s="178"/>
      <c r="I1828" s="184"/>
    </row>
    <row r="1829" spans="1:9">
      <c r="A1829" s="166"/>
      <c r="B1829" s="915">
        <v>44792</v>
      </c>
      <c r="C1829" s="916" t="s">
        <v>1857</v>
      </c>
      <c r="D1829" s="24" t="s">
        <v>21</v>
      </c>
      <c r="E1829" s="1013">
        <v>10000</v>
      </c>
      <c r="F1829" s="167">
        <f t="shared" si="45"/>
        <v>10000</v>
      </c>
      <c r="G1829" s="171"/>
      <c r="H1829" s="178"/>
      <c r="I1829" s="184"/>
    </row>
    <row r="1830" spans="1:9">
      <c r="A1830" s="166"/>
      <c r="B1830" s="915">
        <v>44792</v>
      </c>
      <c r="C1830" s="916" t="s">
        <v>1857</v>
      </c>
      <c r="D1830" s="24" t="s">
        <v>21</v>
      </c>
      <c r="E1830" s="1013">
        <v>10000</v>
      </c>
      <c r="F1830" s="167">
        <f t="shared" si="45"/>
        <v>10000</v>
      </c>
      <c r="G1830" s="171"/>
      <c r="H1830" s="178"/>
      <c r="I1830" s="184"/>
    </row>
    <row r="1831" spans="1:9">
      <c r="A1831" s="166"/>
      <c r="B1831" s="915">
        <v>44792</v>
      </c>
      <c r="C1831" s="916" t="s">
        <v>1857</v>
      </c>
      <c r="D1831" s="24" t="s">
        <v>21</v>
      </c>
      <c r="E1831" s="1013">
        <v>10000</v>
      </c>
      <c r="F1831" s="167">
        <f t="shared" si="45"/>
        <v>10000</v>
      </c>
      <c r="G1831" s="171"/>
      <c r="H1831" s="178"/>
      <c r="I1831" s="184"/>
    </row>
    <row r="1832" spans="1:9">
      <c r="A1832" s="166"/>
      <c r="B1832" s="915">
        <v>44792</v>
      </c>
      <c r="C1832" s="916" t="s">
        <v>1857</v>
      </c>
      <c r="D1832" s="24" t="s">
        <v>21</v>
      </c>
      <c r="E1832" s="1013">
        <v>10000</v>
      </c>
      <c r="F1832" s="167">
        <f t="shared" si="45"/>
        <v>10000</v>
      </c>
      <c r="G1832" s="171"/>
      <c r="H1832" s="178"/>
      <c r="I1832" s="184"/>
    </row>
    <row r="1833" spans="1:9">
      <c r="A1833" s="166"/>
      <c r="B1833" s="915">
        <v>44792</v>
      </c>
      <c r="C1833" s="916" t="s">
        <v>1857</v>
      </c>
      <c r="D1833" s="24" t="s">
        <v>21</v>
      </c>
      <c r="E1833" s="1013">
        <v>10000</v>
      </c>
      <c r="F1833" s="167">
        <f t="shared" si="45"/>
        <v>10000</v>
      </c>
      <c r="G1833" s="171"/>
      <c r="H1833" s="178"/>
      <c r="I1833" s="184"/>
    </row>
    <row r="1834" spans="1:9">
      <c r="A1834" s="166"/>
      <c r="B1834" s="915">
        <v>44792</v>
      </c>
      <c r="C1834" s="916" t="s">
        <v>1857</v>
      </c>
      <c r="D1834" s="24" t="s">
        <v>21</v>
      </c>
      <c r="E1834" s="1013">
        <v>20000</v>
      </c>
      <c r="F1834" s="167">
        <f t="shared" si="45"/>
        <v>20000</v>
      </c>
      <c r="G1834" s="171"/>
      <c r="H1834" s="178"/>
      <c r="I1834" s="184"/>
    </row>
    <row r="1835" spans="1:9">
      <c r="A1835" s="166"/>
      <c r="B1835" s="915">
        <v>44792</v>
      </c>
      <c r="C1835" s="916" t="s">
        <v>1857</v>
      </c>
      <c r="D1835" s="106" t="s">
        <v>998</v>
      </c>
      <c r="E1835" s="1013">
        <v>200000</v>
      </c>
      <c r="F1835" s="167">
        <f t="shared" si="45"/>
        <v>200000</v>
      </c>
      <c r="G1835" s="171"/>
      <c r="H1835" s="178"/>
      <c r="I1835" s="184"/>
    </row>
    <row r="1836" spans="1:9">
      <c r="A1836" s="166"/>
      <c r="B1836" s="915">
        <v>44793</v>
      </c>
      <c r="C1836" s="916" t="s">
        <v>1858</v>
      </c>
      <c r="D1836" s="106" t="s">
        <v>2077</v>
      </c>
      <c r="E1836" s="1013">
        <v>100000</v>
      </c>
      <c r="F1836" s="167">
        <f t="shared" si="45"/>
        <v>100000</v>
      </c>
      <c r="G1836" s="171"/>
      <c r="H1836" s="178"/>
      <c r="I1836" s="184"/>
    </row>
    <row r="1837" spans="1:9">
      <c r="A1837" s="166"/>
      <c r="B1837" s="915">
        <v>44793</v>
      </c>
      <c r="C1837" s="916" t="s">
        <v>1858</v>
      </c>
      <c r="D1837" s="106" t="s">
        <v>146</v>
      </c>
      <c r="E1837" s="1013">
        <v>200000</v>
      </c>
      <c r="F1837" s="167">
        <f t="shared" si="45"/>
        <v>200000</v>
      </c>
      <c r="G1837" s="171"/>
      <c r="H1837" s="178"/>
      <c r="I1837" s="184"/>
    </row>
    <row r="1838" spans="1:9">
      <c r="A1838" s="166"/>
      <c r="B1838" s="915">
        <v>44793</v>
      </c>
      <c r="C1838" s="916" t="s">
        <v>1858</v>
      </c>
      <c r="D1838" s="24" t="s">
        <v>21</v>
      </c>
      <c r="E1838" s="1013">
        <v>10000</v>
      </c>
      <c r="F1838" s="167">
        <f t="shared" si="45"/>
        <v>10000</v>
      </c>
      <c r="G1838" s="171"/>
      <c r="H1838" s="178"/>
      <c r="I1838" s="184"/>
    </row>
    <row r="1839" spans="1:9">
      <c r="A1839" s="166"/>
      <c r="B1839" s="915">
        <v>44793</v>
      </c>
      <c r="C1839" s="916" t="s">
        <v>1858</v>
      </c>
      <c r="D1839" s="24" t="s">
        <v>21</v>
      </c>
      <c r="E1839" s="1013">
        <v>1000</v>
      </c>
      <c r="F1839" s="167">
        <f t="shared" si="45"/>
        <v>1000</v>
      </c>
      <c r="G1839" s="171"/>
      <c r="H1839" s="178"/>
      <c r="I1839" s="184"/>
    </row>
    <row r="1840" spans="1:9">
      <c r="A1840" s="166"/>
      <c r="B1840" s="915">
        <v>44793</v>
      </c>
      <c r="C1840" s="916" t="s">
        <v>1858</v>
      </c>
      <c r="D1840" s="24" t="s">
        <v>21</v>
      </c>
      <c r="E1840" s="1013">
        <v>5000</v>
      </c>
      <c r="F1840" s="167">
        <f t="shared" si="45"/>
        <v>5000</v>
      </c>
      <c r="G1840" s="171"/>
      <c r="H1840" s="178"/>
      <c r="I1840" s="184"/>
    </row>
    <row r="1841" spans="1:9">
      <c r="A1841" s="166"/>
      <c r="B1841" s="915">
        <v>44793</v>
      </c>
      <c r="C1841" s="916" t="s">
        <v>1858</v>
      </c>
      <c r="D1841" s="24" t="s">
        <v>21</v>
      </c>
      <c r="E1841" s="1013">
        <v>10000</v>
      </c>
      <c r="F1841" s="167">
        <f t="shared" si="45"/>
        <v>10000</v>
      </c>
      <c r="G1841" s="171"/>
      <c r="H1841" s="178"/>
      <c r="I1841" s="184"/>
    </row>
    <row r="1842" spans="1:9">
      <c r="A1842" s="166"/>
      <c r="B1842" s="915">
        <v>44793</v>
      </c>
      <c r="C1842" s="916" t="s">
        <v>1858</v>
      </c>
      <c r="D1842" s="24" t="s">
        <v>21</v>
      </c>
      <c r="E1842" s="1013">
        <v>10000</v>
      </c>
      <c r="F1842" s="167">
        <f t="shared" si="45"/>
        <v>10000</v>
      </c>
      <c r="G1842" s="171"/>
      <c r="H1842" s="178"/>
      <c r="I1842" s="184"/>
    </row>
    <row r="1843" spans="1:9">
      <c r="A1843" s="166"/>
      <c r="B1843" s="915">
        <v>44793</v>
      </c>
      <c r="C1843" s="916" t="s">
        <v>1858</v>
      </c>
      <c r="D1843" s="24" t="s">
        <v>21</v>
      </c>
      <c r="E1843" s="1013">
        <v>10000</v>
      </c>
      <c r="F1843" s="167">
        <f t="shared" si="45"/>
        <v>10000</v>
      </c>
      <c r="G1843" s="171"/>
      <c r="H1843" s="178"/>
      <c r="I1843" s="184"/>
    </row>
    <row r="1844" spans="1:9">
      <c r="A1844" s="166"/>
      <c r="B1844" s="915">
        <v>44793</v>
      </c>
      <c r="C1844" s="916" t="s">
        <v>1858</v>
      </c>
      <c r="D1844" s="24" t="s">
        <v>21</v>
      </c>
      <c r="E1844" s="1013">
        <v>10000</v>
      </c>
      <c r="F1844" s="167">
        <f t="shared" si="45"/>
        <v>10000</v>
      </c>
      <c r="G1844" s="171"/>
      <c r="H1844" s="178"/>
      <c r="I1844" s="184"/>
    </row>
    <row r="1845" spans="1:9">
      <c r="A1845" s="166"/>
      <c r="B1845" s="915">
        <v>44793</v>
      </c>
      <c r="C1845" s="916" t="s">
        <v>1858</v>
      </c>
      <c r="D1845" s="24" t="s">
        <v>21</v>
      </c>
      <c r="E1845" s="1013">
        <v>10000</v>
      </c>
      <c r="F1845" s="167">
        <f t="shared" si="45"/>
        <v>10000</v>
      </c>
      <c r="G1845" s="171"/>
      <c r="H1845" s="178"/>
      <c r="I1845" s="184"/>
    </row>
    <row r="1846" spans="1:9">
      <c r="A1846" s="166"/>
      <c r="B1846" s="915">
        <v>44793</v>
      </c>
      <c r="C1846" s="916" t="s">
        <v>1858</v>
      </c>
      <c r="D1846" s="24" t="s">
        <v>21</v>
      </c>
      <c r="E1846" s="1013">
        <v>10000</v>
      </c>
      <c r="F1846" s="167">
        <f t="shared" si="45"/>
        <v>10000</v>
      </c>
      <c r="G1846" s="171"/>
      <c r="H1846" s="178"/>
      <c r="I1846" s="184"/>
    </row>
    <row r="1847" spans="1:9">
      <c r="A1847" s="166"/>
      <c r="B1847" s="915">
        <v>44793</v>
      </c>
      <c r="C1847" s="916" t="s">
        <v>1858</v>
      </c>
      <c r="D1847" s="24" t="s">
        <v>21</v>
      </c>
      <c r="E1847" s="1013">
        <v>10000</v>
      </c>
      <c r="F1847" s="167">
        <f t="shared" ref="F1847:F1910" si="46">E1847</f>
        <v>10000</v>
      </c>
      <c r="G1847" s="171"/>
      <c r="H1847" s="178"/>
      <c r="I1847" s="184"/>
    </row>
    <row r="1848" spans="1:9">
      <c r="A1848" s="166"/>
      <c r="B1848" s="915">
        <v>44793</v>
      </c>
      <c r="C1848" s="916" t="s">
        <v>1858</v>
      </c>
      <c r="D1848" s="24" t="s">
        <v>21</v>
      </c>
      <c r="E1848" s="1013">
        <v>10000</v>
      </c>
      <c r="F1848" s="167">
        <f t="shared" si="46"/>
        <v>10000</v>
      </c>
      <c r="G1848" s="171"/>
      <c r="H1848" s="178"/>
      <c r="I1848" s="184"/>
    </row>
    <row r="1849" spans="1:9">
      <c r="A1849" s="166"/>
      <c r="B1849" s="915">
        <v>44793</v>
      </c>
      <c r="C1849" s="916" t="s">
        <v>1858</v>
      </c>
      <c r="D1849" s="24" t="s">
        <v>21</v>
      </c>
      <c r="E1849" s="1013">
        <v>10000</v>
      </c>
      <c r="F1849" s="167">
        <f t="shared" si="46"/>
        <v>10000</v>
      </c>
      <c r="G1849" s="171"/>
      <c r="H1849" s="178"/>
      <c r="I1849" s="184"/>
    </row>
    <row r="1850" spans="1:9">
      <c r="A1850" s="166"/>
      <c r="B1850" s="915">
        <v>44793</v>
      </c>
      <c r="C1850" s="916" t="s">
        <v>1858</v>
      </c>
      <c r="D1850" s="24" t="s">
        <v>155</v>
      </c>
      <c r="E1850" s="1013">
        <v>250000</v>
      </c>
      <c r="F1850" s="167">
        <f t="shared" si="46"/>
        <v>250000</v>
      </c>
      <c r="G1850" s="171"/>
      <c r="H1850" s="178"/>
      <c r="I1850" s="184"/>
    </row>
    <row r="1851" spans="1:9">
      <c r="A1851" s="166"/>
      <c r="B1851" s="915">
        <v>44793</v>
      </c>
      <c r="C1851" s="916" t="s">
        <v>1858</v>
      </c>
      <c r="D1851" s="24" t="s">
        <v>21</v>
      </c>
      <c r="E1851" s="1013">
        <v>10000</v>
      </c>
      <c r="F1851" s="167">
        <f t="shared" si="46"/>
        <v>10000</v>
      </c>
      <c r="G1851" s="171"/>
      <c r="H1851" s="178"/>
      <c r="I1851" s="184"/>
    </row>
    <row r="1852" spans="1:9">
      <c r="A1852" s="166"/>
      <c r="B1852" s="915">
        <v>44793</v>
      </c>
      <c r="C1852" s="916" t="s">
        <v>1858</v>
      </c>
      <c r="D1852" s="24" t="s">
        <v>21</v>
      </c>
      <c r="E1852" s="1013">
        <v>10000</v>
      </c>
      <c r="F1852" s="167">
        <f t="shared" si="46"/>
        <v>10000</v>
      </c>
      <c r="G1852" s="171"/>
      <c r="H1852" s="178"/>
      <c r="I1852" s="184"/>
    </row>
    <row r="1853" spans="1:9">
      <c r="A1853" s="166"/>
      <c r="B1853" s="915">
        <v>44793</v>
      </c>
      <c r="C1853" s="916" t="s">
        <v>1858</v>
      </c>
      <c r="D1853" s="24" t="s">
        <v>21</v>
      </c>
      <c r="E1853" s="1013">
        <v>10000</v>
      </c>
      <c r="F1853" s="167">
        <f t="shared" si="46"/>
        <v>10000</v>
      </c>
      <c r="G1853" s="171"/>
      <c r="H1853" s="178"/>
      <c r="I1853" s="184"/>
    </row>
    <row r="1854" spans="1:9">
      <c r="A1854" s="166"/>
      <c r="B1854" s="915">
        <v>44793</v>
      </c>
      <c r="C1854" s="916" t="s">
        <v>1858</v>
      </c>
      <c r="D1854" s="24" t="s">
        <v>21</v>
      </c>
      <c r="E1854" s="1013">
        <v>20000</v>
      </c>
      <c r="F1854" s="167">
        <f t="shared" si="46"/>
        <v>20000</v>
      </c>
      <c r="G1854" s="171"/>
      <c r="H1854" s="178"/>
      <c r="I1854" s="184"/>
    </row>
    <row r="1855" spans="1:9">
      <c r="A1855" s="166"/>
      <c r="B1855" s="915">
        <v>44793</v>
      </c>
      <c r="C1855" s="916" t="s">
        <v>1858</v>
      </c>
      <c r="D1855" s="106" t="s">
        <v>2462</v>
      </c>
      <c r="E1855" s="1013">
        <v>50000</v>
      </c>
      <c r="F1855" s="167">
        <f t="shared" si="46"/>
        <v>50000</v>
      </c>
      <c r="G1855" s="171"/>
      <c r="H1855" s="178"/>
      <c r="I1855" s="184"/>
    </row>
    <row r="1856" spans="1:9">
      <c r="A1856" s="166"/>
      <c r="B1856" s="915">
        <v>44793</v>
      </c>
      <c r="C1856" s="916" t="s">
        <v>1858</v>
      </c>
      <c r="D1856" s="24" t="s">
        <v>21</v>
      </c>
      <c r="E1856" s="1013">
        <v>10000</v>
      </c>
      <c r="F1856" s="167">
        <f t="shared" si="46"/>
        <v>10000</v>
      </c>
      <c r="G1856" s="171"/>
      <c r="H1856" s="178"/>
      <c r="I1856" s="184"/>
    </row>
    <row r="1857" spans="1:9">
      <c r="A1857" s="166"/>
      <c r="B1857" s="915">
        <v>44793</v>
      </c>
      <c r="C1857" s="916" t="s">
        <v>1858</v>
      </c>
      <c r="D1857" s="24" t="s">
        <v>21</v>
      </c>
      <c r="E1857" s="1013">
        <v>10000</v>
      </c>
      <c r="F1857" s="167">
        <f t="shared" si="46"/>
        <v>10000</v>
      </c>
      <c r="G1857" s="171"/>
      <c r="H1857" s="178"/>
      <c r="I1857" s="184"/>
    </row>
    <row r="1858" spans="1:9">
      <c r="A1858" s="166"/>
      <c r="B1858" s="915">
        <v>44793</v>
      </c>
      <c r="C1858" s="916" t="s">
        <v>1858</v>
      </c>
      <c r="D1858" s="24" t="s">
        <v>21</v>
      </c>
      <c r="E1858" s="1013">
        <v>10000</v>
      </c>
      <c r="F1858" s="167">
        <f t="shared" si="46"/>
        <v>10000</v>
      </c>
      <c r="G1858" s="171"/>
      <c r="H1858" s="178"/>
      <c r="I1858" s="184"/>
    </row>
    <row r="1859" spans="1:9">
      <c r="A1859" s="166"/>
      <c r="B1859" s="915">
        <v>44793</v>
      </c>
      <c r="C1859" s="916" t="s">
        <v>1858</v>
      </c>
      <c r="D1859" s="24" t="s">
        <v>21</v>
      </c>
      <c r="E1859" s="1013">
        <v>1000</v>
      </c>
      <c r="F1859" s="167">
        <f t="shared" si="46"/>
        <v>1000</v>
      </c>
      <c r="G1859" s="171"/>
      <c r="H1859" s="178"/>
      <c r="I1859" s="184"/>
    </row>
    <row r="1860" spans="1:9">
      <c r="A1860" s="166"/>
      <c r="B1860" s="915">
        <v>44793</v>
      </c>
      <c r="C1860" s="916" t="s">
        <v>1858</v>
      </c>
      <c r="D1860" s="24" t="s">
        <v>21</v>
      </c>
      <c r="E1860" s="1013">
        <v>10000</v>
      </c>
      <c r="F1860" s="167">
        <f t="shared" si="46"/>
        <v>10000</v>
      </c>
      <c r="G1860" s="171"/>
      <c r="H1860" s="178"/>
      <c r="I1860" s="184"/>
    </row>
    <row r="1861" spans="1:9">
      <c r="A1861" s="166"/>
      <c r="B1861" s="915">
        <v>44793</v>
      </c>
      <c r="C1861" s="916" t="s">
        <v>1858</v>
      </c>
      <c r="D1861" s="24" t="s">
        <v>21</v>
      </c>
      <c r="E1861" s="1013">
        <v>1</v>
      </c>
      <c r="F1861" s="167">
        <f t="shared" si="46"/>
        <v>1</v>
      </c>
      <c r="G1861" s="171"/>
      <c r="H1861" s="178"/>
      <c r="I1861" s="184"/>
    </row>
    <row r="1862" spans="1:9">
      <c r="A1862" s="166"/>
      <c r="B1862" s="915">
        <v>44793</v>
      </c>
      <c r="C1862" s="916" t="s">
        <v>1858</v>
      </c>
      <c r="D1862" s="24" t="s">
        <v>21</v>
      </c>
      <c r="E1862" s="1013">
        <v>10000</v>
      </c>
      <c r="F1862" s="167">
        <f t="shared" si="46"/>
        <v>10000</v>
      </c>
      <c r="G1862" s="171"/>
      <c r="H1862" s="178"/>
      <c r="I1862" s="184"/>
    </row>
    <row r="1863" spans="1:9">
      <c r="A1863" s="166"/>
      <c r="B1863" s="915">
        <v>44793</v>
      </c>
      <c r="C1863" s="916" t="s">
        <v>1858</v>
      </c>
      <c r="D1863" s="24" t="s">
        <v>21</v>
      </c>
      <c r="E1863" s="1013">
        <v>10000</v>
      </c>
      <c r="F1863" s="167">
        <f t="shared" si="46"/>
        <v>10000</v>
      </c>
      <c r="G1863" s="171"/>
      <c r="H1863" s="178"/>
      <c r="I1863" s="184"/>
    </row>
    <row r="1864" spans="1:9">
      <c r="A1864" s="166"/>
      <c r="B1864" s="915">
        <v>44793</v>
      </c>
      <c r="C1864" s="916" t="s">
        <v>1858</v>
      </c>
      <c r="D1864" s="24" t="s">
        <v>21</v>
      </c>
      <c r="E1864" s="1013">
        <v>10000</v>
      </c>
      <c r="F1864" s="167">
        <f t="shared" si="46"/>
        <v>10000</v>
      </c>
      <c r="G1864" s="171"/>
      <c r="H1864" s="178"/>
      <c r="I1864" s="184"/>
    </row>
    <row r="1865" spans="1:9">
      <c r="A1865" s="166"/>
      <c r="B1865" s="915">
        <v>44793</v>
      </c>
      <c r="C1865" s="916" t="s">
        <v>1858</v>
      </c>
      <c r="D1865" s="24" t="s">
        <v>21</v>
      </c>
      <c r="E1865" s="1013">
        <v>10000</v>
      </c>
      <c r="F1865" s="167">
        <f t="shared" si="46"/>
        <v>10000</v>
      </c>
      <c r="G1865" s="171"/>
      <c r="H1865" s="178"/>
      <c r="I1865" s="184"/>
    </row>
    <row r="1866" spans="1:9">
      <c r="A1866" s="166"/>
      <c r="B1866" s="915">
        <v>44793</v>
      </c>
      <c r="C1866" s="916" t="s">
        <v>1858</v>
      </c>
      <c r="D1866" s="24" t="s">
        <v>21</v>
      </c>
      <c r="E1866" s="1013">
        <v>10000</v>
      </c>
      <c r="F1866" s="167">
        <f t="shared" si="46"/>
        <v>10000</v>
      </c>
      <c r="G1866" s="171"/>
      <c r="H1866" s="178"/>
      <c r="I1866" s="184"/>
    </row>
    <row r="1867" spans="1:9">
      <c r="A1867" s="166"/>
      <c r="B1867" s="915">
        <v>44793</v>
      </c>
      <c r="C1867" s="916" t="s">
        <v>1858</v>
      </c>
      <c r="D1867" s="24" t="s">
        <v>21</v>
      </c>
      <c r="E1867" s="1013">
        <v>10000</v>
      </c>
      <c r="F1867" s="167">
        <f t="shared" si="46"/>
        <v>10000</v>
      </c>
      <c r="G1867" s="171"/>
      <c r="H1867" s="178"/>
      <c r="I1867" s="184"/>
    </row>
    <row r="1868" spans="1:9">
      <c r="A1868" s="166"/>
      <c r="B1868" s="915">
        <v>44793</v>
      </c>
      <c r="C1868" s="916" t="s">
        <v>1858</v>
      </c>
      <c r="D1868" s="24" t="s">
        <v>21</v>
      </c>
      <c r="E1868" s="1013">
        <v>10000</v>
      </c>
      <c r="F1868" s="167">
        <f t="shared" si="46"/>
        <v>10000</v>
      </c>
      <c r="G1868" s="171"/>
      <c r="H1868" s="178"/>
      <c r="I1868" s="184"/>
    </row>
    <row r="1869" spans="1:9">
      <c r="A1869" s="166"/>
      <c r="B1869" s="915">
        <v>44793</v>
      </c>
      <c r="C1869" s="916" t="s">
        <v>1858</v>
      </c>
      <c r="D1869" s="24" t="s">
        <v>21</v>
      </c>
      <c r="E1869" s="1013">
        <v>10000</v>
      </c>
      <c r="F1869" s="167">
        <f t="shared" si="46"/>
        <v>10000</v>
      </c>
      <c r="G1869" s="171"/>
      <c r="H1869" s="178"/>
      <c r="I1869" s="184"/>
    </row>
    <row r="1870" spans="1:9">
      <c r="A1870" s="166"/>
      <c r="B1870" s="915">
        <v>44793</v>
      </c>
      <c r="C1870" s="916" t="s">
        <v>1858</v>
      </c>
      <c r="D1870" s="24" t="s">
        <v>21</v>
      </c>
      <c r="E1870" s="1013">
        <v>10000</v>
      </c>
      <c r="F1870" s="167">
        <f t="shared" si="46"/>
        <v>10000</v>
      </c>
      <c r="G1870" s="171"/>
      <c r="H1870" s="178"/>
      <c r="I1870" s="184"/>
    </row>
    <row r="1871" spans="1:9">
      <c r="A1871" s="166"/>
      <c r="B1871" s="915">
        <v>44793</v>
      </c>
      <c r="C1871" s="916" t="s">
        <v>1858</v>
      </c>
      <c r="D1871" s="24" t="s">
        <v>21</v>
      </c>
      <c r="E1871" s="1013">
        <v>1000</v>
      </c>
      <c r="F1871" s="167">
        <f t="shared" si="46"/>
        <v>1000</v>
      </c>
      <c r="G1871" s="171"/>
      <c r="H1871" s="178"/>
      <c r="I1871" s="184"/>
    </row>
    <row r="1872" spans="1:9">
      <c r="A1872" s="166"/>
      <c r="B1872" s="915">
        <v>44793</v>
      </c>
      <c r="C1872" s="916" t="s">
        <v>1858</v>
      </c>
      <c r="D1872" s="24" t="s">
        <v>21</v>
      </c>
      <c r="E1872" s="1013">
        <v>10000</v>
      </c>
      <c r="F1872" s="167">
        <f t="shared" si="46"/>
        <v>10000</v>
      </c>
      <c r="G1872" s="171"/>
      <c r="H1872" s="178"/>
      <c r="I1872" s="184"/>
    </row>
    <row r="1873" spans="1:9">
      <c r="A1873" s="166"/>
      <c r="B1873" s="915">
        <v>44793</v>
      </c>
      <c r="C1873" s="916" t="s">
        <v>1858</v>
      </c>
      <c r="D1873" s="24" t="s">
        <v>21</v>
      </c>
      <c r="E1873" s="1013">
        <v>10000</v>
      </c>
      <c r="F1873" s="167">
        <f t="shared" si="46"/>
        <v>10000</v>
      </c>
      <c r="G1873" s="171"/>
      <c r="H1873" s="178"/>
      <c r="I1873" s="184"/>
    </row>
    <row r="1874" spans="1:9">
      <c r="A1874" s="166"/>
      <c r="B1874" s="915">
        <v>44793</v>
      </c>
      <c r="C1874" s="916" t="s">
        <v>1858</v>
      </c>
      <c r="D1874" s="24" t="s">
        <v>21</v>
      </c>
      <c r="E1874" s="1013">
        <v>10000</v>
      </c>
      <c r="F1874" s="167">
        <f t="shared" si="46"/>
        <v>10000</v>
      </c>
      <c r="G1874" s="171"/>
      <c r="H1874" s="178"/>
      <c r="I1874" s="184"/>
    </row>
    <row r="1875" spans="1:9">
      <c r="A1875" s="166"/>
      <c r="B1875" s="915">
        <v>44793</v>
      </c>
      <c r="C1875" s="916" t="s">
        <v>1858</v>
      </c>
      <c r="D1875" s="24" t="s">
        <v>21</v>
      </c>
      <c r="E1875" s="1013">
        <v>10000</v>
      </c>
      <c r="F1875" s="167">
        <f t="shared" si="46"/>
        <v>10000</v>
      </c>
      <c r="G1875" s="171"/>
      <c r="H1875" s="178"/>
      <c r="I1875" s="184"/>
    </row>
    <row r="1876" spans="1:9">
      <c r="A1876" s="166"/>
      <c r="B1876" s="915">
        <v>44793</v>
      </c>
      <c r="C1876" s="916" t="s">
        <v>1858</v>
      </c>
      <c r="D1876" s="24" t="s">
        <v>21</v>
      </c>
      <c r="E1876" s="1013">
        <v>10000</v>
      </c>
      <c r="F1876" s="167">
        <f t="shared" si="46"/>
        <v>10000</v>
      </c>
      <c r="G1876" s="171"/>
      <c r="H1876" s="178"/>
      <c r="I1876" s="184"/>
    </row>
    <row r="1877" spans="1:9">
      <c r="A1877" s="166"/>
      <c r="B1877" s="915">
        <v>44793</v>
      </c>
      <c r="C1877" s="916" t="s">
        <v>1858</v>
      </c>
      <c r="D1877" s="24" t="s">
        <v>21</v>
      </c>
      <c r="E1877" s="1013">
        <v>10000</v>
      </c>
      <c r="F1877" s="167">
        <f t="shared" si="46"/>
        <v>10000</v>
      </c>
      <c r="G1877" s="171"/>
      <c r="H1877" s="178"/>
      <c r="I1877" s="184"/>
    </row>
    <row r="1878" spans="1:9">
      <c r="A1878" s="166"/>
      <c r="B1878" s="915">
        <v>44793</v>
      </c>
      <c r="C1878" s="916" t="s">
        <v>1858</v>
      </c>
      <c r="D1878" s="24" t="s">
        <v>21</v>
      </c>
      <c r="E1878" s="1013">
        <v>10000</v>
      </c>
      <c r="F1878" s="167">
        <f t="shared" si="46"/>
        <v>10000</v>
      </c>
      <c r="G1878" s="171"/>
      <c r="H1878" s="178"/>
      <c r="I1878" s="184"/>
    </row>
    <row r="1879" spans="1:9">
      <c r="A1879" s="166"/>
      <c r="B1879" s="915">
        <v>44793</v>
      </c>
      <c r="C1879" s="916" t="s">
        <v>1858</v>
      </c>
      <c r="D1879" s="24" t="s">
        <v>21</v>
      </c>
      <c r="E1879" s="1013">
        <v>10000</v>
      </c>
      <c r="F1879" s="167">
        <f t="shared" si="46"/>
        <v>10000</v>
      </c>
      <c r="G1879" s="171"/>
      <c r="H1879" s="178"/>
      <c r="I1879" s="184"/>
    </row>
    <row r="1880" spans="1:9">
      <c r="A1880" s="166"/>
      <c r="B1880" s="915">
        <v>44793</v>
      </c>
      <c r="C1880" s="916" t="s">
        <v>1858</v>
      </c>
      <c r="D1880" s="24" t="s">
        <v>21</v>
      </c>
      <c r="E1880" s="1013">
        <v>10000</v>
      </c>
      <c r="F1880" s="167">
        <f t="shared" si="46"/>
        <v>10000</v>
      </c>
      <c r="G1880" s="171"/>
      <c r="H1880" s="178"/>
      <c r="I1880" s="184"/>
    </row>
    <row r="1881" spans="1:9">
      <c r="A1881" s="166"/>
      <c r="B1881" s="915">
        <v>44793</v>
      </c>
      <c r="C1881" s="916" t="s">
        <v>1858</v>
      </c>
      <c r="D1881" s="24" t="s">
        <v>21</v>
      </c>
      <c r="E1881" s="1013">
        <v>10000</v>
      </c>
      <c r="F1881" s="167">
        <f t="shared" si="46"/>
        <v>10000</v>
      </c>
      <c r="G1881" s="171"/>
      <c r="H1881" s="178"/>
      <c r="I1881" s="184"/>
    </row>
    <row r="1882" spans="1:9">
      <c r="A1882" s="166"/>
      <c r="B1882" s="915">
        <v>44794</v>
      </c>
      <c r="C1882" s="916" t="s">
        <v>1859</v>
      </c>
      <c r="D1882" s="106" t="s">
        <v>361</v>
      </c>
      <c r="E1882" s="1013">
        <v>500000</v>
      </c>
      <c r="F1882" s="167">
        <f t="shared" si="46"/>
        <v>500000</v>
      </c>
      <c r="G1882" s="171"/>
      <c r="H1882" s="178"/>
      <c r="I1882" s="184"/>
    </row>
    <row r="1883" spans="1:9">
      <c r="A1883" s="166"/>
      <c r="B1883" s="915">
        <v>44794</v>
      </c>
      <c r="C1883" s="916" t="s">
        <v>1859</v>
      </c>
      <c r="D1883" s="24" t="s">
        <v>21</v>
      </c>
      <c r="E1883" s="1013">
        <v>10000</v>
      </c>
      <c r="F1883" s="167">
        <f t="shared" si="46"/>
        <v>10000</v>
      </c>
      <c r="G1883" s="171"/>
      <c r="H1883" s="178"/>
      <c r="I1883" s="184"/>
    </row>
    <row r="1884" spans="1:9">
      <c r="A1884" s="166"/>
      <c r="B1884" s="915">
        <v>44794</v>
      </c>
      <c r="C1884" s="916" t="s">
        <v>1859</v>
      </c>
      <c r="D1884" s="24" t="s">
        <v>21</v>
      </c>
      <c r="E1884" s="1013">
        <v>9000</v>
      </c>
      <c r="F1884" s="167">
        <f t="shared" si="46"/>
        <v>9000</v>
      </c>
      <c r="G1884" s="171"/>
      <c r="H1884" s="178"/>
      <c r="I1884" s="184"/>
    </row>
    <row r="1885" spans="1:9">
      <c r="A1885" s="166"/>
      <c r="B1885" s="915">
        <v>44794</v>
      </c>
      <c r="C1885" s="916" t="s">
        <v>1859</v>
      </c>
      <c r="D1885" s="24" t="s">
        <v>21</v>
      </c>
      <c r="E1885" s="1013">
        <v>1000</v>
      </c>
      <c r="F1885" s="167">
        <f t="shared" si="46"/>
        <v>1000</v>
      </c>
      <c r="G1885" s="171"/>
      <c r="H1885" s="178"/>
      <c r="I1885" s="184"/>
    </row>
    <row r="1886" spans="1:9">
      <c r="A1886" s="166"/>
      <c r="B1886" s="915">
        <v>44794</v>
      </c>
      <c r="C1886" s="916" t="s">
        <v>1859</v>
      </c>
      <c r="D1886" s="24" t="s">
        <v>21</v>
      </c>
      <c r="E1886" s="1013">
        <v>10000</v>
      </c>
      <c r="F1886" s="167">
        <f t="shared" si="46"/>
        <v>10000</v>
      </c>
      <c r="G1886" s="171"/>
      <c r="H1886" s="178"/>
      <c r="I1886" s="184"/>
    </row>
    <row r="1887" spans="1:9">
      <c r="A1887" s="166"/>
      <c r="B1887" s="915">
        <v>44794</v>
      </c>
      <c r="C1887" s="916" t="s">
        <v>1859</v>
      </c>
      <c r="D1887" s="24" t="s">
        <v>21</v>
      </c>
      <c r="E1887" s="1013">
        <v>10000</v>
      </c>
      <c r="F1887" s="167">
        <f t="shared" si="46"/>
        <v>10000</v>
      </c>
      <c r="G1887" s="171"/>
      <c r="H1887" s="178"/>
      <c r="I1887" s="184"/>
    </row>
    <row r="1888" spans="1:9">
      <c r="A1888" s="166"/>
      <c r="B1888" s="915">
        <v>44794</v>
      </c>
      <c r="C1888" s="916" t="s">
        <v>1859</v>
      </c>
      <c r="D1888" s="24" t="s">
        <v>21</v>
      </c>
      <c r="E1888" s="1013">
        <v>10000</v>
      </c>
      <c r="F1888" s="167">
        <f t="shared" si="46"/>
        <v>10000</v>
      </c>
      <c r="G1888" s="171"/>
      <c r="H1888" s="178"/>
      <c r="I1888" s="184"/>
    </row>
    <row r="1889" spans="1:9">
      <c r="A1889" s="166"/>
      <c r="B1889" s="915">
        <v>44794</v>
      </c>
      <c r="C1889" s="916" t="s">
        <v>1859</v>
      </c>
      <c r="D1889" s="24" t="s">
        <v>21</v>
      </c>
      <c r="E1889" s="1013">
        <v>10000</v>
      </c>
      <c r="F1889" s="167">
        <f t="shared" si="46"/>
        <v>10000</v>
      </c>
      <c r="G1889" s="171"/>
      <c r="H1889" s="178"/>
      <c r="I1889" s="184"/>
    </row>
    <row r="1890" spans="1:9">
      <c r="A1890" s="166"/>
      <c r="B1890" s="915">
        <v>44794</v>
      </c>
      <c r="C1890" s="916" t="s">
        <v>1859</v>
      </c>
      <c r="D1890" s="24" t="s">
        <v>21</v>
      </c>
      <c r="E1890" s="1013">
        <v>21000</v>
      </c>
      <c r="F1890" s="167">
        <f t="shared" si="46"/>
        <v>21000</v>
      </c>
      <c r="G1890" s="171"/>
      <c r="H1890" s="178"/>
      <c r="I1890" s="184"/>
    </row>
    <row r="1891" spans="1:9">
      <c r="A1891" s="166"/>
      <c r="B1891" s="915">
        <v>44794</v>
      </c>
      <c r="C1891" s="916" t="s">
        <v>1859</v>
      </c>
      <c r="D1891" s="24" t="s">
        <v>21</v>
      </c>
      <c r="E1891" s="1013">
        <v>10000</v>
      </c>
      <c r="F1891" s="167">
        <f t="shared" si="46"/>
        <v>10000</v>
      </c>
      <c r="G1891" s="171"/>
      <c r="H1891" s="178"/>
      <c r="I1891" s="184"/>
    </row>
    <row r="1892" spans="1:9">
      <c r="A1892" s="166"/>
      <c r="B1892" s="915">
        <v>44794</v>
      </c>
      <c r="C1892" s="916" t="s">
        <v>1859</v>
      </c>
      <c r="D1892" s="106" t="s">
        <v>2078</v>
      </c>
      <c r="E1892" s="1013">
        <v>50000</v>
      </c>
      <c r="F1892" s="167">
        <f t="shared" si="46"/>
        <v>50000</v>
      </c>
      <c r="G1892" s="171"/>
      <c r="H1892" s="178"/>
      <c r="I1892" s="184"/>
    </row>
    <row r="1893" spans="1:9">
      <c r="A1893" s="166"/>
      <c r="B1893" s="915">
        <v>44794</v>
      </c>
      <c r="C1893" s="916" t="s">
        <v>1859</v>
      </c>
      <c r="D1893" s="24" t="s">
        <v>21</v>
      </c>
      <c r="E1893" s="1013">
        <v>10000</v>
      </c>
      <c r="F1893" s="167">
        <f t="shared" si="46"/>
        <v>10000</v>
      </c>
      <c r="G1893" s="171"/>
      <c r="H1893" s="178"/>
      <c r="I1893" s="184"/>
    </row>
    <row r="1894" spans="1:9">
      <c r="A1894" s="166"/>
      <c r="B1894" s="915">
        <v>44794</v>
      </c>
      <c r="C1894" s="916" t="s">
        <v>1859</v>
      </c>
      <c r="D1894" s="24" t="s">
        <v>21</v>
      </c>
      <c r="E1894" s="1013">
        <v>10000</v>
      </c>
      <c r="F1894" s="167">
        <f t="shared" si="46"/>
        <v>10000</v>
      </c>
      <c r="G1894" s="171"/>
      <c r="H1894" s="178"/>
      <c r="I1894" s="184"/>
    </row>
    <row r="1895" spans="1:9">
      <c r="A1895" s="166"/>
      <c r="B1895" s="915">
        <v>44794</v>
      </c>
      <c r="C1895" s="916" t="s">
        <v>1859</v>
      </c>
      <c r="D1895" s="24" t="s">
        <v>21</v>
      </c>
      <c r="E1895" s="1013">
        <v>10000</v>
      </c>
      <c r="F1895" s="167">
        <f t="shared" si="46"/>
        <v>10000</v>
      </c>
      <c r="G1895" s="171"/>
      <c r="H1895" s="178"/>
      <c r="I1895" s="184"/>
    </row>
    <row r="1896" spans="1:9">
      <c r="A1896" s="166"/>
      <c r="B1896" s="915">
        <v>44794</v>
      </c>
      <c r="C1896" s="916" t="s">
        <v>1859</v>
      </c>
      <c r="D1896" s="24" t="s">
        <v>21</v>
      </c>
      <c r="E1896" s="1013">
        <v>10000</v>
      </c>
      <c r="F1896" s="167">
        <f t="shared" si="46"/>
        <v>10000</v>
      </c>
      <c r="G1896" s="171"/>
      <c r="H1896" s="178"/>
      <c r="I1896" s="184"/>
    </row>
    <row r="1897" spans="1:9">
      <c r="A1897" s="166"/>
      <c r="B1897" s="915">
        <v>44794</v>
      </c>
      <c r="C1897" s="916" t="s">
        <v>1859</v>
      </c>
      <c r="D1897" s="24" t="s">
        <v>21</v>
      </c>
      <c r="E1897" s="1013">
        <v>10000</v>
      </c>
      <c r="F1897" s="167">
        <f t="shared" si="46"/>
        <v>10000</v>
      </c>
      <c r="G1897" s="171"/>
      <c r="H1897" s="178"/>
      <c r="I1897" s="184"/>
    </row>
    <row r="1898" spans="1:9">
      <c r="A1898" s="166"/>
      <c r="B1898" s="915">
        <v>44794</v>
      </c>
      <c r="C1898" s="916" t="s">
        <v>1859</v>
      </c>
      <c r="D1898" s="24" t="s">
        <v>21</v>
      </c>
      <c r="E1898" s="1013">
        <v>10000</v>
      </c>
      <c r="F1898" s="167">
        <f t="shared" si="46"/>
        <v>10000</v>
      </c>
      <c r="G1898" s="171"/>
      <c r="H1898" s="178"/>
      <c r="I1898" s="184"/>
    </row>
    <row r="1899" spans="1:9">
      <c r="A1899" s="166"/>
      <c r="B1899" s="915">
        <v>44794</v>
      </c>
      <c r="C1899" s="916" t="s">
        <v>1859</v>
      </c>
      <c r="D1899" s="24" t="s">
        <v>21</v>
      </c>
      <c r="E1899" s="1013">
        <v>10000</v>
      </c>
      <c r="F1899" s="167">
        <f t="shared" si="46"/>
        <v>10000</v>
      </c>
      <c r="G1899" s="171"/>
      <c r="H1899" s="178"/>
      <c r="I1899" s="184"/>
    </row>
    <row r="1900" spans="1:9">
      <c r="A1900" s="166"/>
      <c r="B1900" s="915">
        <v>44794</v>
      </c>
      <c r="C1900" s="916" t="s">
        <v>1859</v>
      </c>
      <c r="D1900" s="24" t="s">
        <v>21</v>
      </c>
      <c r="E1900" s="1013">
        <v>1200</v>
      </c>
      <c r="F1900" s="167">
        <f t="shared" si="46"/>
        <v>1200</v>
      </c>
      <c r="G1900" s="171"/>
      <c r="H1900" s="178"/>
      <c r="I1900" s="184"/>
    </row>
    <row r="1901" spans="1:9">
      <c r="A1901" s="166"/>
      <c r="B1901" s="915">
        <v>44794</v>
      </c>
      <c r="C1901" s="916" t="s">
        <v>1859</v>
      </c>
      <c r="D1901" s="24" t="s">
        <v>21</v>
      </c>
      <c r="E1901" s="1013">
        <v>1000</v>
      </c>
      <c r="F1901" s="167">
        <f t="shared" si="46"/>
        <v>1000</v>
      </c>
      <c r="G1901" s="171"/>
      <c r="H1901" s="178"/>
      <c r="I1901" s="184"/>
    </row>
    <row r="1902" spans="1:9">
      <c r="A1902" s="166"/>
      <c r="B1902" s="915">
        <v>44794</v>
      </c>
      <c r="C1902" s="916" t="s">
        <v>1859</v>
      </c>
      <c r="D1902" s="24" t="s">
        <v>21</v>
      </c>
      <c r="E1902" s="1013">
        <v>5100</v>
      </c>
      <c r="F1902" s="167">
        <f t="shared" si="46"/>
        <v>5100</v>
      </c>
      <c r="G1902" s="171"/>
      <c r="H1902" s="178"/>
      <c r="I1902" s="184"/>
    </row>
    <row r="1903" spans="1:9">
      <c r="A1903" s="166"/>
      <c r="B1903" s="915">
        <v>44794</v>
      </c>
      <c r="C1903" s="916" t="s">
        <v>1859</v>
      </c>
      <c r="D1903" s="24" t="s">
        <v>21</v>
      </c>
      <c r="E1903" s="1013">
        <v>1000</v>
      </c>
      <c r="F1903" s="167">
        <f t="shared" si="46"/>
        <v>1000</v>
      </c>
      <c r="G1903" s="171"/>
      <c r="H1903" s="178"/>
      <c r="I1903" s="184"/>
    </row>
    <row r="1904" spans="1:9">
      <c r="A1904" s="166"/>
      <c r="B1904" s="915">
        <v>44794</v>
      </c>
      <c r="C1904" s="916" t="s">
        <v>1859</v>
      </c>
      <c r="D1904" s="24" t="s">
        <v>21</v>
      </c>
      <c r="E1904" s="1013">
        <v>10000</v>
      </c>
      <c r="F1904" s="167">
        <f t="shared" si="46"/>
        <v>10000</v>
      </c>
      <c r="G1904" s="171"/>
      <c r="H1904" s="178"/>
      <c r="I1904" s="184"/>
    </row>
    <row r="1905" spans="1:9">
      <c r="A1905" s="166"/>
      <c r="B1905" s="915">
        <v>44794</v>
      </c>
      <c r="C1905" s="916" t="s">
        <v>1859</v>
      </c>
      <c r="D1905" s="106" t="s">
        <v>2079</v>
      </c>
      <c r="E1905" s="1013">
        <v>50000</v>
      </c>
      <c r="F1905" s="167">
        <f t="shared" si="46"/>
        <v>50000</v>
      </c>
      <c r="G1905" s="171"/>
      <c r="H1905" s="178"/>
      <c r="I1905" s="184"/>
    </row>
    <row r="1906" spans="1:9">
      <c r="A1906" s="166"/>
      <c r="B1906" s="915">
        <v>44794</v>
      </c>
      <c r="C1906" s="916" t="s">
        <v>1859</v>
      </c>
      <c r="D1906" s="24" t="s">
        <v>21</v>
      </c>
      <c r="E1906" s="1013">
        <v>5000</v>
      </c>
      <c r="F1906" s="167">
        <f t="shared" si="46"/>
        <v>5000</v>
      </c>
      <c r="G1906" s="171"/>
      <c r="H1906" s="178"/>
      <c r="I1906" s="184"/>
    </row>
    <row r="1907" spans="1:9">
      <c r="A1907" s="166"/>
      <c r="B1907" s="915">
        <v>44794</v>
      </c>
      <c r="C1907" s="916" t="s">
        <v>1859</v>
      </c>
      <c r="D1907" s="24" t="s">
        <v>21</v>
      </c>
      <c r="E1907" s="1013">
        <v>5000</v>
      </c>
      <c r="F1907" s="167">
        <f t="shared" si="46"/>
        <v>5000</v>
      </c>
      <c r="G1907" s="171"/>
      <c r="H1907" s="178"/>
      <c r="I1907" s="184"/>
    </row>
    <row r="1908" spans="1:9">
      <c r="A1908" s="166"/>
      <c r="B1908" s="915">
        <v>44794</v>
      </c>
      <c r="C1908" s="916" t="s">
        <v>1859</v>
      </c>
      <c r="D1908" s="24" t="s">
        <v>21</v>
      </c>
      <c r="E1908" s="1013">
        <v>10000</v>
      </c>
      <c r="F1908" s="167">
        <f t="shared" si="46"/>
        <v>10000</v>
      </c>
      <c r="G1908" s="171"/>
      <c r="H1908" s="178"/>
      <c r="I1908" s="184"/>
    </row>
    <row r="1909" spans="1:9">
      <c r="A1909" s="166"/>
      <c r="B1909" s="915">
        <v>44794</v>
      </c>
      <c r="C1909" s="916" t="s">
        <v>1859</v>
      </c>
      <c r="D1909" s="24" t="s">
        <v>21</v>
      </c>
      <c r="E1909" s="1013">
        <v>1000</v>
      </c>
      <c r="F1909" s="167">
        <f t="shared" si="46"/>
        <v>1000</v>
      </c>
      <c r="G1909" s="171"/>
      <c r="H1909" s="178"/>
      <c r="I1909" s="184"/>
    </row>
    <row r="1910" spans="1:9">
      <c r="A1910" s="166"/>
      <c r="B1910" s="915">
        <v>44794</v>
      </c>
      <c r="C1910" s="916" t="s">
        <v>1859</v>
      </c>
      <c r="D1910" s="24" t="s">
        <v>21</v>
      </c>
      <c r="E1910" s="1013">
        <v>1000</v>
      </c>
      <c r="F1910" s="167">
        <f t="shared" si="46"/>
        <v>1000</v>
      </c>
      <c r="G1910" s="171"/>
      <c r="H1910" s="178"/>
      <c r="I1910" s="184"/>
    </row>
    <row r="1911" spans="1:9">
      <c r="A1911" s="166"/>
      <c r="B1911" s="915">
        <v>44794</v>
      </c>
      <c r="C1911" s="916" t="s">
        <v>1859</v>
      </c>
      <c r="D1911" s="24" t="s">
        <v>21</v>
      </c>
      <c r="E1911" s="1013">
        <v>10000</v>
      </c>
      <c r="F1911" s="167">
        <f t="shared" ref="F1911:F1974" si="47">E1911</f>
        <v>10000</v>
      </c>
      <c r="G1911" s="171"/>
      <c r="H1911" s="178"/>
      <c r="I1911" s="184"/>
    </row>
    <row r="1912" spans="1:9">
      <c r="A1912" s="166"/>
      <c r="B1912" s="915">
        <v>44794</v>
      </c>
      <c r="C1912" s="916" t="s">
        <v>1859</v>
      </c>
      <c r="D1912" s="24" t="s">
        <v>21</v>
      </c>
      <c r="E1912" s="1013">
        <v>10000</v>
      </c>
      <c r="F1912" s="167">
        <f t="shared" si="47"/>
        <v>10000</v>
      </c>
      <c r="G1912" s="171"/>
      <c r="H1912" s="178"/>
      <c r="I1912" s="184"/>
    </row>
    <row r="1913" spans="1:9">
      <c r="A1913" s="166"/>
      <c r="B1913" s="915">
        <v>44794</v>
      </c>
      <c r="C1913" s="916" t="s">
        <v>1859</v>
      </c>
      <c r="D1913" s="24" t="s">
        <v>21</v>
      </c>
      <c r="E1913" s="1013">
        <v>10000</v>
      </c>
      <c r="F1913" s="167">
        <f t="shared" si="47"/>
        <v>10000</v>
      </c>
      <c r="G1913" s="171"/>
      <c r="H1913" s="178"/>
      <c r="I1913" s="184"/>
    </row>
    <row r="1914" spans="1:9">
      <c r="A1914" s="166"/>
      <c r="B1914" s="915">
        <v>44794</v>
      </c>
      <c r="C1914" s="916" t="s">
        <v>1859</v>
      </c>
      <c r="D1914" s="24" t="s">
        <v>21</v>
      </c>
      <c r="E1914" s="1013">
        <v>10000</v>
      </c>
      <c r="F1914" s="167">
        <f t="shared" si="47"/>
        <v>10000</v>
      </c>
      <c r="G1914" s="171"/>
      <c r="H1914" s="178"/>
      <c r="I1914" s="184"/>
    </row>
    <row r="1915" spans="1:9">
      <c r="A1915" s="166"/>
      <c r="B1915" s="915">
        <v>44795</v>
      </c>
      <c r="C1915" s="916" t="s">
        <v>1860</v>
      </c>
      <c r="D1915" s="24" t="s">
        <v>21</v>
      </c>
      <c r="E1915" s="1013">
        <v>10000</v>
      </c>
      <c r="F1915" s="167">
        <f t="shared" si="47"/>
        <v>10000</v>
      </c>
      <c r="G1915" s="171"/>
      <c r="H1915" s="178"/>
      <c r="I1915" s="184"/>
    </row>
    <row r="1916" spans="1:9">
      <c r="A1916" s="166"/>
      <c r="B1916" s="915">
        <v>44795</v>
      </c>
      <c r="C1916" s="916" t="s">
        <v>1860</v>
      </c>
      <c r="D1916" s="24" t="s">
        <v>21</v>
      </c>
      <c r="E1916" s="1013">
        <v>10000</v>
      </c>
      <c r="F1916" s="167">
        <f t="shared" si="47"/>
        <v>10000</v>
      </c>
      <c r="G1916" s="171"/>
      <c r="H1916" s="178"/>
      <c r="I1916" s="184"/>
    </row>
    <row r="1917" spans="1:9">
      <c r="A1917" s="166"/>
      <c r="B1917" s="915">
        <v>44795</v>
      </c>
      <c r="C1917" s="916" t="s">
        <v>1860</v>
      </c>
      <c r="D1917" s="24" t="s">
        <v>21</v>
      </c>
      <c r="E1917" s="1013">
        <v>10000</v>
      </c>
      <c r="F1917" s="167">
        <f t="shared" si="47"/>
        <v>10000</v>
      </c>
      <c r="G1917" s="171"/>
      <c r="H1917" s="178"/>
      <c r="I1917" s="184"/>
    </row>
    <row r="1918" spans="1:9">
      <c r="A1918" s="166"/>
      <c r="B1918" s="915">
        <v>44795</v>
      </c>
      <c r="C1918" s="916" t="s">
        <v>1860</v>
      </c>
      <c r="D1918" s="24" t="s">
        <v>21</v>
      </c>
      <c r="E1918" s="1013">
        <v>10000</v>
      </c>
      <c r="F1918" s="167">
        <f t="shared" si="47"/>
        <v>10000</v>
      </c>
      <c r="G1918" s="171"/>
      <c r="H1918" s="178"/>
      <c r="I1918" s="184"/>
    </row>
    <row r="1919" spans="1:9">
      <c r="A1919" s="166"/>
      <c r="B1919" s="915">
        <v>44795</v>
      </c>
      <c r="C1919" s="916" t="s">
        <v>1860</v>
      </c>
      <c r="D1919" s="24" t="s">
        <v>21</v>
      </c>
      <c r="E1919" s="1013">
        <v>20000</v>
      </c>
      <c r="F1919" s="167">
        <f t="shared" si="47"/>
        <v>20000</v>
      </c>
      <c r="G1919" s="171"/>
      <c r="H1919" s="178"/>
      <c r="I1919" s="184"/>
    </row>
    <row r="1920" spans="1:9">
      <c r="A1920" s="166"/>
      <c r="B1920" s="915">
        <v>44795</v>
      </c>
      <c r="C1920" s="916" t="s">
        <v>1860</v>
      </c>
      <c r="D1920" s="24" t="s">
        <v>21</v>
      </c>
      <c r="E1920" s="1013">
        <v>10000</v>
      </c>
      <c r="F1920" s="167">
        <f t="shared" si="47"/>
        <v>10000</v>
      </c>
      <c r="G1920" s="171"/>
      <c r="H1920" s="178"/>
      <c r="I1920" s="184"/>
    </row>
    <row r="1921" spans="1:9">
      <c r="A1921" s="166"/>
      <c r="B1921" s="915">
        <v>44795</v>
      </c>
      <c r="C1921" s="916" t="s">
        <v>1860</v>
      </c>
      <c r="D1921" s="24" t="s">
        <v>21</v>
      </c>
      <c r="E1921" s="1013">
        <v>10000</v>
      </c>
      <c r="F1921" s="167">
        <f t="shared" si="47"/>
        <v>10000</v>
      </c>
      <c r="G1921" s="171"/>
      <c r="H1921" s="178"/>
      <c r="I1921" s="184"/>
    </row>
    <row r="1922" spans="1:9">
      <c r="A1922" s="166"/>
      <c r="B1922" s="915">
        <v>44795</v>
      </c>
      <c r="C1922" s="916" t="s">
        <v>1860</v>
      </c>
      <c r="D1922" s="24" t="s">
        <v>21</v>
      </c>
      <c r="E1922" s="1013">
        <v>10000</v>
      </c>
      <c r="F1922" s="167">
        <f t="shared" si="47"/>
        <v>10000</v>
      </c>
      <c r="G1922" s="171"/>
      <c r="H1922" s="178"/>
      <c r="I1922" s="184"/>
    </row>
    <row r="1923" spans="1:9">
      <c r="A1923" s="166"/>
      <c r="B1923" s="915">
        <v>44795</v>
      </c>
      <c r="C1923" s="916" t="s">
        <v>1860</v>
      </c>
      <c r="D1923" s="24" t="s">
        <v>21</v>
      </c>
      <c r="E1923" s="1013">
        <v>10000</v>
      </c>
      <c r="F1923" s="167">
        <f t="shared" si="47"/>
        <v>10000</v>
      </c>
      <c r="G1923" s="171"/>
      <c r="H1923" s="178"/>
      <c r="I1923" s="184"/>
    </row>
    <row r="1924" spans="1:9">
      <c r="A1924" s="166"/>
      <c r="B1924" s="915">
        <v>44795</v>
      </c>
      <c r="C1924" s="916" t="s">
        <v>1860</v>
      </c>
      <c r="D1924" s="24" t="s">
        <v>21</v>
      </c>
      <c r="E1924" s="1013">
        <v>10000</v>
      </c>
      <c r="F1924" s="167">
        <f t="shared" si="47"/>
        <v>10000</v>
      </c>
      <c r="G1924" s="171"/>
      <c r="H1924" s="178"/>
      <c r="I1924" s="184"/>
    </row>
    <row r="1925" spans="1:9">
      <c r="A1925" s="166"/>
      <c r="B1925" s="915">
        <v>44795</v>
      </c>
      <c r="C1925" s="916" t="s">
        <v>1860</v>
      </c>
      <c r="D1925" s="24" t="s">
        <v>21</v>
      </c>
      <c r="E1925" s="1013">
        <v>10000</v>
      </c>
      <c r="F1925" s="167">
        <f t="shared" si="47"/>
        <v>10000</v>
      </c>
      <c r="G1925" s="171"/>
      <c r="H1925" s="178"/>
      <c r="I1925" s="184"/>
    </row>
    <row r="1926" spans="1:9">
      <c r="A1926" s="166"/>
      <c r="B1926" s="915">
        <v>44795</v>
      </c>
      <c r="C1926" s="916" t="s">
        <v>1860</v>
      </c>
      <c r="D1926" s="24" t="s">
        <v>21</v>
      </c>
      <c r="E1926" s="1013">
        <v>10000</v>
      </c>
      <c r="F1926" s="167">
        <f t="shared" si="47"/>
        <v>10000</v>
      </c>
      <c r="G1926" s="171"/>
      <c r="H1926" s="178"/>
      <c r="I1926" s="184"/>
    </row>
    <row r="1927" spans="1:9">
      <c r="A1927" s="166"/>
      <c r="B1927" s="915">
        <v>44795</v>
      </c>
      <c r="C1927" s="916" t="s">
        <v>1860</v>
      </c>
      <c r="D1927" s="24" t="s">
        <v>21</v>
      </c>
      <c r="E1927" s="1013">
        <v>10000</v>
      </c>
      <c r="F1927" s="167">
        <f t="shared" si="47"/>
        <v>10000</v>
      </c>
      <c r="G1927" s="171"/>
      <c r="H1927" s="178"/>
      <c r="I1927" s="184"/>
    </row>
    <row r="1928" spans="1:9">
      <c r="A1928" s="166"/>
      <c r="B1928" s="915">
        <v>44795</v>
      </c>
      <c r="C1928" s="916" t="s">
        <v>1860</v>
      </c>
      <c r="D1928" s="24" t="s">
        <v>21</v>
      </c>
      <c r="E1928" s="1013">
        <v>10000</v>
      </c>
      <c r="F1928" s="167">
        <f t="shared" si="47"/>
        <v>10000</v>
      </c>
      <c r="G1928" s="171"/>
      <c r="H1928" s="178"/>
      <c r="I1928" s="184"/>
    </row>
    <row r="1929" spans="1:9">
      <c r="A1929" s="166"/>
      <c r="B1929" s="915">
        <v>44795</v>
      </c>
      <c r="C1929" s="916" t="s">
        <v>1860</v>
      </c>
      <c r="D1929" s="24" t="s">
        <v>21</v>
      </c>
      <c r="E1929" s="1013">
        <v>10000</v>
      </c>
      <c r="F1929" s="167">
        <f t="shared" si="47"/>
        <v>10000</v>
      </c>
      <c r="G1929" s="171"/>
      <c r="H1929" s="178"/>
      <c r="I1929" s="184"/>
    </row>
    <row r="1930" spans="1:9">
      <c r="A1930" s="166"/>
      <c r="B1930" s="915">
        <v>44795</v>
      </c>
      <c r="C1930" s="916" t="s">
        <v>1860</v>
      </c>
      <c r="D1930" s="24" t="s">
        <v>21</v>
      </c>
      <c r="E1930" s="1013">
        <v>10000</v>
      </c>
      <c r="F1930" s="167">
        <f t="shared" si="47"/>
        <v>10000</v>
      </c>
      <c r="G1930" s="171"/>
      <c r="H1930" s="178"/>
      <c r="I1930" s="184"/>
    </row>
    <row r="1931" spans="1:9">
      <c r="A1931" s="166"/>
      <c r="B1931" s="915">
        <v>44795</v>
      </c>
      <c r="C1931" s="916" t="s">
        <v>1860</v>
      </c>
      <c r="D1931" s="24" t="s">
        <v>21</v>
      </c>
      <c r="E1931" s="1013">
        <v>10000</v>
      </c>
      <c r="F1931" s="167">
        <f t="shared" si="47"/>
        <v>10000</v>
      </c>
      <c r="G1931" s="171"/>
      <c r="H1931" s="178"/>
      <c r="I1931" s="184"/>
    </row>
    <row r="1932" spans="1:9">
      <c r="A1932" s="166"/>
      <c r="B1932" s="915">
        <v>44795</v>
      </c>
      <c r="C1932" s="916" t="s">
        <v>1860</v>
      </c>
      <c r="D1932" s="24" t="s">
        <v>21</v>
      </c>
      <c r="E1932" s="1013">
        <v>5000</v>
      </c>
      <c r="F1932" s="167">
        <f t="shared" si="47"/>
        <v>5000</v>
      </c>
      <c r="G1932" s="171"/>
      <c r="H1932" s="178"/>
      <c r="I1932" s="184"/>
    </row>
    <row r="1933" spans="1:9">
      <c r="A1933" s="166"/>
      <c r="B1933" s="915">
        <v>44796</v>
      </c>
      <c r="C1933" s="916" t="s">
        <v>1861</v>
      </c>
      <c r="D1933" s="24" t="s">
        <v>21</v>
      </c>
      <c r="E1933" s="1013">
        <v>10000</v>
      </c>
      <c r="F1933" s="167">
        <f t="shared" si="47"/>
        <v>10000</v>
      </c>
      <c r="G1933" s="171"/>
      <c r="H1933" s="178"/>
      <c r="I1933" s="184"/>
    </row>
    <row r="1934" spans="1:9">
      <c r="A1934" s="166"/>
      <c r="B1934" s="915">
        <v>44796</v>
      </c>
      <c r="C1934" s="916" t="s">
        <v>1861</v>
      </c>
      <c r="D1934" s="24" t="s">
        <v>21</v>
      </c>
      <c r="E1934" s="1013">
        <v>10000</v>
      </c>
      <c r="F1934" s="167">
        <f t="shared" si="47"/>
        <v>10000</v>
      </c>
      <c r="G1934" s="171"/>
      <c r="H1934" s="178"/>
      <c r="I1934" s="184"/>
    </row>
    <row r="1935" spans="1:9">
      <c r="A1935" s="166"/>
      <c r="B1935" s="915">
        <v>44796</v>
      </c>
      <c r="C1935" s="916" t="s">
        <v>1861</v>
      </c>
      <c r="D1935" s="24" t="s">
        <v>21</v>
      </c>
      <c r="E1935" s="1013">
        <v>10000</v>
      </c>
      <c r="F1935" s="167">
        <f t="shared" si="47"/>
        <v>10000</v>
      </c>
      <c r="G1935" s="171"/>
      <c r="H1935" s="178"/>
      <c r="I1935" s="184"/>
    </row>
    <row r="1936" spans="1:9">
      <c r="A1936" s="166"/>
      <c r="B1936" s="915">
        <v>44796</v>
      </c>
      <c r="C1936" s="916" t="s">
        <v>1861</v>
      </c>
      <c r="D1936" s="24" t="s">
        <v>21</v>
      </c>
      <c r="E1936" s="1013">
        <v>10000</v>
      </c>
      <c r="F1936" s="167">
        <f t="shared" si="47"/>
        <v>10000</v>
      </c>
      <c r="G1936" s="171"/>
      <c r="H1936" s="178"/>
      <c r="I1936" s="184"/>
    </row>
    <row r="1937" spans="1:9">
      <c r="A1937" s="166"/>
      <c r="B1937" s="915">
        <v>44796</v>
      </c>
      <c r="C1937" s="916" t="s">
        <v>1861</v>
      </c>
      <c r="D1937" s="24" t="s">
        <v>21</v>
      </c>
      <c r="E1937" s="1013">
        <v>10000</v>
      </c>
      <c r="F1937" s="167">
        <f t="shared" si="47"/>
        <v>10000</v>
      </c>
      <c r="G1937" s="171"/>
      <c r="H1937" s="178"/>
      <c r="I1937" s="184"/>
    </row>
    <row r="1938" spans="1:9">
      <c r="A1938" s="166"/>
      <c r="B1938" s="915">
        <v>44796</v>
      </c>
      <c r="C1938" s="916" t="s">
        <v>1861</v>
      </c>
      <c r="D1938" s="24" t="s">
        <v>21</v>
      </c>
      <c r="E1938" s="1013">
        <v>10000</v>
      </c>
      <c r="F1938" s="167">
        <f t="shared" si="47"/>
        <v>10000</v>
      </c>
      <c r="G1938" s="171"/>
      <c r="H1938" s="178"/>
      <c r="I1938" s="184"/>
    </row>
    <row r="1939" spans="1:9">
      <c r="A1939" s="166"/>
      <c r="B1939" s="915">
        <v>44796</v>
      </c>
      <c r="C1939" s="916" t="s">
        <v>1861</v>
      </c>
      <c r="D1939" s="24" t="s">
        <v>21</v>
      </c>
      <c r="E1939" s="1013">
        <v>10000</v>
      </c>
      <c r="F1939" s="167">
        <f t="shared" si="47"/>
        <v>10000</v>
      </c>
      <c r="G1939" s="171"/>
      <c r="H1939" s="178"/>
      <c r="I1939" s="184"/>
    </row>
    <row r="1940" spans="1:9">
      <c r="A1940" s="166"/>
      <c r="B1940" s="915">
        <v>44796</v>
      </c>
      <c r="C1940" s="916" t="s">
        <v>1861</v>
      </c>
      <c r="D1940" s="24" t="s">
        <v>21</v>
      </c>
      <c r="E1940" s="1013">
        <v>10000</v>
      </c>
      <c r="F1940" s="167">
        <f t="shared" si="47"/>
        <v>10000</v>
      </c>
      <c r="G1940" s="171"/>
      <c r="H1940" s="178"/>
      <c r="I1940" s="184"/>
    </row>
    <row r="1941" spans="1:9">
      <c r="A1941" s="166"/>
      <c r="B1941" s="915">
        <v>44796</v>
      </c>
      <c r="C1941" s="916" t="s">
        <v>1861</v>
      </c>
      <c r="D1941" s="24" t="s">
        <v>21</v>
      </c>
      <c r="E1941" s="1013">
        <v>10000</v>
      </c>
      <c r="F1941" s="167">
        <f t="shared" si="47"/>
        <v>10000</v>
      </c>
      <c r="G1941" s="171"/>
      <c r="H1941" s="178"/>
      <c r="I1941" s="184"/>
    </row>
    <row r="1942" spans="1:9">
      <c r="A1942" s="166"/>
      <c r="B1942" s="915">
        <v>44796</v>
      </c>
      <c r="C1942" s="916" t="s">
        <v>1861</v>
      </c>
      <c r="D1942" s="24" t="s">
        <v>21</v>
      </c>
      <c r="E1942" s="1013">
        <v>10000</v>
      </c>
      <c r="F1942" s="167">
        <f t="shared" si="47"/>
        <v>10000</v>
      </c>
      <c r="G1942" s="171"/>
      <c r="H1942" s="178"/>
      <c r="I1942" s="184"/>
    </row>
    <row r="1943" spans="1:9">
      <c r="A1943" s="166"/>
      <c r="B1943" s="915">
        <v>44796</v>
      </c>
      <c r="C1943" s="916" t="s">
        <v>1861</v>
      </c>
      <c r="D1943" s="24" t="s">
        <v>21</v>
      </c>
      <c r="E1943" s="1013">
        <v>10000</v>
      </c>
      <c r="F1943" s="167">
        <f t="shared" si="47"/>
        <v>10000</v>
      </c>
      <c r="G1943" s="171"/>
      <c r="H1943" s="178"/>
      <c r="I1943" s="184"/>
    </row>
    <row r="1944" spans="1:9">
      <c r="A1944" s="166"/>
      <c r="B1944" s="915">
        <v>44796</v>
      </c>
      <c r="C1944" s="916" t="s">
        <v>1861</v>
      </c>
      <c r="D1944" s="24" t="s">
        <v>21</v>
      </c>
      <c r="E1944" s="1013">
        <v>10000</v>
      </c>
      <c r="F1944" s="167">
        <f t="shared" si="47"/>
        <v>10000</v>
      </c>
      <c r="G1944" s="171"/>
      <c r="H1944" s="178"/>
      <c r="I1944" s="184"/>
    </row>
    <row r="1945" spans="1:9">
      <c r="A1945" s="166"/>
      <c r="B1945" s="915">
        <v>44796</v>
      </c>
      <c r="C1945" s="916" t="s">
        <v>1861</v>
      </c>
      <c r="D1945" s="24" t="s">
        <v>21</v>
      </c>
      <c r="E1945" s="1013">
        <v>10000</v>
      </c>
      <c r="F1945" s="167">
        <f t="shared" si="47"/>
        <v>10000</v>
      </c>
      <c r="G1945" s="171"/>
      <c r="H1945" s="178"/>
      <c r="I1945" s="184"/>
    </row>
    <row r="1946" spans="1:9">
      <c r="A1946" s="166"/>
      <c r="B1946" s="915">
        <v>44796</v>
      </c>
      <c r="C1946" s="916" t="s">
        <v>1861</v>
      </c>
      <c r="D1946" s="24" t="s">
        <v>21</v>
      </c>
      <c r="E1946" s="1013">
        <v>1000</v>
      </c>
      <c r="F1946" s="167">
        <f t="shared" si="47"/>
        <v>1000</v>
      </c>
      <c r="G1946" s="171"/>
      <c r="H1946" s="178"/>
      <c r="I1946" s="184"/>
    </row>
    <row r="1947" spans="1:9">
      <c r="A1947" s="166"/>
      <c r="B1947" s="915">
        <v>44796</v>
      </c>
      <c r="C1947" s="916" t="s">
        <v>1861</v>
      </c>
      <c r="D1947" s="24" t="s">
        <v>21</v>
      </c>
      <c r="E1947" s="1013">
        <v>10000</v>
      </c>
      <c r="F1947" s="167">
        <f t="shared" si="47"/>
        <v>10000</v>
      </c>
      <c r="G1947" s="171"/>
      <c r="H1947" s="178"/>
      <c r="I1947" s="184"/>
    </row>
    <row r="1948" spans="1:9">
      <c r="A1948" s="166"/>
      <c r="B1948" s="915">
        <v>44796</v>
      </c>
      <c r="C1948" s="916" t="s">
        <v>1861</v>
      </c>
      <c r="D1948" s="24" t="s">
        <v>21</v>
      </c>
      <c r="E1948" s="1013">
        <v>10000</v>
      </c>
      <c r="F1948" s="167">
        <f t="shared" si="47"/>
        <v>10000</v>
      </c>
      <c r="G1948" s="171"/>
      <c r="H1948" s="178"/>
      <c r="I1948" s="184"/>
    </row>
    <row r="1949" spans="1:9">
      <c r="A1949" s="166"/>
      <c r="B1949" s="915">
        <v>44796</v>
      </c>
      <c r="C1949" s="916" t="s">
        <v>1861</v>
      </c>
      <c r="D1949" s="24" t="s">
        <v>21</v>
      </c>
      <c r="E1949" s="1013">
        <v>10000</v>
      </c>
      <c r="F1949" s="167">
        <f t="shared" si="47"/>
        <v>10000</v>
      </c>
      <c r="G1949" s="171"/>
      <c r="H1949" s="178"/>
      <c r="I1949" s="184"/>
    </row>
    <row r="1950" spans="1:9">
      <c r="A1950" s="166"/>
      <c r="B1950" s="915">
        <v>44796</v>
      </c>
      <c r="C1950" s="916" t="s">
        <v>1861</v>
      </c>
      <c r="D1950" s="24" t="s">
        <v>21</v>
      </c>
      <c r="E1950" s="1013">
        <v>20000</v>
      </c>
      <c r="F1950" s="167">
        <f t="shared" si="47"/>
        <v>20000</v>
      </c>
      <c r="G1950" s="171"/>
      <c r="H1950" s="178"/>
      <c r="I1950" s="184"/>
    </row>
    <row r="1951" spans="1:9">
      <c r="A1951" s="166"/>
      <c r="B1951" s="915">
        <v>44796</v>
      </c>
      <c r="C1951" s="916" t="s">
        <v>1861</v>
      </c>
      <c r="D1951" s="24" t="s">
        <v>21</v>
      </c>
      <c r="E1951" s="1013">
        <v>10000</v>
      </c>
      <c r="F1951" s="167">
        <f t="shared" si="47"/>
        <v>10000</v>
      </c>
      <c r="G1951" s="171"/>
      <c r="H1951" s="178"/>
      <c r="I1951" s="184"/>
    </row>
    <row r="1952" spans="1:9">
      <c r="A1952" s="166"/>
      <c r="B1952" s="915">
        <v>44796</v>
      </c>
      <c r="C1952" s="916" t="s">
        <v>1861</v>
      </c>
      <c r="D1952" s="24" t="s">
        <v>21</v>
      </c>
      <c r="E1952" s="1013">
        <v>5000</v>
      </c>
      <c r="F1952" s="167">
        <f t="shared" si="47"/>
        <v>5000</v>
      </c>
      <c r="G1952" s="171"/>
      <c r="H1952" s="178"/>
      <c r="I1952" s="184"/>
    </row>
    <row r="1953" spans="1:9">
      <c r="A1953" s="166"/>
      <c r="B1953" s="915">
        <v>44796</v>
      </c>
      <c r="C1953" s="916" t="s">
        <v>1861</v>
      </c>
      <c r="D1953" s="24" t="s">
        <v>21</v>
      </c>
      <c r="E1953" s="1013">
        <v>10000</v>
      </c>
      <c r="F1953" s="167">
        <f t="shared" si="47"/>
        <v>10000</v>
      </c>
      <c r="G1953" s="171"/>
      <c r="H1953" s="178"/>
      <c r="I1953" s="184"/>
    </row>
    <row r="1954" spans="1:9">
      <c r="A1954" s="166"/>
      <c r="B1954" s="915">
        <v>44796</v>
      </c>
      <c r="C1954" s="916" t="s">
        <v>1861</v>
      </c>
      <c r="D1954" s="24" t="s">
        <v>21</v>
      </c>
      <c r="E1954" s="1013">
        <v>10000</v>
      </c>
      <c r="F1954" s="167">
        <f t="shared" si="47"/>
        <v>10000</v>
      </c>
      <c r="G1954" s="171"/>
      <c r="H1954" s="178"/>
      <c r="I1954" s="184"/>
    </row>
    <row r="1955" spans="1:9">
      <c r="A1955" s="166"/>
      <c r="B1955" s="915">
        <v>44796</v>
      </c>
      <c r="C1955" s="916" t="s">
        <v>1861</v>
      </c>
      <c r="D1955" s="24" t="s">
        <v>21</v>
      </c>
      <c r="E1955" s="1013">
        <v>10000</v>
      </c>
      <c r="F1955" s="167">
        <f t="shared" si="47"/>
        <v>10000</v>
      </c>
      <c r="G1955" s="171"/>
      <c r="H1955" s="178"/>
      <c r="I1955" s="184"/>
    </row>
    <row r="1956" spans="1:9">
      <c r="A1956" s="166"/>
      <c r="B1956" s="915">
        <v>44796</v>
      </c>
      <c r="C1956" s="916" t="s">
        <v>1861</v>
      </c>
      <c r="D1956" s="24" t="s">
        <v>21</v>
      </c>
      <c r="E1956" s="1013">
        <v>20000</v>
      </c>
      <c r="F1956" s="167">
        <f t="shared" si="47"/>
        <v>20000</v>
      </c>
      <c r="G1956" s="171"/>
      <c r="H1956" s="178"/>
      <c r="I1956" s="184"/>
    </row>
    <row r="1957" spans="1:9">
      <c r="A1957" s="166"/>
      <c r="B1957" s="915">
        <v>44796</v>
      </c>
      <c r="C1957" s="916" t="s">
        <v>1861</v>
      </c>
      <c r="D1957" s="24" t="s">
        <v>21</v>
      </c>
      <c r="E1957" s="1013">
        <v>10000</v>
      </c>
      <c r="F1957" s="167">
        <f t="shared" si="47"/>
        <v>10000</v>
      </c>
      <c r="G1957" s="171"/>
      <c r="H1957" s="178"/>
      <c r="I1957" s="184"/>
    </row>
    <row r="1958" spans="1:9">
      <c r="A1958" s="166"/>
      <c r="B1958" s="915">
        <v>44796</v>
      </c>
      <c r="C1958" s="916" t="s">
        <v>1861</v>
      </c>
      <c r="D1958" s="24" t="s">
        <v>21</v>
      </c>
      <c r="E1958" s="1013">
        <v>10000</v>
      </c>
      <c r="F1958" s="167">
        <f t="shared" si="47"/>
        <v>10000</v>
      </c>
      <c r="G1958" s="171"/>
      <c r="H1958" s="178"/>
      <c r="I1958" s="184"/>
    </row>
    <row r="1959" spans="1:9">
      <c r="A1959" s="166"/>
      <c r="B1959" s="915">
        <v>44796</v>
      </c>
      <c r="C1959" s="916" t="s">
        <v>1861</v>
      </c>
      <c r="D1959" s="24" t="s">
        <v>21</v>
      </c>
      <c r="E1959" s="1013">
        <v>10000</v>
      </c>
      <c r="F1959" s="167">
        <f t="shared" si="47"/>
        <v>10000</v>
      </c>
      <c r="G1959" s="171"/>
      <c r="H1959" s="178"/>
      <c r="I1959" s="184"/>
    </row>
    <row r="1960" spans="1:9">
      <c r="A1960" s="166"/>
      <c r="B1960" s="915">
        <v>44796</v>
      </c>
      <c r="C1960" s="916" t="s">
        <v>1861</v>
      </c>
      <c r="D1960" s="24" t="s">
        <v>21</v>
      </c>
      <c r="E1960" s="1013">
        <v>10000</v>
      </c>
      <c r="F1960" s="167">
        <f t="shared" si="47"/>
        <v>10000</v>
      </c>
      <c r="G1960" s="171"/>
      <c r="H1960" s="178"/>
      <c r="I1960" s="184"/>
    </row>
    <row r="1961" spans="1:9">
      <c r="A1961" s="166"/>
      <c r="B1961" s="915">
        <v>44796</v>
      </c>
      <c r="C1961" s="916" t="s">
        <v>1861</v>
      </c>
      <c r="D1961" s="24" t="s">
        <v>21</v>
      </c>
      <c r="E1961" s="1013">
        <v>10000</v>
      </c>
      <c r="F1961" s="167">
        <f t="shared" si="47"/>
        <v>10000</v>
      </c>
      <c r="G1961" s="171"/>
      <c r="H1961" s="178"/>
      <c r="I1961" s="184"/>
    </row>
    <row r="1962" spans="1:9">
      <c r="A1962" s="166"/>
      <c r="B1962" s="915">
        <v>44796</v>
      </c>
      <c r="C1962" s="916" t="s">
        <v>1861</v>
      </c>
      <c r="D1962" s="24" t="s">
        <v>21</v>
      </c>
      <c r="E1962" s="1013">
        <v>10000</v>
      </c>
      <c r="F1962" s="167">
        <f t="shared" si="47"/>
        <v>10000</v>
      </c>
      <c r="G1962" s="171"/>
      <c r="H1962" s="178"/>
      <c r="I1962" s="184"/>
    </row>
    <row r="1963" spans="1:9">
      <c r="A1963" s="166"/>
      <c r="B1963" s="915">
        <v>44796</v>
      </c>
      <c r="C1963" s="916" t="s">
        <v>1861</v>
      </c>
      <c r="D1963" s="24" t="s">
        <v>21</v>
      </c>
      <c r="E1963" s="1013">
        <v>10000</v>
      </c>
      <c r="F1963" s="167">
        <f t="shared" si="47"/>
        <v>10000</v>
      </c>
      <c r="G1963" s="171"/>
      <c r="H1963" s="178"/>
      <c r="I1963" s="184"/>
    </row>
    <row r="1964" spans="1:9">
      <c r="A1964" s="166"/>
      <c r="B1964" s="915">
        <v>44796</v>
      </c>
      <c r="C1964" s="916" t="s">
        <v>1861</v>
      </c>
      <c r="D1964" s="24" t="s">
        <v>21</v>
      </c>
      <c r="E1964" s="1013">
        <v>10000</v>
      </c>
      <c r="F1964" s="167">
        <f t="shared" si="47"/>
        <v>10000</v>
      </c>
      <c r="G1964" s="171"/>
      <c r="H1964" s="178"/>
      <c r="I1964" s="184"/>
    </row>
    <row r="1965" spans="1:9">
      <c r="A1965" s="166"/>
      <c r="B1965" s="915">
        <v>44796</v>
      </c>
      <c r="C1965" s="916" t="s">
        <v>1861</v>
      </c>
      <c r="D1965" s="24" t="s">
        <v>21</v>
      </c>
      <c r="E1965" s="1013">
        <v>10000</v>
      </c>
      <c r="F1965" s="167">
        <f t="shared" si="47"/>
        <v>10000</v>
      </c>
      <c r="G1965" s="171"/>
      <c r="H1965" s="178"/>
      <c r="I1965" s="184"/>
    </row>
    <row r="1966" spans="1:9">
      <c r="A1966" s="166"/>
      <c r="B1966" s="915">
        <v>44796</v>
      </c>
      <c r="C1966" s="916" t="s">
        <v>1861</v>
      </c>
      <c r="D1966" s="24" t="s">
        <v>21</v>
      </c>
      <c r="E1966" s="1013">
        <v>10000</v>
      </c>
      <c r="F1966" s="167">
        <f t="shared" si="47"/>
        <v>10000</v>
      </c>
      <c r="G1966" s="171"/>
      <c r="H1966" s="178"/>
      <c r="I1966" s="184"/>
    </row>
    <row r="1967" spans="1:9">
      <c r="A1967" s="166"/>
      <c r="B1967" s="915">
        <v>44796</v>
      </c>
      <c r="C1967" s="916" t="s">
        <v>1861</v>
      </c>
      <c r="D1967" s="24" t="s">
        <v>21</v>
      </c>
      <c r="E1967" s="1013">
        <v>5000</v>
      </c>
      <c r="F1967" s="167">
        <f t="shared" si="47"/>
        <v>5000</v>
      </c>
      <c r="G1967" s="171"/>
      <c r="H1967" s="178"/>
      <c r="I1967" s="184"/>
    </row>
    <row r="1968" spans="1:9">
      <c r="A1968" s="166"/>
      <c r="B1968" s="915">
        <v>44796</v>
      </c>
      <c r="C1968" s="916" t="s">
        <v>1861</v>
      </c>
      <c r="D1968" s="24" t="s">
        <v>21</v>
      </c>
      <c r="E1968" s="1013">
        <v>10000</v>
      </c>
      <c r="F1968" s="167">
        <f t="shared" si="47"/>
        <v>10000</v>
      </c>
      <c r="G1968" s="171"/>
      <c r="H1968" s="178"/>
      <c r="I1968" s="184"/>
    </row>
    <row r="1969" spans="1:9">
      <c r="A1969" s="166"/>
      <c r="B1969" s="915">
        <v>44796</v>
      </c>
      <c r="C1969" s="916" t="s">
        <v>1861</v>
      </c>
      <c r="D1969" s="24" t="s">
        <v>21</v>
      </c>
      <c r="E1969" s="1013">
        <v>10000</v>
      </c>
      <c r="F1969" s="167">
        <f t="shared" si="47"/>
        <v>10000</v>
      </c>
      <c r="G1969" s="171"/>
      <c r="H1969" s="178"/>
      <c r="I1969" s="184"/>
    </row>
    <row r="1970" spans="1:9">
      <c r="A1970" s="166"/>
      <c r="B1970" s="915">
        <v>44796</v>
      </c>
      <c r="C1970" s="916" t="s">
        <v>1861</v>
      </c>
      <c r="D1970" s="24" t="s">
        <v>21</v>
      </c>
      <c r="E1970" s="1013">
        <v>10000</v>
      </c>
      <c r="F1970" s="167">
        <f t="shared" si="47"/>
        <v>10000</v>
      </c>
      <c r="G1970" s="171"/>
      <c r="H1970" s="178"/>
      <c r="I1970" s="184"/>
    </row>
    <row r="1971" spans="1:9">
      <c r="A1971" s="166"/>
      <c r="B1971" s="915">
        <v>44796</v>
      </c>
      <c r="C1971" s="916" t="s">
        <v>1861</v>
      </c>
      <c r="D1971" s="24" t="s">
        <v>21</v>
      </c>
      <c r="E1971" s="1013">
        <v>10000</v>
      </c>
      <c r="F1971" s="167">
        <f t="shared" si="47"/>
        <v>10000</v>
      </c>
      <c r="G1971" s="171"/>
      <c r="H1971" s="178"/>
      <c r="I1971" s="184"/>
    </row>
    <row r="1972" spans="1:9">
      <c r="A1972" s="166"/>
      <c r="B1972" s="915">
        <v>44796</v>
      </c>
      <c r="C1972" s="916" t="s">
        <v>1861</v>
      </c>
      <c r="D1972" s="24" t="s">
        <v>21</v>
      </c>
      <c r="E1972" s="1013">
        <v>10000</v>
      </c>
      <c r="F1972" s="167">
        <f t="shared" si="47"/>
        <v>10000</v>
      </c>
      <c r="G1972" s="171"/>
      <c r="H1972" s="178"/>
      <c r="I1972" s="184"/>
    </row>
    <row r="1973" spans="1:9">
      <c r="A1973" s="166"/>
      <c r="B1973" s="915">
        <v>44796</v>
      </c>
      <c r="C1973" s="916" t="s">
        <v>1861</v>
      </c>
      <c r="D1973" s="24" t="s">
        <v>21</v>
      </c>
      <c r="E1973" s="1013">
        <v>10000</v>
      </c>
      <c r="F1973" s="167">
        <f t="shared" si="47"/>
        <v>10000</v>
      </c>
      <c r="G1973" s="171"/>
      <c r="H1973" s="178"/>
      <c r="I1973" s="184"/>
    </row>
    <row r="1974" spans="1:9">
      <c r="A1974" s="166"/>
      <c r="B1974" s="915">
        <v>44796</v>
      </c>
      <c r="C1974" s="916" t="s">
        <v>1861</v>
      </c>
      <c r="D1974" s="24" t="s">
        <v>21</v>
      </c>
      <c r="E1974" s="1013">
        <v>10000</v>
      </c>
      <c r="F1974" s="167">
        <f t="shared" si="47"/>
        <v>10000</v>
      </c>
      <c r="G1974" s="171"/>
      <c r="H1974" s="178"/>
      <c r="I1974" s="184"/>
    </row>
    <row r="1975" spans="1:9">
      <c r="A1975" s="166"/>
      <c r="B1975" s="915">
        <v>44796</v>
      </c>
      <c r="C1975" s="916" t="s">
        <v>1861</v>
      </c>
      <c r="D1975" s="24" t="s">
        <v>21</v>
      </c>
      <c r="E1975" s="1013">
        <v>1000</v>
      </c>
      <c r="F1975" s="167">
        <f t="shared" ref="F1975:F2038" si="48">E1975</f>
        <v>1000</v>
      </c>
      <c r="G1975" s="171"/>
      <c r="H1975" s="178"/>
      <c r="I1975" s="184"/>
    </row>
    <row r="1976" spans="1:9">
      <c r="A1976" s="166"/>
      <c r="B1976" s="915">
        <v>44796</v>
      </c>
      <c r="C1976" s="916" t="s">
        <v>1861</v>
      </c>
      <c r="D1976" s="24" t="s">
        <v>21</v>
      </c>
      <c r="E1976" s="1013">
        <v>10000</v>
      </c>
      <c r="F1976" s="167">
        <f t="shared" si="48"/>
        <v>10000</v>
      </c>
      <c r="G1976" s="171"/>
      <c r="H1976" s="178"/>
      <c r="I1976" s="184"/>
    </row>
    <row r="1977" spans="1:9">
      <c r="A1977" s="166"/>
      <c r="B1977" s="915">
        <v>44796</v>
      </c>
      <c r="C1977" s="916" t="s">
        <v>1861</v>
      </c>
      <c r="D1977" s="24" t="s">
        <v>21</v>
      </c>
      <c r="E1977" s="1013">
        <v>10000</v>
      </c>
      <c r="F1977" s="167">
        <f t="shared" si="48"/>
        <v>10000</v>
      </c>
      <c r="G1977" s="171"/>
      <c r="H1977" s="178"/>
      <c r="I1977" s="184"/>
    </row>
    <row r="1978" spans="1:9">
      <c r="A1978" s="166"/>
      <c r="B1978" s="915">
        <v>44796</v>
      </c>
      <c r="C1978" s="916" t="s">
        <v>1861</v>
      </c>
      <c r="D1978" s="24" t="s">
        <v>21</v>
      </c>
      <c r="E1978" s="1013">
        <v>10000</v>
      </c>
      <c r="F1978" s="167">
        <f t="shared" si="48"/>
        <v>10000</v>
      </c>
      <c r="G1978" s="171"/>
      <c r="H1978" s="178"/>
      <c r="I1978" s="184"/>
    </row>
    <row r="1979" spans="1:9">
      <c r="A1979" s="166"/>
      <c r="B1979" s="915">
        <v>44796</v>
      </c>
      <c r="C1979" s="916" t="s">
        <v>1861</v>
      </c>
      <c r="D1979" s="24" t="s">
        <v>21</v>
      </c>
      <c r="E1979" s="1013">
        <v>10000</v>
      </c>
      <c r="F1979" s="167">
        <f t="shared" si="48"/>
        <v>10000</v>
      </c>
      <c r="G1979" s="171"/>
      <c r="H1979" s="178"/>
      <c r="I1979" s="184"/>
    </row>
    <row r="1980" spans="1:9">
      <c r="A1980" s="166"/>
      <c r="B1980" s="915">
        <v>44796</v>
      </c>
      <c r="C1980" s="916" t="s">
        <v>1861</v>
      </c>
      <c r="D1980" s="24" t="s">
        <v>21</v>
      </c>
      <c r="E1980" s="1013">
        <v>10000</v>
      </c>
      <c r="F1980" s="167">
        <f t="shared" si="48"/>
        <v>10000</v>
      </c>
      <c r="G1980" s="171"/>
      <c r="H1980" s="178"/>
      <c r="I1980" s="184"/>
    </row>
    <row r="1981" spans="1:9">
      <c r="A1981" s="166"/>
      <c r="B1981" s="915">
        <v>44796</v>
      </c>
      <c r="C1981" s="916" t="s">
        <v>1861</v>
      </c>
      <c r="D1981" s="24" t="s">
        <v>21</v>
      </c>
      <c r="E1981" s="1013">
        <v>5000</v>
      </c>
      <c r="F1981" s="167">
        <f t="shared" si="48"/>
        <v>5000</v>
      </c>
      <c r="G1981" s="171"/>
      <c r="H1981" s="178"/>
      <c r="I1981" s="184"/>
    </row>
    <row r="1982" spans="1:9">
      <c r="A1982" s="166"/>
      <c r="B1982" s="915">
        <v>44796</v>
      </c>
      <c r="C1982" s="916" t="s">
        <v>1861</v>
      </c>
      <c r="D1982" s="106" t="s">
        <v>982</v>
      </c>
      <c r="E1982" s="1013">
        <v>50000</v>
      </c>
      <c r="F1982" s="167">
        <f t="shared" si="48"/>
        <v>50000</v>
      </c>
      <c r="G1982" s="171"/>
      <c r="H1982" s="178"/>
      <c r="I1982" s="184"/>
    </row>
    <row r="1983" spans="1:9">
      <c r="A1983" s="166"/>
      <c r="B1983" s="915">
        <v>44797</v>
      </c>
      <c r="C1983" s="916" t="s">
        <v>1862</v>
      </c>
      <c r="D1983" s="24" t="s">
        <v>21</v>
      </c>
      <c r="E1983" s="1013">
        <v>10000</v>
      </c>
      <c r="F1983" s="167">
        <f t="shared" si="48"/>
        <v>10000</v>
      </c>
      <c r="G1983" s="171"/>
      <c r="H1983" s="178"/>
      <c r="I1983" s="184"/>
    </row>
    <row r="1984" spans="1:9">
      <c r="A1984" s="166"/>
      <c r="B1984" s="915">
        <v>44797</v>
      </c>
      <c r="C1984" s="916" t="s">
        <v>1862</v>
      </c>
      <c r="D1984" s="24" t="s">
        <v>21</v>
      </c>
      <c r="E1984" s="1013">
        <v>5000</v>
      </c>
      <c r="F1984" s="167">
        <f t="shared" si="48"/>
        <v>5000</v>
      </c>
      <c r="G1984" s="171"/>
      <c r="H1984" s="178"/>
      <c r="I1984" s="184"/>
    </row>
    <row r="1985" spans="1:9">
      <c r="A1985" s="166"/>
      <c r="B1985" s="915">
        <v>44797</v>
      </c>
      <c r="C1985" s="916" t="s">
        <v>1862</v>
      </c>
      <c r="D1985" s="24" t="s">
        <v>21</v>
      </c>
      <c r="E1985" s="1013">
        <v>10000</v>
      </c>
      <c r="F1985" s="167">
        <f t="shared" si="48"/>
        <v>10000</v>
      </c>
      <c r="G1985" s="171"/>
      <c r="H1985" s="178"/>
      <c r="I1985" s="184"/>
    </row>
    <row r="1986" spans="1:9">
      <c r="A1986" s="166"/>
      <c r="B1986" s="915">
        <v>44797</v>
      </c>
      <c r="C1986" s="916" t="s">
        <v>1862</v>
      </c>
      <c r="D1986" s="24" t="s">
        <v>21</v>
      </c>
      <c r="E1986" s="1013">
        <v>10000</v>
      </c>
      <c r="F1986" s="167">
        <f t="shared" si="48"/>
        <v>10000</v>
      </c>
      <c r="G1986" s="171"/>
      <c r="H1986" s="178"/>
      <c r="I1986" s="184"/>
    </row>
    <row r="1987" spans="1:9">
      <c r="A1987" s="166"/>
      <c r="B1987" s="915">
        <v>44797</v>
      </c>
      <c r="C1987" s="916" t="s">
        <v>1862</v>
      </c>
      <c r="D1987" s="24" t="s">
        <v>21</v>
      </c>
      <c r="E1987" s="1013">
        <v>10000</v>
      </c>
      <c r="F1987" s="167">
        <f t="shared" si="48"/>
        <v>10000</v>
      </c>
      <c r="G1987" s="171"/>
      <c r="H1987" s="178"/>
      <c r="I1987" s="184"/>
    </row>
    <row r="1988" spans="1:9">
      <c r="A1988" s="166"/>
      <c r="B1988" s="915">
        <v>44797</v>
      </c>
      <c r="C1988" s="916" t="s">
        <v>1862</v>
      </c>
      <c r="D1988" s="24" t="s">
        <v>21</v>
      </c>
      <c r="E1988" s="1013">
        <v>10000</v>
      </c>
      <c r="F1988" s="167">
        <f t="shared" si="48"/>
        <v>10000</v>
      </c>
      <c r="G1988" s="171"/>
      <c r="H1988" s="178"/>
      <c r="I1988" s="184"/>
    </row>
    <row r="1989" spans="1:9">
      <c r="A1989" s="166"/>
      <c r="B1989" s="915">
        <v>44797</v>
      </c>
      <c r="C1989" s="916" t="s">
        <v>1862</v>
      </c>
      <c r="D1989" s="24" t="s">
        <v>21</v>
      </c>
      <c r="E1989" s="1013">
        <v>1000</v>
      </c>
      <c r="F1989" s="167">
        <f t="shared" si="48"/>
        <v>1000</v>
      </c>
      <c r="G1989" s="171"/>
      <c r="H1989" s="178"/>
      <c r="I1989" s="184"/>
    </row>
    <row r="1990" spans="1:9">
      <c r="A1990" s="166"/>
      <c r="B1990" s="915">
        <v>44797</v>
      </c>
      <c r="C1990" s="916" t="s">
        <v>1862</v>
      </c>
      <c r="D1990" s="24" t="s">
        <v>21</v>
      </c>
      <c r="E1990" s="1013">
        <v>1000</v>
      </c>
      <c r="F1990" s="167">
        <f t="shared" si="48"/>
        <v>1000</v>
      </c>
      <c r="G1990" s="171"/>
      <c r="H1990" s="178"/>
      <c r="I1990" s="184"/>
    </row>
    <row r="1991" spans="1:9">
      <c r="A1991" s="166"/>
      <c r="B1991" s="915">
        <v>44797</v>
      </c>
      <c r="C1991" s="916" t="s">
        <v>1862</v>
      </c>
      <c r="D1991" s="24" t="s">
        <v>21</v>
      </c>
      <c r="E1991" s="1013">
        <v>10000</v>
      </c>
      <c r="F1991" s="167">
        <f t="shared" si="48"/>
        <v>10000</v>
      </c>
      <c r="G1991" s="171"/>
      <c r="H1991" s="178"/>
      <c r="I1991" s="184"/>
    </row>
    <row r="1992" spans="1:9">
      <c r="A1992" s="166"/>
      <c r="B1992" s="915">
        <v>44797</v>
      </c>
      <c r="C1992" s="916" t="s">
        <v>1862</v>
      </c>
      <c r="D1992" s="24" t="s">
        <v>21</v>
      </c>
      <c r="E1992" s="1013">
        <v>10000</v>
      </c>
      <c r="F1992" s="167">
        <f t="shared" si="48"/>
        <v>10000</v>
      </c>
      <c r="G1992" s="171"/>
      <c r="H1992" s="178"/>
      <c r="I1992" s="184"/>
    </row>
    <row r="1993" spans="1:9">
      <c r="A1993" s="166"/>
      <c r="B1993" s="915">
        <v>44797</v>
      </c>
      <c r="C1993" s="916" t="s">
        <v>1862</v>
      </c>
      <c r="D1993" s="24" t="s">
        <v>21</v>
      </c>
      <c r="E1993" s="1013">
        <v>10000</v>
      </c>
      <c r="F1993" s="167">
        <f t="shared" si="48"/>
        <v>10000</v>
      </c>
      <c r="G1993" s="171"/>
      <c r="H1993" s="178"/>
      <c r="I1993" s="184"/>
    </row>
    <row r="1994" spans="1:9">
      <c r="A1994" s="166"/>
      <c r="B1994" s="915">
        <v>44797</v>
      </c>
      <c r="C1994" s="916" t="s">
        <v>1862</v>
      </c>
      <c r="D1994" s="106" t="s">
        <v>2080</v>
      </c>
      <c r="E1994" s="1013">
        <v>50000</v>
      </c>
      <c r="F1994" s="167">
        <f t="shared" si="48"/>
        <v>50000</v>
      </c>
      <c r="G1994" s="171"/>
      <c r="H1994" s="178"/>
      <c r="I1994" s="184"/>
    </row>
    <row r="1995" spans="1:9">
      <c r="A1995" s="166"/>
      <c r="B1995" s="915">
        <v>44797</v>
      </c>
      <c r="C1995" s="916" t="s">
        <v>1862</v>
      </c>
      <c r="D1995" s="24" t="s">
        <v>21</v>
      </c>
      <c r="E1995" s="1013">
        <v>10000</v>
      </c>
      <c r="F1995" s="167">
        <f t="shared" si="48"/>
        <v>10000</v>
      </c>
      <c r="G1995" s="171"/>
      <c r="H1995" s="178"/>
      <c r="I1995" s="184"/>
    </row>
    <row r="1996" spans="1:9">
      <c r="A1996" s="166"/>
      <c r="B1996" s="915">
        <v>44797</v>
      </c>
      <c r="C1996" s="916" t="s">
        <v>1862</v>
      </c>
      <c r="D1996" s="24" t="s">
        <v>21</v>
      </c>
      <c r="E1996" s="1013">
        <v>1000</v>
      </c>
      <c r="F1996" s="167">
        <f t="shared" si="48"/>
        <v>1000</v>
      </c>
      <c r="G1996" s="171"/>
      <c r="H1996" s="178"/>
      <c r="I1996" s="184"/>
    </row>
    <row r="1997" spans="1:9">
      <c r="A1997" s="166"/>
      <c r="B1997" s="915">
        <v>44797</v>
      </c>
      <c r="C1997" s="916" t="s">
        <v>1862</v>
      </c>
      <c r="D1997" s="24" t="s">
        <v>21</v>
      </c>
      <c r="E1997" s="1013">
        <v>10000</v>
      </c>
      <c r="F1997" s="167">
        <f t="shared" si="48"/>
        <v>10000</v>
      </c>
      <c r="G1997" s="171"/>
      <c r="H1997" s="178"/>
      <c r="I1997" s="184"/>
    </row>
    <row r="1998" spans="1:9">
      <c r="A1998" s="166"/>
      <c r="B1998" s="915">
        <v>44797</v>
      </c>
      <c r="C1998" s="916" t="s">
        <v>1862</v>
      </c>
      <c r="D1998" s="24" t="s">
        <v>21</v>
      </c>
      <c r="E1998" s="1013">
        <v>10000</v>
      </c>
      <c r="F1998" s="167">
        <f t="shared" si="48"/>
        <v>10000</v>
      </c>
      <c r="G1998" s="171"/>
      <c r="H1998" s="178"/>
      <c r="I1998" s="184"/>
    </row>
    <row r="1999" spans="1:9">
      <c r="A1999" s="166"/>
      <c r="B1999" s="915">
        <v>44797</v>
      </c>
      <c r="C1999" s="916" t="s">
        <v>1862</v>
      </c>
      <c r="D1999" s="24" t="s">
        <v>21</v>
      </c>
      <c r="E1999" s="1013">
        <v>10000</v>
      </c>
      <c r="F1999" s="167">
        <f t="shared" si="48"/>
        <v>10000</v>
      </c>
      <c r="G1999" s="171"/>
      <c r="H1999" s="178"/>
      <c r="I1999" s="184"/>
    </row>
    <row r="2000" spans="1:9">
      <c r="A2000" s="166"/>
      <c r="B2000" s="915">
        <v>44797</v>
      </c>
      <c r="C2000" s="916" t="s">
        <v>1862</v>
      </c>
      <c r="D2000" s="24" t="s">
        <v>21</v>
      </c>
      <c r="E2000" s="1013">
        <v>10000</v>
      </c>
      <c r="F2000" s="167">
        <f t="shared" si="48"/>
        <v>10000</v>
      </c>
      <c r="G2000" s="171"/>
      <c r="H2000" s="178"/>
      <c r="I2000" s="184"/>
    </row>
    <row r="2001" spans="1:9">
      <c r="A2001" s="166"/>
      <c r="B2001" s="915">
        <v>44797</v>
      </c>
      <c r="C2001" s="916" t="s">
        <v>1862</v>
      </c>
      <c r="D2001" s="24" t="s">
        <v>21</v>
      </c>
      <c r="E2001" s="1013">
        <v>10000</v>
      </c>
      <c r="F2001" s="167">
        <f t="shared" si="48"/>
        <v>10000</v>
      </c>
      <c r="G2001" s="171"/>
      <c r="H2001" s="178"/>
      <c r="I2001" s="184"/>
    </row>
    <row r="2002" spans="1:9">
      <c r="A2002" s="166"/>
      <c r="B2002" s="915">
        <v>44797</v>
      </c>
      <c r="C2002" s="916" t="s">
        <v>1862</v>
      </c>
      <c r="D2002" s="24" t="s">
        <v>21</v>
      </c>
      <c r="E2002" s="1013">
        <v>10000</v>
      </c>
      <c r="F2002" s="167">
        <f t="shared" si="48"/>
        <v>10000</v>
      </c>
      <c r="G2002" s="171"/>
      <c r="H2002" s="178"/>
      <c r="I2002" s="184"/>
    </row>
    <row r="2003" spans="1:9">
      <c r="A2003" s="166"/>
      <c r="B2003" s="915">
        <v>44797</v>
      </c>
      <c r="C2003" s="916" t="s">
        <v>1862</v>
      </c>
      <c r="D2003" s="24" t="s">
        <v>21</v>
      </c>
      <c r="E2003" s="1013">
        <v>10000</v>
      </c>
      <c r="F2003" s="167">
        <f t="shared" si="48"/>
        <v>10000</v>
      </c>
      <c r="G2003" s="171"/>
      <c r="H2003" s="178"/>
      <c r="I2003" s="184"/>
    </row>
    <row r="2004" spans="1:9">
      <c r="A2004" s="166"/>
      <c r="B2004" s="915">
        <v>44797</v>
      </c>
      <c r="C2004" s="916" t="s">
        <v>1862</v>
      </c>
      <c r="D2004" s="24" t="s">
        <v>21</v>
      </c>
      <c r="E2004" s="1013">
        <v>10000</v>
      </c>
      <c r="F2004" s="167">
        <f t="shared" si="48"/>
        <v>10000</v>
      </c>
      <c r="G2004" s="171"/>
      <c r="H2004" s="178"/>
      <c r="I2004" s="184"/>
    </row>
    <row r="2005" spans="1:9">
      <c r="A2005" s="166"/>
      <c r="B2005" s="915">
        <v>44797</v>
      </c>
      <c r="C2005" s="916" t="s">
        <v>1862</v>
      </c>
      <c r="D2005" s="24" t="s">
        <v>21</v>
      </c>
      <c r="E2005" s="1013">
        <v>10000</v>
      </c>
      <c r="F2005" s="167">
        <f t="shared" si="48"/>
        <v>10000</v>
      </c>
      <c r="G2005" s="171"/>
      <c r="H2005" s="178"/>
      <c r="I2005" s="184"/>
    </row>
    <row r="2006" spans="1:9">
      <c r="A2006" s="166"/>
      <c r="B2006" s="915">
        <v>44797</v>
      </c>
      <c r="C2006" s="916" t="s">
        <v>1862</v>
      </c>
      <c r="D2006" s="24" t="s">
        <v>21</v>
      </c>
      <c r="E2006" s="1013">
        <v>5000</v>
      </c>
      <c r="F2006" s="167">
        <f t="shared" si="48"/>
        <v>5000</v>
      </c>
      <c r="G2006" s="171"/>
      <c r="H2006" s="178"/>
      <c r="I2006" s="184"/>
    </row>
    <row r="2007" spans="1:9">
      <c r="A2007" s="166"/>
      <c r="B2007" s="915">
        <v>44797</v>
      </c>
      <c r="C2007" s="916" t="s">
        <v>1862</v>
      </c>
      <c r="D2007" s="24" t="s">
        <v>21</v>
      </c>
      <c r="E2007" s="1013">
        <v>5000</v>
      </c>
      <c r="F2007" s="167">
        <f t="shared" si="48"/>
        <v>5000</v>
      </c>
      <c r="G2007" s="171"/>
      <c r="H2007" s="178"/>
      <c r="I2007" s="184"/>
    </row>
    <row r="2008" spans="1:9">
      <c r="A2008" s="166"/>
      <c r="B2008" s="915">
        <v>44797</v>
      </c>
      <c r="C2008" s="916" t="s">
        <v>1862</v>
      </c>
      <c r="D2008" s="24" t="s">
        <v>21</v>
      </c>
      <c r="E2008" s="1013">
        <v>20000</v>
      </c>
      <c r="F2008" s="167">
        <f t="shared" si="48"/>
        <v>20000</v>
      </c>
      <c r="G2008" s="171"/>
      <c r="H2008" s="178"/>
      <c r="I2008" s="184"/>
    </row>
    <row r="2009" spans="1:9">
      <c r="A2009" s="166"/>
      <c r="B2009" s="915">
        <v>44797</v>
      </c>
      <c r="C2009" s="916" t="s">
        <v>1862</v>
      </c>
      <c r="D2009" s="24" t="s">
        <v>21</v>
      </c>
      <c r="E2009" s="1013">
        <v>10000</v>
      </c>
      <c r="F2009" s="167">
        <f t="shared" si="48"/>
        <v>10000</v>
      </c>
      <c r="G2009" s="171"/>
      <c r="H2009" s="178"/>
      <c r="I2009" s="184"/>
    </row>
    <row r="2010" spans="1:9">
      <c r="A2010" s="166"/>
      <c r="B2010" s="915">
        <v>44797</v>
      </c>
      <c r="C2010" s="916" t="s">
        <v>1862</v>
      </c>
      <c r="D2010" s="24" t="s">
        <v>21</v>
      </c>
      <c r="E2010" s="1013">
        <v>10000</v>
      </c>
      <c r="F2010" s="167">
        <f t="shared" si="48"/>
        <v>10000</v>
      </c>
      <c r="G2010" s="171"/>
      <c r="H2010" s="178"/>
      <c r="I2010" s="184"/>
    </row>
    <row r="2011" spans="1:9">
      <c r="A2011" s="166"/>
      <c r="B2011" s="915">
        <v>44797</v>
      </c>
      <c r="C2011" s="916" t="s">
        <v>1862</v>
      </c>
      <c r="D2011" s="24" t="s">
        <v>21</v>
      </c>
      <c r="E2011" s="1013">
        <v>20000</v>
      </c>
      <c r="F2011" s="167">
        <f t="shared" si="48"/>
        <v>20000</v>
      </c>
      <c r="G2011" s="171"/>
      <c r="H2011" s="178"/>
      <c r="I2011" s="184"/>
    </row>
    <row r="2012" spans="1:9">
      <c r="A2012" s="166"/>
      <c r="B2012" s="915">
        <v>44797</v>
      </c>
      <c r="C2012" s="916" t="s">
        <v>1862</v>
      </c>
      <c r="D2012" s="24" t="s">
        <v>21</v>
      </c>
      <c r="E2012" s="1013">
        <v>10000</v>
      </c>
      <c r="F2012" s="167">
        <f t="shared" si="48"/>
        <v>10000</v>
      </c>
      <c r="G2012" s="171"/>
      <c r="H2012" s="178"/>
      <c r="I2012" s="184"/>
    </row>
    <row r="2013" spans="1:9">
      <c r="A2013" s="166"/>
      <c r="B2013" s="915">
        <v>44797</v>
      </c>
      <c r="C2013" s="916" t="s">
        <v>1862</v>
      </c>
      <c r="D2013" s="24" t="s">
        <v>21</v>
      </c>
      <c r="E2013" s="1013">
        <v>20000</v>
      </c>
      <c r="F2013" s="167">
        <f t="shared" si="48"/>
        <v>20000</v>
      </c>
      <c r="G2013" s="171"/>
      <c r="H2013" s="178"/>
      <c r="I2013" s="184"/>
    </row>
    <row r="2014" spans="1:9">
      <c r="A2014" s="166"/>
      <c r="B2014" s="915">
        <v>44797</v>
      </c>
      <c r="C2014" s="916" t="s">
        <v>1862</v>
      </c>
      <c r="D2014" s="24" t="s">
        <v>21</v>
      </c>
      <c r="E2014" s="1013">
        <v>10000</v>
      </c>
      <c r="F2014" s="167">
        <f t="shared" si="48"/>
        <v>10000</v>
      </c>
      <c r="G2014" s="171"/>
      <c r="H2014" s="178"/>
      <c r="I2014" s="184"/>
    </row>
    <row r="2015" spans="1:9">
      <c r="A2015" s="166"/>
      <c r="B2015" s="915">
        <v>44797</v>
      </c>
      <c r="C2015" s="916" t="s">
        <v>1862</v>
      </c>
      <c r="D2015" s="106" t="s">
        <v>2081</v>
      </c>
      <c r="E2015" s="1013">
        <v>50000</v>
      </c>
      <c r="F2015" s="167">
        <f t="shared" si="48"/>
        <v>50000</v>
      </c>
      <c r="G2015" s="171"/>
      <c r="H2015" s="178"/>
      <c r="I2015" s="184"/>
    </row>
    <row r="2016" spans="1:9">
      <c r="A2016" s="166"/>
      <c r="B2016" s="915">
        <v>44797</v>
      </c>
      <c r="C2016" s="916" t="s">
        <v>1862</v>
      </c>
      <c r="D2016" s="24" t="s">
        <v>21</v>
      </c>
      <c r="E2016" s="1013">
        <v>4500000</v>
      </c>
      <c r="F2016" s="167">
        <f t="shared" si="48"/>
        <v>4500000</v>
      </c>
      <c r="G2016" s="171"/>
      <c r="H2016" s="178"/>
      <c r="I2016" s="184"/>
    </row>
    <row r="2017" spans="1:9">
      <c r="A2017" s="166"/>
      <c r="B2017" s="915">
        <v>44798</v>
      </c>
      <c r="C2017" s="916" t="s">
        <v>1863</v>
      </c>
      <c r="D2017" s="106" t="s">
        <v>294</v>
      </c>
      <c r="E2017" s="1013">
        <v>200000</v>
      </c>
      <c r="F2017" s="167">
        <f t="shared" si="48"/>
        <v>200000</v>
      </c>
      <c r="G2017" s="171"/>
      <c r="H2017" s="178"/>
      <c r="I2017" s="184"/>
    </row>
    <row r="2018" spans="1:9">
      <c r="A2018" s="166"/>
      <c r="B2018" s="915">
        <v>44798</v>
      </c>
      <c r="C2018" s="916" t="s">
        <v>1863</v>
      </c>
      <c r="D2018" s="24" t="s">
        <v>21</v>
      </c>
      <c r="E2018" s="1013">
        <v>10000</v>
      </c>
      <c r="F2018" s="167">
        <f t="shared" si="48"/>
        <v>10000</v>
      </c>
      <c r="G2018" s="171"/>
      <c r="H2018" s="178"/>
      <c r="I2018" s="184"/>
    </row>
    <row r="2019" spans="1:9">
      <c r="A2019" s="166"/>
      <c r="B2019" s="915">
        <v>44798</v>
      </c>
      <c r="C2019" s="916" t="s">
        <v>1863</v>
      </c>
      <c r="D2019" s="24" t="s">
        <v>21</v>
      </c>
      <c r="E2019" s="1013">
        <v>10000</v>
      </c>
      <c r="F2019" s="167">
        <f t="shared" si="48"/>
        <v>10000</v>
      </c>
      <c r="G2019" s="171"/>
      <c r="H2019" s="178"/>
      <c r="I2019" s="184"/>
    </row>
    <row r="2020" spans="1:9">
      <c r="A2020" s="166"/>
      <c r="B2020" s="915">
        <v>44798</v>
      </c>
      <c r="C2020" s="916" t="s">
        <v>1863</v>
      </c>
      <c r="D2020" s="24" t="s">
        <v>21</v>
      </c>
      <c r="E2020" s="1013">
        <v>10000</v>
      </c>
      <c r="F2020" s="167">
        <f t="shared" si="48"/>
        <v>10000</v>
      </c>
      <c r="G2020" s="171"/>
      <c r="H2020" s="178"/>
      <c r="I2020" s="184"/>
    </row>
    <row r="2021" spans="1:9">
      <c r="A2021" s="166"/>
      <c r="B2021" s="915">
        <v>44798</v>
      </c>
      <c r="C2021" s="916" t="s">
        <v>1863</v>
      </c>
      <c r="D2021" s="24" t="s">
        <v>21</v>
      </c>
      <c r="E2021" s="1013">
        <v>10000</v>
      </c>
      <c r="F2021" s="167">
        <f t="shared" si="48"/>
        <v>10000</v>
      </c>
      <c r="G2021" s="171"/>
      <c r="H2021" s="178"/>
      <c r="I2021" s="184"/>
    </row>
    <row r="2022" spans="1:9">
      <c r="A2022" s="166"/>
      <c r="B2022" s="915">
        <v>44798</v>
      </c>
      <c r="C2022" s="916" t="s">
        <v>1863</v>
      </c>
      <c r="D2022" s="24" t="s">
        <v>21</v>
      </c>
      <c r="E2022" s="1013">
        <v>10000</v>
      </c>
      <c r="F2022" s="167">
        <f t="shared" si="48"/>
        <v>10000</v>
      </c>
      <c r="G2022" s="171"/>
      <c r="H2022" s="178"/>
      <c r="I2022" s="184"/>
    </row>
    <row r="2023" spans="1:9">
      <c r="A2023" s="166"/>
      <c r="B2023" s="915">
        <v>44798</v>
      </c>
      <c r="C2023" s="916" t="s">
        <v>1863</v>
      </c>
      <c r="D2023" s="24" t="s">
        <v>21</v>
      </c>
      <c r="E2023" s="1013">
        <v>10000</v>
      </c>
      <c r="F2023" s="167">
        <f t="shared" si="48"/>
        <v>10000</v>
      </c>
      <c r="G2023" s="171"/>
      <c r="H2023" s="178"/>
      <c r="I2023" s="184"/>
    </row>
    <row r="2024" spans="1:9">
      <c r="A2024" s="166"/>
      <c r="B2024" s="915">
        <v>44798</v>
      </c>
      <c r="C2024" s="916" t="s">
        <v>1863</v>
      </c>
      <c r="D2024" s="24" t="s">
        <v>21</v>
      </c>
      <c r="E2024" s="1013">
        <v>10000</v>
      </c>
      <c r="F2024" s="167">
        <f t="shared" si="48"/>
        <v>10000</v>
      </c>
      <c r="G2024" s="171"/>
      <c r="H2024" s="178"/>
      <c r="I2024" s="184"/>
    </row>
    <row r="2025" spans="1:9">
      <c r="A2025" s="166"/>
      <c r="B2025" s="915">
        <v>44798</v>
      </c>
      <c r="C2025" s="916" t="s">
        <v>1863</v>
      </c>
      <c r="D2025" s="24" t="s">
        <v>21</v>
      </c>
      <c r="E2025" s="1013">
        <v>10000</v>
      </c>
      <c r="F2025" s="167">
        <f t="shared" si="48"/>
        <v>10000</v>
      </c>
      <c r="G2025" s="171"/>
      <c r="H2025" s="178"/>
      <c r="I2025" s="184"/>
    </row>
    <row r="2026" spans="1:9">
      <c r="A2026" s="166"/>
      <c r="B2026" s="915">
        <v>44798</v>
      </c>
      <c r="C2026" s="916" t="s">
        <v>1863</v>
      </c>
      <c r="D2026" s="24" t="s">
        <v>21</v>
      </c>
      <c r="E2026" s="1013">
        <v>10000</v>
      </c>
      <c r="F2026" s="167">
        <f t="shared" si="48"/>
        <v>10000</v>
      </c>
      <c r="G2026" s="171"/>
      <c r="H2026" s="178"/>
      <c r="I2026" s="184"/>
    </row>
    <row r="2027" spans="1:9">
      <c r="A2027" s="166"/>
      <c r="B2027" s="915">
        <v>44798</v>
      </c>
      <c r="C2027" s="916" t="s">
        <v>1863</v>
      </c>
      <c r="D2027" s="24" t="s">
        <v>21</v>
      </c>
      <c r="E2027" s="1013">
        <v>300000</v>
      </c>
      <c r="F2027" s="167">
        <f t="shared" si="48"/>
        <v>300000</v>
      </c>
      <c r="G2027" s="171"/>
      <c r="H2027" s="178"/>
      <c r="I2027" s="184"/>
    </row>
    <row r="2028" spans="1:9">
      <c r="A2028" s="166"/>
      <c r="B2028" s="915">
        <v>44798</v>
      </c>
      <c r="C2028" s="916" t="s">
        <v>1863</v>
      </c>
      <c r="D2028" s="24" t="s">
        <v>21</v>
      </c>
      <c r="E2028" s="1013">
        <v>10000</v>
      </c>
      <c r="F2028" s="167">
        <f t="shared" si="48"/>
        <v>10000</v>
      </c>
      <c r="G2028" s="171"/>
      <c r="H2028" s="178"/>
      <c r="I2028" s="184"/>
    </row>
    <row r="2029" spans="1:9">
      <c r="A2029" s="166"/>
      <c r="B2029" s="915">
        <v>44798</v>
      </c>
      <c r="C2029" s="916" t="s">
        <v>1863</v>
      </c>
      <c r="D2029" s="24" t="s">
        <v>21</v>
      </c>
      <c r="E2029" s="1013">
        <v>5000</v>
      </c>
      <c r="F2029" s="167">
        <f t="shared" si="48"/>
        <v>5000</v>
      </c>
      <c r="G2029" s="171"/>
      <c r="H2029" s="178"/>
      <c r="I2029" s="184"/>
    </row>
    <row r="2030" spans="1:9">
      <c r="A2030" s="166"/>
      <c r="B2030" s="915">
        <v>44798</v>
      </c>
      <c r="C2030" s="916" t="s">
        <v>1863</v>
      </c>
      <c r="D2030" s="24" t="s">
        <v>21</v>
      </c>
      <c r="E2030" s="1013">
        <v>10000</v>
      </c>
      <c r="F2030" s="167">
        <f t="shared" si="48"/>
        <v>10000</v>
      </c>
      <c r="G2030" s="171"/>
      <c r="H2030" s="178"/>
      <c r="I2030" s="184"/>
    </row>
    <row r="2031" spans="1:9">
      <c r="A2031" s="166"/>
      <c r="B2031" s="915">
        <v>44798</v>
      </c>
      <c r="C2031" s="916" t="s">
        <v>1863</v>
      </c>
      <c r="D2031" s="24" t="s">
        <v>21</v>
      </c>
      <c r="E2031" s="1013">
        <v>10000</v>
      </c>
      <c r="F2031" s="167">
        <f t="shared" si="48"/>
        <v>10000</v>
      </c>
      <c r="G2031" s="171"/>
      <c r="H2031" s="178"/>
      <c r="I2031" s="184"/>
    </row>
    <row r="2032" spans="1:9">
      <c r="A2032" s="166"/>
      <c r="B2032" s="915">
        <v>44798</v>
      </c>
      <c r="C2032" s="916" t="s">
        <v>1863</v>
      </c>
      <c r="D2032" s="24" t="s">
        <v>21</v>
      </c>
      <c r="E2032" s="1013">
        <v>5000</v>
      </c>
      <c r="F2032" s="167">
        <f t="shared" si="48"/>
        <v>5000</v>
      </c>
      <c r="G2032" s="171"/>
      <c r="H2032" s="178"/>
      <c r="I2032" s="184"/>
    </row>
    <row r="2033" spans="1:9">
      <c r="A2033" s="166"/>
      <c r="B2033" s="915">
        <v>44798</v>
      </c>
      <c r="C2033" s="916" t="s">
        <v>1863</v>
      </c>
      <c r="D2033" s="24" t="s">
        <v>21</v>
      </c>
      <c r="E2033" s="1013">
        <v>20000</v>
      </c>
      <c r="F2033" s="167">
        <f t="shared" si="48"/>
        <v>20000</v>
      </c>
      <c r="G2033" s="171"/>
      <c r="H2033" s="178"/>
      <c r="I2033" s="184"/>
    </row>
    <row r="2034" spans="1:9">
      <c r="A2034" s="166"/>
      <c r="B2034" s="915">
        <v>44798</v>
      </c>
      <c r="C2034" s="916" t="s">
        <v>1863</v>
      </c>
      <c r="D2034" s="24" t="s">
        <v>21</v>
      </c>
      <c r="E2034" s="1013">
        <v>10000</v>
      </c>
      <c r="F2034" s="167">
        <f t="shared" si="48"/>
        <v>10000</v>
      </c>
      <c r="G2034" s="171"/>
      <c r="H2034" s="178"/>
      <c r="I2034" s="184"/>
    </row>
    <row r="2035" spans="1:9">
      <c r="A2035" s="166"/>
      <c r="B2035" s="915">
        <v>44798</v>
      </c>
      <c r="C2035" s="916" t="s">
        <v>1863</v>
      </c>
      <c r="D2035" s="24" t="s">
        <v>21</v>
      </c>
      <c r="E2035" s="1013">
        <v>5000</v>
      </c>
      <c r="F2035" s="167">
        <f t="shared" si="48"/>
        <v>5000</v>
      </c>
      <c r="G2035" s="171"/>
      <c r="H2035" s="178"/>
      <c r="I2035" s="184"/>
    </row>
    <row r="2036" spans="1:9">
      <c r="A2036" s="166"/>
      <c r="B2036" s="915">
        <v>44798</v>
      </c>
      <c r="C2036" s="916" t="s">
        <v>1863</v>
      </c>
      <c r="D2036" s="24" t="s">
        <v>21</v>
      </c>
      <c r="E2036" s="1013">
        <v>10000</v>
      </c>
      <c r="F2036" s="167">
        <f t="shared" si="48"/>
        <v>10000</v>
      </c>
      <c r="G2036" s="171"/>
      <c r="H2036" s="178"/>
      <c r="I2036" s="184"/>
    </row>
    <row r="2037" spans="1:9">
      <c r="A2037" s="166"/>
      <c r="B2037" s="915">
        <v>44798</v>
      </c>
      <c r="C2037" s="916" t="s">
        <v>1863</v>
      </c>
      <c r="D2037" s="24" t="s">
        <v>21</v>
      </c>
      <c r="E2037" s="1013">
        <v>5000</v>
      </c>
      <c r="F2037" s="167">
        <f t="shared" si="48"/>
        <v>5000</v>
      </c>
      <c r="G2037" s="171"/>
      <c r="H2037" s="178"/>
      <c r="I2037" s="184"/>
    </row>
    <row r="2038" spans="1:9">
      <c r="A2038" s="166"/>
      <c r="B2038" s="915">
        <v>44798</v>
      </c>
      <c r="C2038" s="916" t="s">
        <v>1863</v>
      </c>
      <c r="D2038" s="24" t="s">
        <v>21</v>
      </c>
      <c r="E2038" s="1013">
        <v>5000</v>
      </c>
      <c r="F2038" s="167">
        <f t="shared" si="48"/>
        <v>5000</v>
      </c>
      <c r="G2038" s="171"/>
      <c r="H2038" s="178"/>
      <c r="I2038" s="184"/>
    </row>
    <row r="2039" spans="1:9">
      <c r="A2039" s="166"/>
      <c r="B2039" s="915">
        <v>44798</v>
      </c>
      <c r="C2039" s="916" t="s">
        <v>1863</v>
      </c>
      <c r="D2039" s="106" t="s">
        <v>2112</v>
      </c>
      <c r="E2039" s="1013">
        <v>2000000</v>
      </c>
      <c r="F2039" s="167">
        <f t="shared" ref="F2039:F2102" si="49">E2039</f>
        <v>2000000</v>
      </c>
      <c r="G2039" s="171"/>
      <c r="H2039" s="178"/>
      <c r="I2039" s="184"/>
    </row>
    <row r="2040" spans="1:9">
      <c r="A2040" s="166"/>
      <c r="B2040" s="915">
        <v>44798</v>
      </c>
      <c r="C2040" s="916" t="s">
        <v>1863</v>
      </c>
      <c r="D2040" s="24" t="s">
        <v>21</v>
      </c>
      <c r="E2040" s="1013">
        <v>20000</v>
      </c>
      <c r="F2040" s="167">
        <f t="shared" si="49"/>
        <v>20000</v>
      </c>
      <c r="G2040" s="171"/>
      <c r="H2040" s="178"/>
      <c r="I2040" s="184"/>
    </row>
    <row r="2041" spans="1:9">
      <c r="A2041" s="166"/>
      <c r="B2041" s="915">
        <v>44798</v>
      </c>
      <c r="C2041" s="916" t="s">
        <v>1863</v>
      </c>
      <c r="D2041" s="106" t="s">
        <v>277</v>
      </c>
      <c r="E2041" s="1013">
        <v>150000</v>
      </c>
      <c r="F2041" s="167">
        <f t="shared" si="49"/>
        <v>150000</v>
      </c>
      <c r="G2041" s="171"/>
      <c r="H2041" s="178"/>
      <c r="I2041" s="184"/>
    </row>
    <row r="2042" spans="1:9">
      <c r="A2042" s="166"/>
      <c r="B2042" s="915">
        <v>44798</v>
      </c>
      <c r="C2042" s="916" t="s">
        <v>1863</v>
      </c>
      <c r="D2042" s="106" t="s">
        <v>2082</v>
      </c>
      <c r="E2042" s="1013">
        <v>200000</v>
      </c>
      <c r="F2042" s="167">
        <f t="shared" si="49"/>
        <v>200000</v>
      </c>
      <c r="G2042" s="171"/>
      <c r="H2042" s="178"/>
      <c r="I2042" s="184"/>
    </row>
    <row r="2043" spans="1:9">
      <c r="A2043" s="166"/>
      <c r="B2043" s="915">
        <v>44798</v>
      </c>
      <c r="C2043" s="916" t="s">
        <v>1863</v>
      </c>
      <c r="D2043" s="106" t="s">
        <v>2083</v>
      </c>
      <c r="E2043" s="1013">
        <v>100000</v>
      </c>
      <c r="F2043" s="167">
        <f t="shared" si="49"/>
        <v>100000</v>
      </c>
      <c r="G2043" s="171"/>
      <c r="H2043" s="178"/>
      <c r="I2043" s="184"/>
    </row>
    <row r="2044" spans="1:9">
      <c r="A2044" s="166"/>
      <c r="B2044" s="915">
        <v>44798</v>
      </c>
      <c r="C2044" s="916" t="s">
        <v>1863</v>
      </c>
      <c r="D2044" s="106" t="s">
        <v>143</v>
      </c>
      <c r="E2044" s="1013">
        <v>200000</v>
      </c>
      <c r="F2044" s="167">
        <f t="shared" si="49"/>
        <v>200000</v>
      </c>
      <c r="G2044" s="171"/>
      <c r="H2044" s="178"/>
      <c r="I2044" s="184"/>
    </row>
    <row r="2045" spans="1:9">
      <c r="A2045" s="166"/>
      <c r="B2045" s="915">
        <v>44798</v>
      </c>
      <c r="C2045" s="916" t="s">
        <v>1863</v>
      </c>
      <c r="D2045" s="289" t="s">
        <v>1886</v>
      </c>
      <c r="E2045" s="1060">
        <v>42500</v>
      </c>
      <c r="F2045" s="167"/>
      <c r="G2045" s="171">
        <f>E2045</f>
        <v>42500</v>
      </c>
      <c r="H2045" s="178"/>
      <c r="I2045" s="184"/>
    </row>
    <row r="2046" spans="1:9">
      <c r="A2046" s="166"/>
      <c r="B2046" s="915">
        <v>44799</v>
      </c>
      <c r="C2046" s="916" t="s">
        <v>1864</v>
      </c>
      <c r="D2046" s="24" t="s">
        <v>21</v>
      </c>
      <c r="E2046" s="1013">
        <v>5000</v>
      </c>
      <c r="F2046" s="167">
        <f t="shared" si="49"/>
        <v>5000</v>
      </c>
      <c r="G2046" s="171"/>
      <c r="H2046" s="178"/>
      <c r="I2046" s="184"/>
    </row>
    <row r="2047" spans="1:9">
      <c r="A2047" s="166"/>
      <c r="B2047" s="915">
        <v>44799</v>
      </c>
      <c r="C2047" s="916" t="s">
        <v>1864</v>
      </c>
      <c r="D2047" s="24" t="s">
        <v>21</v>
      </c>
      <c r="E2047" s="1013">
        <v>10000</v>
      </c>
      <c r="F2047" s="167">
        <f t="shared" si="49"/>
        <v>10000</v>
      </c>
      <c r="G2047" s="171"/>
      <c r="H2047" s="178"/>
      <c r="I2047" s="184"/>
    </row>
    <row r="2048" spans="1:9">
      <c r="A2048" s="166"/>
      <c r="B2048" s="915">
        <v>44799</v>
      </c>
      <c r="C2048" s="916" t="s">
        <v>1864</v>
      </c>
      <c r="D2048" s="24" t="s">
        <v>21</v>
      </c>
      <c r="E2048" s="1013">
        <v>5000</v>
      </c>
      <c r="F2048" s="167">
        <f t="shared" si="49"/>
        <v>5000</v>
      </c>
      <c r="G2048" s="171"/>
      <c r="H2048" s="178"/>
      <c r="I2048" s="184"/>
    </row>
    <row r="2049" spans="1:9">
      <c r="A2049" s="166"/>
      <c r="B2049" s="915">
        <v>44799</v>
      </c>
      <c r="C2049" s="916" t="s">
        <v>1864</v>
      </c>
      <c r="D2049" s="24" t="s">
        <v>21</v>
      </c>
      <c r="E2049" s="1013">
        <v>10000</v>
      </c>
      <c r="F2049" s="167">
        <f t="shared" si="49"/>
        <v>10000</v>
      </c>
      <c r="G2049" s="171"/>
      <c r="H2049" s="178"/>
      <c r="I2049" s="184"/>
    </row>
    <row r="2050" spans="1:9">
      <c r="A2050" s="166"/>
      <c r="B2050" s="915">
        <v>44799</v>
      </c>
      <c r="C2050" s="916" t="s">
        <v>1864</v>
      </c>
      <c r="D2050" s="106" t="s">
        <v>2084</v>
      </c>
      <c r="E2050" s="1013">
        <v>200000</v>
      </c>
      <c r="F2050" s="167">
        <f t="shared" si="49"/>
        <v>200000</v>
      </c>
      <c r="G2050" s="171"/>
      <c r="H2050" s="178"/>
      <c r="I2050" s="184"/>
    </row>
    <row r="2051" spans="1:9">
      <c r="A2051" s="166"/>
      <c r="B2051" s="915">
        <v>44799</v>
      </c>
      <c r="C2051" s="916" t="s">
        <v>1864</v>
      </c>
      <c r="D2051" s="24" t="s">
        <v>21</v>
      </c>
      <c r="E2051" s="1013">
        <v>10000</v>
      </c>
      <c r="F2051" s="167">
        <f t="shared" si="49"/>
        <v>10000</v>
      </c>
      <c r="G2051" s="171"/>
      <c r="H2051" s="178"/>
      <c r="I2051" s="184"/>
    </row>
    <row r="2052" spans="1:9">
      <c r="A2052" s="166"/>
      <c r="B2052" s="915">
        <v>44799</v>
      </c>
      <c r="C2052" s="916" t="s">
        <v>1864</v>
      </c>
      <c r="D2052" s="24" t="s">
        <v>21</v>
      </c>
      <c r="E2052" s="1013">
        <v>10000</v>
      </c>
      <c r="F2052" s="167">
        <f t="shared" si="49"/>
        <v>10000</v>
      </c>
      <c r="G2052" s="171"/>
      <c r="H2052" s="178"/>
      <c r="I2052" s="184"/>
    </row>
    <row r="2053" spans="1:9">
      <c r="A2053" s="166"/>
      <c r="B2053" s="915">
        <v>44799</v>
      </c>
      <c r="C2053" s="916" t="s">
        <v>1864</v>
      </c>
      <c r="D2053" s="24" t="s">
        <v>21</v>
      </c>
      <c r="E2053" s="1013">
        <v>20000</v>
      </c>
      <c r="F2053" s="167">
        <f t="shared" si="49"/>
        <v>20000</v>
      </c>
      <c r="G2053" s="171"/>
      <c r="H2053" s="178"/>
      <c r="I2053" s="184"/>
    </row>
    <row r="2054" spans="1:9">
      <c r="A2054" s="166"/>
      <c r="B2054" s="915">
        <v>44799</v>
      </c>
      <c r="C2054" s="916" t="s">
        <v>1864</v>
      </c>
      <c r="D2054" s="24" t="s">
        <v>21</v>
      </c>
      <c r="E2054" s="1013">
        <v>10000</v>
      </c>
      <c r="F2054" s="167">
        <f t="shared" si="49"/>
        <v>10000</v>
      </c>
      <c r="G2054" s="171"/>
      <c r="H2054" s="178"/>
      <c r="I2054" s="184"/>
    </row>
    <row r="2055" spans="1:9">
      <c r="A2055" s="166"/>
      <c r="B2055" s="915">
        <v>44799</v>
      </c>
      <c r="C2055" s="916" t="s">
        <v>1864</v>
      </c>
      <c r="D2055" s="24" t="s">
        <v>21</v>
      </c>
      <c r="E2055" s="1013">
        <v>10000</v>
      </c>
      <c r="F2055" s="167">
        <f t="shared" si="49"/>
        <v>10000</v>
      </c>
      <c r="G2055" s="171"/>
      <c r="H2055" s="178"/>
      <c r="I2055" s="184"/>
    </row>
    <row r="2056" spans="1:9">
      <c r="A2056" s="166"/>
      <c r="B2056" s="915">
        <v>44799</v>
      </c>
      <c r="C2056" s="916" t="s">
        <v>1864</v>
      </c>
      <c r="D2056" s="24" t="s">
        <v>21</v>
      </c>
      <c r="E2056" s="1013">
        <v>10000</v>
      </c>
      <c r="F2056" s="167">
        <f t="shared" si="49"/>
        <v>10000</v>
      </c>
      <c r="G2056" s="171"/>
      <c r="H2056" s="178"/>
      <c r="I2056" s="184"/>
    </row>
    <row r="2057" spans="1:9">
      <c r="A2057" s="166"/>
      <c r="B2057" s="915">
        <v>44799</v>
      </c>
      <c r="C2057" s="916" t="s">
        <v>1864</v>
      </c>
      <c r="D2057" s="24" t="s">
        <v>21</v>
      </c>
      <c r="E2057" s="1013">
        <v>5000</v>
      </c>
      <c r="F2057" s="167">
        <f t="shared" si="49"/>
        <v>5000</v>
      </c>
      <c r="G2057" s="171"/>
      <c r="H2057" s="178"/>
      <c r="I2057" s="184"/>
    </row>
    <row r="2058" spans="1:9">
      <c r="A2058" s="166"/>
      <c r="B2058" s="915">
        <v>44799</v>
      </c>
      <c r="C2058" s="916" t="s">
        <v>1864</v>
      </c>
      <c r="D2058" s="24" t="s">
        <v>21</v>
      </c>
      <c r="E2058" s="1013">
        <v>10000</v>
      </c>
      <c r="F2058" s="167">
        <f t="shared" si="49"/>
        <v>10000</v>
      </c>
      <c r="G2058" s="171"/>
      <c r="H2058" s="178"/>
      <c r="I2058" s="184"/>
    </row>
    <row r="2059" spans="1:9">
      <c r="A2059" s="166"/>
      <c r="B2059" s="915">
        <v>44799</v>
      </c>
      <c r="C2059" s="916" t="s">
        <v>1864</v>
      </c>
      <c r="D2059" s="24" t="s">
        <v>21</v>
      </c>
      <c r="E2059" s="1013">
        <v>2000</v>
      </c>
      <c r="F2059" s="167">
        <f t="shared" si="49"/>
        <v>2000</v>
      </c>
      <c r="G2059" s="171"/>
      <c r="H2059" s="178"/>
      <c r="I2059" s="184"/>
    </row>
    <row r="2060" spans="1:9">
      <c r="A2060" s="166"/>
      <c r="B2060" s="915">
        <v>44799</v>
      </c>
      <c r="C2060" s="916" t="s">
        <v>1864</v>
      </c>
      <c r="D2060" s="24" t="s">
        <v>21</v>
      </c>
      <c r="E2060" s="1013">
        <v>10000</v>
      </c>
      <c r="F2060" s="167">
        <f t="shared" si="49"/>
        <v>10000</v>
      </c>
      <c r="G2060" s="171"/>
      <c r="H2060" s="178"/>
      <c r="I2060" s="184"/>
    </row>
    <row r="2061" spans="1:9">
      <c r="A2061" s="166"/>
      <c r="B2061" s="915">
        <v>44799</v>
      </c>
      <c r="C2061" s="916" t="s">
        <v>1864</v>
      </c>
      <c r="D2061" s="24" t="s">
        <v>21</v>
      </c>
      <c r="E2061" s="1013">
        <v>10000</v>
      </c>
      <c r="F2061" s="167">
        <f t="shared" si="49"/>
        <v>10000</v>
      </c>
      <c r="G2061" s="171"/>
      <c r="H2061" s="178"/>
      <c r="I2061" s="184"/>
    </row>
    <row r="2062" spans="1:9">
      <c r="A2062" s="166"/>
      <c r="B2062" s="915">
        <v>44799</v>
      </c>
      <c r="C2062" s="916" t="s">
        <v>1864</v>
      </c>
      <c r="D2062" s="24" t="s">
        <v>21</v>
      </c>
      <c r="E2062" s="1013">
        <v>10000</v>
      </c>
      <c r="F2062" s="167">
        <f t="shared" si="49"/>
        <v>10000</v>
      </c>
      <c r="G2062" s="171"/>
      <c r="H2062" s="178"/>
      <c r="I2062" s="184"/>
    </row>
    <row r="2063" spans="1:9">
      <c r="A2063" s="166"/>
      <c r="B2063" s="915">
        <v>44799</v>
      </c>
      <c r="C2063" s="916" t="s">
        <v>1864</v>
      </c>
      <c r="D2063" s="24" t="s">
        <v>21</v>
      </c>
      <c r="E2063" s="1013">
        <v>10000</v>
      </c>
      <c r="F2063" s="167">
        <f t="shared" si="49"/>
        <v>10000</v>
      </c>
      <c r="G2063" s="171"/>
      <c r="H2063" s="178"/>
      <c r="I2063" s="184"/>
    </row>
    <row r="2064" spans="1:9">
      <c r="A2064" s="166"/>
      <c r="B2064" s="915">
        <v>44799</v>
      </c>
      <c r="C2064" s="916" t="s">
        <v>1864</v>
      </c>
      <c r="D2064" s="24" t="s">
        <v>21</v>
      </c>
      <c r="E2064" s="1013">
        <v>5000</v>
      </c>
      <c r="F2064" s="167">
        <f t="shared" si="49"/>
        <v>5000</v>
      </c>
      <c r="G2064" s="171"/>
      <c r="H2064" s="178"/>
      <c r="I2064" s="184"/>
    </row>
    <row r="2065" spans="1:9">
      <c r="A2065" s="166"/>
      <c r="B2065" s="915">
        <v>44799</v>
      </c>
      <c r="C2065" s="916" t="s">
        <v>1864</v>
      </c>
      <c r="D2065" s="24" t="s">
        <v>21</v>
      </c>
      <c r="E2065" s="1013">
        <v>10000</v>
      </c>
      <c r="F2065" s="167">
        <f t="shared" si="49"/>
        <v>10000</v>
      </c>
      <c r="G2065" s="171"/>
      <c r="H2065" s="178"/>
      <c r="I2065" s="184"/>
    </row>
    <row r="2066" spans="1:9">
      <c r="A2066" s="166"/>
      <c r="B2066" s="915">
        <v>44799</v>
      </c>
      <c r="C2066" s="916" t="s">
        <v>1864</v>
      </c>
      <c r="D2066" s="24" t="s">
        <v>21</v>
      </c>
      <c r="E2066" s="1013">
        <v>10000</v>
      </c>
      <c r="F2066" s="167">
        <f t="shared" si="49"/>
        <v>10000</v>
      </c>
      <c r="G2066" s="171"/>
      <c r="H2066" s="178"/>
      <c r="I2066" s="184"/>
    </row>
    <row r="2067" spans="1:9">
      <c r="A2067" s="166"/>
      <c r="B2067" s="915">
        <v>44799</v>
      </c>
      <c r="C2067" s="916" t="s">
        <v>1864</v>
      </c>
      <c r="D2067" s="24" t="s">
        <v>21</v>
      </c>
      <c r="E2067" s="1013">
        <v>10000</v>
      </c>
      <c r="F2067" s="167">
        <f t="shared" si="49"/>
        <v>10000</v>
      </c>
      <c r="G2067" s="171"/>
      <c r="H2067" s="178"/>
      <c r="I2067" s="184"/>
    </row>
    <row r="2068" spans="1:9">
      <c r="A2068" s="166"/>
      <c r="B2068" s="915">
        <v>44799</v>
      </c>
      <c r="C2068" s="916" t="s">
        <v>1864</v>
      </c>
      <c r="D2068" s="24" t="s">
        <v>21</v>
      </c>
      <c r="E2068" s="1013">
        <v>10000</v>
      </c>
      <c r="F2068" s="167">
        <f t="shared" si="49"/>
        <v>10000</v>
      </c>
      <c r="G2068" s="171"/>
      <c r="H2068" s="178"/>
      <c r="I2068" s="184"/>
    </row>
    <row r="2069" spans="1:9">
      <c r="A2069" s="166"/>
      <c r="B2069" s="915">
        <v>44799</v>
      </c>
      <c r="C2069" s="916" t="s">
        <v>1864</v>
      </c>
      <c r="D2069" s="24" t="s">
        <v>21</v>
      </c>
      <c r="E2069" s="1013">
        <v>10000</v>
      </c>
      <c r="F2069" s="167">
        <f t="shared" si="49"/>
        <v>10000</v>
      </c>
      <c r="G2069" s="171"/>
      <c r="H2069" s="178"/>
      <c r="I2069" s="184"/>
    </row>
    <row r="2070" spans="1:9">
      <c r="A2070" s="166"/>
      <c r="B2070" s="915">
        <v>44800</v>
      </c>
      <c r="C2070" s="916" t="s">
        <v>1865</v>
      </c>
      <c r="D2070" s="106" t="s">
        <v>2085</v>
      </c>
      <c r="E2070" s="1013">
        <v>50000</v>
      </c>
      <c r="F2070" s="167">
        <f t="shared" si="49"/>
        <v>50000</v>
      </c>
      <c r="G2070" s="171"/>
      <c r="H2070" s="178"/>
      <c r="I2070" s="184"/>
    </row>
    <row r="2071" spans="1:9">
      <c r="A2071" s="166"/>
      <c r="B2071" s="915">
        <v>44800</v>
      </c>
      <c r="C2071" s="916" t="s">
        <v>1865</v>
      </c>
      <c r="D2071" s="106" t="s">
        <v>1993</v>
      </c>
      <c r="E2071" s="1013">
        <v>50000</v>
      </c>
      <c r="F2071" s="167">
        <f t="shared" si="49"/>
        <v>50000</v>
      </c>
      <c r="G2071" s="171"/>
      <c r="H2071" s="178"/>
      <c r="I2071" s="184"/>
    </row>
    <row r="2072" spans="1:9">
      <c r="A2072" s="166"/>
      <c r="B2072" s="915">
        <v>44800</v>
      </c>
      <c r="C2072" s="916" t="s">
        <v>1865</v>
      </c>
      <c r="D2072" s="106" t="s">
        <v>2086</v>
      </c>
      <c r="E2072" s="1013">
        <v>50000</v>
      </c>
      <c r="F2072" s="167">
        <f t="shared" si="49"/>
        <v>50000</v>
      </c>
      <c r="G2072" s="171"/>
      <c r="H2072" s="178"/>
      <c r="I2072" s="184"/>
    </row>
    <row r="2073" spans="1:9">
      <c r="A2073" s="166"/>
      <c r="B2073" s="915">
        <v>44800</v>
      </c>
      <c r="C2073" s="916" t="s">
        <v>1865</v>
      </c>
      <c r="D2073" s="24" t="s">
        <v>21</v>
      </c>
      <c r="E2073" s="1013">
        <v>5000</v>
      </c>
      <c r="F2073" s="167">
        <f t="shared" si="49"/>
        <v>5000</v>
      </c>
      <c r="G2073" s="171"/>
      <c r="H2073" s="178"/>
      <c r="I2073" s="184"/>
    </row>
    <row r="2074" spans="1:9">
      <c r="A2074" s="166"/>
      <c r="B2074" s="915">
        <v>44800</v>
      </c>
      <c r="C2074" s="916" t="s">
        <v>1865</v>
      </c>
      <c r="D2074" s="24" t="s">
        <v>21</v>
      </c>
      <c r="E2074" s="1013">
        <v>10000</v>
      </c>
      <c r="F2074" s="167">
        <f t="shared" si="49"/>
        <v>10000</v>
      </c>
      <c r="G2074" s="171"/>
      <c r="H2074" s="178"/>
      <c r="I2074" s="184"/>
    </row>
    <row r="2075" spans="1:9">
      <c r="A2075" s="166"/>
      <c r="B2075" s="915">
        <v>44800</v>
      </c>
      <c r="C2075" s="916" t="s">
        <v>1865</v>
      </c>
      <c r="D2075" s="24" t="s">
        <v>21</v>
      </c>
      <c r="E2075" s="1013">
        <v>20000</v>
      </c>
      <c r="F2075" s="167">
        <f t="shared" si="49"/>
        <v>20000</v>
      </c>
      <c r="G2075" s="171"/>
      <c r="H2075" s="178"/>
      <c r="I2075" s="184"/>
    </row>
    <row r="2076" spans="1:9">
      <c r="A2076" s="166"/>
      <c r="B2076" s="915">
        <v>44800</v>
      </c>
      <c r="C2076" s="916" t="s">
        <v>1865</v>
      </c>
      <c r="D2076" s="24" t="s">
        <v>21</v>
      </c>
      <c r="E2076" s="1013">
        <v>1000</v>
      </c>
      <c r="F2076" s="167">
        <f t="shared" si="49"/>
        <v>1000</v>
      </c>
      <c r="G2076" s="171"/>
      <c r="H2076" s="178"/>
      <c r="I2076" s="184"/>
    </row>
    <row r="2077" spans="1:9">
      <c r="A2077" s="166"/>
      <c r="B2077" s="915">
        <v>44800</v>
      </c>
      <c r="C2077" s="916" t="s">
        <v>1865</v>
      </c>
      <c r="D2077" s="106" t="s">
        <v>967</v>
      </c>
      <c r="E2077" s="1013">
        <v>170000</v>
      </c>
      <c r="F2077" s="167">
        <f t="shared" si="49"/>
        <v>170000</v>
      </c>
      <c r="G2077" s="171"/>
      <c r="H2077" s="178"/>
      <c r="I2077" s="184"/>
    </row>
    <row r="2078" spans="1:9">
      <c r="A2078" s="166"/>
      <c r="B2078" s="915">
        <v>44801</v>
      </c>
      <c r="C2078" s="916" t="s">
        <v>1866</v>
      </c>
      <c r="D2078" s="24" t="s">
        <v>21</v>
      </c>
      <c r="E2078" s="1013">
        <v>10000</v>
      </c>
      <c r="F2078" s="167">
        <f t="shared" si="49"/>
        <v>10000</v>
      </c>
      <c r="G2078" s="171"/>
      <c r="H2078" s="178"/>
      <c r="I2078" s="184"/>
    </row>
    <row r="2079" spans="1:9">
      <c r="A2079" s="166"/>
      <c r="B2079" s="915">
        <v>44801</v>
      </c>
      <c r="C2079" s="916" t="s">
        <v>1866</v>
      </c>
      <c r="D2079" s="24" t="s">
        <v>21</v>
      </c>
      <c r="E2079" s="1013">
        <v>18000</v>
      </c>
      <c r="F2079" s="167">
        <f t="shared" si="49"/>
        <v>18000</v>
      </c>
      <c r="G2079" s="171"/>
      <c r="H2079" s="178"/>
      <c r="I2079" s="184"/>
    </row>
    <row r="2080" spans="1:9">
      <c r="A2080" s="166"/>
      <c r="B2080" s="915">
        <v>44801</v>
      </c>
      <c r="C2080" s="916" t="s">
        <v>1866</v>
      </c>
      <c r="D2080" s="24" t="s">
        <v>21</v>
      </c>
      <c r="E2080" s="1013">
        <v>10000</v>
      </c>
      <c r="F2080" s="167">
        <f t="shared" si="49"/>
        <v>10000</v>
      </c>
      <c r="G2080" s="171"/>
      <c r="H2080" s="178"/>
      <c r="I2080" s="184"/>
    </row>
    <row r="2081" spans="1:9">
      <c r="A2081" s="166"/>
      <c r="B2081" s="915">
        <v>44801</v>
      </c>
      <c r="C2081" s="916" t="s">
        <v>1866</v>
      </c>
      <c r="D2081" s="24" t="s">
        <v>21</v>
      </c>
      <c r="E2081" s="1013">
        <v>10000</v>
      </c>
      <c r="F2081" s="167">
        <f t="shared" si="49"/>
        <v>10000</v>
      </c>
      <c r="G2081" s="171"/>
      <c r="H2081" s="178"/>
      <c r="I2081" s="184"/>
    </row>
    <row r="2082" spans="1:9">
      <c r="A2082" s="166"/>
      <c r="B2082" s="915">
        <v>44801</v>
      </c>
      <c r="C2082" s="916" t="s">
        <v>1866</v>
      </c>
      <c r="D2082" s="24" t="s">
        <v>21</v>
      </c>
      <c r="E2082" s="1013">
        <v>10000</v>
      </c>
      <c r="F2082" s="167">
        <f t="shared" si="49"/>
        <v>10000</v>
      </c>
      <c r="G2082" s="171"/>
      <c r="H2082" s="178"/>
      <c r="I2082" s="184"/>
    </row>
    <row r="2083" spans="1:9">
      <c r="A2083" s="166"/>
      <c r="B2083" s="915">
        <v>44801</v>
      </c>
      <c r="C2083" s="916" t="s">
        <v>1866</v>
      </c>
      <c r="D2083" s="24" t="s">
        <v>21</v>
      </c>
      <c r="E2083" s="1013">
        <v>10000</v>
      </c>
      <c r="F2083" s="167">
        <f t="shared" si="49"/>
        <v>10000</v>
      </c>
      <c r="G2083" s="171"/>
      <c r="H2083" s="178"/>
      <c r="I2083" s="184"/>
    </row>
    <row r="2084" spans="1:9">
      <c r="A2084" s="166"/>
      <c r="B2084" s="915">
        <v>44801</v>
      </c>
      <c r="C2084" s="916" t="s">
        <v>1866</v>
      </c>
      <c r="D2084" s="24" t="s">
        <v>21</v>
      </c>
      <c r="E2084" s="1013">
        <v>10000</v>
      </c>
      <c r="F2084" s="167">
        <f t="shared" si="49"/>
        <v>10000</v>
      </c>
      <c r="G2084" s="171"/>
      <c r="H2084" s="178"/>
      <c r="I2084" s="184"/>
    </row>
    <row r="2085" spans="1:9">
      <c r="A2085" s="166"/>
      <c r="B2085" s="915">
        <v>44801</v>
      </c>
      <c r="C2085" s="916" t="s">
        <v>1866</v>
      </c>
      <c r="D2085" s="24" t="s">
        <v>21</v>
      </c>
      <c r="E2085" s="1013">
        <v>10000</v>
      </c>
      <c r="F2085" s="167">
        <f t="shared" si="49"/>
        <v>10000</v>
      </c>
      <c r="G2085" s="171"/>
      <c r="H2085" s="178"/>
      <c r="I2085" s="184"/>
    </row>
    <row r="2086" spans="1:9">
      <c r="A2086" s="166"/>
      <c r="B2086" s="915">
        <v>44801</v>
      </c>
      <c r="C2086" s="916" t="s">
        <v>1866</v>
      </c>
      <c r="D2086" s="24" t="s">
        <v>21</v>
      </c>
      <c r="E2086" s="1013">
        <v>10000</v>
      </c>
      <c r="F2086" s="167">
        <f t="shared" si="49"/>
        <v>10000</v>
      </c>
      <c r="G2086" s="171"/>
      <c r="H2086" s="178"/>
      <c r="I2086" s="184"/>
    </row>
    <row r="2087" spans="1:9">
      <c r="A2087" s="166"/>
      <c r="B2087" s="915">
        <v>44801</v>
      </c>
      <c r="C2087" s="916" t="s">
        <v>1866</v>
      </c>
      <c r="D2087" s="24" t="s">
        <v>21</v>
      </c>
      <c r="E2087" s="1013">
        <v>10000</v>
      </c>
      <c r="F2087" s="167">
        <f t="shared" si="49"/>
        <v>10000</v>
      </c>
      <c r="G2087" s="171"/>
      <c r="H2087" s="178"/>
      <c r="I2087" s="184"/>
    </row>
    <row r="2088" spans="1:9">
      <c r="A2088" s="166"/>
      <c r="B2088" s="915">
        <v>44801</v>
      </c>
      <c r="C2088" s="916" t="s">
        <v>1866</v>
      </c>
      <c r="D2088" s="24" t="s">
        <v>21</v>
      </c>
      <c r="E2088" s="1013">
        <v>10000</v>
      </c>
      <c r="F2088" s="167">
        <f t="shared" si="49"/>
        <v>10000</v>
      </c>
      <c r="G2088" s="171"/>
      <c r="H2088" s="178"/>
      <c r="I2088" s="184"/>
    </row>
    <row r="2089" spans="1:9">
      <c r="A2089" s="166"/>
      <c r="B2089" s="915">
        <v>44801</v>
      </c>
      <c r="C2089" s="916" t="s">
        <v>1866</v>
      </c>
      <c r="D2089" s="24" t="s">
        <v>21</v>
      </c>
      <c r="E2089" s="1013">
        <v>10000</v>
      </c>
      <c r="F2089" s="167">
        <f t="shared" si="49"/>
        <v>10000</v>
      </c>
      <c r="G2089" s="171"/>
      <c r="H2089" s="178"/>
      <c r="I2089" s="184"/>
    </row>
    <row r="2090" spans="1:9">
      <c r="A2090" s="166"/>
      <c r="B2090" s="915">
        <v>44801</v>
      </c>
      <c r="C2090" s="916" t="s">
        <v>1866</v>
      </c>
      <c r="D2090" s="24" t="s">
        <v>21</v>
      </c>
      <c r="E2090" s="1013">
        <v>10000</v>
      </c>
      <c r="F2090" s="167">
        <f t="shared" si="49"/>
        <v>10000</v>
      </c>
      <c r="G2090" s="171"/>
      <c r="H2090" s="178"/>
      <c r="I2090" s="184"/>
    </row>
    <row r="2091" spans="1:9">
      <c r="A2091" s="166"/>
      <c r="B2091" s="915">
        <v>44801</v>
      </c>
      <c r="C2091" s="916" t="s">
        <v>1866</v>
      </c>
      <c r="D2091" s="24" t="s">
        <v>21</v>
      </c>
      <c r="E2091" s="1013">
        <v>5000</v>
      </c>
      <c r="F2091" s="167">
        <f t="shared" si="49"/>
        <v>5000</v>
      </c>
      <c r="G2091" s="171"/>
      <c r="H2091" s="178"/>
      <c r="I2091" s="184"/>
    </row>
    <row r="2092" spans="1:9">
      <c r="A2092" s="166"/>
      <c r="B2092" s="915">
        <v>44801</v>
      </c>
      <c r="C2092" s="916" t="s">
        <v>1866</v>
      </c>
      <c r="D2092" s="24" t="s">
        <v>21</v>
      </c>
      <c r="E2092" s="1013">
        <v>20000</v>
      </c>
      <c r="F2092" s="167">
        <f t="shared" si="49"/>
        <v>20000</v>
      </c>
      <c r="G2092" s="171"/>
      <c r="H2092" s="178"/>
      <c r="I2092" s="184"/>
    </row>
    <row r="2093" spans="1:9">
      <c r="A2093" s="166"/>
      <c r="B2093" s="915">
        <v>44801</v>
      </c>
      <c r="C2093" s="916" t="s">
        <v>1866</v>
      </c>
      <c r="D2093" s="24" t="s">
        <v>21</v>
      </c>
      <c r="E2093" s="1013">
        <v>10000</v>
      </c>
      <c r="F2093" s="167">
        <f t="shared" si="49"/>
        <v>10000</v>
      </c>
      <c r="G2093" s="171"/>
      <c r="H2093" s="178"/>
      <c r="I2093" s="184"/>
    </row>
    <row r="2094" spans="1:9">
      <c r="A2094" s="166"/>
      <c r="B2094" s="915">
        <v>44801</v>
      </c>
      <c r="C2094" s="916" t="s">
        <v>1866</v>
      </c>
      <c r="D2094" s="24" t="s">
        <v>21</v>
      </c>
      <c r="E2094" s="1013">
        <v>10000</v>
      </c>
      <c r="F2094" s="167">
        <f t="shared" si="49"/>
        <v>10000</v>
      </c>
      <c r="G2094" s="171"/>
      <c r="H2094" s="178"/>
      <c r="I2094" s="184"/>
    </row>
    <row r="2095" spans="1:9">
      <c r="A2095" s="166"/>
      <c r="B2095" s="915">
        <v>44801</v>
      </c>
      <c r="C2095" s="916" t="s">
        <v>1866</v>
      </c>
      <c r="D2095" s="24" t="s">
        <v>21</v>
      </c>
      <c r="E2095" s="1013">
        <v>200000</v>
      </c>
      <c r="F2095" s="167">
        <f t="shared" si="49"/>
        <v>200000</v>
      </c>
      <c r="G2095" s="171"/>
      <c r="H2095" s="178"/>
      <c r="I2095" s="184"/>
    </row>
    <row r="2096" spans="1:9">
      <c r="A2096" s="166"/>
      <c r="B2096" s="915">
        <v>44801</v>
      </c>
      <c r="C2096" s="916" t="s">
        <v>1866</v>
      </c>
      <c r="D2096" s="24" t="s">
        <v>21</v>
      </c>
      <c r="E2096" s="1013">
        <v>10000</v>
      </c>
      <c r="F2096" s="167">
        <f t="shared" si="49"/>
        <v>10000</v>
      </c>
      <c r="G2096" s="171"/>
      <c r="H2096" s="178"/>
      <c r="I2096" s="184"/>
    </row>
    <row r="2097" spans="1:9">
      <c r="A2097" s="166"/>
      <c r="B2097" s="915">
        <v>44801</v>
      </c>
      <c r="C2097" s="916" t="s">
        <v>1866</v>
      </c>
      <c r="D2097" s="24" t="s">
        <v>21</v>
      </c>
      <c r="E2097" s="1013">
        <v>10000</v>
      </c>
      <c r="F2097" s="167">
        <f t="shared" si="49"/>
        <v>10000</v>
      </c>
      <c r="G2097" s="171"/>
      <c r="H2097" s="178"/>
      <c r="I2097" s="184"/>
    </row>
    <row r="2098" spans="1:9">
      <c r="A2098" s="166"/>
      <c r="B2098" s="915">
        <v>44801</v>
      </c>
      <c r="C2098" s="916" t="s">
        <v>1866</v>
      </c>
      <c r="D2098" s="24" t="s">
        <v>21</v>
      </c>
      <c r="E2098" s="1013">
        <v>10000</v>
      </c>
      <c r="F2098" s="167">
        <f t="shared" si="49"/>
        <v>10000</v>
      </c>
      <c r="G2098" s="171"/>
      <c r="H2098" s="178"/>
      <c r="I2098" s="184"/>
    </row>
    <row r="2099" spans="1:9">
      <c r="A2099" s="166"/>
      <c r="B2099" s="915">
        <v>44801</v>
      </c>
      <c r="C2099" s="916" t="s">
        <v>1866</v>
      </c>
      <c r="D2099" s="24" t="s">
        <v>21</v>
      </c>
      <c r="E2099" s="1013">
        <v>10000</v>
      </c>
      <c r="F2099" s="167">
        <f t="shared" si="49"/>
        <v>10000</v>
      </c>
      <c r="G2099" s="171"/>
      <c r="H2099" s="178"/>
      <c r="I2099" s="184"/>
    </row>
    <row r="2100" spans="1:9">
      <c r="A2100" s="166"/>
      <c r="B2100" s="915">
        <v>44801</v>
      </c>
      <c r="C2100" s="916" t="s">
        <v>1866</v>
      </c>
      <c r="D2100" s="24" t="s">
        <v>21</v>
      </c>
      <c r="E2100" s="1013">
        <v>20000</v>
      </c>
      <c r="F2100" s="167">
        <f t="shared" si="49"/>
        <v>20000</v>
      </c>
      <c r="G2100" s="171"/>
      <c r="H2100" s="178"/>
      <c r="I2100" s="184"/>
    </row>
    <row r="2101" spans="1:9">
      <c r="A2101" s="166"/>
      <c r="B2101" s="915">
        <v>44801</v>
      </c>
      <c r="C2101" s="916" t="s">
        <v>1866</v>
      </c>
      <c r="D2101" s="106" t="s">
        <v>2447</v>
      </c>
      <c r="E2101" s="1013">
        <v>100000</v>
      </c>
      <c r="F2101" s="167">
        <f t="shared" si="49"/>
        <v>100000</v>
      </c>
      <c r="G2101" s="171"/>
      <c r="H2101" s="178"/>
      <c r="I2101" s="184"/>
    </row>
    <row r="2102" spans="1:9">
      <c r="A2102" s="166"/>
      <c r="B2102" s="915">
        <v>44801</v>
      </c>
      <c r="C2102" s="916" t="s">
        <v>1866</v>
      </c>
      <c r="D2102" s="106" t="s">
        <v>2463</v>
      </c>
      <c r="E2102" s="1013">
        <v>1000000</v>
      </c>
      <c r="F2102" s="167">
        <f t="shared" si="49"/>
        <v>1000000</v>
      </c>
      <c r="G2102" s="171"/>
      <c r="H2102" s="178"/>
      <c r="I2102" s="184"/>
    </row>
    <row r="2103" spans="1:9">
      <c r="A2103" s="166"/>
      <c r="B2103" s="915">
        <v>44802</v>
      </c>
      <c r="C2103" s="916" t="s">
        <v>1867</v>
      </c>
      <c r="D2103" s="24" t="s">
        <v>21</v>
      </c>
      <c r="E2103" s="1013">
        <v>10000</v>
      </c>
      <c r="F2103" s="167">
        <f t="shared" ref="F2103:F2163" si="50">E2103</f>
        <v>10000</v>
      </c>
      <c r="G2103" s="171"/>
      <c r="H2103" s="178"/>
      <c r="I2103" s="184"/>
    </row>
    <row r="2104" spans="1:9">
      <c r="A2104" s="166"/>
      <c r="B2104" s="915">
        <v>44802</v>
      </c>
      <c r="C2104" s="916" t="s">
        <v>1867</v>
      </c>
      <c r="D2104" s="106" t="s">
        <v>148</v>
      </c>
      <c r="E2104" s="1013">
        <v>200000</v>
      </c>
      <c r="F2104" s="167">
        <f t="shared" si="50"/>
        <v>200000</v>
      </c>
      <c r="G2104" s="171"/>
      <c r="H2104" s="178"/>
      <c r="I2104" s="184"/>
    </row>
    <row r="2105" spans="1:9">
      <c r="A2105" s="166"/>
      <c r="B2105" s="915">
        <v>44802</v>
      </c>
      <c r="C2105" s="916" t="s">
        <v>1867</v>
      </c>
      <c r="D2105" s="24" t="s">
        <v>21</v>
      </c>
      <c r="E2105" s="1013">
        <v>10000</v>
      </c>
      <c r="F2105" s="167">
        <f t="shared" si="50"/>
        <v>10000</v>
      </c>
      <c r="G2105" s="171"/>
      <c r="H2105" s="178"/>
      <c r="I2105" s="184"/>
    </row>
    <row r="2106" spans="1:9">
      <c r="A2106" s="166"/>
      <c r="B2106" s="915">
        <v>44802</v>
      </c>
      <c r="C2106" s="916" t="s">
        <v>1867</v>
      </c>
      <c r="D2106" s="24" t="s">
        <v>21</v>
      </c>
      <c r="E2106" s="1013">
        <v>10000</v>
      </c>
      <c r="F2106" s="167">
        <f t="shared" si="50"/>
        <v>10000</v>
      </c>
      <c r="G2106" s="171"/>
      <c r="H2106" s="178"/>
      <c r="I2106" s="184"/>
    </row>
    <row r="2107" spans="1:9">
      <c r="A2107" s="166"/>
      <c r="B2107" s="915">
        <v>44802</v>
      </c>
      <c r="C2107" s="916" t="s">
        <v>1867</v>
      </c>
      <c r="D2107" s="24" t="s">
        <v>21</v>
      </c>
      <c r="E2107" s="1013">
        <v>10000</v>
      </c>
      <c r="F2107" s="167">
        <f t="shared" si="50"/>
        <v>10000</v>
      </c>
      <c r="G2107" s="171"/>
      <c r="H2107" s="178"/>
      <c r="I2107" s="184"/>
    </row>
    <row r="2108" spans="1:9">
      <c r="A2108" s="166"/>
      <c r="B2108" s="915">
        <v>44802</v>
      </c>
      <c r="C2108" s="916" t="s">
        <v>1867</v>
      </c>
      <c r="D2108" s="24" t="s">
        <v>21</v>
      </c>
      <c r="E2108" s="1013">
        <v>5000</v>
      </c>
      <c r="F2108" s="167">
        <f t="shared" si="50"/>
        <v>5000</v>
      </c>
      <c r="G2108" s="171"/>
      <c r="H2108" s="178"/>
      <c r="I2108" s="184"/>
    </row>
    <row r="2109" spans="1:9">
      <c r="A2109" s="166"/>
      <c r="B2109" s="915">
        <v>44802</v>
      </c>
      <c r="C2109" s="916" t="s">
        <v>1867</v>
      </c>
      <c r="D2109" s="24" t="s">
        <v>21</v>
      </c>
      <c r="E2109" s="1013">
        <v>5000</v>
      </c>
      <c r="F2109" s="167">
        <f t="shared" si="50"/>
        <v>5000</v>
      </c>
      <c r="G2109" s="171"/>
      <c r="H2109" s="178"/>
      <c r="I2109" s="184"/>
    </row>
    <row r="2110" spans="1:9">
      <c r="A2110" s="166"/>
      <c r="B2110" s="915">
        <v>44802</v>
      </c>
      <c r="C2110" s="916" t="s">
        <v>1867</v>
      </c>
      <c r="D2110" s="24" t="s">
        <v>21</v>
      </c>
      <c r="E2110" s="1013">
        <v>5000</v>
      </c>
      <c r="F2110" s="167">
        <f t="shared" si="50"/>
        <v>5000</v>
      </c>
      <c r="G2110" s="171"/>
      <c r="H2110" s="178"/>
      <c r="I2110" s="184"/>
    </row>
    <row r="2111" spans="1:9">
      <c r="A2111" s="166"/>
      <c r="B2111" s="915">
        <v>44802</v>
      </c>
      <c r="C2111" s="916" t="s">
        <v>1867</v>
      </c>
      <c r="D2111" s="24" t="s">
        <v>21</v>
      </c>
      <c r="E2111" s="1013">
        <v>5000</v>
      </c>
      <c r="F2111" s="167">
        <f t="shared" si="50"/>
        <v>5000</v>
      </c>
      <c r="G2111" s="171"/>
      <c r="H2111" s="178"/>
      <c r="I2111" s="184"/>
    </row>
    <row r="2112" spans="1:9">
      <c r="A2112" s="166"/>
      <c r="B2112" s="915">
        <v>44802</v>
      </c>
      <c r="C2112" s="916" t="s">
        <v>1867</v>
      </c>
      <c r="D2112" s="24" t="s">
        <v>21</v>
      </c>
      <c r="E2112" s="1013">
        <v>10000</v>
      </c>
      <c r="F2112" s="167">
        <f t="shared" si="50"/>
        <v>10000</v>
      </c>
      <c r="G2112" s="171"/>
      <c r="H2112" s="178"/>
      <c r="I2112" s="184"/>
    </row>
    <row r="2113" spans="1:9">
      <c r="A2113" s="166"/>
      <c r="B2113" s="915">
        <v>44802</v>
      </c>
      <c r="C2113" s="916" t="s">
        <v>1867</v>
      </c>
      <c r="D2113" s="24" t="s">
        <v>21</v>
      </c>
      <c r="E2113" s="1013">
        <v>10000</v>
      </c>
      <c r="F2113" s="167">
        <f t="shared" si="50"/>
        <v>10000</v>
      </c>
      <c r="G2113" s="171"/>
      <c r="H2113" s="178"/>
      <c r="I2113" s="184"/>
    </row>
    <row r="2114" spans="1:9">
      <c r="A2114" s="166"/>
      <c r="B2114" s="915">
        <v>44802</v>
      </c>
      <c r="C2114" s="916" t="s">
        <v>1867</v>
      </c>
      <c r="D2114" s="24" t="s">
        <v>21</v>
      </c>
      <c r="E2114" s="1013">
        <v>20000</v>
      </c>
      <c r="F2114" s="167">
        <f t="shared" si="50"/>
        <v>20000</v>
      </c>
      <c r="G2114" s="171"/>
      <c r="H2114" s="178"/>
      <c r="I2114" s="184"/>
    </row>
    <row r="2115" spans="1:9">
      <c r="A2115" s="166"/>
      <c r="B2115" s="915">
        <v>44802</v>
      </c>
      <c r="C2115" s="916" t="s">
        <v>1867</v>
      </c>
      <c r="D2115" s="24" t="s">
        <v>21</v>
      </c>
      <c r="E2115" s="1013">
        <v>10000</v>
      </c>
      <c r="F2115" s="167">
        <f t="shared" si="50"/>
        <v>10000</v>
      </c>
      <c r="G2115" s="171"/>
      <c r="H2115" s="178"/>
      <c r="I2115" s="184"/>
    </row>
    <row r="2116" spans="1:9">
      <c r="A2116" s="166"/>
      <c r="B2116" s="915">
        <v>44802</v>
      </c>
      <c r="C2116" s="916" t="s">
        <v>1867</v>
      </c>
      <c r="D2116" s="24" t="s">
        <v>21</v>
      </c>
      <c r="E2116" s="1013">
        <v>5000</v>
      </c>
      <c r="F2116" s="167">
        <f t="shared" si="50"/>
        <v>5000</v>
      </c>
      <c r="G2116" s="171"/>
      <c r="H2116" s="178"/>
      <c r="I2116" s="184"/>
    </row>
    <row r="2117" spans="1:9">
      <c r="A2117" s="166"/>
      <c r="B2117" s="915">
        <v>44802</v>
      </c>
      <c r="C2117" s="916" t="s">
        <v>1867</v>
      </c>
      <c r="D2117" s="24" t="s">
        <v>21</v>
      </c>
      <c r="E2117" s="1013">
        <v>10000</v>
      </c>
      <c r="F2117" s="167">
        <f t="shared" si="50"/>
        <v>10000</v>
      </c>
      <c r="G2117" s="171"/>
      <c r="H2117" s="178"/>
      <c r="I2117" s="184"/>
    </row>
    <row r="2118" spans="1:9">
      <c r="A2118" s="166"/>
      <c r="B2118" s="915">
        <v>44802</v>
      </c>
      <c r="C2118" s="916" t="s">
        <v>1867</v>
      </c>
      <c r="D2118" s="24" t="s">
        <v>21</v>
      </c>
      <c r="E2118" s="1013">
        <v>10000</v>
      </c>
      <c r="F2118" s="167">
        <f t="shared" si="50"/>
        <v>10000</v>
      </c>
      <c r="G2118" s="171"/>
      <c r="H2118" s="178"/>
      <c r="I2118" s="184"/>
    </row>
    <row r="2119" spans="1:9">
      <c r="A2119" s="166"/>
      <c r="B2119" s="915">
        <v>44802</v>
      </c>
      <c r="C2119" s="916" t="s">
        <v>1867</v>
      </c>
      <c r="D2119" s="24" t="s">
        <v>21</v>
      </c>
      <c r="E2119" s="1013">
        <v>10000</v>
      </c>
      <c r="F2119" s="167">
        <f t="shared" si="50"/>
        <v>10000</v>
      </c>
      <c r="G2119" s="171"/>
      <c r="H2119" s="178"/>
      <c r="I2119" s="184"/>
    </row>
    <row r="2120" spans="1:9">
      <c r="A2120" s="166"/>
      <c r="B2120" s="915">
        <v>44802</v>
      </c>
      <c r="C2120" s="916" t="s">
        <v>1867</v>
      </c>
      <c r="D2120" s="24" t="s">
        <v>21</v>
      </c>
      <c r="E2120" s="1013">
        <v>10000</v>
      </c>
      <c r="F2120" s="167">
        <f t="shared" si="50"/>
        <v>10000</v>
      </c>
      <c r="G2120" s="171"/>
      <c r="H2120" s="178"/>
      <c r="I2120" s="184"/>
    </row>
    <row r="2121" spans="1:9">
      <c r="A2121" s="166"/>
      <c r="B2121" s="915">
        <v>44802</v>
      </c>
      <c r="C2121" s="916" t="s">
        <v>1867</v>
      </c>
      <c r="D2121" s="24" t="s">
        <v>21</v>
      </c>
      <c r="E2121" s="1013">
        <v>10000</v>
      </c>
      <c r="F2121" s="167">
        <f t="shared" si="50"/>
        <v>10000</v>
      </c>
      <c r="G2121" s="171"/>
      <c r="H2121" s="178"/>
      <c r="I2121" s="184"/>
    </row>
    <row r="2122" spans="1:9">
      <c r="A2122" s="166"/>
      <c r="B2122" s="915">
        <v>44802</v>
      </c>
      <c r="C2122" s="916" t="s">
        <v>1867</v>
      </c>
      <c r="D2122" s="24" t="s">
        <v>21</v>
      </c>
      <c r="E2122" s="1013">
        <v>10000</v>
      </c>
      <c r="F2122" s="167">
        <f t="shared" si="50"/>
        <v>10000</v>
      </c>
      <c r="G2122" s="171"/>
      <c r="H2122" s="178"/>
      <c r="I2122" s="184"/>
    </row>
    <row r="2123" spans="1:9">
      <c r="A2123" s="166"/>
      <c r="B2123" s="915">
        <v>44803</v>
      </c>
      <c r="C2123" s="916" t="s">
        <v>1868</v>
      </c>
      <c r="D2123" s="24" t="s">
        <v>21</v>
      </c>
      <c r="E2123" s="1013">
        <v>20000</v>
      </c>
      <c r="F2123" s="167">
        <f t="shared" si="50"/>
        <v>20000</v>
      </c>
      <c r="G2123" s="171"/>
      <c r="H2123" s="178"/>
      <c r="I2123" s="184"/>
    </row>
    <row r="2124" spans="1:9">
      <c r="A2124" s="166"/>
      <c r="B2124" s="915">
        <v>44803</v>
      </c>
      <c r="C2124" s="916" t="s">
        <v>1868</v>
      </c>
      <c r="D2124" s="24" t="s">
        <v>21</v>
      </c>
      <c r="E2124" s="1013">
        <v>1000</v>
      </c>
      <c r="F2124" s="167">
        <f t="shared" si="50"/>
        <v>1000</v>
      </c>
      <c r="G2124" s="171"/>
      <c r="H2124" s="178"/>
      <c r="I2124" s="184"/>
    </row>
    <row r="2125" spans="1:9">
      <c r="A2125" s="166"/>
      <c r="B2125" s="915">
        <v>44803</v>
      </c>
      <c r="C2125" s="916" t="s">
        <v>1868</v>
      </c>
      <c r="D2125" s="24" t="s">
        <v>21</v>
      </c>
      <c r="E2125" s="1013">
        <v>10000</v>
      </c>
      <c r="F2125" s="167">
        <f t="shared" si="50"/>
        <v>10000</v>
      </c>
      <c r="G2125" s="171"/>
      <c r="H2125" s="178"/>
      <c r="I2125" s="184"/>
    </row>
    <row r="2126" spans="1:9">
      <c r="A2126" s="166"/>
      <c r="B2126" s="915">
        <v>44803</v>
      </c>
      <c r="C2126" s="916" t="s">
        <v>1868</v>
      </c>
      <c r="D2126" s="24" t="s">
        <v>21</v>
      </c>
      <c r="E2126" s="1013">
        <v>10000</v>
      </c>
      <c r="F2126" s="167">
        <f t="shared" si="50"/>
        <v>10000</v>
      </c>
      <c r="G2126" s="171"/>
      <c r="H2126" s="178"/>
      <c r="I2126" s="184"/>
    </row>
    <row r="2127" spans="1:9">
      <c r="A2127" s="166"/>
      <c r="B2127" s="915">
        <v>44803</v>
      </c>
      <c r="C2127" s="916" t="s">
        <v>1868</v>
      </c>
      <c r="D2127" s="24" t="s">
        <v>21</v>
      </c>
      <c r="E2127" s="1013">
        <v>5000</v>
      </c>
      <c r="F2127" s="167">
        <f t="shared" si="50"/>
        <v>5000</v>
      </c>
      <c r="G2127" s="171"/>
      <c r="H2127" s="178"/>
      <c r="I2127" s="184"/>
    </row>
    <row r="2128" spans="1:9">
      <c r="A2128" s="166"/>
      <c r="B2128" s="915">
        <v>44803</v>
      </c>
      <c r="C2128" s="916" t="s">
        <v>1868</v>
      </c>
      <c r="D2128" s="24" t="s">
        <v>21</v>
      </c>
      <c r="E2128" s="1013">
        <v>10000</v>
      </c>
      <c r="F2128" s="167">
        <f t="shared" si="50"/>
        <v>10000</v>
      </c>
      <c r="G2128" s="171"/>
      <c r="H2128" s="178"/>
      <c r="I2128" s="184"/>
    </row>
    <row r="2129" spans="1:9">
      <c r="A2129" s="166"/>
      <c r="B2129" s="915">
        <v>44803</v>
      </c>
      <c r="C2129" s="916" t="s">
        <v>1868</v>
      </c>
      <c r="D2129" s="106" t="s">
        <v>2087</v>
      </c>
      <c r="E2129" s="1013">
        <v>50000</v>
      </c>
      <c r="F2129" s="167">
        <f t="shared" si="50"/>
        <v>50000</v>
      </c>
      <c r="G2129" s="171"/>
      <c r="H2129" s="178"/>
      <c r="I2129" s="184"/>
    </row>
    <row r="2130" spans="1:9">
      <c r="A2130" s="166"/>
      <c r="B2130" s="915">
        <v>44803</v>
      </c>
      <c r="C2130" s="916" t="s">
        <v>1868</v>
      </c>
      <c r="D2130" s="24" t="s">
        <v>21</v>
      </c>
      <c r="E2130" s="1013">
        <v>10000</v>
      </c>
      <c r="F2130" s="167">
        <f t="shared" si="50"/>
        <v>10000</v>
      </c>
      <c r="G2130" s="171"/>
      <c r="H2130" s="178"/>
      <c r="I2130" s="184"/>
    </row>
    <row r="2131" spans="1:9">
      <c r="A2131" s="166"/>
      <c r="B2131" s="915">
        <v>44803</v>
      </c>
      <c r="C2131" s="916" t="s">
        <v>1868</v>
      </c>
      <c r="D2131" s="24" t="s">
        <v>21</v>
      </c>
      <c r="E2131" s="1013">
        <v>20000</v>
      </c>
      <c r="F2131" s="167">
        <f t="shared" si="50"/>
        <v>20000</v>
      </c>
      <c r="G2131" s="171"/>
      <c r="H2131" s="178"/>
      <c r="I2131" s="184"/>
    </row>
    <row r="2132" spans="1:9">
      <c r="A2132" s="166"/>
      <c r="B2132" s="915">
        <v>44803</v>
      </c>
      <c r="C2132" s="916" t="s">
        <v>1868</v>
      </c>
      <c r="D2132" s="24" t="s">
        <v>21</v>
      </c>
      <c r="E2132" s="1013">
        <v>5000</v>
      </c>
      <c r="F2132" s="167">
        <f t="shared" si="50"/>
        <v>5000</v>
      </c>
      <c r="G2132" s="171"/>
      <c r="H2132" s="178"/>
      <c r="I2132" s="184"/>
    </row>
    <row r="2133" spans="1:9">
      <c r="A2133" s="166"/>
      <c r="B2133" s="915">
        <v>44803</v>
      </c>
      <c r="C2133" s="916" t="s">
        <v>1868</v>
      </c>
      <c r="D2133" s="24" t="s">
        <v>21</v>
      </c>
      <c r="E2133" s="1013">
        <v>10000</v>
      </c>
      <c r="F2133" s="167">
        <f t="shared" si="50"/>
        <v>10000</v>
      </c>
      <c r="G2133" s="171"/>
      <c r="H2133" s="178"/>
      <c r="I2133" s="184"/>
    </row>
    <row r="2134" spans="1:9">
      <c r="A2134" s="166"/>
      <c r="B2134" s="915">
        <v>44803</v>
      </c>
      <c r="C2134" s="916" t="s">
        <v>1868</v>
      </c>
      <c r="D2134" s="24" t="s">
        <v>21</v>
      </c>
      <c r="E2134" s="1013">
        <v>10000</v>
      </c>
      <c r="F2134" s="167">
        <f t="shared" si="50"/>
        <v>10000</v>
      </c>
      <c r="G2134" s="171"/>
      <c r="H2134" s="178"/>
      <c r="I2134" s="184"/>
    </row>
    <row r="2135" spans="1:9">
      <c r="A2135" s="166"/>
      <c r="B2135" s="915">
        <v>44803</v>
      </c>
      <c r="C2135" s="916" t="s">
        <v>1868</v>
      </c>
      <c r="D2135" s="24" t="s">
        <v>21</v>
      </c>
      <c r="E2135" s="1013">
        <v>10000</v>
      </c>
      <c r="F2135" s="167">
        <f t="shared" si="50"/>
        <v>10000</v>
      </c>
      <c r="G2135" s="171"/>
      <c r="H2135" s="178"/>
      <c r="I2135" s="184"/>
    </row>
    <row r="2136" spans="1:9">
      <c r="A2136" s="166"/>
      <c r="B2136" s="915">
        <v>44803</v>
      </c>
      <c r="C2136" s="916" t="s">
        <v>1868</v>
      </c>
      <c r="D2136" s="24" t="s">
        <v>21</v>
      </c>
      <c r="E2136" s="1013">
        <v>10000</v>
      </c>
      <c r="F2136" s="167">
        <f t="shared" si="50"/>
        <v>10000</v>
      </c>
      <c r="G2136" s="171"/>
      <c r="H2136" s="178"/>
      <c r="I2136" s="184"/>
    </row>
    <row r="2137" spans="1:9">
      <c r="A2137" s="166"/>
      <c r="B2137" s="915">
        <v>44803</v>
      </c>
      <c r="C2137" s="916" t="s">
        <v>1868</v>
      </c>
      <c r="D2137" s="24" t="s">
        <v>21</v>
      </c>
      <c r="E2137" s="1013">
        <v>10000</v>
      </c>
      <c r="F2137" s="167">
        <f t="shared" si="50"/>
        <v>10000</v>
      </c>
      <c r="G2137" s="171"/>
      <c r="H2137" s="178"/>
      <c r="I2137" s="184"/>
    </row>
    <row r="2138" spans="1:9">
      <c r="A2138" s="166"/>
      <c r="B2138" s="915">
        <v>44803</v>
      </c>
      <c r="C2138" s="916" t="s">
        <v>1868</v>
      </c>
      <c r="D2138" s="24" t="s">
        <v>21</v>
      </c>
      <c r="E2138" s="1013">
        <v>10000</v>
      </c>
      <c r="F2138" s="167">
        <f t="shared" si="50"/>
        <v>10000</v>
      </c>
      <c r="G2138" s="171"/>
      <c r="H2138" s="178"/>
      <c r="I2138" s="184"/>
    </row>
    <row r="2139" spans="1:9">
      <c r="A2139" s="166"/>
      <c r="B2139" s="915">
        <v>44803</v>
      </c>
      <c r="C2139" s="916" t="s">
        <v>1868</v>
      </c>
      <c r="D2139" s="24" t="s">
        <v>21</v>
      </c>
      <c r="E2139" s="1013">
        <v>5000</v>
      </c>
      <c r="F2139" s="167">
        <f t="shared" si="50"/>
        <v>5000</v>
      </c>
      <c r="G2139" s="171"/>
      <c r="H2139" s="178"/>
      <c r="I2139" s="184"/>
    </row>
    <row r="2140" spans="1:9">
      <c r="A2140" s="166"/>
      <c r="B2140" s="915">
        <v>44804</v>
      </c>
      <c r="C2140" s="916" t="s">
        <v>1869</v>
      </c>
      <c r="D2140" s="289" t="s">
        <v>2430</v>
      </c>
      <c r="E2140" s="1013">
        <v>600000</v>
      </c>
      <c r="F2140" s="167">
        <f t="shared" si="50"/>
        <v>600000</v>
      </c>
      <c r="G2140" s="171"/>
      <c r="H2140" s="178"/>
      <c r="I2140" s="184"/>
    </row>
    <row r="2141" spans="1:9">
      <c r="A2141" s="166"/>
      <c r="B2141" s="915">
        <v>44804</v>
      </c>
      <c r="C2141" s="916" t="s">
        <v>1869</v>
      </c>
      <c r="D2141" s="24" t="s">
        <v>21</v>
      </c>
      <c r="E2141" s="1013">
        <v>5000</v>
      </c>
      <c r="F2141" s="167">
        <f t="shared" si="50"/>
        <v>5000</v>
      </c>
      <c r="G2141" s="171"/>
      <c r="H2141" s="178"/>
      <c r="I2141" s="184"/>
    </row>
    <row r="2142" spans="1:9">
      <c r="A2142" s="166"/>
      <c r="B2142" s="915">
        <v>44804</v>
      </c>
      <c r="C2142" s="916" t="s">
        <v>1869</v>
      </c>
      <c r="D2142" s="24" t="s">
        <v>21</v>
      </c>
      <c r="E2142" s="1013">
        <v>10000</v>
      </c>
      <c r="F2142" s="167">
        <f t="shared" si="50"/>
        <v>10000</v>
      </c>
      <c r="G2142" s="171"/>
      <c r="H2142" s="178"/>
      <c r="I2142" s="184"/>
    </row>
    <row r="2143" spans="1:9">
      <c r="A2143" s="166"/>
      <c r="B2143" s="915">
        <v>44804</v>
      </c>
      <c r="C2143" s="916" t="s">
        <v>1869</v>
      </c>
      <c r="D2143" s="24" t="s">
        <v>21</v>
      </c>
      <c r="E2143" s="1013">
        <v>10000</v>
      </c>
      <c r="F2143" s="167">
        <f t="shared" si="50"/>
        <v>10000</v>
      </c>
      <c r="G2143" s="171"/>
      <c r="H2143" s="178"/>
      <c r="I2143" s="184"/>
    </row>
    <row r="2144" spans="1:9">
      <c r="A2144" s="166"/>
      <c r="B2144" s="915">
        <v>44804</v>
      </c>
      <c r="C2144" s="916" t="s">
        <v>1869</v>
      </c>
      <c r="D2144" s="24" t="s">
        <v>21</v>
      </c>
      <c r="E2144" s="1013">
        <v>5000</v>
      </c>
      <c r="F2144" s="167">
        <f t="shared" si="50"/>
        <v>5000</v>
      </c>
      <c r="G2144" s="171"/>
      <c r="H2144" s="178"/>
      <c r="I2144" s="184"/>
    </row>
    <row r="2145" spans="1:9">
      <c r="A2145" s="166"/>
      <c r="B2145" s="915">
        <v>44804</v>
      </c>
      <c r="C2145" s="916" t="s">
        <v>1869</v>
      </c>
      <c r="D2145" s="106" t="s">
        <v>536</v>
      </c>
      <c r="E2145" s="1013">
        <v>100000</v>
      </c>
      <c r="F2145" s="167">
        <f t="shared" si="50"/>
        <v>100000</v>
      </c>
      <c r="G2145" s="171"/>
      <c r="H2145" s="178"/>
      <c r="I2145" s="184"/>
    </row>
    <row r="2146" spans="1:9">
      <c r="A2146" s="166"/>
      <c r="B2146" s="915">
        <v>44804</v>
      </c>
      <c r="C2146" s="916" t="s">
        <v>1869</v>
      </c>
      <c r="D2146" s="24" t="s">
        <v>21</v>
      </c>
      <c r="E2146" s="1013">
        <v>250000</v>
      </c>
      <c r="F2146" s="167">
        <f t="shared" si="50"/>
        <v>250000</v>
      </c>
      <c r="G2146" s="171"/>
      <c r="H2146" s="178"/>
      <c r="I2146" s="184"/>
    </row>
    <row r="2147" spans="1:9">
      <c r="A2147" s="166"/>
      <c r="B2147" s="915">
        <v>44804</v>
      </c>
      <c r="C2147" s="916" t="s">
        <v>1869</v>
      </c>
      <c r="D2147" s="24" t="s">
        <v>21</v>
      </c>
      <c r="E2147" s="1013">
        <v>20000</v>
      </c>
      <c r="F2147" s="167">
        <f t="shared" si="50"/>
        <v>20000</v>
      </c>
      <c r="G2147" s="171"/>
      <c r="H2147" s="178"/>
      <c r="I2147" s="184"/>
    </row>
    <row r="2148" spans="1:9">
      <c r="A2148" s="166"/>
      <c r="B2148" s="915">
        <v>44804</v>
      </c>
      <c r="C2148" s="916" t="s">
        <v>1869</v>
      </c>
      <c r="D2148" s="106" t="s">
        <v>2088</v>
      </c>
      <c r="E2148" s="1013">
        <v>50000</v>
      </c>
      <c r="F2148" s="167">
        <f t="shared" si="50"/>
        <v>50000</v>
      </c>
      <c r="G2148" s="171"/>
      <c r="H2148" s="178"/>
      <c r="I2148" s="184"/>
    </row>
    <row r="2149" spans="1:9">
      <c r="A2149" s="166"/>
      <c r="B2149" s="915">
        <v>44804</v>
      </c>
      <c r="C2149" s="916" t="s">
        <v>1869</v>
      </c>
      <c r="D2149" s="24" t="s">
        <v>21</v>
      </c>
      <c r="E2149" s="1013">
        <v>1000</v>
      </c>
      <c r="F2149" s="167">
        <f t="shared" si="50"/>
        <v>1000</v>
      </c>
      <c r="G2149" s="171"/>
      <c r="H2149" s="178"/>
      <c r="I2149" s="184"/>
    </row>
    <row r="2150" spans="1:9">
      <c r="A2150" s="166"/>
      <c r="B2150" s="915">
        <v>44804</v>
      </c>
      <c r="C2150" s="916" t="s">
        <v>1869</v>
      </c>
      <c r="D2150" s="24" t="s">
        <v>21</v>
      </c>
      <c r="E2150" s="1013">
        <v>10000</v>
      </c>
      <c r="F2150" s="167">
        <f t="shared" si="50"/>
        <v>10000</v>
      </c>
      <c r="G2150" s="171"/>
      <c r="H2150" s="178"/>
      <c r="I2150" s="184"/>
    </row>
    <row r="2151" spans="1:9">
      <c r="A2151" s="166"/>
      <c r="B2151" s="915">
        <v>44804</v>
      </c>
      <c r="C2151" s="916" t="s">
        <v>1869</v>
      </c>
      <c r="D2151" s="24" t="s">
        <v>21</v>
      </c>
      <c r="E2151" s="1013">
        <v>20000</v>
      </c>
      <c r="F2151" s="167">
        <f t="shared" si="50"/>
        <v>20000</v>
      </c>
      <c r="G2151" s="171"/>
      <c r="H2151" s="178"/>
      <c r="I2151" s="184"/>
    </row>
    <row r="2152" spans="1:9">
      <c r="A2152" s="166"/>
      <c r="B2152" s="915">
        <v>44804</v>
      </c>
      <c r="C2152" s="916" t="s">
        <v>1869</v>
      </c>
      <c r="D2152" s="106" t="s">
        <v>520</v>
      </c>
      <c r="E2152" s="1013">
        <v>1111111</v>
      </c>
      <c r="F2152" s="167">
        <f t="shared" si="50"/>
        <v>1111111</v>
      </c>
      <c r="G2152" s="171"/>
      <c r="H2152" s="178"/>
      <c r="I2152" s="184"/>
    </row>
    <row r="2153" spans="1:9">
      <c r="A2153" s="166"/>
      <c r="B2153" s="915">
        <v>44804</v>
      </c>
      <c r="C2153" s="916" t="s">
        <v>1869</v>
      </c>
      <c r="D2153" s="24" t="s">
        <v>21</v>
      </c>
      <c r="E2153" s="1013">
        <v>5000</v>
      </c>
      <c r="F2153" s="167">
        <f t="shared" si="50"/>
        <v>5000</v>
      </c>
      <c r="G2153" s="171"/>
      <c r="H2153" s="178"/>
      <c r="I2153" s="184"/>
    </row>
    <row r="2154" spans="1:9">
      <c r="A2154" s="166"/>
      <c r="B2154" s="915">
        <v>44804</v>
      </c>
      <c r="C2154" s="916" t="s">
        <v>1869</v>
      </c>
      <c r="D2154" s="24" t="s">
        <v>21</v>
      </c>
      <c r="E2154" s="1013">
        <v>5000</v>
      </c>
      <c r="F2154" s="167">
        <f t="shared" si="50"/>
        <v>5000</v>
      </c>
      <c r="G2154" s="171"/>
      <c r="H2154" s="178"/>
      <c r="I2154" s="184"/>
    </row>
    <row r="2155" spans="1:9">
      <c r="A2155" s="166"/>
      <c r="B2155" s="915">
        <v>44804</v>
      </c>
      <c r="C2155" s="916" t="s">
        <v>1869</v>
      </c>
      <c r="D2155" s="24" t="s">
        <v>21</v>
      </c>
      <c r="E2155" s="1013">
        <v>5000</v>
      </c>
      <c r="F2155" s="167">
        <f t="shared" si="50"/>
        <v>5000</v>
      </c>
      <c r="G2155" s="171"/>
      <c r="H2155" s="178"/>
      <c r="I2155" s="184"/>
    </row>
    <row r="2156" spans="1:9">
      <c r="A2156" s="166"/>
      <c r="B2156" s="915">
        <v>44804</v>
      </c>
      <c r="C2156" s="916" t="s">
        <v>1869</v>
      </c>
      <c r="D2156" s="24" t="s">
        <v>21</v>
      </c>
      <c r="E2156" s="1013">
        <v>5000</v>
      </c>
      <c r="F2156" s="167">
        <f t="shared" si="50"/>
        <v>5000</v>
      </c>
      <c r="G2156" s="171"/>
      <c r="H2156" s="178"/>
      <c r="I2156" s="184"/>
    </row>
    <row r="2157" spans="1:9">
      <c r="A2157" s="166"/>
      <c r="B2157" s="915">
        <v>44804</v>
      </c>
      <c r="C2157" s="916" t="s">
        <v>1869</v>
      </c>
      <c r="D2157" s="24" t="s">
        <v>21</v>
      </c>
      <c r="E2157" s="1013">
        <v>10000</v>
      </c>
      <c r="F2157" s="167">
        <f t="shared" si="50"/>
        <v>10000</v>
      </c>
      <c r="G2157" s="171"/>
      <c r="H2157" s="178"/>
      <c r="I2157" s="184"/>
    </row>
    <row r="2158" spans="1:9">
      <c r="A2158" s="166"/>
      <c r="B2158" s="915">
        <v>44804</v>
      </c>
      <c r="C2158" s="916" t="s">
        <v>1869</v>
      </c>
      <c r="D2158" s="24" t="s">
        <v>21</v>
      </c>
      <c r="E2158" s="1013">
        <v>10000</v>
      </c>
      <c r="F2158" s="167">
        <f t="shared" si="50"/>
        <v>10000</v>
      </c>
      <c r="G2158" s="171"/>
      <c r="H2158" s="178"/>
      <c r="I2158" s="184"/>
    </row>
    <row r="2159" spans="1:9">
      <c r="A2159" s="166"/>
      <c r="B2159" s="915">
        <v>44804</v>
      </c>
      <c r="C2159" s="916" t="s">
        <v>1869</v>
      </c>
      <c r="D2159" s="24" t="s">
        <v>21</v>
      </c>
      <c r="E2159" s="1013">
        <v>10000</v>
      </c>
      <c r="F2159" s="167">
        <f t="shared" si="50"/>
        <v>10000</v>
      </c>
      <c r="G2159" s="171"/>
      <c r="H2159" s="178"/>
      <c r="I2159" s="184"/>
    </row>
    <row r="2160" spans="1:9">
      <c r="A2160" s="166"/>
      <c r="B2160" s="915">
        <v>44804</v>
      </c>
      <c r="C2160" s="916" t="s">
        <v>1869</v>
      </c>
      <c r="D2160" s="24" t="s">
        <v>21</v>
      </c>
      <c r="E2160" s="1013">
        <v>5000</v>
      </c>
      <c r="F2160" s="167">
        <f t="shared" si="50"/>
        <v>5000</v>
      </c>
      <c r="G2160" s="171"/>
      <c r="H2160" s="178"/>
      <c r="I2160" s="184"/>
    </row>
    <row r="2161" spans="1:9">
      <c r="A2161" s="166"/>
      <c r="B2161" s="915">
        <v>44804</v>
      </c>
      <c r="C2161" s="916" t="s">
        <v>1869</v>
      </c>
      <c r="D2161" s="24" t="s">
        <v>21</v>
      </c>
      <c r="E2161" s="1013">
        <v>2000</v>
      </c>
      <c r="F2161" s="167">
        <f t="shared" si="50"/>
        <v>2000</v>
      </c>
      <c r="G2161" s="171"/>
      <c r="H2161" s="178"/>
      <c r="I2161" s="184"/>
    </row>
    <row r="2162" spans="1:9">
      <c r="A2162" s="166"/>
      <c r="B2162" s="915">
        <v>44804</v>
      </c>
      <c r="C2162" s="916" t="s">
        <v>1869</v>
      </c>
      <c r="D2162" s="24" t="s">
        <v>21</v>
      </c>
      <c r="E2162" s="1013">
        <v>8000</v>
      </c>
      <c r="F2162" s="167">
        <f t="shared" si="50"/>
        <v>8000</v>
      </c>
      <c r="G2162" s="171"/>
      <c r="H2162" s="178"/>
      <c r="I2162" s="184"/>
    </row>
    <row r="2163" spans="1:9">
      <c r="A2163" s="166"/>
      <c r="B2163" s="915">
        <v>44804</v>
      </c>
      <c r="C2163" s="916" t="s">
        <v>1869</v>
      </c>
      <c r="D2163" s="24" t="s">
        <v>21</v>
      </c>
      <c r="E2163" s="1013">
        <v>10000</v>
      </c>
      <c r="F2163" s="167">
        <f t="shared" si="50"/>
        <v>10000</v>
      </c>
      <c r="G2163" s="171"/>
      <c r="H2163" s="178"/>
      <c r="I2163" s="184"/>
    </row>
    <row r="2164" spans="1:9">
      <c r="A2164" s="166"/>
      <c r="B2164" s="915">
        <v>44805</v>
      </c>
      <c r="C2164" s="916" t="s">
        <v>1870</v>
      </c>
      <c r="D2164" s="24" t="s">
        <v>21</v>
      </c>
      <c r="E2164" s="1013">
        <v>300000</v>
      </c>
      <c r="F2164" s="167">
        <f>E2164</f>
        <v>300000</v>
      </c>
      <c r="G2164" s="171"/>
      <c r="H2164" s="178"/>
      <c r="I2164" s="184"/>
    </row>
    <row r="2165" spans="1:9">
      <c r="A2165" s="166"/>
      <c r="B2165" s="915">
        <v>44805</v>
      </c>
      <c r="C2165" s="916" t="s">
        <v>1870</v>
      </c>
      <c r="D2165" s="106" t="s">
        <v>1990</v>
      </c>
      <c r="E2165" s="1013">
        <v>200000</v>
      </c>
      <c r="F2165" s="167">
        <f t="shared" ref="F2165:F2228" si="51">E2165</f>
        <v>200000</v>
      </c>
      <c r="G2165" s="171"/>
      <c r="H2165" s="178"/>
      <c r="I2165" s="184"/>
    </row>
    <row r="2166" spans="1:9">
      <c r="A2166" s="166"/>
      <c r="B2166" s="915">
        <v>44805</v>
      </c>
      <c r="C2166" s="916" t="s">
        <v>1870</v>
      </c>
      <c r="D2166" s="106" t="s">
        <v>2090</v>
      </c>
      <c r="E2166" s="1013">
        <v>100000</v>
      </c>
      <c r="F2166" s="167">
        <f t="shared" si="51"/>
        <v>100000</v>
      </c>
      <c r="G2166" s="171"/>
      <c r="H2166" s="178"/>
      <c r="I2166" s="184"/>
    </row>
    <row r="2167" spans="1:9">
      <c r="A2167" s="166"/>
      <c r="B2167" s="915">
        <v>44805</v>
      </c>
      <c r="C2167" s="916" t="s">
        <v>1870</v>
      </c>
      <c r="D2167" s="24" t="s">
        <v>21</v>
      </c>
      <c r="E2167" s="1013">
        <v>10000</v>
      </c>
      <c r="F2167" s="167">
        <f t="shared" si="51"/>
        <v>10000</v>
      </c>
      <c r="G2167" s="171"/>
      <c r="H2167" s="178"/>
      <c r="I2167" s="184"/>
    </row>
    <row r="2168" spans="1:9">
      <c r="A2168" s="166"/>
      <c r="B2168" s="915">
        <v>44805</v>
      </c>
      <c r="C2168" s="916" t="s">
        <v>1870</v>
      </c>
      <c r="D2168" s="24" t="s">
        <v>21</v>
      </c>
      <c r="E2168" s="1013">
        <v>10000</v>
      </c>
      <c r="F2168" s="167">
        <f t="shared" si="51"/>
        <v>10000</v>
      </c>
      <c r="G2168" s="171"/>
      <c r="H2168" s="178"/>
      <c r="I2168" s="184"/>
    </row>
    <row r="2169" spans="1:9">
      <c r="A2169" s="166"/>
      <c r="B2169" s="915">
        <v>44805</v>
      </c>
      <c r="C2169" s="916" t="s">
        <v>1870</v>
      </c>
      <c r="D2169" s="24" t="s">
        <v>21</v>
      </c>
      <c r="E2169" s="1013">
        <v>10000</v>
      </c>
      <c r="F2169" s="167">
        <f t="shared" si="51"/>
        <v>10000</v>
      </c>
      <c r="G2169" s="171"/>
      <c r="H2169" s="178"/>
      <c r="I2169" s="184"/>
    </row>
    <row r="2170" spans="1:9" ht="25.5">
      <c r="A2170" s="166"/>
      <c r="B2170" s="915">
        <v>44805</v>
      </c>
      <c r="C2170" s="916" t="s">
        <v>1870</v>
      </c>
      <c r="D2170" s="289" t="s">
        <v>25</v>
      </c>
      <c r="E2170" s="1013">
        <v>750000</v>
      </c>
      <c r="F2170" s="167">
        <f t="shared" si="51"/>
        <v>750000</v>
      </c>
      <c r="G2170" s="171"/>
      <c r="H2170" s="178"/>
      <c r="I2170" s="184"/>
    </row>
    <row r="2171" spans="1:9">
      <c r="A2171" s="166"/>
      <c r="B2171" s="915">
        <v>44805</v>
      </c>
      <c r="C2171" s="916" t="s">
        <v>1870</v>
      </c>
      <c r="D2171" s="24" t="s">
        <v>21</v>
      </c>
      <c r="E2171" s="1013">
        <v>20000</v>
      </c>
      <c r="F2171" s="167">
        <f t="shared" si="51"/>
        <v>20000</v>
      </c>
      <c r="G2171" s="171"/>
      <c r="H2171" s="178"/>
      <c r="I2171" s="184"/>
    </row>
    <row r="2172" spans="1:9">
      <c r="A2172" s="166"/>
      <c r="B2172" s="915">
        <v>44805</v>
      </c>
      <c r="C2172" s="916" t="s">
        <v>1870</v>
      </c>
      <c r="D2172" s="24" t="s">
        <v>21</v>
      </c>
      <c r="E2172" s="1013">
        <v>10000</v>
      </c>
      <c r="F2172" s="167">
        <f t="shared" si="51"/>
        <v>10000</v>
      </c>
      <c r="G2172" s="171"/>
      <c r="H2172" s="178"/>
      <c r="I2172" s="184"/>
    </row>
    <row r="2173" spans="1:9">
      <c r="A2173" s="166"/>
      <c r="B2173" s="915">
        <v>44805</v>
      </c>
      <c r="C2173" s="916" t="s">
        <v>1870</v>
      </c>
      <c r="D2173" s="24" t="s">
        <v>21</v>
      </c>
      <c r="E2173" s="1013">
        <v>10000</v>
      </c>
      <c r="F2173" s="167">
        <f t="shared" si="51"/>
        <v>10000</v>
      </c>
      <c r="G2173" s="171"/>
      <c r="H2173" s="178"/>
      <c r="I2173" s="184"/>
    </row>
    <row r="2174" spans="1:9">
      <c r="A2174" s="166"/>
      <c r="B2174" s="915">
        <v>44805</v>
      </c>
      <c r="C2174" s="916" t="s">
        <v>1870</v>
      </c>
      <c r="D2174" s="24" t="s">
        <v>21</v>
      </c>
      <c r="E2174" s="1013">
        <v>10000</v>
      </c>
      <c r="F2174" s="167">
        <f t="shared" si="51"/>
        <v>10000</v>
      </c>
      <c r="G2174" s="171"/>
      <c r="H2174" s="178"/>
      <c r="I2174" s="184"/>
    </row>
    <row r="2175" spans="1:9">
      <c r="A2175" s="166"/>
      <c r="B2175" s="915">
        <v>44805</v>
      </c>
      <c r="C2175" s="916" t="s">
        <v>1870</v>
      </c>
      <c r="D2175" s="106" t="s">
        <v>2091</v>
      </c>
      <c r="E2175" s="1013">
        <v>100000</v>
      </c>
      <c r="F2175" s="167">
        <f t="shared" si="51"/>
        <v>100000</v>
      </c>
      <c r="G2175" s="171"/>
      <c r="H2175" s="178"/>
      <c r="I2175" s="184"/>
    </row>
    <row r="2176" spans="1:9">
      <c r="A2176" s="166"/>
      <c r="B2176" s="915">
        <v>44805</v>
      </c>
      <c r="C2176" s="916" t="s">
        <v>1870</v>
      </c>
      <c r="D2176" s="24" t="s">
        <v>21</v>
      </c>
      <c r="E2176" s="1013">
        <v>10000</v>
      </c>
      <c r="F2176" s="167">
        <f t="shared" si="51"/>
        <v>10000</v>
      </c>
      <c r="G2176" s="171"/>
      <c r="H2176" s="178"/>
      <c r="I2176" s="184"/>
    </row>
    <row r="2177" spans="1:9">
      <c r="A2177" s="166"/>
      <c r="B2177" s="915">
        <v>44805</v>
      </c>
      <c r="C2177" s="916" t="s">
        <v>1870</v>
      </c>
      <c r="D2177" s="24" t="s">
        <v>21</v>
      </c>
      <c r="E2177" s="1013">
        <v>5000</v>
      </c>
      <c r="F2177" s="167">
        <f t="shared" si="51"/>
        <v>5000</v>
      </c>
      <c r="G2177" s="171"/>
      <c r="H2177" s="178"/>
      <c r="I2177" s="184"/>
    </row>
    <row r="2178" spans="1:9">
      <c r="A2178" s="166"/>
      <c r="B2178" s="915">
        <v>44805</v>
      </c>
      <c r="C2178" s="916" t="s">
        <v>1870</v>
      </c>
      <c r="D2178" s="24" t="s">
        <v>21</v>
      </c>
      <c r="E2178" s="1013">
        <v>10000</v>
      </c>
      <c r="F2178" s="167">
        <f t="shared" si="51"/>
        <v>10000</v>
      </c>
      <c r="G2178" s="171"/>
      <c r="H2178" s="178"/>
      <c r="I2178" s="184"/>
    </row>
    <row r="2179" spans="1:9">
      <c r="A2179" s="166"/>
      <c r="B2179" s="915">
        <v>44805</v>
      </c>
      <c r="C2179" s="916" t="s">
        <v>1870</v>
      </c>
      <c r="D2179" s="106" t="s">
        <v>307</v>
      </c>
      <c r="E2179" s="1013">
        <v>207982</v>
      </c>
      <c r="F2179" s="167">
        <f t="shared" si="51"/>
        <v>207982</v>
      </c>
      <c r="G2179" s="171"/>
      <c r="H2179" s="178"/>
      <c r="I2179" s="184"/>
    </row>
    <row r="2180" spans="1:9">
      <c r="A2180" s="166"/>
      <c r="B2180" s="915">
        <v>44805</v>
      </c>
      <c r="C2180" s="916" t="s">
        <v>1870</v>
      </c>
      <c r="D2180" s="24" t="s">
        <v>21</v>
      </c>
      <c r="E2180" s="1013">
        <v>5000</v>
      </c>
      <c r="F2180" s="167">
        <f t="shared" si="51"/>
        <v>5000</v>
      </c>
      <c r="G2180" s="171"/>
      <c r="H2180" s="178"/>
      <c r="I2180" s="184"/>
    </row>
    <row r="2181" spans="1:9">
      <c r="A2181" s="166"/>
      <c r="B2181" s="915">
        <v>44805</v>
      </c>
      <c r="C2181" s="916" t="s">
        <v>1870</v>
      </c>
      <c r="D2181" s="24" t="s">
        <v>21</v>
      </c>
      <c r="E2181" s="1013">
        <v>10000</v>
      </c>
      <c r="F2181" s="167">
        <f t="shared" si="51"/>
        <v>10000</v>
      </c>
      <c r="G2181" s="171"/>
      <c r="H2181" s="178"/>
      <c r="I2181" s="184"/>
    </row>
    <row r="2182" spans="1:9">
      <c r="A2182" s="166"/>
      <c r="B2182" s="915">
        <v>44805</v>
      </c>
      <c r="C2182" s="916" t="s">
        <v>1870</v>
      </c>
      <c r="D2182" s="24" t="s">
        <v>21</v>
      </c>
      <c r="E2182" s="1013">
        <v>10000</v>
      </c>
      <c r="F2182" s="167">
        <f t="shared" si="51"/>
        <v>10000</v>
      </c>
      <c r="G2182" s="171"/>
      <c r="H2182" s="178"/>
      <c r="I2182" s="184"/>
    </row>
    <row r="2183" spans="1:9">
      <c r="A2183" s="166"/>
      <c r="B2183" s="915">
        <v>44805</v>
      </c>
      <c r="C2183" s="916" t="s">
        <v>1870</v>
      </c>
      <c r="D2183" s="24" t="s">
        <v>21</v>
      </c>
      <c r="E2183" s="1013">
        <v>10000</v>
      </c>
      <c r="F2183" s="167">
        <f t="shared" si="51"/>
        <v>10000</v>
      </c>
      <c r="G2183" s="171"/>
      <c r="H2183" s="178"/>
      <c r="I2183" s="184"/>
    </row>
    <row r="2184" spans="1:9">
      <c r="A2184" s="166"/>
      <c r="B2184" s="915">
        <v>44805</v>
      </c>
      <c r="C2184" s="916" t="s">
        <v>1870</v>
      </c>
      <c r="D2184" s="24" t="s">
        <v>21</v>
      </c>
      <c r="E2184" s="1013">
        <v>10000</v>
      </c>
      <c r="F2184" s="167">
        <f t="shared" si="51"/>
        <v>10000</v>
      </c>
      <c r="G2184" s="171"/>
      <c r="H2184" s="178"/>
      <c r="I2184" s="184"/>
    </row>
    <row r="2185" spans="1:9">
      <c r="A2185" s="166"/>
      <c r="B2185" s="915">
        <v>44805</v>
      </c>
      <c r="C2185" s="916" t="s">
        <v>1870</v>
      </c>
      <c r="D2185" s="106" t="s">
        <v>2092</v>
      </c>
      <c r="E2185" s="1013">
        <v>500000</v>
      </c>
      <c r="F2185" s="167">
        <f t="shared" si="51"/>
        <v>500000</v>
      </c>
      <c r="G2185" s="171"/>
      <c r="H2185" s="178"/>
      <c r="I2185" s="184"/>
    </row>
    <row r="2186" spans="1:9">
      <c r="A2186" s="166"/>
      <c r="B2186" s="915">
        <v>44805</v>
      </c>
      <c r="C2186" s="916" t="s">
        <v>1870</v>
      </c>
      <c r="D2186" s="106" t="s">
        <v>149</v>
      </c>
      <c r="E2186" s="1013">
        <v>1000000</v>
      </c>
      <c r="F2186" s="167">
        <f t="shared" si="51"/>
        <v>1000000</v>
      </c>
      <c r="G2186" s="171"/>
      <c r="H2186" s="178"/>
      <c r="I2186" s="184"/>
    </row>
    <row r="2187" spans="1:9">
      <c r="A2187" s="166"/>
      <c r="B2187" s="915">
        <v>44805</v>
      </c>
      <c r="C2187" s="916" t="s">
        <v>1870</v>
      </c>
      <c r="D2187" s="24" t="s">
        <v>21</v>
      </c>
      <c r="E2187" s="1013">
        <v>10000</v>
      </c>
      <c r="F2187" s="167">
        <f t="shared" si="51"/>
        <v>10000</v>
      </c>
      <c r="G2187" s="171"/>
      <c r="H2187" s="178"/>
      <c r="I2187" s="184"/>
    </row>
    <row r="2188" spans="1:9">
      <c r="A2188" s="166"/>
      <c r="B2188" s="915">
        <v>44805</v>
      </c>
      <c r="C2188" s="916" t="s">
        <v>1870</v>
      </c>
      <c r="D2188" s="24" t="s">
        <v>21</v>
      </c>
      <c r="E2188" s="1013">
        <v>10000</v>
      </c>
      <c r="F2188" s="167">
        <f t="shared" si="51"/>
        <v>10000</v>
      </c>
      <c r="G2188" s="171"/>
      <c r="H2188" s="178"/>
      <c r="I2188" s="184"/>
    </row>
    <row r="2189" spans="1:9">
      <c r="A2189" s="166"/>
      <c r="B2189" s="915">
        <v>44805</v>
      </c>
      <c r="C2189" s="916" t="s">
        <v>1870</v>
      </c>
      <c r="D2189" s="24" t="s">
        <v>21</v>
      </c>
      <c r="E2189" s="1013">
        <v>10000</v>
      </c>
      <c r="F2189" s="167">
        <f t="shared" si="51"/>
        <v>10000</v>
      </c>
      <c r="G2189" s="171"/>
      <c r="H2189" s="178"/>
      <c r="I2189" s="184"/>
    </row>
    <row r="2190" spans="1:9">
      <c r="A2190" s="166"/>
      <c r="B2190" s="915">
        <v>44805</v>
      </c>
      <c r="C2190" s="916" t="s">
        <v>1870</v>
      </c>
      <c r="D2190" s="24" t="s">
        <v>21</v>
      </c>
      <c r="E2190" s="1013">
        <v>10000</v>
      </c>
      <c r="F2190" s="167">
        <f t="shared" si="51"/>
        <v>10000</v>
      </c>
      <c r="G2190" s="171"/>
      <c r="H2190" s="178"/>
      <c r="I2190" s="184"/>
    </row>
    <row r="2191" spans="1:9">
      <c r="A2191" s="166"/>
      <c r="B2191" s="915">
        <v>44805</v>
      </c>
      <c r="C2191" s="916" t="s">
        <v>1870</v>
      </c>
      <c r="D2191" s="24" t="s">
        <v>21</v>
      </c>
      <c r="E2191" s="1013">
        <v>10000</v>
      </c>
      <c r="F2191" s="167">
        <f t="shared" si="51"/>
        <v>10000</v>
      </c>
      <c r="G2191" s="171"/>
      <c r="H2191" s="178"/>
      <c r="I2191" s="184"/>
    </row>
    <row r="2192" spans="1:9">
      <c r="A2192" s="166"/>
      <c r="B2192" s="915">
        <v>44805</v>
      </c>
      <c r="C2192" s="916" t="s">
        <v>1870</v>
      </c>
      <c r="D2192" s="24" t="s">
        <v>21</v>
      </c>
      <c r="E2192" s="1013">
        <v>10000</v>
      </c>
      <c r="F2192" s="167">
        <f t="shared" si="51"/>
        <v>10000</v>
      </c>
      <c r="G2192" s="171"/>
      <c r="H2192" s="178"/>
      <c r="I2192" s="184"/>
    </row>
    <row r="2193" spans="1:9">
      <c r="A2193" s="166"/>
      <c r="B2193" s="915">
        <v>44805</v>
      </c>
      <c r="C2193" s="916" t="s">
        <v>1870</v>
      </c>
      <c r="D2193" s="24" t="s">
        <v>21</v>
      </c>
      <c r="E2193" s="1013">
        <v>10000</v>
      </c>
      <c r="F2193" s="167">
        <f t="shared" si="51"/>
        <v>10000</v>
      </c>
      <c r="G2193" s="171"/>
      <c r="H2193" s="178"/>
      <c r="I2193" s="184"/>
    </row>
    <row r="2194" spans="1:9">
      <c r="A2194" s="166"/>
      <c r="B2194" s="915">
        <v>44806</v>
      </c>
      <c r="C2194" s="916" t="s">
        <v>1871</v>
      </c>
      <c r="D2194" s="24" t="s">
        <v>21</v>
      </c>
      <c r="E2194" s="1013">
        <v>10000</v>
      </c>
      <c r="F2194" s="167">
        <f t="shared" si="51"/>
        <v>10000</v>
      </c>
      <c r="G2194" s="171"/>
      <c r="H2194" s="178"/>
      <c r="I2194" s="184"/>
    </row>
    <row r="2195" spans="1:9">
      <c r="A2195" s="166"/>
      <c r="B2195" s="915">
        <v>44806</v>
      </c>
      <c r="C2195" s="916" t="s">
        <v>1871</v>
      </c>
      <c r="D2195" s="24" t="s">
        <v>21</v>
      </c>
      <c r="E2195" s="1013">
        <v>5000</v>
      </c>
      <c r="F2195" s="167">
        <f t="shared" si="51"/>
        <v>5000</v>
      </c>
      <c r="G2195" s="171"/>
      <c r="H2195" s="178"/>
      <c r="I2195" s="184"/>
    </row>
    <row r="2196" spans="1:9">
      <c r="A2196" s="166"/>
      <c r="B2196" s="915">
        <v>44806</v>
      </c>
      <c r="C2196" s="916" t="s">
        <v>1871</v>
      </c>
      <c r="D2196" s="24" t="s">
        <v>21</v>
      </c>
      <c r="E2196" s="1013">
        <v>20000</v>
      </c>
      <c r="F2196" s="167">
        <f t="shared" si="51"/>
        <v>20000</v>
      </c>
      <c r="G2196" s="171"/>
      <c r="H2196" s="178"/>
      <c r="I2196" s="184"/>
    </row>
    <row r="2197" spans="1:9">
      <c r="A2197" s="166"/>
      <c r="B2197" s="915">
        <v>44806</v>
      </c>
      <c r="C2197" s="916" t="s">
        <v>1871</v>
      </c>
      <c r="D2197" s="24" t="s">
        <v>21</v>
      </c>
      <c r="E2197" s="1013">
        <v>20000</v>
      </c>
      <c r="F2197" s="167">
        <f t="shared" si="51"/>
        <v>20000</v>
      </c>
      <c r="G2197" s="171"/>
      <c r="H2197" s="178"/>
      <c r="I2197" s="184"/>
    </row>
    <row r="2198" spans="1:9">
      <c r="A2198" s="166"/>
      <c r="B2198" s="915">
        <v>44806</v>
      </c>
      <c r="C2198" s="916" t="s">
        <v>1871</v>
      </c>
      <c r="D2198" s="24" t="s">
        <v>21</v>
      </c>
      <c r="E2198" s="1013">
        <v>100</v>
      </c>
      <c r="F2198" s="167">
        <f t="shared" si="51"/>
        <v>100</v>
      </c>
      <c r="G2198" s="171"/>
      <c r="H2198" s="178"/>
      <c r="I2198" s="184"/>
    </row>
    <row r="2199" spans="1:9">
      <c r="A2199" s="166"/>
      <c r="B2199" s="915">
        <v>44806</v>
      </c>
      <c r="C2199" s="916" t="s">
        <v>1871</v>
      </c>
      <c r="D2199" s="24" t="s">
        <v>21</v>
      </c>
      <c r="E2199" s="1013">
        <v>100</v>
      </c>
      <c r="F2199" s="167">
        <f t="shared" si="51"/>
        <v>100</v>
      </c>
      <c r="G2199" s="171"/>
      <c r="H2199" s="178"/>
      <c r="I2199" s="184"/>
    </row>
    <row r="2200" spans="1:9">
      <c r="A2200" s="166"/>
      <c r="B2200" s="915">
        <v>44806</v>
      </c>
      <c r="C2200" s="916" t="s">
        <v>1871</v>
      </c>
      <c r="D2200" s="24" t="s">
        <v>21</v>
      </c>
      <c r="E2200" s="1013">
        <v>10000</v>
      </c>
      <c r="F2200" s="167">
        <f t="shared" si="51"/>
        <v>10000</v>
      </c>
      <c r="G2200" s="171"/>
      <c r="H2200" s="178"/>
      <c r="I2200" s="184"/>
    </row>
    <row r="2201" spans="1:9">
      <c r="A2201" s="166"/>
      <c r="B2201" s="915">
        <v>44806</v>
      </c>
      <c r="C2201" s="916" t="s">
        <v>1871</v>
      </c>
      <c r="D2201" s="24" t="s">
        <v>21</v>
      </c>
      <c r="E2201" s="1013">
        <v>10000</v>
      </c>
      <c r="F2201" s="167">
        <f t="shared" si="51"/>
        <v>10000</v>
      </c>
      <c r="G2201" s="171"/>
      <c r="H2201" s="178"/>
      <c r="I2201" s="184"/>
    </row>
    <row r="2202" spans="1:9">
      <c r="A2202" s="166"/>
      <c r="B2202" s="915">
        <v>44806</v>
      </c>
      <c r="C2202" s="916" t="s">
        <v>1871</v>
      </c>
      <c r="D2202" s="24" t="s">
        <v>21</v>
      </c>
      <c r="E2202" s="1013">
        <v>10000</v>
      </c>
      <c r="F2202" s="167">
        <f t="shared" si="51"/>
        <v>10000</v>
      </c>
      <c r="G2202" s="171"/>
      <c r="H2202" s="178"/>
      <c r="I2202" s="184"/>
    </row>
    <row r="2203" spans="1:9">
      <c r="A2203" s="166"/>
      <c r="B2203" s="915">
        <v>44806</v>
      </c>
      <c r="C2203" s="916" t="s">
        <v>1871</v>
      </c>
      <c r="D2203" s="24" t="s">
        <v>21</v>
      </c>
      <c r="E2203" s="1013">
        <v>10000</v>
      </c>
      <c r="F2203" s="167">
        <f t="shared" si="51"/>
        <v>10000</v>
      </c>
      <c r="G2203" s="171"/>
      <c r="H2203" s="178"/>
      <c r="I2203" s="184"/>
    </row>
    <row r="2204" spans="1:9">
      <c r="A2204" s="166"/>
      <c r="B2204" s="915">
        <v>44806</v>
      </c>
      <c r="C2204" s="916" t="s">
        <v>1871</v>
      </c>
      <c r="D2204" s="24" t="s">
        <v>21</v>
      </c>
      <c r="E2204" s="1013">
        <v>10000</v>
      </c>
      <c r="F2204" s="167">
        <f t="shared" si="51"/>
        <v>10000</v>
      </c>
      <c r="G2204" s="171"/>
      <c r="H2204" s="178"/>
      <c r="I2204" s="184"/>
    </row>
    <row r="2205" spans="1:9">
      <c r="A2205" s="166"/>
      <c r="B2205" s="915">
        <v>44806</v>
      </c>
      <c r="C2205" s="916" t="s">
        <v>1871</v>
      </c>
      <c r="D2205" s="24" t="s">
        <v>21</v>
      </c>
      <c r="E2205" s="1013">
        <v>10000</v>
      </c>
      <c r="F2205" s="167">
        <f t="shared" si="51"/>
        <v>10000</v>
      </c>
      <c r="G2205" s="171"/>
      <c r="H2205" s="178"/>
      <c r="I2205" s="184"/>
    </row>
    <row r="2206" spans="1:9">
      <c r="A2206" s="166"/>
      <c r="B2206" s="915">
        <v>44806</v>
      </c>
      <c r="C2206" s="916" t="s">
        <v>1871</v>
      </c>
      <c r="D2206" s="24" t="s">
        <v>21</v>
      </c>
      <c r="E2206" s="1013">
        <v>10000</v>
      </c>
      <c r="F2206" s="167">
        <f t="shared" si="51"/>
        <v>10000</v>
      </c>
      <c r="G2206" s="171"/>
      <c r="H2206" s="178"/>
      <c r="I2206" s="184"/>
    </row>
    <row r="2207" spans="1:9">
      <c r="A2207" s="166"/>
      <c r="B2207" s="915">
        <v>44806</v>
      </c>
      <c r="C2207" s="916" t="s">
        <v>1871</v>
      </c>
      <c r="D2207" s="24" t="s">
        <v>21</v>
      </c>
      <c r="E2207" s="1013">
        <v>10000</v>
      </c>
      <c r="F2207" s="167">
        <f t="shared" si="51"/>
        <v>10000</v>
      </c>
      <c r="G2207" s="171"/>
      <c r="H2207" s="178"/>
      <c r="I2207" s="184"/>
    </row>
    <row r="2208" spans="1:9">
      <c r="A2208" s="166"/>
      <c r="B2208" s="915">
        <v>44806</v>
      </c>
      <c r="C2208" s="916" t="s">
        <v>1871</v>
      </c>
      <c r="D2208" s="24" t="s">
        <v>21</v>
      </c>
      <c r="E2208" s="1013">
        <v>10000</v>
      </c>
      <c r="F2208" s="167">
        <f t="shared" si="51"/>
        <v>10000</v>
      </c>
      <c r="G2208" s="171"/>
      <c r="H2208" s="178"/>
      <c r="I2208" s="184"/>
    </row>
    <row r="2209" spans="1:9">
      <c r="A2209" s="166"/>
      <c r="B2209" s="915">
        <v>44806</v>
      </c>
      <c r="C2209" s="916" t="s">
        <v>1871</v>
      </c>
      <c r="D2209" s="106" t="s">
        <v>152</v>
      </c>
      <c r="E2209" s="1013">
        <v>50000</v>
      </c>
      <c r="F2209" s="167">
        <f t="shared" si="51"/>
        <v>50000</v>
      </c>
      <c r="G2209" s="171"/>
      <c r="H2209" s="178"/>
      <c r="I2209" s="184"/>
    </row>
    <row r="2210" spans="1:9">
      <c r="A2210" s="166"/>
      <c r="B2210" s="915">
        <v>44807</v>
      </c>
      <c r="C2210" s="916" t="s">
        <v>1872</v>
      </c>
      <c r="D2210" s="24" t="s">
        <v>21</v>
      </c>
      <c r="E2210" s="1013">
        <v>10000</v>
      </c>
      <c r="F2210" s="167">
        <f t="shared" si="51"/>
        <v>10000</v>
      </c>
      <c r="G2210" s="171"/>
      <c r="H2210" s="178"/>
      <c r="I2210" s="184"/>
    </row>
    <row r="2211" spans="1:9">
      <c r="A2211" s="166"/>
      <c r="B2211" s="915">
        <v>44807</v>
      </c>
      <c r="C2211" s="916" t="s">
        <v>1872</v>
      </c>
      <c r="D2211" s="24" t="s">
        <v>21</v>
      </c>
      <c r="E2211" s="1013">
        <v>10000</v>
      </c>
      <c r="F2211" s="167">
        <f t="shared" si="51"/>
        <v>10000</v>
      </c>
      <c r="G2211" s="171"/>
      <c r="H2211" s="178"/>
      <c r="I2211" s="184"/>
    </row>
    <row r="2212" spans="1:9">
      <c r="A2212" s="166"/>
      <c r="B2212" s="915">
        <v>44807</v>
      </c>
      <c r="C2212" s="916" t="s">
        <v>1872</v>
      </c>
      <c r="D2212" s="24" t="s">
        <v>21</v>
      </c>
      <c r="E2212" s="1013">
        <v>10000</v>
      </c>
      <c r="F2212" s="167">
        <f t="shared" si="51"/>
        <v>10000</v>
      </c>
      <c r="G2212" s="171"/>
      <c r="H2212" s="178"/>
      <c r="I2212" s="184"/>
    </row>
    <row r="2213" spans="1:9">
      <c r="A2213" s="166"/>
      <c r="B2213" s="915">
        <v>44807</v>
      </c>
      <c r="C2213" s="916" t="s">
        <v>1872</v>
      </c>
      <c r="D2213" s="24" t="s">
        <v>21</v>
      </c>
      <c r="E2213" s="1013">
        <v>10000</v>
      </c>
      <c r="F2213" s="167">
        <f t="shared" si="51"/>
        <v>10000</v>
      </c>
      <c r="G2213" s="171"/>
      <c r="H2213" s="178"/>
      <c r="I2213" s="184"/>
    </row>
    <row r="2214" spans="1:9">
      <c r="A2214" s="166"/>
      <c r="B2214" s="915">
        <v>44807</v>
      </c>
      <c r="C2214" s="916" t="s">
        <v>1872</v>
      </c>
      <c r="D2214" s="24" t="s">
        <v>21</v>
      </c>
      <c r="E2214" s="1013">
        <v>10000</v>
      </c>
      <c r="F2214" s="167">
        <f t="shared" si="51"/>
        <v>10000</v>
      </c>
      <c r="G2214" s="171"/>
      <c r="H2214" s="178"/>
      <c r="I2214" s="184"/>
    </row>
    <row r="2215" spans="1:9">
      <c r="A2215" s="166"/>
      <c r="B2215" s="915">
        <v>44807</v>
      </c>
      <c r="C2215" s="916" t="s">
        <v>1872</v>
      </c>
      <c r="D2215" s="24" t="s">
        <v>21</v>
      </c>
      <c r="E2215" s="1013">
        <v>10000</v>
      </c>
      <c r="F2215" s="167">
        <f t="shared" si="51"/>
        <v>10000</v>
      </c>
      <c r="G2215" s="171"/>
      <c r="H2215" s="178"/>
      <c r="I2215" s="184"/>
    </row>
    <row r="2216" spans="1:9">
      <c r="A2216" s="166"/>
      <c r="B2216" s="915">
        <v>44807</v>
      </c>
      <c r="C2216" s="916" t="s">
        <v>1872</v>
      </c>
      <c r="D2216" s="24" t="s">
        <v>21</v>
      </c>
      <c r="E2216" s="1013">
        <v>10000</v>
      </c>
      <c r="F2216" s="167">
        <f t="shared" si="51"/>
        <v>10000</v>
      </c>
      <c r="G2216" s="171"/>
      <c r="H2216" s="178"/>
      <c r="I2216" s="184"/>
    </row>
    <row r="2217" spans="1:9">
      <c r="A2217" s="166"/>
      <c r="B2217" s="915">
        <v>44807</v>
      </c>
      <c r="C2217" s="916" t="s">
        <v>1872</v>
      </c>
      <c r="D2217" s="24" t="s">
        <v>21</v>
      </c>
      <c r="E2217" s="1013">
        <v>10000</v>
      </c>
      <c r="F2217" s="167">
        <f t="shared" si="51"/>
        <v>10000</v>
      </c>
      <c r="G2217" s="171"/>
      <c r="H2217" s="178"/>
      <c r="I2217" s="184"/>
    </row>
    <row r="2218" spans="1:9">
      <c r="A2218" s="166"/>
      <c r="B2218" s="915">
        <v>44807</v>
      </c>
      <c r="C2218" s="916" t="s">
        <v>1872</v>
      </c>
      <c r="D2218" s="24" t="s">
        <v>21</v>
      </c>
      <c r="E2218" s="1013">
        <v>5000</v>
      </c>
      <c r="F2218" s="167">
        <f t="shared" si="51"/>
        <v>5000</v>
      </c>
      <c r="G2218" s="171"/>
      <c r="H2218" s="178"/>
      <c r="I2218" s="184"/>
    </row>
    <row r="2219" spans="1:9">
      <c r="A2219" s="166"/>
      <c r="B2219" s="915">
        <v>44807</v>
      </c>
      <c r="C2219" s="916" t="s">
        <v>1872</v>
      </c>
      <c r="D2219" s="24" t="s">
        <v>21</v>
      </c>
      <c r="E2219" s="1013">
        <v>10000</v>
      </c>
      <c r="F2219" s="167">
        <f t="shared" si="51"/>
        <v>10000</v>
      </c>
      <c r="G2219" s="171"/>
      <c r="H2219" s="178"/>
      <c r="I2219" s="184"/>
    </row>
    <row r="2220" spans="1:9">
      <c r="A2220" s="166"/>
      <c r="B2220" s="915">
        <v>44807</v>
      </c>
      <c r="C2220" s="916" t="s">
        <v>1872</v>
      </c>
      <c r="D2220" s="24" t="s">
        <v>21</v>
      </c>
      <c r="E2220" s="1013">
        <v>10000</v>
      </c>
      <c r="F2220" s="167">
        <f t="shared" si="51"/>
        <v>10000</v>
      </c>
      <c r="G2220" s="171"/>
      <c r="H2220" s="178"/>
      <c r="I2220" s="184"/>
    </row>
    <row r="2221" spans="1:9">
      <c r="A2221" s="166"/>
      <c r="B2221" s="915">
        <v>44807</v>
      </c>
      <c r="C2221" s="916" t="s">
        <v>1872</v>
      </c>
      <c r="D2221" s="24" t="s">
        <v>21</v>
      </c>
      <c r="E2221" s="1013">
        <v>10000</v>
      </c>
      <c r="F2221" s="167">
        <f t="shared" si="51"/>
        <v>10000</v>
      </c>
      <c r="G2221" s="171"/>
      <c r="H2221" s="178"/>
      <c r="I2221" s="184"/>
    </row>
    <row r="2222" spans="1:9">
      <c r="A2222" s="166"/>
      <c r="B2222" s="915">
        <v>44807</v>
      </c>
      <c r="C2222" s="916" t="s">
        <v>1872</v>
      </c>
      <c r="D2222" s="24" t="s">
        <v>21</v>
      </c>
      <c r="E2222" s="1013">
        <v>10000</v>
      </c>
      <c r="F2222" s="167">
        <f t="shared" si="51"/>
        <v>10000</v>
      </c>
      <c r="G2222" s="171"/>
      <c r="H2222" s="178"/>
      <c r="I2222" s="184"/>
    </row>
    <row r="2223" spans="1:9">
      <c r="A2223" s="166"/>
      <c r="B2223" s="915">
        <v>44807</v>
      </c>
      <c r="C2223" s="916" t="s">
        <v>1872</v>
      </c>
      <c r="D2223" s="24" t="s">
        <v>21</v>
      </c>
      <c r="E2223" s="1013">
        <v>10000</v>
      </c>
      <c r="F2223" s="167">
        <f t="shared" si="51"/>
        <v>10000</v>
      </c>
      <c r="G2223" s="171"/>
      <c r="H2223" s="178"/>
      <c r="I2223" s="184"/>
    </row>
    <row r="2224" spans="1:9">
      <c r="A2224" s="166"/>
      <c r="B2224" s="915">
        <v>44807</v>
      </c>
      <c r="C2224" s="916" t="s">
        <v>1872</v>
      </c>
      <c r="D2224" s="24" t="s">
        <v>21</v>
      </c>
      <c r="E2224" s="1013">
        <v>10000</v>
      </c>
      <c r="F2224" s="167">
        <f t="shared" si="51"/>
        <v>10000</v>
      </c>
      <c r="G2224" s="171"/>
      <c r="H2224" s="178"/>
      <c r="I2224" s="184"/>
    </row>
    <row r="2225" spans="1:9">
      <c r="A2225" s="166"/>
      <c r="B2225" s="915">
        <v>44807</v>
      </c>
      <c r="C2225" s="916" t="s">
        <v>1872</v>
      </c>
      <c r="D2225" s="24" t="s">
        <v>21</v>
      </c>
      <c r="E2225" s="1013">
        <v>63000</v>
      </c>
      <c r="F2225" s="167">
        <f t="shared" si="51"/>
        <v>63000</v>
      </c>
      <c r="G2225" s="171"/>
      <c r="H2225" s="178"/>
      <c r="I2225" s="184"/>
    </row>
    <row r="2226" spans="1:9">
      <c r="A2226" s="166"/>
      <c r="B2226" s="915">
        <v>44807</v>
      </c>
      <c r="C2226" s="916" t="s">
        <v>1872</v>
      </c>
      <c r="D2226" s="24" t="s">
        <v>21</v>
      </c>
      <c r="E2226" s="1013">
        <v>10000</v>
      </c>
      <c r="F2226" s="167">
        <f t="shared" si="51"/>
        <v>10000</v>
      </c>
      <c r="G2226" s="171"/>
      <c r="H2226" s="178"/>
      <c r="I2226" s="184"/>
    </row>
    <row r="2227" spans="1:9">
      <c r="A2227" s="166"/>
      <c r="B2227" s="915">
        <v>44807</v>
      </c>
      <c r="C2227" s="916" t="s">
        <v>1872</v>
      </c>
      <c r="D2227" s="24" t="s">
        <v>21</v>
      </c>
      <c r="E2227" s="1013">
        <v>10000</v>
      </c>
      <c r="F2227" s="167">
        <f t="shared" si="51"/>
        <v>10000</v>
      </c>
      <c r="G2227" s="171"/>
      <c r="H2227" s="178"/>
      <c r="I2227" s="184"/>
    </row>
    <row r="2228" spans="1:9">
      <c r="A2228" s="166"/>
      <c r="B2228" s="915">
        <v>44807</v>
      </c>
      <c r="C2228" s="916" t="s">
        <v>1872</v>
      </c>
      <c r="D2228" s="24" t="s">
        <v>21</v>
      </c>
      <c r="E2228" s="1013">
        <v>10000</v>
      </c>
      <c r="F2228" s="167">
        <f t="shared" si="51"/>
        <v>10000</v>
      </c>
      <c r="G2228" s="171"/>
      <c r="H2228" s="178"/>
      <c r="I2228" s="184"/>
    </row>
    <row r="2229" spans="1:9">
      <c r="A2229" s="166"/>
      <c r="B2229" s="915">
        <v>44807</v>
      </c>
      <c r="C2229" s="916" t="s">
        <v>1872</v>
      </c>
      <c r="D2229" s="24" t="s">
        <v>21</v>
      </c>
      <c r="E2229" s="1013">
        <v>25000</v>
      </c>
      <c r="F2229" s="167">
        <f t="shared" ref="F2229:F2292" si="52">E2229</f>
        <v>25000</v>
      </c>
      <c r="G2229" s="171"/>
      <c r="H2229" s="178"/>
      <c r="I2229" s="184"/>
    </row>
    <row r="2230" spans="1:9">
      <c r="A2230" s="166"/>
      <c r="B2230" s="915">
        <v>44807</v>
      </c>
      <c r="C2230" s="916" t="s">
        <v>1872</v>
      </c>
      <c r="D2230" s="24" t="s">
        <v>21</v>
      </c>
      <c r="E2230" s="1013">
        <v>10000</v>
      </c>
      <c r="F2230" s="167">
        <f t="shared" si="52"/>
        <v>10000</v>
      </c>
      <c r="G2230" s="171"/>
      <c r="H2230" s="178"/>
      <c r="I2230" s="184"/>
    </row>
    <row r="2231" spans="1:9">
      <c r="A2231" s="166"/>
      <c r="B2231" s="915">
        <v>44807</v>
      </c>
      <c r="C2231" s="916" t="s">
        <v>1872</v>
      </c>
      <c r="D2231" s="24" t="s">
        <v>21</v>
      </c>
      <c r="E2231" s="1013">
        <v>10000</v>
      </c>
      <c r="F2231" s="167">
        <f t="shared" si="52"/>
        <v>10000</v>
      </c>
      <c r="G2231" s="171"/>
      <c r="H2231" s="178"/>
      <c r="I2231" s="184"/>
    </row>
    <row r="2232" spans="1:9">
      <c r="A2232" s="166"/>
      <c r="B2232" s="915">
        <v>44807</v>
      </c>
      <c r="C2232" s="916" t="s">
        <v>1872</v>
      </c>
      <c r="D2232" s="24" t="s">
        <v>21</v>
      </c>
      <c r="E2232" s="1013">
        <v>10000</v>
      </c>
      <c r="F2232" s="167">
        <f t="shared" si="52"/>
        <v>10000</v>
      </c>
      <c r="G2232" s="171"/>
      <c r="H2232" s="178"/>
      <c r="I2232" s="184"/>
    </row>
    <row r="2233" spans="1:9">
      <c r="A2233" s="166"/>
      <c r="B2233" s="915">
        <v>44807</v>
      </c>
      <c r="C2233" s="916" t="s">
        <v>1872</v>
      </c>
      <c r="D2233" s="24" t="s">
        <v>21</v>
      </c>
      <c r="E2233" s="1013">
        <v>10000</v>
      </c>
      <c r="F2233" s="167">
        <f t="shared" si="52"/>
        <v>10000</v>
      </c>
      <c r="G2233" s="171"/>
      <c r="H2233" s="178"/>
      <c r="I2233" s="184"/>
    </row>
    <row r="2234" spans="1:9">
      <c r="A2234" s="166"/>
      <c r="B2234" s="915">
        <v>44807</v>
      </c>
      <c r="C2234" s="916" t="s">
        <v>1872</v>
      </c>
      <c r="D2234" s="24" t="s">
        <v>21</v>
      </c>
      <c r="E2234" s="1013">
        <v>10000</v>
      </c>
      <c r="F2234" s="167">
        <f t="shared" si="52"/>
        <v>10000</v>
      </c>
      <c r="G2234" s="171"/>
      <c r="H2234" s="178"/>
      <c r="I2234" s="184"/>
    </row>
    <row r="2235" spans="1:9">
      <c r="A2235" s="166"/>
      <c r="B2235" s="915">
        <v>44807</v>
      </c>
      <c r="C2235" s="916" t="s">
        <v>1872</v>
      </c>
      <c r="D2235" s="24" t="s">
        <v>21</v>
      </c>
      <c r="E2235" s="1013">
        <v>5000</v>
      </c>
      <c r="F2235" s="167">
        <f t="shared" si="52"/>
        <v>5000</v>
      </c>
      <c r="G2235" s="171"/>
      <c r="H2235" s="178"/>
      <c r="I2235" s="184"/>
    </row>
    <row r="2236" spans="1:9">
      <c r="A2236" s="166"/>
      <c r="B2236" s="915">
        <v>44807</v>
      </c>
      <c r="C2236" s="916" t="s">
        <v>1872</v>
      </c>
      <c r="D2236" s="24" t="s">
        <v>21</v>
      </c>
      <c r="E2236" s="1013">
        <v>10000</v>
      </c>
      <c r="F2236" s="167">
        <f t="shared" si="52"/>
        <v>10000</v>
      </c>
      <c r="G2236" s="171"/>
      <c r="H2236" s="178"/>
      <c r="I2236" s="184"/>
    </row>
    <row r="2237" spans="1:9">
      <c r="A2237" s="166"/>
      <c r="B2237" s="915">
        <v>44807</v>
      </c>
      <c r="C2237" s="916" t="s">
        <v>1872</v>
      </c>
      <c r="D2237" s="24" t="s">
        <v>21</v>
      </c>
      <c r="E2237" s="1013">
        <v>20000</v>
      </c>
      <c r="F2237" s="167">
        <f t="shared" si="52"/>
        <v>20000</v>
      </c>
      <c r="G2237" s="171"/>
      <c r="H2237" s="178"/>
      <c r="I2237" s="184"/>
    </row>
    <row r="2238" spans="1:9">
      <c r="A2238" s="166"/>
      <c r="B2238" s="915">
        <v>44807</v>
      </c>
      <c r="C2238" s="916" t="s">
        <v>1872</v>
      </c>
      <c r="D2238" s="24" t="s">
        <v>21</v>
      </c>
      <c r="E2238" s="1013">
        <v>5000</v>
      </c>
      <c r="F2238" s="167">
        <f t="shared" si="52"/>
        <v>5000</v>
      </c>
      <c r="G2238" s="171"/>
      <c r="H2238" s="178"/>
      <c r="I2238" s="184"/>
    </row>
    <row r="2239" spans="1:9">
      <c r="A2239" s="166"/>
      <c r="B2239" s="915">
        <v>44807</v>
      </c>
      <c r="C2239" s="916" t="s">
        <v>1872</v>
      </c>
      <c r="D2239" s="24" t="s">
        <v>21</v>
      </c>
      <c r="E2239" s="1013">
        <v>10000</v>
      </c>
      <c r="F2239" s="167">
        <f t="shared" si="52"/>
        <v>10000</v>
      </c>
      <c r="G2239" s="171"/>
      <c r="H2239" s="178"/>
      <c r="I2239" s="184"/>
    </row>
    <row r="2240" spans="1:9">
      <c r="A2240" s="166"/>
      <c r="B2240" s="915">
        <v>44807</v>
      </c>
      <c r="C2240" s="916" t="s">
        <v>1872</v>
      </c>
      <c r="D2240" s="24" t="s">
        <v>21</v>
      </c>
      <c r="E2240" s="1013">
        <v>10000</v>
      </c>
      <c r="F2240" s="167">
        <f t="shared" si="52"/>
        <v>10000</v>
      </c>
      <c r="G2240" s="171"/>
      <c r="H2240" s="178"/>
      <c r="I2240" s="184"/>
    </row>
    <row r="2241" spans="1:9">
      <c r="A2241" s="166"/>
      <c r="B2241" s="915">
        <v>44807</v>
      </c>
      <c r="C2241" s="916" t="s">
        <v>1872</v>
      </c>
      <c r="D2241" s="24" t="s">
        <v>21</v>
      </c>
      <c r="E2241" s="1013">
        <v>10000</v>
      </c>
      <c r="F2241" s="167">
        <f t="shared" si="52"/>
        <v>10000</v>
      </c>
      <c r="G2241" s="171"/>
      <c r="H2241" s="178"/>
      <c r="I2241" s="184"/>
    </row>
    <row r="2242" spans="1:9">
      <c r="A2242" s="166"/>
      <c r="B2242" s="915">
        <v>44807</v>
      </c>
      <c r="C2242" s="916" t="s">
        <v>1872</v>
      </c>
      <c r="D2242" s="24" t="s">
        <v>21</v>
      </c>
      <c r="E2242" s="1013">
        <v>10000</v>
      </c>
      <c r="F2242" s="167">
        <f t="shared" si="52"/>
        <v>10000</v>
      </c>
      <c r="G2242" s="171"/>
      <c r="H2242" s="178"/>
      <c r="I2242" s="184"/>
    </row>
    <row r="2243" spans="1:9">
      <c r="A2243" s="166"/>
      <c r="B2243" s="915">
        <v>44807</v>
      </c>
      <c r="C2243" s="916" t="s">
        <v>1872</v>
      </c>
      <c r="D2243" s="24" t="s">
        <v>21</v>
      </c>
      <c r="E2243" s="1013">
        <v>10000</v>
      </c>
      <c r="F2243" s="167">
        <f t="shared" si="52"/>
        <v>10000</v>
      </c>
      <c r="G2243" s="171"/>
      <c r="H2243" s="178"/>
      <c r="I2243" s="184"/>
    </row>
    <row r="2244" spans="1:9">
      <c r="A2244" s="166"/>
      <c r="B2244" s="915">
        <v>44808</v>
      </c>
      <c r="C2244" s="916" t="s">
        <v>1873</v>
      </c>
      <c r="D2244" s="24" t="s">
        <v>21</v>
      </c>
      <c r="E2244" s="1013">
        <v>10000</v>
      </c>
      <c r="F2244" s="167">
        <f t="shared" si="52"/>
        <v>10000</v>
      </c>
      <c r="G2244" s="171"/>
      <c r="H2244" s="178"/>
      <c r="I2244" s="184"/>
    </row>
    <row r="2245" spans="1:9">
      <c r="A2245" s="166"/>
      <c r="B2245" s="915">
        <v>44808</v>
      </c>
      <c r="C2245" s="916" t="s">
        <v>1873</v>
      </c>
      <c r="D2245" s="24" t="s">
        <v>21</v>
      </c>
      <c r="E2245" s="1013">
        <v>10000</v>
      </c>
      <c r="F2245" s="167">
        <f t="shared" si="52"/>
        <v>10000</v>
      </c>
      <c r="G2245" s="171"/>
      <c r="H2245" s="178"/>
      <c r="I2245" s="184"/>
    </row>
    <row r="2246" spans="1:9">
      <c r="A2246" s="166"/>
      <c r="B2246" s="915">
        <v>44808</v>
      </c>
      <c r="C2246" s="916" t="s">
        <v>1873</v>
      </c>
      <c r="D2246" s="24" t="s">
        <v>21</v>
      </c>
      <c r="E2246" s="1013">
        <v>10000</v>
      </c>
      <c r="F2246" s="167">
        <f t="shared" si="52"/>
        <v>10000</v>
      </c>
      <c r="G2246" s="171"/>
      <c r="H2246" s="178"/>
      <c r="I2246" s="184"/>
    </row>
    <row r="2247" spans="1:9">
      <c r="A2247" s="166"/>
      <c r="B2247" s="915">
        <v>44808</v>
      </c>
      <c r="C2247" s="916" t="s">
        <v>1873</v>
      </c>
      <c r="D2247" s="24" t="s">
        <v>21</v>
      </c>
      <c r="E2247" s="1013">
        <v>5000</v>
      </c>
      <c r="F2247" s="167">
        <f t="shared" si="52"/>
        <v>5000</v>
      </c>
      <c r="G2247" s="171"/>
      <c r="H2247" s="178"/>
      <c r="I2247" s="184"/>
    </row>
    <row r="2248" spans="1:9">
      <c r="A2248" s="166"/>
      <c r="B2248" s="915">
        <v>44808</v>
      </c>
      <c r="C2248" s="916" t="s">
        <v>1873</v>
      </c>
      <c r="D2248" s="24" t="s">
        <v>21</v>
      </c>
      <c r="E2248" s="1013">
        <v>10000</v>
      </c>
      <c r="F2248" s="167">
        <f t="shared" si="52"/>
        <v>10000</v>
      </c>
      <c r="G2248" s="171"/>
      <c r="H2248" s="178"/>
      <c r="I2248" s="184"/>
    </row>
    <row r="2249" spans="1:9">
      <c r="A2249" s="166"/>
      <c r="B2249" s="915">
        <v>44808</v>
      </c>
      <c r="C2249" s="916" t="s">
        <v>1873</v>
      </c>
      <c r="D2249" s="24" t="s">
        <v>21</v>
      </c>
      <c r="E2249" s="1013">
        <v>10000</v>
      </c>
      <c r="F2249" s="167">
        <f t="shared" si="52"/>
        <v>10000</v>
      </c>
      <c r="G2249" s="171"/>
      <c r="H2249" s="178"/>
      <c r="I2249" s="184"/>
    </row>
    <row r="2250" spans="1:9">
      <c r="A2250" s="166"/>
      <c r="B2250" s="915">
        <v>44808</v>
      </c>
      <c r="C2250" s="916" t="s">
        <v>1873</v>
      </c>
      <c r="D2250" s="24" t="s">
        <v>21</v>
      </c>
      <c r="E2250" s="1013">
        <v>10000</v>
      </c>
      <c r="F2250" s="167">
        <f t="shared" si="52"/>
        <v>10000</v>
      </c>
      <c r="G2250" s="171"/>
      <c r="H2250" s="178"/>
      <c r="I2250" s="184"/>
    </row>
    <row r="2251" spans="1:9">
      <c r="A2251" s="166"/>
      <c r="B2251" s="915">
        <v>44808</v>
      </c>
      <c r="C2251" s="916" t="s">
        <v>1873</v>
      </c>
      <c r="D2251" s="24" t="s">
        <v>21</v>
      </c>
      <c r="E2251" s="1013">
        <v>10000</v>
      </c>
      <c r="F2251" s="167">
        <f t="shared" si="52"/>
        <v>10000</v>
      </c>
      <c r="G2251" s="171"/>
      <c r="H2251" s="178"/>
      <c r="I2251" s="184"/>
    </row>
    <row r="2252" spans="1:9">
      <c r="A2252" s="166"/>
      <c r="B2252" s="915">
        <v>44808</v>
      </c>
      <c r="C2252" s="916" t="s">
        <v>1873</v>
      </c>
      <c r="D2252" s="24" t="s">
        <v>21</v>
      </c>
      <c r="E2252" s="1013">
        <v>5000</v>
      </c>
      <c r="F2252" s="167">
        <f t="shared" si="52"/>
        <v>5000</v>
      </c>
      <c r="G2252" s="171"/>
      <c r="H2252" s="178"/>
      <c r="I2252" s="184"/>
    </row>
    <row r="2253" spans="1:9">
      <c r="A2253" s="166"/>
      <c r="B2253" s="915">
        <v>44808</v>
      </c>
      <c r="C2253" s="916" t="s">
        <v>1873</v>
      </c>
      <c r="D2253" s="24" t="s">
        <v>21</v>
      </c>
      <c r="E2253" s="1013">
        <v>10000</v>
      </c>
      <c r="F2253" s="167">
        <f t="shared" si="52"/>
        <v>10000</v>
      </c>
      <c r="G2253" s="171"/>
      <c r="H2253" s="178"/>
      <c r="I2253" s="184"/>
    </row>
    <row r="2254" spans="1:9">
      <c r="A2254" s="166"/>
      <c r="B2254" s="915">
        <v>44808</v>
      </c>
      <c r="C2254" s="916" t="s">
        <v>1873</v>
      </c>
      <c r="D2254" s="24" t="s">
        <v>21</v>
      </c>
      <c r="E2254" s="1013">
        <v>10000</v>
      </c>
      <c r="F2254" s="167">
        <f t="shared" si="52"/>
        <v>10000</v>
      </c>
      <c r="G2254" s="171"/>
      <c r="H2254" s="178"/>
      <c r="I2254" s="184"/>
    </row>
    <row r="2255" spans="1:9">
      <c r="A2255" s="166"/>
      <c r="B2255" s="915">
        <v>44808</v>
      </c>
      <c r="C2255" s="916" t="s">
        <v>1873</v>
      </c>
      <c r="D2255" s="24" t="s">
        <v>21</v>
      </c>
      <c r="E2255" s="1013">
        <v>5000</v>
      </c>
      <c r="F2255" s="167">
        <f t="shared" si="52"/>
        <v>5000</v>
      </c>
      <c r="G2255" s="171"/>
      <c r="H2255" s="178"/>
      <c r="I2255" s="184"/>
    </row>
    <row r="2256" spans="1:9">
      <c r="A2256" s="166"/>
      <c r="B2256" s="915">
        <v>44808</v>
      </c>
      <c r="C2256" s="916" t="s">
        <v>1873</v>
      </c>
      <c r="D2256" s="24" t="s">
        <v>21</v>
      </c>
      <c r="E2256" s="1013">
        <v>5000</v>
      </c>
      <c r="F2256" s="167">
        <f t="shared" si="52"/>
        <v>5000</v>
      </c>
      <c r="G2256" s="171"/>
      <c r="H2256" s="178"/>
      <c r="I2256" s="184"/>
    </row>
    <row r="2257" spans="1:9">
      <c r="A2257" s="166"/>
      <c r="B2257" s="915">
        <v>44808</v>
      </c>
      <c r="C2257" s="916" t="s">
        <v>1873</v>
      </c>
      <c r="D2257" s="24" t="s">
        <v>21</v>
      </c>
      <c r="E2257" s="1013">
        <v>10000</v>
      </c>
      <c r="F2257" s="167">
        <f t="shared" si="52"/>
        <v>10000</v>
      </c>
      <c r="G2257" s="171"/>
      <c r="H2257" s="178"/>
      <c r="I2257" s="184"/>
    </row>
    <row r="2258" spans="1:9">
      <c r="A2258" s="166"/>
      <c r="B2258" s="915">
        <v>44808</v>
      </c>
      <c r="C2258" s="916" t="s">
        <v>1873</v>
      </c>
      <c r="D2258" s="24" t="s">
        <v>21</v>
      </c>
      <c r="E2258" s="1013">
        <v>20000</v>
      </c>
      <c r="F2258" s="167">
        <f t="shared" si="52"/>
        <v>20000</v>
      </c>
      <c r="G2258" s="171"/>
      <c r="H2258" s="178"/>
      <c r="I2258" s="184"/>
    </row>
    <row r="2259" spans="1:9">
      <c r="A2259" s="166"/>
      <c r="B2259" s="915">
        <v>44808</v>
      </c>
      <c r="C2259" s="916" t="s">
        <v>1873</v>
      </c>
      <c r="D2259" s="24" t="s">
        <v>21</v>
      </c>
      <c r="E2259" s="1013">
        <v>10000</v>
      </c>
      <c r="F2259" s="167">
        <f t="shared" si="52"/>
        <v>10000</v>
      </c>
      <c r="G2259" s="171"/>
      <c r="H2259" s="178"/>
      <c r="I2259" s="184"/>
    </row>
    <row r="2260" spans="1:9">
      <c r="A2260" s="166"/>
      <c r="B2260" s="915">
        <v>44808</v>
      </c>
      <c r="C2260" s="916" t="s">
        <v>1873</v>
      </c>
      <c r="D2260" s="24" t="s">
        <v>21</v>
      </c>
      <c r="E2260" s="1013">
        <v>10000</v>
      </c>
      <c r="F2260" s="167">
        <f t="shared" si="52"/>
        <v>10000</v>
      </c>
      <c r="G2260" s="171"/>
      <c r="H2260" s="178"/>
      <c r="I2260" s="184"/>
    </row>
    <row r="2261" spans="1:9">
      <c r="A2261" s="166"/>
      <c r="B2261" s="915">
        <v>44808</v>
      </c>
      <c r="C2261" s="916" t="s">
        <v>1873</v>
      </c>
      <c r="D2261" s="24" t="s">
        <v>21</v>
      </c>
      <c r="E2261" s="1013">
        <v>10000</v>
      </c>
      <c r="F2261" s="167">
        <f t="shared" si="52"/>
        <v>10000</v>
      </c>
      <c r="G2261" s="171"/>
      <c r="H2261" s="178"/>
      <c r="I2261" s="184"/>
    </row>
    <row r="2262" spans="1:9">
      <c r="A2262" s="166"/>
      <c r="B2262" s="915">
        <v>44808</v>
      </c>
      <c r="C2262" s="916" t="s">
        <v>1873</v>
      </c>
      <c r="D2262" s="24" t="s">
        <v>21</v>
      </c>
      <c r="E2262" s="1013">
        <v>10000</v>
      </c>
      <c r="F2262" s="167">
        <f t="shared" si="52"/>
        <v>10000</v>
      </c>
      <c r="G2262" s="171"/>
      <c r="H2262" s="178"/>
      <c r="I2262" s="184"/>
    </row>
    <row r="2263" spans="1:9">
      <c r="A2263" s="166"/>
      <c r="B2263" s="915">
        <v>44808</v>
      </c>
      <c r="C2263" s="916" t="s">
        <v>1873</v>
      </c>
      <c r="D2263" s="24" t="s">
        <v>21</v>
      </c>
      <c r="E2263" s="1013">
        <v>10000</v>
      </c>
      <c r="F2263" s="167">
        <f t="shared" si="52"/>
        <v>10000</v>
      </c>
      <c r="G2263" s="171"/>
      <c r="H2263" s="178"/>
      <c r="I2263" s="184"/>
    </row>
    <row r="2264" spans="1:9">
      <c r="A2264" s="166"/>
      <c r="B2264" s="915">
        <v>44808</v>
      </c>
      <c r="C2264" s="916" t="s">
        <v>1873</v>
      </c>
      <c r="D2264" s="289" t="s">
        <v>2431</v>
      </c>
      <c r="E2264" s="1013">
        <v>500000</v>
      </c>
      <c r="F2264" s="167">
        <f t="shared" si="52"/>
        <v>500000</v>
      </c>
      <c r="G2264" s="171"/>
      <c r="H2264" s="178"/>
      <c r="I2264" s="184"/>
    </row>
    <row r="2265" spans="1:9">
      <c r="A2265" s="166"/>
      <c r="B2265" s="915">
        <v>44808</v>
      </c>
      <c r="C2265" s="916" t="s">
        <v>1873</v>
      </c>
      <c r="D2265" s="24" t="s">
        <v>21</v>
      </c>
      <c r="E2265" s="1013">
        <v>10000</v>
      </c>
      <c r="F2265" s="167">
        <f t="shared" si="52"/>
        <v>10000</v>
      </c>
      <c r="G2265" s="171"/>
      <c r="H2265" s="178"/>
      <c r="I2265" s="184"/>
    </row>
    <row r="2266" spans="1:9">
      <c r="A2266" s="166"/>
      <c r="B2266" s="915">
        <v>44808</v>
      </c>
      <c r="C2266" s="916" t="s">
        <v>1873</v>
      </c>
      <c r="D2266" s="24" t="s">
        <v>21</v>
      </c>
      <c r="E2266" s="1013">
        <v>10000</v>
      </c>
      <c r="F2266" s="167">
        <f t="shared" si="52"/>
        <v>10000</v>
      </c>
      <c r="G2266" s="171"/>
      <c r="H2266" s="178"/>
      <c r="I2266" s="184"/>
    </row>
    <row r="2267" spans="1:9">
      <c r="A2267" s="166"/>
      <c r="B2267" s="915">
        <v>44808</v>
      </c>
      <c r="C2267" s="916" t="s">
        <v>1873</v>
      </c>
      <c r="D2267" s="24" t="s">
        <v>21</v>
      </c>
      <c r="E2267" s="1013">
        <v>10000</v>
      </c>
      <c r="F2267" s="167">
        <f t="shared" si="52"/>
        <v>10000</v>
      </c>
      <c r="G2267" s="171"/>
      <c r="H2267" s="178"/>
      <c r="I2267" s="184"/>
    </row>
    <row r="2268" spans="1:9">
      <c r="A2268" s="166"/>
      <c r="B2268" s="915">
        <v>44808</v>
      </c>
      <c r="C2268" s="916" t="s">
        <v>1873</v>
      </c>
      <c r="D2268" s="24" t="s">
        <v>21</v>
      </c>
      <c r="E2268" s="1013">
        <v>10000</v>
      </c>
      <c r="F2268" s="167">
        <f t="shared" si="52"/>
        <v>10000</v>
      </c>
      <c r="G2268" s="171"/>
      <c r="H2268" s="178"/>
      <c r="I2268" s="184"/>
    </row>
    <row r="2269" spans="1:9">
      <c r="A2269" s="166"/>
      <c r="B2269" s="915">
        <v>44808</v>
      </c>
      <c r="C2269" s="916" t="s">
        <v>1873</v>
      </c>
      <c r="D2269" s="24" t="s">
        <v>21</v>
      </c>
      <c r="E2269" s="1013">
        <v>10000</v>
      </c>
      <c r="F2269" s="167">
        <f t="shared" si="52"/>
        <v>10000</v>
      </c>
      <c r="G2269" s="171"/>
      <c r="H2269" s="178"/>
      <c r="I2269" s="184"/>
    </row>
    <row r="2270" spans="1:9">
      <c r="A2270" s="166"/>
      <c r="B2270" s="915">
        <v>44808</v>
      </c>
      <c r="C2270" s="916" t="s">
        <v>1873</v>
      </c>
      <c r="D2270" s="24" t="s">
        <v>21</v>
      </c>
      <c r="E2270" s="1013">
        <v>10000</v>
      </c>
      <c r="F2270" s="167">
        <f t="shared" si="52"/>
        <v>10000</v>
      </c>
      <c r="G2270" s="171"/>
      <c r="H2270" s="178"/>
      <c r="I2270" s="184"/>
    </row>
    <row r="2271" spans="1:9">
      <c r="A2271" s="166"/>
      <c r="B2271" s="915">
        <v>44808</v>
      </c>
      <c r="C2271" s="916" t="s">
        <v>1873</v>
      </c>
      <c r="D2271" s="24" t="s">
        <v>21</v>
      </c>
      <c r="E2271" s="1013">
        <v>10000</v>
      </c>
      <c r="F2271" s="167">
        <f t="shared" si="52"/>
        <v>10000</v>
      </c>
      <c r="G2271" s="171"/>
      <c r="H2271" s="178"/>
      <c r="I2271" s="184"/>
    </row>
    <row r="2272" spans="1:9">
      <c r="A2272" s="166"/>
      <c r="B2272" s="915">
        <v>44808</v>
      </c>
      <c r="C2272" s="916" t="s">
        <v>1873</v>
      </c>
      <c r="D2272" s="24" t="s">
        <v>21</v>
      </c>
      <c r="E2272" s="1013">
        <v>10000</v>
      </c>
      <c r="F2272" s="167">
        <f t="shared" si="52"/>
        <v>10000</v>
      </c>
      <c r="G2272" s="171"/>
      <c r="H2272" s="178"/>
      <c r="I2272" s="184"/>
    </row>
    <row r="2273" spans="1:9">
      <c r="A2273" s="166"/>
      <c r="B2273" s="915">
        <v>44808</v>
      </c>
      <c r="C2273" s="916" t="s">
        <v>1873</v>
      </c>
      <c r="D2273" s="106" t="s">
        <v>973</v>
      </c>
      <c r="E2273" s="1013">
        <v>200000</v>
      </c>
      <c r="F2273" s="167">
        <f t="shared" si="52"/>
        <v>200000</v>
      </c>
      <c r="G2273" s="171"/>
      <c r="H2273" s="178"/>
      <c r="I2273" s="184"/>
    </row>
    <row r="2274" spans="1:9">
      <c r="A2274" s="166"/>
      <c r="B2274" s="915">
        <v>44808</v>
      </c>
      <c r="C2274" s="916" t="s">
        <v>1873</v>
      </c>
      <c r="D2274" s="106" t="s">
        <v>1995</v>
      </c>
      <c r="E2274" s="1013">
        <v>2000000</v>
      </c>
      <c r="F2274" s="167">
        <f t="shared" si="52"/>
        <v>2000000</v>
      </c>
      <c r="G2274" s="171"/>
      <c r="H2274" s="178"/>
      <c r="I2274" s="184"/>
    </row>
    <row r="2275" spans="1:9">
      <c r="A2275" s="166"/>
      <c r="B2275" s="915">
        <v>44808</v>
      </c>
      <c r="C2275" s="916" t="s">
        <v>1873</v>
      </c>
      <c r="D2275" s="24" t="s">
        <v>21</v>
      </c>
      <c r="E2275" s="1013">
        <v>10000</v>
      </c>
      <c r="F2275" s="167">
        <f t="shared" si="52"/>
        <v>10000</v>
      </c>
      <c r="G2275" s="171"/>
      <c r="H2275" s="178"/>
      <c r="I2275" s="184"/>
    </row>
    <row r="2276" spans="1:9">
      <c r="A2276" s="166"/>
      <c r="B2276" s="915">
        <v>44808</v>
      </c>
      <c r="C2276" s="916" t="s">
        <v>1873</v>
      </c>
      <c r="D2276" s="24" t="s">
        <v>21</v>
      </c>
      <c r="E2276" s="1013">
        <v>10000</v>
      </c>
      <c r="F2276" s="167">
        <f t="shared" si="52"/>
        <v>10000</v>
      </c>
      <c r="G2276" s="171"/>
      <c r="H2276" s="178"/>
      <c r="I2276" s="184"/>
    </row>
    <row r="2277" spans="1:9">
      <c r="A2277" s="166"/>
      <c r="B2277" s="915">
        <v>44808</v>
      </c>
      <c r="C2277" s="916" t="s">
        <v>1873</v>
      </c>
      <c r="D2277" s="24" t="s">
        <v>21</v>
      </c>
      <c r="E2277" s="1013">
        <v>10000</v>
      </c>
      <c r="F2277" s="167">
        <f t="shared" si="52"/>
        <v>10000</v>
      </c>
      <c r="G2277" s="171"/>
      <c r="H2277" s="178"/>
      <c r="I2277" s="184"/>
    </row>
    <row r="2278" spans="1:9">
      <c r="A2278" s="166"/>
      <c r="B2278" s="915">
        <v>44808</v>
      </c>
      <c r="C2278" s="916" t="s">
        <v>1873</v>
      </c>
      <c r="D2278" s="106" t="s">
        <v>2093</v>
      </c>
      <c r="E2278" s="1013">
        <v>50000</v>
      </c>
      <c r="F2278" s="167">
        <f t="shared" si="52"/>
        <v>50000</v>
      </c>
      <c r="G2278" s="171"/>
      <c r="H2278" s="178"/>
      <c r="I2278" s="184"/>
    </row>
    <row r="2279" spans="1:9">
      <c r="A2279" s="166"/>
      <c r="B2279" s="915">
        <v>44808</v>
      </c>
      <c r="C2279" s="916" t="s">
        <v>1873</v>
      </c>
      <c r="D2279" s="24" t="s">
        <v>21</v>
      </c>
      <c r="E2279" s="1013">
        <v>10000</v>
      </c>
      <c r="F2279" s="167">
        <f t="shared" si="52"/>
        <v>10000</v>
      </c>
      <c r="G2279" s="171"/>
      <c r="H2279" s="178"/>
      <c r="I2279" s="184"/>
    </row>
    <row r="2280" spans="1:9">
      <c r="A2280" s="166"/>
      <c r="B2280" s="915">
        <v>44808</v>
      </c>
      <c r="C2280" s="916" t="s">
        <v>1873</v>
      </c>
      <c r="D2280" s="24" t="s">
        <v>21</v>
      </c>
      <c r="E2280" s="1013">
        <v>10000</v>
      </c>
      <c r="F2280" s="167">
        <f t="shared" si="52"/>
        <v>10000</v>
      </c>
      <c r="G2280" s="171"/>
      <c r="H2280" s="178"/>
      <c r="I2280" s="184"/>
    </row>
    <row r="2281" spans="1:9">
      <c r="A2281" s="166"/>
      <c r="B2281" s="915">
        <v>44808</v>
      </c>
      <c r="C2281" s="916" t="s">
        <v>1873</v>
      </c>
      <c r="D2281" s="24" t="s">
        <v>21</v>
      </c>
      <c r="E2281" s="1013">
        <v>20000</v>
      </c>
      <c r="F2281" s="167">
        <f t="shared" si="52"/>
        <v>20000</v>
      </c>
      <c r="G2281" s="171"/>
      <c r="H2281" s="178"/>
      <c r="I2281" s="184"/>
    </row>
    <row r="2282" spans="1:9">
      <c r="A2282" s="166"/>
      <c r="B2282" s="915">
        <v>44808</v>
      </c>
      <c r="C2282" s="916" t="s">
        <v>1873</v>
      </c>
      <c r="D2282" s="24" t="s">
        <v>21</v>
      </c>
      <c r="E2282" s="1013">
        <v>100</v>
      </c>
      <c r="F2282" s="167">
        <f t="shared" si="52"/>
        <v>100</v>
      </c>
      <c r="G2282" s="171"/>
      <c r="H2282" s="178"/>
      <c r="I2282" s="184"/>
    </row>
    <row r="2283" spans="1:9">
      <c r="A2283" s="166"/>
      <c r="B2283" s="915">
        <v>44808</v>
      </c>
      <c r="C2283" s="916" t="s">
        <v>1873</v>
      </c>
      <c r="D2283" s="24" t="s">
        <v>21</v>
      </c>
      <c r="E2283" s="1013">
        <v>10000</v>
      </c>
      <c r="F2283" s="167">
        <f t="shared" si="52"/>
        <v>10000</v>
      </c>
      <c r="G2283" s="171"/>
      <c r="H2283" s="178"/>
      <c r="I2283" s="184"/>
    </row>
    <row r="2284" spans="1:9">
      <c r="A2284" s="166"/>
      <c r="B2284" s="915">
        <v>44808</v>
      </c>
      <c r="C2284" s="916" t="s">
        <v>1873</v>
      </c>
      <c r="D2284" s="24" t="s">
        <v>21</v>
      </c>
      <c r="E2284" s="1013">
        <v>5000</v>
      </c>
      <c r="F2284" s="167">
        <f t="shared" si="52"/>
        <v>5000</v>
      </c>
      <c r="G2284" s="171"/>
      <c r="H2284" s="178"/>
      <c r="I2284" s="184"/>
    </row>
    <row r="2285" spans="1:9">
      <c r="A2285" s="166"/>
      <c r="B2285" s="915">
        <v>44808</v>
      </c>
      <c r="C2285" s="916" t="s">
        <v>1873</v>
      </c>
      <c r="D2285" s="24" t="s">
        <v>21</v>
      </c>
      <c r="E2285" s="1013">
        <v>5000</v>
      </c>
      <c r="F2285" s="167">
        <f t="shared" si="52"/>
        <v>5000</v>
      </c>
      <c r="G2285" s="171"/>
      <c r="H2285" s="178"/>
      <c r="I2285" s="184"/>
    </row>
    <row r="2286" spans="1:9">
      <c r="A2286" s="166"/>
      <c r="B2286" s="915">
        <v>44808</v>
      </c>
      <c r="C2286" s="916" t="s">
        <v>1873</v>
      </c>
      <c r="D2286" s="24" t="s">
        <v>21</v>
      </c>
      <c r="E2286" s="1013">
        <v>20000</v>
      </c>
      <c r="F2286" s="167">
        <f t="shared" si="52"/>
        <v>20000</v>
      </c>
      <c r="G2286" s="171"/>
      <c r="H2286" s="178"/>
      <c r="I2286" s="184"/>
    </row>
    <row r="2287" spans="1:9">
      <c r="A2287" s="166"/>
      <c r="B2287" s="915">
        <v>44808</v>
      </c>
      <c r="C2287" s="916" t="s">
        <v>1873</v>
      </c>
      <c r="D2287" s="24" t="s">
        <v>21</v>
      </c>
      <c r="E2287" s="1013">
        <v>10000</v>
      </c>
      <c r="F2287" s="167">
        <f t="shared" si="52"/>
        <v>10000</v>
      </c>
      <c r="G2287" s="171"/>
      <c r="H2287" s="178"/>
      <c r="I2287" s="184"/>
    </row>
    <row r="2288" spans="1:9">
      <c r="A2288" s="166"/>
      <c r="B2288" s="915">
        <v>44808</v>
      </c>
      <c r="C2288" s="916" t="s">
        <v>1873</v>
      </c>
      <c r="D2288" s="24" t="s">
        <v>21</v>
      </c>
      <c r="E2288" s="1013">
        <v>10000</v>
      </c>
      <c r="F2288" s="167">
        <f t="shared" si="52"/>
        <v>10000</v>
      </c>
      <c r="G2288" s="171"/>
      <c r="H2288" s="178"/>
      <c r="I2288" s="184"/>
    </row>
    <row r="2289" spans="1:9">
      <c r="A2289" s="166"/>
      <c r="B2289" s="915">
        <v>44809</v>
      </c>
      <c r="C2289" s="916" t="s">
        <v>1874</v>
      </c>
      <c r="D2289" s="106" t="s">
        <v>2094</v>
      </c>
      <c r="E2289" s="1013">
        <v>50000</v>
      </c>
      <c r="F2289" s="167">
        <f t="shared" si="52"/>
        <v>50000</v>
      </c>
      <c r="G2289" s="171"/>
      <c r="H2289" s="178"/>
      <c r="I2289" s="184"/>
    </row>
    <row r="2290" spans="1:9">
      <c r="A2290" s="166"/>
      <c r="B2290" s="915">
        <v>44809</v>
      </c>
      <c r="C2290" s="916" t="s">
        <v>1874</v>
      </c>
      <c r="D2290" s="106" t="s">
        <v>139</v>
      </c>
      <c r="E2290" s="1013">
        <v>100000</v>
      </c>
      <c r="F2290" s="167">
        <f t="shared" si="52"/>
        <v>100000</v>
      </c>
      <c r="G2290" s="171"/>
      <c r="H2290" s="178"/>
      <c r="I2290" s="184"/>
    </row>
    <row r="2291" spans="1:9">
      <c r="A2291" s="166"/>
      <c r="B2291" s="915">
        <v>44809</v>
      </c>
      <c r="C2291" s="916" t="s">
        <v>1874</v>
      </c>
      <c r="D2291" s="24" t="s">
        <v>21</v>
      </c>
      <c r="E2291" s="1013">
        <v>10000</v>
      </c>
      <c r="F2291" s="167">
        <f t="shared" si="52"/>
        <v>10000</v>
      </c>
      <c r="G2291" s="171"/>
      <c r="H2291" s="178"/>
      <c r="I2291" s="184"/>
    </row>
    <row r="2292" spans="1:9">
      <c r="A2292" s="166"/>
      <c r="B2292" s="915">
        <v>44809</v>
      </c>
      <c r="C2292" s="916" t="s">
        <v>1874</v>
      </c>
      <c r="D2292" s="24" t="s">
        <v>21</v>
      </c>
      <c r="E2292" s="1013">
        <v>10000</v>
      </c>
      <c r="F2292" s="167">
        <f t="shared" si="52"/>
        <v>10000</v>
      </c>
      <c r="G2292" s="171"/>
      <c r="H2292" s="178"/>
      <c r="I2292" s="184"/>
    </row>
    <row r="2293" spans="1:9">
      <c r="A2293" s="166"/>
      <c r="B2293" s="915">
        <v>44809</v>
      </c>
      <c r="C2293" s="916" t="s">
        <v>1874</v>
      </c>
      <c r="D2293" s="24" t="s">
        <v>21</v>
      </c>
      <c r="E2293" s="1013">
        <v>10000</v>
      </c>
      <c r="F2293" s="167">
        <f t="shared" ref="F2293:F2356" si="53">E2293</f>
        <v>10000</v>
      </c>
      <c r="G2293" s="171"/>
      <c r="H2293" s="178"/>
      <c r="I2293" s="184"/>
    </row>
    <row r="2294" spans="1:9">
      <c r="A2294" s="166"/>
      <c r="B2294" s="915">
        <v>44809</v>
      </c>
      <c r="C2294" s="916" t="s">
        <v>1874</v>
      </c>
      <c r="D2294" s="24" t="s">
        <v>21</v>
      </c>
      <c r="E2294" s="1013">
        <v>10000</v>
      </c>
      <c r="F2294" s="167">
        <f t="shared" si="53"/>
        <v>10000</v>
      </c>
      <c r="G2294" s="171"/>
      <c r="H2294" s="178"/>
      <c r="I2294" s="184"/>
    </row>
    <row r="2295" spans="1:9">
      <c r="A2295" s="166"/>
      <c r="B2295" s="915">
        <v>44809</v>
      </c>
      <c r="C2295" s="916" t="s">
        <v>1874</v>
      </c>
      <c r="D2295" s="24" t="s">
        <v>21</v>
      </c>
      <c r="E2295" s="1013">
        <v>10000</v>
      </c>
      <c r="F2295" s="167">
        <f t="shared" si="53"/>
        <v>10000</v>
      </c>
      <c r="G2295" s="171"/>
      <c r="H2295" s="178"/>
      <c r="I2295" s="184"/>
    </row>
    <row r="2296" spans="1:9">
      <c r="A2296" s="166"/>
      <c r="B2296" s="915">
        <v>44809</v>
      </c>
      <c r="C2296" s="916" t="s">
        <v>1874</v>
      </c>
      <c r="D2296" s="24" t="s">
        <v>21</v>
      </c>
      <c r="E2296" s="1013">
        <v>10000</v>
      </c>
      <c r="F2296" s="167">
        <f t="shared" si="53"/>
        <v>10000</v>
      </c>
      <c r="G2296" s="171"/>
      <c r="H2296" s="178"/>
      <c r="I2296" s="184"/>
    </row>
    <row r="2297" spans="1:9">
      <c r="A2297" s="166"/>
      <c r="B2297" s="915">
        <v>44809</v>
      </c>
      <c r="C2297" s="916" t="s">
        <v>1874</v>
      </c>
      <c r="D2297" s="24" t="s">
        <v>21</v>
      </c>
      <c r="E2297" s="1013">
        <v>10000</v>
      </c>
      <c r="F2297" s="167">
        <f t="shared" si="53"/>
        <v>10000</v>
      </c>
      <c r="G2297" s="171"/>
      <c r="H2297" s="178"/>
      <c r="I2297" s="184"/>
    </row>
    <row r="2298" spans="1:9">
      <c r="A2298" s="166"/>
      <c r="B2298" s="915">
        <v>44809</v>
      </c>
      <c r="C2298" s="916" t="s">
        <v>1874</v>
      </c>
      <c r="D2298" s="24" t="s">
        <v>21</v>
      </c>
      <c r="E2298" s="1013">
        <v>10000</v>
      </c>
      <c r="F2298" s="167">
        <f t="shared" si="53"/>
        <v>10000</v>
      </c>
      <c r="G2298" s="171"/>
      <c r="H2298" s="178"/>
      <c r="I2298" s="184"/>
    </row>
    <row r="2299" spans="1:9">
      <c r="A2299" s="166"/>
      <c r="B2299" s="915">
        <v>44809</v>
      </c>
      <c r="C2299" s="916" t="s">
        <v>1874</v>
      </c>
      <c r="D2299" s="24" t="s">
        <v>21</v>
      </c>
      <c r="E2299" s="1013">
        <v>5000</v>
      </c>
      <c r="F2299" s="167">
        <f t="shared" si="53"/>
        <v>5000</v>
      </c>
      <c r="G2299" s="171"/>
      <c r="H2299" s="178"/>
      <c r="I2299" s="184"/>
    </row>
    <row r="2300" spans="1:9">
      <c r="A2300" s="166"/>
      <c r="B2300" s="915">
        <v>44809</v>
      </c>
      <c r="C2300" s="916" t="s">
        <v>1874</v>
      </c>
      <c r="D2300" s="24" t="s">
        <v>21</v>
      </c>
      <c r="E2300" s="1013">
        <v>10000</v>
      </c>
      <c r="F2300" s="167">
        <f t="shared" si="53"/>
        <v>10000</v>
      </c>
      <c r="G2300" s="171"/>
      <c r="H2300" s="178"/>
      <c r="I2300" s="184"/>
    </row>
    <row r="2301" spans="1:9">
      <c r="A2301" s="166"/>
      <c r="B2301" s="915">
        <v>44809</v>
      </c>
      <c r="C2301" s="916" t="s">
        <v>1874</v>
      </c>
      <c r="D2301" s="24" t="s">
        <v>21</v>
      </c>
      <c r="E2301" s="1013">
        <v>10000</v>
      </c>
      <c r="F2301" s="167">
        <f t="shared" si="53"/>
        <v>10000</v>
      </c>
      <c r="G2301" s="171"/>
      <c r="H2301" s="178"/>
      <c r="I2301" s="184"/>
    </row>
    <row r="2302" spans="1:9">
      <c r="A2302" s="166"/>
      <c r="B2302" s="915">
        <v>44809</v>
      </c>
      <c r="C2302" s="916" t="s">
        <v>1874</v>
      </c>
      <c r="D2302" s="24" t="s">
        <v>21</v>
      </c>
      <c r="E2302" s="1013">
        <v>20000</v>
      </c>
      <c r="F2302" s="167">
        <f t="shared" si="53"/>
        <v>20000</v>
      </c>
      <c r="G2302" s="171"/>
      <c r="H2302" s="178"/>
      <c r="I2302" s="184"/>
    </row>
    <row r="2303" spans="1:9">
      <c r="A2303" s="166"/>
      <c r="B2303" s="915">
        <v>44809</v>
      </c>
      <c r="C2303" s="916" t="s">
        <v>1874</v>
      </c>
      <c r="D2303" s="24" t="s">
        <v>21</v>
      </c>
      <c r="E2303" s="1013">
        <v>10000</v>
      </c>
      <c r="F2303" s="167">
        <f t="shared" si="53"/>
        <v>10000</v>
      </c>
      <c r="G2303" s="171"/>
      <c r="H2303" s="178"/>
      <c r="I2303" s="184"/>
    </row>
    <row r="2304" spans="1:9">
      <c r="A2304" s="166"/>
      <c r="B2304" s="915">
        <v>44809</v>
      </c>
      <c r="C2304" s="916" t="s">
        <v>1874</v>
      </c>
      <c r="D2304" s="24" t="s">
        <v>21</v>
      </c>
      <c r="E2304" s="1013">
        <v>10000</v>
      </c>
      <c r="F2304" s="167">
        <f t="shared" si="53"/>
        <v>10000</v>
      </c>
      <c r="G2304" s="171"/>
      <c r="H2304" s="178"/>
      <c r="I2304" s="184"/>
    </row>
    <row r="2305" spans="1:9">
      <c r="A2305" s="166"/>
      <c r="B2305" s="915">
        <v>44809</v>
      </c>
      <c r="C2305" s="916" t="s">
        <v>1874</v>
      </c>
      <c r="D2305" s="24" t="s">
        <v>21</v>
      </c>
      <c r="E2305" s="1013">
        <v>10000</v>
      </c>
      <c r="F2305" s="167">
        <f t="shared" si="53"/>
        <v>10000</v>
      </c>
      <c r="G2305" s="171"/>
      <c r="H2305" s="178"/>
      <c r="I2305" s="184"/>
    </row>
    <row r="2306" spans="1:9">
      <c r="A2306" s="166"/>
      <c r="B2306" s="915">
        <v>44809</v>
      </c>
      <c r="C2306" s="916" t="s">
        <v>1874</v>
      </c>
      <c r="D2306" s="24" t="s">
        <v>21</v>
      </c>
      <c r="E2306" s="1013">
        <v>10000</v>
      </c>
      <c r="F2306" s="167">
        <f t="shared" si="53"/>
        <v>10000</v>
      </c>
      <c r="G2306" s="171"/>
      <c r="H2306" s="178"/>
      <c r="I2306" s="184"/>
    </row>
    <row r="2307" spans="1:9">
      <c r="A2307" s="166"/>
      <c r="B2307" s="915">
        <v>44809</v>
      </c>
      <c r="C2307" s="916" t="s">
        <v>1874</v>
      </c>
      <c r="D2307" s="24" t="s">
        <v>21</v>
      </c>
      <c r="E2307" s="1013">
        <v>1000</v>
      </c>
      <c r="F2307" s="167">
        <f t="shared" si="53"/>
        <v>1000</v>
      </c>
      <c r="G2307" s="171"/>
      <c r="H2307" s="178"/>
      <c r="I2307" s="184"/>
    </row>
    <row r="2308" spans="1:9">
      <c r="A2308" s="166"/>
      <c r="B2308" s="915">
        <v>44809</v>
      </c>
      <c r="C2308" s="916" t="s">
        <v>1874</v>
      </c>
      <c r="D2308" s="24" t="s">
        <v>21</v>
      </c>
      <c r="E2308" s="1013">
        <v>10000</v>
      </c>
      <c r="F2308" s="167">
        <f t="shared" si="53"/>
        <v>10000</v>
      </c>
      <c r="G2308" s="171"/>
      <c r="H2308" s="178"/>
      <c r="I2308" s="184"/>
    </row>
    <row r="2309" spans="1:9">
      <c r="A2309" s="166"/>
      <c r="B2309" s="915">
        <v>44809</v>
      </c>
      <c r="C2309" s="916" t="s">
        <v>1874</v>
      </c>
      <c r="D2309" s="24" t="s">
        <v>21</v>
      </c>
      <c r="E2309" s="1013">
        <v>10000</v>
      </c>
      <c r="F2309" s="167">
        <f t="shared" si="53"/>
        <v>10000</v>
      </c>
      <c r="G2309" s="171"/>
      <c r="H2309" s="178"/>
      <c r="I2309" s="184"/>
    </row>
    <row r="2310" spans="1:9">
      <c r="A2310" s="166"/>
      <c r="B2310" s="915">
        <v>44809</v>
      </c>
      <c r="C2310" s="916" t="s">
        <v>1874</v>
      </c>
      <c r="D2310" s="24" t="s">
        <v>21</v>
      </c>
      <c r="E2310" s="1013">
        <v>10000</v>
      </c>
      <c r="F2310" s="167">
        <f t="shared" si="53"/>
        <v>10000</v>
      </c>
      <c r="G2310" s="171"/>
      <c r="H2310" s="178"/>
      <c r="I2310" s="184"/>
    </row>
    <row r="2311" spans="1:9">
      <c r="A2311" s="166"/>
      <c r="B2311" s="915">
        <v>44809</v>
      </c>
      <c r="C2311" s="916" t="s">
        <v>1874</v>
      </c>
      <c r="D2311" s="24" t="s">
        <v>21</v>
      </c>
      <c r="E2311" s="1013">
        <v>10000</v>
      </c>
      <c r="F2311" s="167">
        <f t="shared" si="53"/>
        <v>10000</v>
      </c>
      <c r="G2311" s="171"/>
      <c r="H2311" s="178"/>
      <c r="I2311" s="184"/>
    </row>
    <row r="2312" spans="1:9">
      <c r="A2312" s="166"/>
      <c r="B2312" s="915">
        <v>44809</v>
      </c>
      <c r="C2312" s="916" t="s">
        <v>1874</v>
      </c>
      <c r="D2312" s="24" t="s">
        <v>21</v>
      </c>
      <c r="E2312" s="1013">
        <v>10000</v>
      </c>
      <c r="F2312" s="167">
        <f t="shared" si="53"/>
        <v>10000</v>
      </c>
      <c r="G2312" s="171"/>
      <c r="H2312" s="178"/>
      <c r="I2312" s="184"/>
    </row>
    <row r="2313" spans="1:9">
      <c r="A2313" s="166"/>
      <c r="B2313" s="915">
        <v>44809</v>
      </c>
      <c r="C2313" s="916" t="s">
        <v>1874</v>
      </c>
      <c r="D2313" s="24" t="s">
        <v>21</v>
      </c>
      <c r="E2313" s="1013">
        <v>5000</v>
      </c>
      <c r="F2313" s="167">
        <f t="shared" si="53"/>
        <v>5000</v>
      </c>
      <c r="G2313" s="171"/>
      <c r="H2313" s="178"/>
      <c r="I2313" s="184"/>
    </row>
    <row r="2314" spans="1:9">
      <c r="A2314" s="166"/>
      <c r="B2314" s="915">
        <v>44809</v>
      </c>
      <c r="C2314" s="916" t="s">
        <v>1874</v>
      </c>
      <c r="D2314" s="24" t="s">
        <v>21</v>
      </c>
      <c r="E2314" s="1013">
        <v>10000</v>
      </c>
      <c r="F2314" s="167">
        <f t="shared" si="53"/>
        <v>10000</v>
      </c>
      <c r="G2314" s="171"/>
      <c r="H2314" s="178"/>
      <c r="I2314" s="184"/>
    </row>
    <row r="2315" spans="1:9">
      <c r="A2315" s="166"/>
      <c r="B2315" s="915">
        <v>44809</v>
      </c>
      <c r="C2315" s="916" t="s">
        <v>1874</v>
      </c>
      <c r="D2315" s="24" t="s">
        <v>21</v>
      </c>
      <c r="E2315" s="1013">
        <v>10000</v>
      </c>
      <c r="F2315" s="167">
        <f t="shared" si="53"/>
        <v>10000</v>
      </c>
      <c r="G2315" s="171"/>
      <c r="H2315" s="178"/>
      <c r="I2315" s="184"/>
    </row>
    <row r="2316" spans="1:9">
      <c r="A2316" s="166"/>
      <c r="B2316" s="915">
        <v>44809</v>
      </c>
      <c r="C2316" s="916" t="s">
        <v>1874</v>
      </c>
      <c r="D2316" s="24" t="s">
        <v>21</v>
      </c>
      <c r="E2316" s="1013">
        <v>10000</v>
      </c>
      <c r="F2316" s="167">
        <f t="shared" si="53"/>
        <v>10000</v>
      </c>
      <c r="G2316" s="171"/>
      <c r="H2316" s="178"/>
      <c r="I2316" s="184"/>
    </row>
    <row r="2317" spans="1:9">
      <c r="A2317" s="166"/>
      <c r="B2317" s="915">
        <v>44809</v>
      </c>
      <c r="C2317" s="916" t="s">
        <v>1874</v>
      </c>
      <c r="D2317" s="24" t="s">
        <v>21</v>
      </c>
      <c r="E2317" s="1013">
        <v>10000</v>
      </c>
      <c r="F2317" s="167">
        <f t="shared" si="53"/>
        <v>10000</v>
      </c>
      <c r="G2317" s="171"/>
      <c r="H2317" s="178"/>
      <c r="I2317" s="184"/>
    </row>
    <row r="2318" spans="1:9">
      <c r="A2318" s="166"/>
      <c r="B2318" s="915">
        <v>44809</v>
      </c>
      <c r="C2318" s="916" t="s">
        <v>1874</v>
      </c>
      <c r="D2318" s="24" t="s">
        <v>21</v>
      </c>
      <c r="E2318" s="1013">
        <v>5000</v>
      </c>
      <c r="F2318" s="167">
        <f t="shared" si="53"/>
        <v>5000</v>
      </c>
      <c r="G2318" s="171"/>
      <c r="H2318" s="178"/>
      <c r="I2318" s="184"/>
    </row>
    <row r="2319" spans="1:9">
      <c r="A2319" s="166"/>
      <c r="B2319" s="915">
        <v>44809</v>
      </c>
      <c r="C2319" s="916" t="s">
        <v>1874</v>
      </c>
      <c r="D2319" s="24" t="s">
        <v>21</v>
      </c>
      <c r="E2319" s="1013">
        <v>10000</v>
      </c>
      <c r="F2319" s="167">
        <f t="shared" si="53"/>
        <v>10000</v>
      </c>
      <c r="G2319" s="171"/>
      <c r="H2319" s="178"/>
      <c r="I2319" s="184"/>
    </row>
    <row r="2320" spans="1:9">
      <c r="A2320" s="166"/>
      <c r="B2320" s="915">
        <v>44809</v>
      </c>
      <c r="C2320" s="916" t="s">
        <v>1874</v>
      </c>
      <c r="D2320" s="24" t="s">
        <v>21</v>
      </c>
      <c r="E2320" s="1013">
        <v>10000</v>
      </c>
      <c r="F2320" s="167">
        <f t="shared" si="53"/>
        <v>10000</v>
      </c>
      <c r="G2320" s="171"/>
      <c r="H2320" s="178"/>
      <c r="I2320" s="184"/>
    </row>
    <row r="2321" spans="1:9">
      <c r="A2321" s="166"/>
      <c r="B2321" s="915">
        <v>44809</v>
      </c>
      <c r="C2321" s="916" t="s">
        <v>1874</v>
      </c>
      <c r="D2321" s="106" t="s">
        <v>2447</v>
      </c>
      <c r="E2321" s="1013">
        <v>100000</v>
      </c>
      <c r="F2321" s="167">
        <f t="shared" si="53"/>
        <v>100000</v>
      </c>
      <c r="G2321" s="171"/>
      <c r="H2321" s="178"/>
      <c r="I2321" s="184"/>
    </row>
    <row r="2322" spans="1:9">
      <c r="A2322" s="166"/>
      <c r="B2322" s="915">
        <v>44809</v>
      </c>
      <c r="C2322" s="916" t="s">
        <v>1874</v>
      </c>
      <c r="D2322" s="24" t="s">
        <v>21</v>
      </c>
      <c r="E2322" s="1013">
        <v>10000</v>
      </c>
      <c r="F2322" s="167">
        <f t="shared" si="53"/>
        <v>10000</v>
      </c>
      <c r="G2322" s="171"/>
      <c r="H2322" s="178"/>
      <c r="I2322" s="184"/>
    </row>
    <row r="2323" spans="1:9">
      <c r="A2323" s="166"/>
      <c r="B2323" s="915">
        <v>44809</v>
      </c>
      <c r="C2323" s="916" t="s">
        <v>1874</v>
      </c>
      <c r="D2323" s="24" t="s">
        <v>21</v>
      </c>
      <c r="E2323" s="1013">
        <v>10000</v>
      </c>
      <c r="F2323" s="167">
        <f t="shared" si="53"/>
        <v>10000</v>
      </c>
      <c r="G2323" s="171"/>
      <c r="H2323" s="178"/>
      <c r="I2323" s="184"/>
    </row>
    <row r="2324" spans="1:9">
      <c r="A2324" s="166"/>
      <c r="B2324" s="915">
        <v>44809</v>
      </c>
      <c r="C2324" s="916" t="s">
        <v>1874</v>
      </c>
      <c r="D2324" s="24" t="s">
        <v>21</v>
      </c>
      <c r="E2324" s="1013">
        <v>10000</v>
      </c>
      <c r="F2324" s="167">
        <f t="shared" si="53"/>
        <v>10000</v>
      </c>
      <c r="G2324" s="171"/>
      <c r="H2324" s="178"/>
      <c r="I2324" s="184"/>
    </row>
    <row r="2325" spans="1:9">
      <c r="A2325" s="166"/>
      <c r="B2325" s="915">
        <v>44809</v>
      </c>
      <c r="C2325" s="916" t="s">
        <v>1874</v>
      </c>
      <c r="D2325" s="24" t="s">
        <v>21</v>
      </c>
      <c r="E2325" s="1013">
        <v>20000</v>
      </c>
      <c r="F2325" s="167">
        <f t="shared" si="53"/>
        <v>20000</v>
      </c>
      <c r="G2325" s="171"/>
      <c r="H2325" s="178"/>
      <c r="I2325" s="184"/>
    </row>
    <row r="2326" spans="1:9">
      <c r="A2326" s="166"/>
      <c r="B2326" s="915">
        <v>44809</v>
      </c>
      <c r="C2326" s="916" t="s">
        <v>1874</v>
      </c>
      <c r="D2326" s="24" t="s">
        <v>21</v>
      </c>
      <c r="E2326" s="1013">
        <v>10000</v>
      </c>
      <c r="F2326" s="167">
        <f t="shared" si="53"/>
        <v>10000</v>
      </c>
      <c r="G2326" s="171"/>
      <c r="H2326" s="178"/>
      <c r="I2326" s="184"/>
    </row>
    <row r="2327" spans="1:9">
      <c r="A2327" s="166"/>
      <c r="B2327" s="915">
        <v>44809</v>
      </c>
      <c r="C2327" s="916" t="s">
        <v>1874</v>
      </c>
      <c r="D2327" s="24" t="s">
        <v>21</v>
      </c>
      <c r="E2327" s="1013">
        <v>10000</v>
      </c>
      <c r="F2327" s="167">
        <f t="shared" si="53"/>
        <v>10000</v>
      </c>
      <c r="G2327" s="171"/>
      <c r="H2327" s="178"/>
      <c r="I2327" s="184"/>
    </row>
    <row r="2328" spans="1:9">
      <c r="A2328" s="166"/>
      <c r="B2328" s="915">
        <v>44809</v>
      </c>
      <c r="C2328" s="916" t="s">
        <v>1874</v>
      </c>
      <c r="D2328" s="24" t="s">
        <v>21</v>
      </c>
      <c r="E2328" s="1013">
        <v>10000</v>
      </c>
      <c r="F2328" s="167">
        <f t="shared" si="53"/>
        <v>10000</v>
      </c>
      <c r="G2328" s="171"/>
      <c r="H2328" s="178"/>
      <c r="I2328" s="184"/>
    </row>
    <row r="2329" spans="1:9">
      <c r="A2329" s="166"/>
      <c r="B2329" s="915">
        <v>44810</v>
      </c>
      <c r="C2329" s="916" t="s">
        <v>1875</v>
      </c>
      <c r="D2329" s="24" t="s">
        <v>21</v>
      </c>
      <c r="E2329" s="1013">
        <v>10000</v>
      </c>
      <c r="F2329" s="167">
        <f t="shared" si="53"/>
        <v>10000</v>
      </c>
      <c r="G2329" s="171"/>
      <c r="H2329" s="178"/>
      <c r="I2329" s="184"/>
    </row>
    <row r="2330" spans="1:9">
      <c r="A2330" s="166"/>
      <c r="B2330" s="915">
        <v>44810</v>
      </c>
      <c r="C2330" s="916" t="s">
        <v>1875</v>
      </c>
      <c r="D2330" s="24" t="s">
        <v>21</v>
      </c>
      <c r="E2330" s="1013">
        <v>10000</v>
      </c>
      <c r="F2330" s="167">
        <f t="shared" si="53"/>
        <v>10000</v>
      </c>
      <c r="G2330" s="171"/>
      <c r="H2330" s="178"/>
      <c r="I2330" s="184"/>
    </row>
    <row r="2331" spans="1:9">
      <c r="A2331" s="166"/>
      <c r="B2331" s="915">
        <v>44810</v>
      </c>
      <c r="C2331" s="916" t="s">
        <v>1875</v>
      </c>
      <c r="D2331" s="24" t="s">
        <v>21</v>
      </c>
      <c r="E2331" s="1013">
        <v>10000</v>
      </c>
      <c r="F2331" s="167">
        <f t="shared" si="53"/>
        <v>10000</v>
      </c>
      <c r="G2331" s="171"/>
      <c r="H2331" s="178"/>
      <c r="I2331" s="184"/>
    </row>
    <row r="2332" spans="1:9">
      <c r="A2332" s="166"/>
      <c r="B2332" s="915">
        <v>44810</v>
      </c>
      <c r="C2332" s="916" t="s">
        <v>1875</v>
      </c>
      <c r="D2332" s="24" t="s">
        <v>21</v>
      </c>
      <c r="E2332" s="1013">
        <v>10000</v>
      </c>
      <c r="F2332" s="167">
        <f t="shared" si="53"/>
        <v>10000</v>
      </c>
      <c r="G2332" s="171"/>
      <c r="H2332" s="178"/>
      <c r="I2332" s="184"/>
    </row>
    <row r="2333" spans="1:9">
      <c r="A2333" s="166"/>
      <c r="B2333" s="915">
        <v>44810</v>
      </c>
      <c r="C2333" s="916" t="s">
        <v>1875</v>
      </c>
      <c r="D2333" s="24" t="s">
        <v>21</v>
      </c>
      <c r="E2333" s="1013">
        <v>10000</v>
      </c>
      <c r="F2333" s="167">
        <f t="shared" si="53"/>
        <v>10000</v>
      </c>
      <c r="G2333" s="171"/>
      <c r="H2333" s="178"/>
      <c r="I2333" s="184"/>
    </row>
    <row r="2334" spans="1:9">
      <c r="A2334" s="166"/>
      <c r="B2334" s="915">
        <v>44810</v>
      </c>
      <c r="C2334" s="916" t="s">
        <v>1875</v>
      </c>
      <c r="D2334" s="24" t="s">
        <v>21</v>
      </c>
      <c r="E2334" s="1013">
        <v>10000</v>
      </c>
      <c r="F2334" s="167">
        <f t="shared" si="53"/>
        <v>10000</v>
      </c>
      <c r="G2334" s="171"/>
      <c r="H2334" s="178"/>
      <c r="I2334" s="184"/>
    </row>
    <row r="2335" spans="1:9">
      <c r="A2335" s="166"/>
      <c r="B2335" s="915">
        <v>44810</v>
      </c>
      <c r="C2335" s="916" t="s">
        <v>1875</v>
      </c>
      <c r="D2335" s="24" t="s">
        <v>21</v>
      </c>
      <c r="E2335" s="1013">
        <v>10000</v>
      </c>
      <c r="F2335" s="167">
        <f t="shared" si="53"/>
        <v>10000</v>
      </c>
      <c r="G2335" s="171"/>
      <c r="H2335" s="178"/>
      <c r="I2335" s="184"/>
    </row>
    <row r="2336" spans="1:9">
      <c r="A2336" s="166"/>
      <c r="B2336" s="915">
        <v>44810</v>
      </c>
      <c r="C2336" s="916" t="s">
        <v>1875</v>
      </c>
      <c r="D2336" s="24" t="s">
        <v>21</v>
      </c>
      <c r="E2336" s="1013">
        <v>10000</v>
      </c>
      <c r="F2336" s="167">
        <f t="shared" si="53"/>
        <v>10000</v>
      </c>
      <c r="G2336" s="171"/>
      <c r="H2336" s="178"/>
      <c r="I2336" s="184"/>
    </row>
    <row r="2337" spans="1:9">
      <c r="A2337" s="166"/>
      <c r="B2337" s="915">
        <v>44810</v>
      </c>
      <c r="C2337" s="916" t="s">
        <v>1875</v>
      </c>
      <c r="D2337" s="24" t="s">
        <v>21</v>
      </c>
      <c r="E2337" s="1013">
        <v>10000</v>
      </c>
      <c r="F2337" s="167">
        <f t="shared" si="53"/>
        <v>10000</v>
      </c>
      <c r="G2337" s="171"/>
      <c r="H2337" s="178"/>
      <c r="I2337" s="184"/>
    </row>
    <row r="2338" spans="1:9">
      <c r="A2338" s="166"/>
      <c r="B2338" s="915">
        <v>44810</v>
      </c>
      <c r="C2338" s="916" t="s">
        <v>1875</v>
      </c>
      <c r="D2338" s="24" t="s">
        <v>21</v>
      </c>
      <c r="E2338" s="1013">
        <v>10000</v>
      </c>
      <c r="F2338" s="167">
        <f t="shared" si="53"/>
        <v>10000</v>
      </c>
      <c r="G2338" s="171"/>
      <c r="H2338" s="178"/>
      <c r="I2338" s="184"/>
    </row>
    <row r="2339" spans="1:9">
      <c r="A2339" s="166"/>
      <c r="B2339" s="915">
        <v>44810</v>
      </c>
      <c r="C2339" s="916" t="s">
        <v>1875</v>
      </c>
      <c r="D2339" s="24" t="s">
        <v>21</v>
      </c>
      <c r="E2339" s="1013">
        <v>10000</v>
      </c>
      <c r="F2339" s="167">
        <f t="shared" si="53"/>
        <v>10000</v>
      </c>
      <c r="G2339" s="171"/>
      <c r="H2339" s="178"/>
      <c r="I2339" s="184"/>
    </row>
    <row r="2340" spans="1:9">
      <c r="A2340" s="166"/>
      <c r="B2340" s="915">
        <v>44810</v>
      </c>
      <c r="C2340" s="916" t="s">
        <v>1875</v>
      </c>
      <c r="D2340" s="24" t="s">
        <v>21</v>
      </c>
      <c r="E2340" s="1013">
        <v>10000</v>
      </c>
      <c r="F2340" s="167">
        <f t="shared" si="53"/>
        <v>10000</v>
      </c>
      <c r="G2340" s="171"/>
      <c r="H2340" s="178"/>
      <c r="I2340" s="184"/>
    </row>
    <row r="2341" spans="1:9">
      <c r="A2341" s="166"/>
      <c r="B2341" s="915">
        <v>44810</v>
      </c>
      <c r="C2341" s="916" t="s">
        <v>1875</v>
      </c>
      <c r="D2341" s="24" t="s">
        <v>21</v>
      </c>
      <c r="E2341" s="1013">
        <v>20000</v>
      </c>
      <c r="F2341" s="167">
        <f t="shared" si="53"/>
        <v>20000</v>
      </c>
      <c r="G2341" s="171"/>
      <c r="H2341" s="178"/>
      <c r="I2341" s="184"/>
    </row>
    <row r="2342" spans="1:9">
      <c r="A2342" s="166"/>
      <c r="B2342" s="915">
        <v>44810</v>
      </c>
      <c r="C2342" s="916" t="s">
        <v>1875</v>
      </c>
      <c r="D2342" s="24" t="s">
        <v>21</v>
      </c>
      <c r="E2342" s="1013">
        <v>10000</v>
      </c>
      <c r="F2342" s="167">
        <f t="shared" si="53"/>
        <v>10000</v>
      </c>
      <c r="G2342" s="171"/>
      <c r="H2342" s="178"/>
      <c r="I2342" s="184"/>
    </row>
    <row r="2343" spans="1:9">
      <c r="A2343" s="166"/>
      <c r="B2343" s="915">
        <v>44810</v>
      </c>
      <c r="C2343" s="916" t="s">
        <v>1875</v>
      </c>
      <c r="D2343" s="24" t="s">
        <v>21</v>
      </c>
      <c r="E2343" s="1013">
        <v>10000</v>
      </c>
      <c r="F2343" s="167">
        <f t="shared" si="53"/>
        <v>10000</v>
      </c>
      <c r="G2343" s="171"/>
      <c r="H2343" s="178"/>
      <c r="I2343" s="184"/>
    </row>
    <row r="2344" spans="1:9">
      <c r="A2344" s="166"/>
      <c r="B2344" s="915">
        <v>44810</v>
      </c>
      <c r="C2344" s="916" t="s">
        <v>1875</v>
      </c>
      <c r="D2344" s="24" t="s">
        <v>21</v>
      </c>
      <c r="E2344" s="1013">
        <v>10000</v>
      </c>
      <c r="F2344" s="167">
        <f t="shared" si="53"/>
        <v>10000</v>
      </c>
      <c r="G2344" s="171"/>
      <c r="H2344" s="178"/>
      <c r="I2344" s="184"/>
    </row>
    <row r="2345" spans="1:9">
      <c r="A2345" s="166"/>
      <c r="B2345" s="915">
        <v>44810</v>
      </c>
      <c r="C2345" s="916" t="s">
        <v>1875</v>
      </c>
      <c r="D2345" s="24" t="s">
        <v>21</v>
      </c>
      <c r="E2345" s="1013">
        <v>20000</v>
      </c>
      <c r="F2345" s="167">
        <f t="shared" si="53"/>
        <v>20000</v>
      </c>
      <c r="G2345" s="171"/>
      <c r="H2345" s="178"/>
      <c r="I2345" s="184"/>
    </row>
    <row r="2346" spans="1:9">
      <c r="A2346" s="166"/>
      <c r="B2346" s="915">
        <v>44810</v>
      </c>
      <c r="C2346" s="916" t="s">
        <v>1875</v>
      </c>
      <c r="D2346" s="24" t="s">
        <v>21</v>
      </c>
      <c r="E2346" s="1013">
        <v>10000</v>
      </c>
      <c r="F2346" s="167">
        <f t="shared" si="53"/>
        <v>10000</v>
      </c>
      <c r="G2346" s="171"/>
      <c r="H2346" s="178"/>
      <c r="I2346" s="184"/>
    </row>
    <row r="2347" spans="1:9">
      <c r="A2347" s="166"/>
      <c r="B2347" s="915">
        <v>44810</v>
      </c>
      <c r="C2347" s="916" t="s">
        <v>1875</v>
      </c>
      <c r="D2347" s="24" t="s">
        <v>21</v>
      </c>
      <c r="E2347" s="1013">
        <v>10000</v>
      </c>
      <c r="F2347" s="167">
        <f t="shared" si="53"/>
        <v>10000</v>
      </c>
      <c r="G2347" s="171"/>
      <c r="H2347" s="178"/>
      <c r="I2347" s="184"/>
    </row>
    <row r="2348" spans="1:9">
      <c r="A2348" s="166"/>
      <c r="B2348" s="915">
        <v>44810</v>
      </c>
      <c r="C2348" s="916" t="s">
        <v>1875</v>
      </c>
      <c r="D2348" s="24" t="s">
        <v>21</v>
      </c>
      <c r="E2348" s="1013">
        <v>10000</v>
      </c>
      <c r="F2348" s="167">
        <f t="shared" si="53"/>
        <v>10000</v>
      </c>
      <c r="G2348" s="171"/>
      <c r="H2348" s="178"/>
      <c r="I2348" s="184"/>
    </row>
    <row r="2349" spans="1:9">
      <c r="A2349" s="166"/>
      <c r="B2349" s="915">
        <v>44810</v>
      </c>
      <c r="C2349" s="916" t="s">
        <v>1875</v>
      </c>
      <c r="D2349" s="24" t="s">
        <v>21</v>
      </c>
      <c r="E2349" s="1013">
        <v>10000</v>
      </c>
      <c r="F2349" s="167">
        <f t="shared" si="53"/>
        <v>10000</v>
      </c>
      <c r="G2349" s="171"/>
      <c r="H2349" s="178"/>
      <c r="I2349" s="184"/>
    </row>
    <row r="2350" spans="1:9">
      <c r="A2350" s="166"/>
      <c r="B2350" s="915">
        <v>44810</v>
      </c>
      <c r="C2350" s="916" t="s">
        <v>1875</v>
      </c>
      <c r="D2350" s="24" t="s">
        <v>21</v>
      </c>
      <c r="E2350" s="1013">
        <v>10000</v>
      </c>
      <c r="F2350" s="167">
        <f t="shared" si="53"/>
        <v>10000</v>
      </c>
      <c r="G2350" s="171"/>
      <c r="H2350" s="178"/>
      <c r="I2350" s="184"/>
    </row>
    <row r="2351" spans="1:9">
      <c r="A2351" s="166"/>
      <c r="B2351" s="915">
        <v>44810</v>
      </c>
      <c r="C2351" s="916" t="s">
        <v>1875</v>
      </c>
      <c r="D2351" s="24" t="s">
        <v>21</v>
      </c>
      <c r="E2351" s="1013">
        <v>20000</v>
      </c>
      <c r="F2351" s="167">
        <f t="shared" si="53"/>
        <v>20000</v>
      </c>
      <c r="G2351" s="171"/>
      <c r="H2351" s="178"/>
      <c r="I2351" s="184"/>
    </row>
    <row r="2352" spans="1:9">
      <c r="A2352" s="166"/>
      <c r="B2352" s="915">
        <v>44810</v>
      </c>
      <c r="C2352" s="916" t="s">
        <v>1875</v>
      </c>
      <c r="D2352" s="24" t="s">
        <v>21</v>
      </c>
      <c r="E2352" s="1013">
        <v>10000</v>
      </c>
      <c r="F2352" s="167">
        <f t="shared" si="53"/>
        <v>10000</v>
      </c>
      <c r="G2352" s="171"/>
      <c r="H2352" s="178"/>
      <c r="I2352" s="184"/>
    </row>
    <row r="2353" spans="1:9">
      <c r="A2353" s="166"/>
      <c r="B2353" s="915">
        <v>44810</v>
      </c>
      <c r="C2353" s="916" t="s">
        <v>1875</v>
      </c>
      <c r="D2353" s="24" t="s">
        <v>21</v>
      </c>
      <c r="E2353" s="1013">
        <v>10000</v>
      </c>
      <c r="F2353" s="167">
        <f t="shared" si="53"/>
        <v>10000</v>
      </c>
      <c r="G2353" s="171"/>
      <c r="H2353" s="178"/>
      <c r="I2353" s="184"/>
    </row>
    <row r="2354" spans="1:9">
      <c r="A2354" s="166"/>
      <c r="B2354" s="915">
        <v>44810</v>
      </c>
      <c r="C2354" s="916" t="s">
        <v>1875</v>
      </c>
      <c r="D2354" s="24" t="s">
        <v>21</v>
      </c>
      <c r="E2354" s="1013">
        <v>10000</v>
      </c>
      <c r="F2354" s="167">
        <f t="shared" si="53"/>
        <v>10000</v>
      </c>
      <c r="G2354" s="171"/>
      <c r="H2354" s="178"/>
      <c r="I2354" s="184"/>
    </row>
    <row r="2355" spans="1:9">
      <c r="A2355" s="166"/>
      <c r="B2355" s="915">
        <v>44810</v>
      </c>
      <c r="C2355" s="916" t="s">
        <v>1875</v>
      </c>
      <c r="D2355" s="24" t="s">
        <v>21</v>
      </c>
      <c r="E2355" s="1013">
        <v>10000</v>
      </c>
      <c r="F2355" s="167">
        <f t="shared" si="53"/>
        <v>10000</v>
      </c>
      <c r="G2355" s="171"/>
      <c r="H2355" s="178"/>
      <c r="I2355" s="184"/>
    </row>
    <row r="2356" spans="1:9">
      <c r="A2356" s="166"/>
      <c r="B2356" s="915">
        <v>44810</v>
      </c>
      <c r="C2356" s="916" t="s">
        <v>1875</v>
      </c>
      <c r="D2356" s="106" t="s">
        <v>2095</v>
      </c>
      <c r="E2356" s="1013">
        <v>1000000</v>
      </c>
      <c r="F2356" s="167">
        <f t="shared" si="53"/>
        <v>1000000</v>
      </c>
      <c r="G2356" s="171"/>
      <c r="H2356" s="178"/>
      <c r="I2356" s="184"/>
    </row>
    <row r="2357" spans="1:9">
      <c r="A2357" s="166"/>
      <c r="B2357" s="915">
        <v>44810</v>
      </c>
      <c r="C2357" s="916" t="s">
        <v>1875</v>
      </c>
      <c r="D2357" s="24" t="s">
        <v>21</v>
      </c>
      <c r="E2357" s="1013">
        <v>10000</v>
      </c>
      <c r="F2357" s="167">
        <f t="shared" ref="F2357:F2420" si="54">E2357</f>
        <v>10000</v>
      </c>
      <c r="G2357" s="171"/>
      <c r="H2357" s="178"/>
      <c r="I2357" s="184"/>
    </row>
    <row r="2358" spans="1:9">
      <c r="A2358" s="166"/>
      <c r="B2358" s="915">
        <v>44810</v>
      </c>
      <c r="C2358" s="916" t="s">
        <v>1875</v>
      </c>
      <c r="D2358" s="24" t="s">
        <v>21</v>
      </c>
      <c r="E2358" s="1013">
        <v>1000</v>
      </c>
      <c r="F2358" s="167">
        <f t="shared" si="54"/>
        <v>1000</v>
      </c>
      <c r="G2358" s="171"/>
      <c r="H2358" s="178"/>
      <c r="I2358" s="184"/>
    </row>
    <row r="2359" spans="1:9">
      <c r="A2359" s="166"/>
      <c r="B2359" s="915">
        <v>44810</v>
      </c>
      <c r="C2359" s="916" t="s">
        <v>1875</v>
      </c>
      <c r="D2359" s="24" t="s">
        <v>21</v>
      </c>
      <c r="E2359" s="1013">
        <v>10000</v>
      </c>
      <c r="F2359" s="167">
        <f t="shared" si="54"/>
        <v>10000</v>
      </c>
      <c r="G2359" s="171"/>
      <c r="H2359" s="178"/>
      <c r="I2359" s="184"/>
    </row>
    <row r="2360" spans="1:9">
      <c r="A2360" s="166"/>
      <c r="B2360" s="915">
        <v>44810</v>
      </c>
      <c r="C2360" s="916" t="s">
        <v>1875</v>
      </c>
      <c r="D2360" s="24" t="s">
        <v>21</v>
      </c>
      <c r="E2360" s="1013">
        <v>100</v>
      </c>
      <c r="F2360" s="167">
        <f t="shared" si="54"/>
        <v>100</v>
      </c>
      <c r="G2360" s="171"/>
      <c r="H2360" s="178"/>
      <c r="I2360" s="184"/>
    </row>
    <row r="2361" spans="1:9">
      <c r="A2361" s="166"/>
      <c r="B2361" s="915">
        <v>44810</v>
      </c>
      <c r="C2361" s="916" t="s">
        <v>1875</v>
      </c>
      <c r="D2361" s="24" t="s">
        <v>21</v>
      </c>
      <c r="E2361" s="1013">
        <v>10000</v>
      </c>
      <c r="F2361" s="167">
        <f t="shared" si="54"/>
        <v>10000</v>
      </c>
      <c r="G2361" s="171"/>
      <c r="H2361" s="178"/>
      <c r="I2361" s="184"/>
    </row>
    <row r="2362" spans="1:9">
      <c r="A2362" s="166"/>
      <c r="B2362" s="915">
        <v>44810</v>
      </c>
      <c r="C2362" s="916" t="s">
        <v>1875</v>
      </c>
      <c r="D2362" s="24" t="s">
        <v>21</v>
      </c>
      <c r="E2362" s="1013">
        <v>10000</v>
      </c>
      <c r="F2362" s="167">
        <f t="shared" si="54"/>
        <v>10000</v>
      </c>
      <c r="G2362" s="171"/>
      <c r="H2362" s="178"/>
      <c r="I2362" s="184"/>
    </row>
    <row r="2363" spans="1:9" ht="25.5">
      <c r="A2363" s="166"/>
      <c r="B2363" s="915">
        <v>44811</v>
      </c>
      <c r="C2363" s="916" t="s">
        <v>1876</v>
      </c>
      <c r="D2363" s="24" t="s">
        <v>2478</v>
      </c>
      <c r="E2363" s="1013">
        <v>200000</v>
      </c>
      <c r="F2363" s="167">
        <f t="shared" si="54"/>
        <v>200000</v>
      </c>
      <c r="G2363" s="171"/>
      <c r="H2363" s="178"/>
      <c r="I2363" s="184"/>
    </row>
    <row r="2364" spans="1:9">
      <c r="A2364" s="166"/>
      <c r="B2364" s="915">
        <v>44811</v>
      </c>
      <c r="C2364" s="916" t="s">
        <v>1876</v>
      </c>
      <c r="D2364" s="106" t="s">
        <v>117</v>
      </c>
      <c r="E2364" s="1013">
        <v>100000</v>
      </c>
      <c r="F2364" s="167">
        <f t="shared" si="54"/>
        <v>100000</v>
      </c>
      <c r="G2364" s="171"/>
      <c r="H2364" s="178"/>
      <c r="I2364" s="184"/>
    </row>
    <row r="2365" spans="1:9">
      <c r="A2365" s="166"/>
      <c r="B2365" s="915">
        <v>44811</v>
      </c>
      <c r="C2365" s="916" t="s">
        <v>1876</v>
      </c>
      <c r="D2365" s="24" t="s">
        <v>21</v>
      </c>
      <c r="E2365" s="1013">
        <v>10000</v>
      </c>
      <c r="F2365" s="167">
        <f t="shared" si="54"/>
        <v>10000</v>
      </c>
      <c r="G2365" s="171"/>
      <c r="H2365" s="178"/>
      <c r="I2365" s="184"/>
    </row>
    <row r="2366" spans="1:9">
      <c r="A2366" s="166"/>
      <c r="B2366" s="915">
        <v>44811</v>
      </c>
      <c r="C2366" s="916" t="s">
        <v>1876</v>
      </c>
      <c r="D2366" s="24" t="s">
        <v>21</v>
      </c>
      <c r="E2366" s="1013">
        <v>10000</v>
      </c>
      <c r="F2366" s="167">
        <f t="shared" si="54"/>
        <v>10000</v>
      </c>
      <c r="G2366" s="171"/>
      <c r="H2366" s="178"/>
      <c r="I2366" s="184"/>
    </row>
    <row r="2367" spans="1:9">
      <c r="A2367" s="166"/>
      <c r="B2367" s="915">
        <v>44811</v>
      </c>
      <c r="C2367" s="916" t="s">
        <v>1876</v>
      </c>
      <c r="D2367" s="106" t="s">
        <v>2096</v>
      </c>
      <c r="E2367" s="1013">
        <v>50000</v>
      </c>
      <c r="F2367" s="167">
        <f t="shared" si="54"/>
        <v>50000</v>
      </c>
      <c r="G2367" s="171"/>
      <c r="H2367" s="178"/>
      <c r="I2367" s="184"/>
    </row>
    <row r="2368" spans="1:9">
      <c r="A2368" s="166"/>
      <c r="B2368" s="915">
        <v>44811</v>
      </c>
      <c r="C2368" s="916" t="s">
        <v>1876</v>
      </c>
      <c r="D2368" s="24" t="s">
        <v>21</v>
      </c>
      <c r="E2368" s="1013">
        <v>10000</v>
      </c>
      <c r="F2368" s="167">
        <f t="shared" si="54"/>
        <v>10000</v>
      </c>
      <c r="G2368" s="171"/>
      <c r="H2368" s="178"/>
      <c r="I2368" s="184"/>
    </row>
    <row r="2369" spans="1:9">
      <c r="A2369" s="166"/>
      <c r="B2369" s="915">
        <v>44811</v>
      </c>
      <c r="C2369" s="916" t="s">
        <v>1876</v>
      </c>
      <c r="D2369" s="24" t="s">
        <v>21</v>
      </c>
      <c r="E2369" s="1013">
        <v>1</v>
      </c>
      <c r="F2369" s="167">
        <f t="shared" si="54"/>
        <v>1</v>
      </c>
      <c r="G2369" s="171"/>
      <c r="H2369" s="178"/>
      <c r="I2369" s="184"/>
    </row>
    <row r="2370" spans="1:9">
      <c r="A2370" s="166"/>
      <c r="B2370" s="915">
        <v>44811</v>
      </c>
      <c r="C2370" s="916" t="s">
        <v>1876</v>
      </c>
      <c r="D2370" s="24" t="s">
        <v>21</v>
      </c>
      <c r="E2370" s="1013">
        <v>10000</v>
      </c>
      <c r="F2370" s="167">
        <f t="shared" si="54"/>
        <v>10000</v>
      </c>
      <c r="G2370" s="171"/>
      <c r="H2370" s="178"/>
      <c r="I2370" s="184"/>
    </row>
    <row r="2371" spans="1:9">
      <c r="A2371" s="166"/>
      <c r="B2371" s="915">
        <v>44811</v>
      </c>
      <c r="C2371" s="916" t="s">
        <v>1876</v>
      </c>
      <c r="D2371" s="24" t="s">
        <v>21</v>
      </c>
      <c r="E2371" s="1013">
        <v>10000</v>
      </c>
      <c r="F2371" s="167">
        <f t="shared" si="54"/>
        <v>10000</v>
      </c>
      <c r="G2371" s="171"/>
      <c r="H2371" s="178"/>
      <c r="I2371" s="184"/>
    </row>
    <row r="2372" spans="1:9">
      <c r="A2372" s="166"/>
      <c r="B2372" s="915">
        <v>44811</v>
      </c>
      <c r="C2372" s="916" t="s">
        <v>1876</v>
      </c>
      <c r="D2372" s="24" t="s">
        <v>21</v>
      </c>
      <c r="E2372" s="1013">
        <v>10000</v>
      </c>
      <c r="F2372" s="167">
        <f t="shared" si="54"/>
        <v>10000</v>
      </c>
      <c r="G2372" s="171"/>
      <c r="H2372" s="178"/>
      <c r="I2372" s="184"/>
    </row>
    <row r="2373" spans="1:9">
      <c r="A2373" s="166"/>
      <c r="B2373" s="915">
        <v>44811</v>
      </c>
      <c r="C2373" s="916" t="s">
        <v>1876</v>
      </c>
      <c r="D2373" s="24" t="s">
        <v>21</v>
      </c>
      <c r="E2373" s="1013">
        <v>20000</v>
      </c>
      <c r="F2373" s="167">
        <f t="shared" si="54"/>
        <v>20000</v>
      </c>
      <c r="G2373" s="171"/>
      <c r="H2373" s="178"/>
      <c r="I2373" s="184"/>
    </row>
    <row r="2374" spans="1:9">
      <c r="A2374" s="166"/>
      <c r="B2374" s="915">
        <v>44811</v>
      </c>
      <c r="C2374" s="916" t="s">
        <v>1876</v>
      </c>
      <c r="D2374" s="24" t="s">
        <v>21</v>
      </c>
      <c r="E2374" s="1013">
        <v>10000</v>
      </c>
      <c r="F2374" s="167">
        <f t="shared" si="54"/>
        <v>10000</v>
      </c>
      <c r="G2374" s="171"/>
      <c r="H2374" s="178"/>
      <c r="I2374" s="184"/>
    </row>
    <row r="2375" spans="1:9">
      <c r="A2375" s="166"/>
      <c r="B2375" s="915">
        <v>44811</v>
      </c>
      <c r="C2375" s="916" t="s">
        <v>1876</v>
      </c>
      <c r="D2375" s="24" t="s">
        <v>21</v>
      </c>
      <c r="E2375" s="1013">
        <v>10000</v>
      </c>
      <c r="F2375" s="167">
        <f t="shared" si="54"/>
        <v>10000</v>
      </c>
      <c r="G2375" s="171"/>
      <c r="H2375" s="178"/>
      <c r="I2375" s="184"/>
    </row>
    <row r="2376" spans="1:9">
      <c r="A2376" s="166"/>
      <c r="B2376" s="915">
        <v>44811</v>
      </c>
      <c r="C2376" s="916" t="s">
        <v>1876</v>
      </c>
      <c r="D2376" s="24" t="s">
        <v>21</v>
      </c>
      <c r="E2376" s="1013">
        <v>10000</v>
      </c>
      <c r="F2376" s="167">
        <f t="shared" si="54"/>
        <v>10000</v>
      </c>
      <c r="G2376" s="171"/>
      <c r="H2376" s="178"/>
      <c r="I2376" s="184"/>
    </row>
    <row r="2377" spans="1:9">
      <c r="A2377" s="166"/>
      <c r="B2377" s="915">
        <v>44811</v>
      </c>
      <c r="C2377" s="916" t="s">
        <v>1876</v>
      </c>
      <c r="D2377" s="24" t="s">
        <v>21</v>
      </c>
      <c r="E2377" s="1013">
        <v>10000</v>
      </c>
      <c r="F2377" s="167">
        <f t="shared" si="54"/>
        <v>10000</v>
      </c>
      <c r="G2377" s="171"/>
      <c r="H2377" s="178"/>
      <c r="I2377" s="184"/>
    </row>
    <row r="2378" spans="1:9">
      <c r="A2378" s="166"/>
      <c r="B2378" s="915">
        <v>44811</v>
      </c>
      <c r="C2378" s="916" t="s">
        <v>1876</v>
      </c>
      <c r="D2378" s="24" t="s">
        <v>21</v>
      </c>
      <c r="E2378" s="1013">
        <v>10000</v>
      </c>
      <c r="F2378" s="167">
        <f t="shared" si="54"/>
        <v>10000</v>
      </c>
      <c r="G2378" s="171"/>
      <c r="H2378" s="178"/>
      <c r="I2378" s="184"/>
    </row>
    <row r="2379" spans="1:9">
      <c r="A2379" s="166"/>
      <c r="B2379" s="915">
        <v>44811</v>
      </c>
      <c r="C2379" s="916" t="s">
        <v>1876</v>
      </c>
      <c r="D2379" s="24" t="s">
        <v>21</v>
      </c>
      <c r="E2379" s="1013">
        <v>10000</v>
      </c>
      <c r="F2379" s="167">
        <f t="shared" si="54"/>
        <v>10000</v>
      </c>
      <c r="G2379" s="171"/>
      <c r="H2379" s="178"/>
      <c r="I2379" s="184"/>
    </row>
    <row r="2380" spans="1:9">
      <c r="A2380" s="166"/>
      <c r="B2380" s="915">
        <v>44811</v>
      </c>
      <c r="C2380" s="916" t="s">
        <v>1876</v>
      </c>
      <c r="D2380" s="24" t="s">
        <v>21</v>
      </c>
      <c r="E2380" s="1013">
        <v>10000</v>
      </c>
      <c r="F2380" s="167">
        <f t="shared" si="54"/>
        <v>10000</v>
      </c>
      <c r="G2380" s="171"/>
      <c r="H2380" s="178"/>
      <c r="I2380" s="184"/>
    </row>
    <row r="2381" spans="1:9">
      <c r="A2381" s="166"/>
      <c r="B2381" s="915">
        <v>44811</v>
      </c>
      <c r="C2381" s="916" t="s">
        <v>1876</v>
      </c>
      <c r="D2381" s="24" t="s">
        <v>21</v>
      </c>
      <c r="E2381" s="1013">
        <v>10000</v>
      </c>
      <c r="F2381" s="167">
        <f t="shared" si="54"/>
        <v>10000</v>
      </c>
      <c r="G2381" s="171"/>
      <c r="H2381" s="178"/>
      <c r="I2381" s="184"/>
    </row>
    <row r="2382" spans="1:9">
      <c r="A2382" s="166"/>
      <c r="B2382" s="915">
        <v>44811</v>
      </c>
      <c r="C2382" s="916" t="s">
        <v>1876</v>
      </c>
      <c r="D2382" s="24" t="s">
        <v>21</v>
      </c>
      <c r="E2382" s="1013">
        <v>10000</v>
      </c>
      <c r="F2382" s="167">
        <f t="shared" si="54"/>
        <v>10000</v>
      </c>
      <c r="G2382" s="171"/>
      <c r="H2382" s="178"/>
      <c r="I2382" s="184"/>
    </row>
    <row r="2383" spans="1:9">
      <c r="A2383" s="166"/>
      <c r="B2383" s="915">
        <v>44811</v>
      </c>
      <c r="C2383" s="916" t="s">
        <v>1876</v>
      </c>
      <c r="D2383" s="24" t="s">
        <v>21</v>
      </c>
      <c r="E2383" s="1013">
        <v>10000</v>
      </c>
      <c r="F2383" s="167">
        <f t="shared" si="54"/>
        <v>10000</v>
      </c>
      <c r="G2383" s="171"/>
      <c r="H2383" s="178"/>
      <c r="I2383" s="184"/>
    </row>
    <row r="2384" spans="1:9">
      <c r="A2384" s="166"/>
      <c r="B2384" s="915">
        <v>44811</v>
      </c>
      <c r="C2384" s="916" t="s">
        <v>1876</v>
      </c>
      <c r="D2384" s="24" t="s">
        <v>21</v>
      </c>
      <c r="E2384" s="1013">
        <v>10000</v>
      </c>
      <c r="F2384" s="167">
        <f t="shared" si="54"/>
        <v>10000</v>
      </c>
      <c r="G2384" s="171"/>
      <c r="H2384" s="178"/>
      <c r="I2384" s="184"/>
    </row>
    <row r="2385" spans="1:9">
      <c r="A2385" s="166"/>
      <c r="B2385" s="915">
        <v>44811</v>
      </c>
      <c r="C2385" s="916" t="s">
        <v>1876</v>
      </c>
      <c r="D2385" s="24" t="s">
        <v>21</v>
      </c>
      <c r="E2385" s="1013">
        <v>10000</v>
      </c>
      <c r="F2385" s="167">
        <f t="shared" si="54"/>
        <v>10000</v>
      </c>
      <c r="G2385" s="171"/>
      <c r="H2385" s="178"/>
      <c r="I2385" s="184"/>
    </row>
    <row r="2386" spans="1:9">
      <c r="A2386" s="166"/>
      <c r="B2386" s="915">
        <v>44811</v>
      </c>
      <c r="C2386" s="916" t="s">
        <v>1876</v>
      </c>
      <c r="D2386" s="24" t="s">
        <v>21</v>
      </c>
      <c r="E2386" s="1013">
        <v>10000</v>
      </c>
      <c r="F2386" s="167">
        <f t="shared" si="54"/>
        <v>10000</v>
      </c>
      <c r="G2386" s="171"/>
      <c r="H2386" s="178"/>
      <c r="I2386" s="184"/>
    </row>
    <row r="2387" spans="1:9">
      <c r="A2387" s="166"/>
      <c r="B2387" s="915">
        <v>44811</v>
      </c>
      <c r="C2387" s="916" t="s">
        <v>1876</v>
      </c>
      <c r="D2387" s="24" t="s">
        <v>21</v>
      </c>
      <c r="E2387" s="1013">
        <v>10000</v>
      </c>
      <c r="F2387" s="167">
        <f t="shared" si="54"/>
        <v>10000</v>
      </c>
      <c r="G2387" s="171"/>
      <c r="H2387" s="178"/>
      <c r="I2387" s="184"/>
    </row>
    <row r="2388" spans="1:9">
      <c r="A2388" s="166"/>
      <c r="B2388" s="915">
        <v>44811</v>
      </c>
      <c r="C2388" s="916" t="s">
        <v>1876</v>
      </c>
      <c r="D2388" s="24" t="s">
        <v>21</v>
      </c>
      <c r="E2388" s="1013">
        <v>10000</v>
      </c>
      <c r="F2388" s="167">
        <f t="shared" si="54"/>
        <v>10000</v>
      </c>
      <c r="G2388" s="171"/>
      <c r="H2388" s="178"/>
      <c r="I2388" s="184"/>
    </row>
    <row r="2389" spans="1:9">
      <c r="A2389" s="166"/>
      <c r="B2389" s="915">
        <v>44811</v>
      </c>
      <c r="C2389" s="916" t="s">
        <v>1876</v>
      </c>
      <c r="D2389" s="24" t="s">
        <v>21</v>
      </c>
      <c r="E2389" s="1013">
        <v>10000</v>
      </c>
      <c r="F2389" s="167">
        <f t="shared" si="54"/>
        <v>10000</v>
      </c>
      <c r="G2389" s="171"/>
      <c r="H2389" s="178"/>
      <c r="I2389" s="184"/>
    </row>
    <row r="2390" spans="1:9">
      <c r="A2390" s="166"/>
      <c r="B2390" s="915">
        <v>44811</v>
      </c>
      <c r="C2390" s="916" t="s">
        <v>1876</v>
      </c>
      <c r="D2390" s="24" t="s">
        <v>21</v>
      </c>
      <c r="E2390" s="1013">
        <v>10000</v>
      </c>
      <c r="F2390" s="167">
        <f t="shared" si="54"/>
        <v>10000</v>
      </c>
      <c r="G2390" s="171"/>
      <c r="H2390" s="178"/>
      <c r="I2390" s="184"/>
    </row>
    <row r="2391" spans="1:9">
      <c r="A2391" s="166"/>
      <c r="B2391" s="915">
        <v>44811</v>
      </c>
      <c r="C2391" s="916" t="s">
        <v>1876</v>
      </c>
      <c r="D2391" s="24" t="s">
        <v>21</v>
      </c>
      <c r="E2391" s="1013">
        <v>10000</v>
      </c>
      <c r="F2391" s="167">
        <f t="shared" si="54"/>
        <v>10000</v>
      </c>
      <c r="G2391" s="171"/>
      <c r="H2391" s="178"/>
      <c r="I2391" s="184"/>
    </row>
    <row r="2392" spans="1:9">
      <c r="A2392" s="166"/>
      <c r="B2392" s="915">
        <v>44811</v>
      </c>
      <c r="C2392" s="916" t="s">
        <v>1876</v>
      </c>
      <c r="D2392" s="106" t="s">
        <v>983</v>
      </c>
      <c r="E2392" s="1013">
        <v>100000</v>
      </c>
      <c r="F2392" s="167">
        <f t="shared" si="54"/>
        <v>100000</v>
      </c>
      <c r="G2392" s="171"/>
      <c r="H2392" s="178"/>
      <c r="I2392" s="184"/>
    </row>
    <row r="2393" spans="1:9">
      <c r="A2393" s="166"/>
      <c r="B2393" s="915">
        <v>44811</v>
      </c>
      <c r="C2393" s="916" t="s">
        <v>1876</v>
      </c>
      <c r="D2393" s="24" t="s">
        <v>21</v>
      </c>
      <c r="E2393" s="1013">
        <v>10000</v>
      </c>
      <c r="F2393" s="167">
        <f t="shared" si="54"/>
        <v>10000</v>
      </c>
      <c r="G2393" s="171"/>
      <c r="H2393" s="178"/>
      <c r="I2393" s="184"/>
    </row>
    <row r="2394" spans="1:9">
      <c r="A2394" s="166"/>
      <c r="B2394" s="915">
        <v>44811</v>
      </c>
      <c r="C2394" s="916" t="s">
        <v>1876</v>
      </c>
      <c r="D2394" s="24" t="s">
        <v>21</v>
      </c>
      <c r="E2394" s="1013">
        <v>50000</v>
      </c>
      <c r="F2394" s="167">
        <f t="shared" si="54"/>
        <v>50000</v>
      </c>
      <c r="G2394" s="171"/>
      <c r="H2394" s="178"/>
      <c r="I2394" s="184"/>
    </row>
    <row r="2395" spans="1:9">
      <c r="A2395" s="166"/>
      <c r="B2395" s="915">
        <v>44811</v>
      </c>
      <c r="C2395" s="916" t="s">
        <v>1876</v>
      </c>
      <c r="D2395" s="24" t="s">
        <v>21</v>
      </c>
      <c r="E2395" s="1013">
        <v>10000</v>
      </c>
      <c r="F2395" s="167">
        <f t="shared" si="54"/>
        <v>10000</v>
      </c>
      <c r="G2395" s="171"/>
      <c r="H2395" s="178"/>
      <c r="I2395" s="184"/>
    </row>
    <row r="2396" spans="1:9">
      <c r="A2396" s="166"/>
      <c r="B2396" s="915">
        <v>44811</v>
      </c>
      <c r="C2396" s="916" t="s">
        <v>1876</v>
      </c>
      <c r="D2396" s="24" t="s">
        <v>21</v>
      </c>
      <c r="E2396" s="1013">
        <v>10000</v>
      </c>
      <c r="F2396" s="167">
        <f t="shared" si="54"/>
        <v>10000</v>
      </c>
      <c r="G2396" s="171"/>
      <c r="H2396" s="178"/>
      <c r="I2396" s="184"/>
    </row>
    <row r="2397" spans="1:9">
      <c r="A2397" s="166"/>
      <c r="B2397" s="915">
        <v>44811</v>
      </c>
      <c r="C2397" s="916" t="s">
        <v>1876</v>
      </c>
      <c r="D2397" s="24" t="s">
        <v>21</v>
      </c>
      <c r="E2397" s="1013">
        <v>10000</v>
      </c>
      <c r="F2397" s="167">
        <f t="shared" si="54"/>
        <v>10000</v>
      </c>
      <c r="G2397" s="171"/>
      <c r="H2397" s="178"/>
      <c r="I2397" s="184"/>
    </row>
    <row r="2398" spans="1:9">
      <c r="A2398" s="166"/>
      <c r="B2398" s="915">
        <v>44811</v>
      </c>
      <c r="C2398" s="916" t="s">
        <v>1876</v>
      </c>
      <c r="D2398" s="24" t="s">
        <v>21</v>
      </c>
      <c r="E2398" s="1013">
        <v>10000</v>
      </c>
      <c r="F2398" s="167">
        <f t="shared" si="54"/>
        <v>10000</v>
      </c>
      <c r="G2398" s="171"/>
      <c r="H2398" s="178"/>
      <c r="I2398" s="184"/>
    </row>
    <row r="2399" spans="1:9">
      <c r="A2399" s="166"/>
      <c r="B2399" s="915">
        <v>44811</v>
      </c>
      <c r="C2399" s="916" t="s">
        <v>1876</v>
      </c>
      <c r="D2399" s="24" t="s">
        <v>21</v>
      </c>
      <c r="E2399" s="1013">
        <v>10000</v>
      </c>
      <c r="F2399" s="167">
        <f t="shared" si="54"/>
        <v>10000</v>
      </c>
      <c r="G2399" s="171"/>
      <c r="H2399" s="178"/>
      <c r="I2399" s="184"/>
    </row>
    <row r="2400" spans="1:9">
      <c r="A2400" s="166"/>
      <c r="B2400" s="915">
        <v>44811</v>
      </c>
      <c r="C2400" s="916" t="s">
        <v>1876</v>
      </c>
      <c r="D2400" s="24" t="s">
        <v>21</v>
      </c>
      <c r="E2400" s="1013">
        <v>10000</v>
      </c>
      <c r="F2400" s="167">
        <f t="shared" si="54"/>
        <v>10000</v>
      </c>
      <c r="G2400" s="171"/>
      <c r="H2400" s="178"/>
      <c r="I2400" s="184"/>
    </row>
    <row r="2401" spans="1:9">
      <c r="A2401" s="166"/>
      <c r="B2401" s="915">
        <v>44811</v>
      </c>
      <c r="C2401" s="916" t="s">
        <v>1876</v>
      </c>
      <c r="D2401" s="24" t="s">
        <v>21</v>
      </c>
      <c r="E2401" s="1013">
        <v>10000</v>
      </c>
      <c r="F2401" s="167">
        <f t="shared" si="54"/>
        <v>10000</v>
      </c>
      <c r="G2401" s="171"/>
      <c r="H2401" s="178"/>
      <c r="I2401" s="184"/>
    </row>
    <row r="2402" spans="1:9">
      <c r="A2402" s="166"/>
      <c r="B2402" s="915">
        <v>44811</v>
      </c>
      <c r="C2402" s="916" t="s">
        <v>1876</v>
      </c>
      <c r="D2402" s="24" t="s">
        <v>21</v>
      </c>
      <c r="E2402" s="1013">
        <v>10000</v>
      </c>
      <c r="F2402" s="167">
        <f t="shared" si="54"/>
        <v>10000</v>
      </c>
      <c r="G2402" s="171"/>
      <c r="H2402" s="178"/>
      <c r="I2402" s="184"/>
    </row>
    <row r="2403" spans="1:9">
      <c r="A2403" s="166"/>
      <c r="B2403" s="915">
        <v>44811</v>
      </c>
      <c r="C2403" s="916" t="s">
        <v>1876</v>
      </c>
      <c r="D2403" s="24" t="s">
        <v>21</v>
      </c>
      <c r="E2403" s="1013">
        <v>20000</v>
      </c>
      <c r="F2403" s="167">
        <f t="shared" si="54"/>
        <v>20000</v>
      </c>
      <c r="G2403" s="171"/>
      <c r="H2403" s="178"/>
      <c r="I2403" s="184"/>
    </row>
    <row r="2404" spans="1:9">
      <c r="A2404" s="166"/>
      <c r="B2404" s="915">
        <v>44811</v>
      </c>
      <c r="C2404" s="916" t="s">
        <v>1876</v>
      </c>
      <c r="D2404" s="24" t="s">
        <v>21</v>
      </c>
      <c r="E2404" s="1013">
        <v>10000</v>
      </c>
      <c r="F2404" s="167">
        <f t="shared" si="54"/>
        <v>10000</v>
      </c>
      <c r="G2404" s="171"/>
      <c r="H2404" s="178"/>
      <c r="I2404" s="184"/>
    </row>
    <row r="2405" spans="1:9">
      <c r="A2405" s="166"/>
      <c r="B2405" s="915">
        <v>44812</v>
      </c>
      <c r="C2405" s="916" t="s">
        <v>1877</v>
      </c>
      <c r="D2405" s="24" t="s">
        <v>21</v>
      </c>
      <c r="E2405" s="1013">
        <v>10000</v>
      </c>
      <c r="F2405" s="167">
        <f t="shared" si="54"/>
        <v>10000</v>
      </c>
      <c r="G2405" s="171"/>
      <c r="H2405" s="178"/>
      <c r="I2405" s="184"/>
    </row>
    <row r="2406" spans="1:9">
      <c r="A2406" s="166"/>
      <c r="B2406" s="915">
        <v>44812</v>
      </c>
      <c r="C2406" s="916" t="s">
        <v>1877</v>
      </c>
      <c r="D2406" s="24" t="s">
        <v>21</v>
      </c>
      <c r="E2406" s="1013">
        <v>10000</v>
      </c>
      <c r="F2406" s="167">
        <f t="shared" si="54"/>
        <v>10000</v>
      </c>
      <c r="G2406" s="171"/>
      <c r="H2406" s="178"/>
      <c r="I2406" s="184"/>
    </row>
    <row r="2407" spans="1:9">
      <c r="A2407" s="166"/>
      <c r="B2407" s="915">
        <v>44812</v>
      </c>
      <c r="C2407" s="916" t="s">
        <v>1877</v>
      </c>
      <c r="D2407" s="24" t="s">
        <v>21</v>
      </c>
      <c r="E2407" s="1013">
        <v>10000</v>
      </c>
      <c r="F2407" s="167">
        <f t="shared" si="54"/>
        <v>10000</v>
      </c>
      <c r="G2407" s="171"/>
      <c r="H2407" s="178"/>
      <c r="I2407" s="184"/>
    </row>
    <row r="2408" spans="1:9">
      <c r="A2408" s="166"/>
      <c r="B2408" s="915">
        <v>44812</v>
      </c>
      <c r="C2408" s="916" t="s">
        <v>1877</v>
      </c>
      <c r="D2408" s="24" t="s">
        <v>21</v>
      </c>
      <c r="E2408" s="1013">
        <v>10000</v>
      </c>
      <c r="F2408" s="167">
        <f t="shared" si="54"/>
        <v>10000</v>
      </c>
      <c r="G2408" s="171"/>
      <c r="H2408" s="178"/>
      <c r="I2408" s="184"/>
    </row>
    <row r="2409" spans="1:9">
      <c r="A2409" s="166"/>
      <c r="B2409" s="915">
        <v>44812</v>
      </c>
      <c r="C2409" s="916" t="s">
        <v>1877</v>
      </c>
      <c r="D2409" s="24" t="s">
        <v>21</v>
      </c>
      <c r="E2409" s="1013">
        <v>10000</v>
      </c>
      <c r="F2409" s="167">
        <f t="shared" si="54"/>
        <v>10000</v>
      </c>
      <c r="G2409" s="171"/>
      <c r="H2409" s="178"/>
      <c r="I2409" s="184"/>
    </row>
    <row r="2410" spans="1:9">
      <c r="A2410" s="166"/>
      <c r="B2410" s="915">
        <v>44812</v>
      </c>
      <c r="C2410" s="916" t="s">
        <v>1877</v>
      </c>
      <c r="D2410" s="24" t="s">
        <v>21</v>
      </c>
      <c r="E2410" s="1013">
        <v>10000</v>
      </c>
      <c r="F2410" s="167">
        <f t="shared" si="54"/>
        <v>10000</v>
      </c>
      <c r="G2410" s="171"/>
      <c r="H2410" s="178"/>
      <c r="I2410" s="184"/>
    </row>
    <row r="2411" spans="1:9">
      <c r="A2411" s="166"/>
      <c r="B2411" s="915">
        <v>44812</v>
      </c>
      <c r="C2411" s="916" t="s">
        <v>1877</v>
      </c>
      <c r="D2411" s="24" t="s">
        <v>21</v>
      </c>
      <c r="E2411" s="1013">
        <v>10000</v>
      </c>
      <c r="F2411" s="167">
        <f t="shared" si="54"/>
        <v>10000</v>
      </c>
      <c r="G2411" s="171"/>
      <c r="H2411" s="178"/>
      <c r="I2411" s="184"/>
    </row>
    <row r="2412" spans="1:9">
      <c r="A2412" s="166"/>
      <c r="B2412" s="915">
        <v>44812</v>
      </c>
      <c r="C2412" s="916" t="s">
        <v>1877</v>
      </c>
      <c r="D2412" s="24" t="s">
        <v>21</v>
      </c>
      <c r="E2412" s="1013">
        <v>10000</v>
      </c>
      <c r="F2412" s="167">
        <f t="shared" si="54"/>
        <v>10000</v>
      </c>
      <c r="G2412" s="171"/>
      <c r="H2412" s="178"/>
      <c r="I2412" s="184"/>
    </row>
    <row r="2413" spans="1:9">
      <c r="A2413" s="166"/>
      <c r="B2413" s="915">
        <v>44812</v>
      </c>
      <c r="C2413" s="916" t="s">
        <v>1877</v>
      </c>
      <c r="D2413" s="24" t="s">
        <v>21</v>
      </c>
      <c r="E2413" s="1013">
        <v>10000</v>
      </c>
      <c r="F2413" s="167">
        <f t="shared" si="54"/>
        <v>10000</v>
      </c>
      <c r="G2413" s="171"/>
      <c r="H2413" s="178"/>
      <c r="I2413" s="184"/>
    </row>
    <row r="2414" spans="1:9">
      <c r="A2414" s="166"/>
      <c r="B2414" s="915">
        <v>44812</v>
      </c>
      <c r="C2414" s="916" t="s">
        <v>1877</v>
      </c>
      <c r="D2414" s="24" t="s">
        <v>21</v>
      </c>
      <c r="E2414" s="1013">
        <v>10000</v>
      </c>
      <c r="F2414" s="167">
        <f t="shared" si="54"/>
        <v>10000</v>
      </c>
      <c r="G2414" s="171"/>
      <c r="H2414" s="178"/>
      <c r="I2414" s="184"/>
    </row>
    <row r="2415" spans="1:9">
      <c r="A2415" s="166"/>
      <c r="B2415" s="915">
        <v>44812</v>
      </c>
      <c r="C2415" s="916" t="s">
        <v>1877</v>
      </c>
      <c r="D2415" s="24" t="s">
        <v>21</v>
      </c>
      <c r="E2415" s="1013">
        <v>10000</v>
      </c>
      <c r="F2415" s="167">
        <f t="shared" si="54"/>
        <v>10000</v>
      </c>
      <c r="G2415" s="171"/>
      <c r="H2415" s="178"/>
      <c r="I2415" s="184"/>
    </row>
    <row r="2416" spans="1:9">
      <c r="A2416" s="166"/>
      <c r="B2416" s="915">
        <v>44812</v>
      </c>
      <c r="C2416" s="916" t="s">
        <v>1877</v>
      </c>
      <c r="D2416" s="24" t="s">
        <v>21</v>
      </c>
      <c r="E2416" s="1013">
        <v>10000</v>
      </c>
      <c r="F2416" s="167">
        <f t="shared" si="54"/>
        <v>10000</v>
      </c>
      <c r="G2416" s="171"/>
      <c r="H2416" s="178"/>
      <c r="I2416" s="184"/>
    </row>
    <row r="2417" spans="1:9">
      <c r="A2417" s="166"/>
      <c r="B2417" s="915">
        <v>44812</v>
      </c>
      <c r="C2417" s="916" t="s">
        <v>1877</v>
      </c>
      <c r="D2417" s="24" t="s">
        <v>21</v>
      </c>
      <c r="E2417" s="1013">
        <v>10000</v>
      </c>
      <c r="F2417" s="167">
        <f t="shared" si="54"/>
        <v>10000</v>
      </c>
      <c r="G2417" s="171"/>
      <c r="H2417" s="178"/>
      <c r="I2417" s="184"/>
    </row>
    <row r="2418" spans="1:9">
      <c r="A2418" s="166"/>
      <c r="B2418" s="915">
        <v>44812</v>
      </c>
      <c r="C2418" s="916" t="s">
        <v>1877</v>
      </c>
      <c r="D2418" s="24" t="s">
        <v>21</v>
      </c>
      <c r="E2418" s="1013">
        <v>10000</v>
      </c>
      <c r="F2418" s="167">
        <f t="shared" si="54"/>
        <v>10000</v>
      </c>
      <c r="G2418" s="171"/>
      <c r="H2418" s="178"/>
      <c r="I2418" s="184"/>
    </row>
    <row r="2419" spans="1:9">
      <c r="A2419" s="166"/>
      <c r="B2419" s="915">
        <v>44812</v>
      </c>
      <c r="C2419" s="916" t="s">
        <v>1877</v>
      </c>
      <c r="D2419" s="24" t="s">
        <v>21</v>
      </c>
      <c r="E2419" s="1013">
        <v>10000</v>
      </c>
      <c r="F2419" s="167">
        <f t="shared" si="54"/>
        <v>10000</v>
      </c>
      <c r="G2419" s="171"/>
      <c r="H2419" s="178"/>
      <c r="I2419" s="184"/>
    </row>
    <row r="2420" spans="1:9">
      <c r="A2420" s="166"/>
      <c r="B2420" s="915">
        <v>44812</v>
      </c>
      <c r="C2420" s="916" t="s">
        <v>1877</v>
      </c>
      <c r="D2420" s="24" t="s">
        <v>21</v>
      </c>
      <c r="E2420" s="1013">
        <v>10000</v>
      </c>
      <c r="F2420" s="167">
        <f t="shared" si="54"/>
        <v>10000</v>
      </c>
      <c r="G2420" s="171"/>
      <c r="H2420" s="178"/>
      <c r="I2420" s="184"/>
    </row>
    <row r="2421" spans="1:9">
      <c r="A2421" s="166"/>
      <c r="B2421" s="915">
        <v>44812</v>
      </c>
      <c r="C2421" s="916" t="s">
        <v>1877</v>
      </c>
      <c r="D2421" s="24" t="s">
        <v>21</v>
      </c>
      <c r="E2421" s="1013">
        <v>100000</v>
      </c>
      <c r="F2421" s="167">
        <f t="shared" ref="F2421:F2484" si="55">E2421</f>
        <v>100000</v>
      </c>
      <c r="G2421" s="171"/>
      <c r="H2421" s="178"/>
      <c r="I2421" s="184"/>
    </row>
    <row r="2422" spans="1:9">
      <c r="A2422" s="166"/>
      <c r="B2422" s="915">
        <v>44812</v>
      </c>
      <c r="C2422" s="916" t="s">
        <v>1877</v>
      </c>
      <c r="D2422" s="24" t="s">
        <v>21</v>
      </c>
      <c r="E2422" s="1013">
        <v>10000</v>
      </c>
      <c r="F2422" s="167">
        <f t="shared" si="55"/>
        <v>10000</v>
      </c>
      <c r="G2422" s="171"/>
      <c r="H2422" s="178"/>
      <c r="I2422" s="184"/>
    </row>
    <row r="2423" spans="1:9">
      <c r="A2423" s="166"/>
      <c r="B2423" s="915">
        <v>44812</v>
      </c>
      <c r="C2423" s="916" t="s">
        <v>1877</v>
      </c>
      <c r="D2423" s="24" t="s">
        <v>21</v>
      </c>
      <c r="E2423" s="1013">
        <v>10000</v>
      </c>
      <c r="F2423" s="167">
        <f t="shared" si="55"/>
        <v>10000</v>
      </c>
      <c r="G2423" s="171"/>
      <c r="H2423" s="178"/>
      <c r="I2423" s="184"/>
    </row>
    <row r="2424" spans="1:9">
      <c r="A2424" s="166"/>
      <c r="B2424" s="915">
        <v>44812</v>
      </c>
      <c r="C2424" s="916" t="s">
        <v>1877</v>
      </c>
      <c r="D2424" s="24" t="s">
        <v>21</v>
      </c>
      <c r="E2424" s="1013">
        <v>10000</v>
      </c>
      <c r="F2424" s="167">
        <f t="shared" si="55"/>
        <v>10000</v>
      </c>
      <c r="G2424" s="171"/>
      <c r="H2424" s="178"/>
      <c r="I2424" s="184"/>
    </row>
    <row r="2425" spans="1:9">
      <c r="A2425" s="166"/>
      <c r="B2425" s="915">
        <v>44812</v>
      </c>
      <c r="C2425" s="916" t="s">
        <v>1877</v>
      </c>
      <c r="D2425" s="24" t="s">
        <v>21</v>
      </c>
      <c r="E2425" s="1013">
        <v>10000</v>
      </c>
      <c r="F2425" s="167">
        <f t="shared" si="55"/>
        <v>10000</v>
      </c>
      <c r="G2425" s="171"/>
      <c r="H2425" s="178"/>
      <c r="I2425" s="184"/>
    </row>
    <row r="2426" spans="1:9">
      <c r="A2426" s="166"/>
      <c r="B2426" s="915">
        <v>44812</v>
      </c>
      <c r="C2426" s="916" t="s">
        <v>1877</v>
      </c>
      <c r="D2426" s="24" t="s">
        <v>21</v>
      </c>
      <c r="E2426" s="1013">
        <v>20000</v>
      </c>
      <c r="F2426" s="167">
        <f t="shared" si="55"/>
        <v>20000</v>
      </c>
      <c r="G2426" s="171"/>
      <c r="H2426" s="178"/>
      <c r="I2426" s="184"/>
    </row>
    <row r="2427" spans="1:9">
      <c r="A2427" s="166"/>
      <c r="B2427" s="915">
        <v>44812</v>
      </c>
      <c r="C2427" s="916" t="s">
        <v>1877</v>
      </c>
      <c r="D2427" s="24" t="s">
        <v>21</v>
      </c>
      <c r="E2427" s="1013">
        <v>10000</v>
      </c>
      <c r="F2427" s="167">
        <f t="shared" si="55"/>
        <v>10000</v>
      </c>
      <c r="G2427" s="171"/>
      <c r="H2427" s="178"/>
      <c r="I2427" s="184"/>
    </row>
    <row r="2428" spans="1:9">
      <c r="A2428" s="166"/>
      <c r="B2428" s="915">
        <v>44812</v>
      </c>
      <c r="C2428" s="916" t="s">
        <v>1877</v>
      </c>
      <c r="D2428" s="24" t="s">
        <v>21</v>
      </c>
      <c r="E2428" s="1013">
        <v>10000</v>
      </c>
      <c r="F2428" s="167">
        <f t="shared" si="55"/>
        <v>10000</v>
      </c>
      <c r="G2428" s="171"/>
      <c r="H2428" s="178"/>
      <c r="I2428" s="184"/>
    </row>
    <row r="2429" spans="1:9">
      <c r="A2429" s="166"/>
      <c r="B2429" s="915">
        <v>44812</v>
      </c>
      <c r="C2429" s="916" t="s">
        <v>1877</v>
      </c>
      <c r="D2429" s="24" t="s">
        <v>21</v>
      </c>
      <c r="E2429" s="1013">
        <v>10000</v>
      </c>
      <c r="F2429" s="167">
        <f t="shared" si="55"/>
        <v>10000</v>
      </c>
      <c r="G2429" s="171"/>
      <c r="H2429" s="178"/>
      <c r="I2429" s="184"/>
    </row>
    <row r="2430" spans="1:9">
      <c r="A2430" s="166"/>
      <c r="B2430" s="915">
        <v>44812</v>
      </c>
      <c r="C2430" s="916" t="s">
        <v>1877</v>
      </c>
      <c r="D2430" s="24" t="s">
        <v>21</v>
      </c>
      <c r="E2430" s="1013">
        <v>10000</v>
      </c>
      <c r="F2430" s="167">
        <f t="shared" si="55"/>
        <v>10000</v>
      </c>
      <c r="G2430" s="171"/>
      <c r="H2430" s="178"/>
      <c r="I2430" s="184"/>
    </row>
    <row r="2431" spans="1:9">
      <c r="A2431" s="166"/>
      <c r="B2431" s="915">
        <v>44812</v>
      </c>
      <c r="C2431" s="916" t="s">
        <v>1877</v>
      </c>
      <c r="D2431" s="24" t="s">
        <v>21</v>
      </c>
      <c r="E2431" s="1013">
        <v>10000</v>
      </c>
      <c r="F2431" s="167">
        <f t="shared" si="55"/>
        <v>10000</v>
      </c>
      <c r="G2431" s="171"/>
      <c r="H2431" s="178"/>
      <c r="I2431" s="184"/>
    </row>
    <row r="2432" spans="1:9">
      <c r="A2432" s="166"/>
      <c r="B2432" s="915">
        <v>44812</v>
      </c>
      <c r="C2432" s="916" t="s">
        <v>1877</v>
      </c>
      <c r="D2432" s="24" t="s">
        <v>21</v>
      </c>
      <c r="E2432" s="1013">
        <v>10000</v>
      </c>
      <c r="F2432" s="167">
        <f t="shared" si="55"/>
        <v>10000</v>
      </c>
      <c r="G2432" s="171"/>
      <c r="H2432" s="178"/>
      <c r="I2432" s="184"/>
    </row>
    <row r="2433" spans="1:9">
      <c r="A2433" s="166"/>
      <c r="B2433" s="915">
        <v>44812</v>
      </c>
      <c r="C2433" s="916" t="s">
        <v>1877</v>
      </c>
      <c r="D2433" s="24" t="s">
        <v>21</v>
      </c>
      <c r="E2433" s="1013">
        <v>10000</v>
      </c>
      <c r="F2433" s="167">
        <f t="shared" si="55"/>
        <v>10000</v>
      </c>
      <c r="G2433" s="171"/>
      <c r="H2433" s="178"/>
      <c r="I2433" s="184"/>
    </row>
    <row r="2434" spans="1:9">
      <c r="A2434" s="166"/>
      <c r="B2434" s="915">
        <v>44812</v>
      </c>
      <c r="C2434" s="916" t="s">
        <v>1877</v>
      </c>
      <c r="D2434" s="24" t="s">
        <v>21</v>
      </c>
      <c r="E2434" s="1013">
        <v>10000</v>
      </c>
      <c r="F2434" s="167">
        <f t="shared" si="55"/>
        <v>10000</v>
      </c>
      <c r="G2434" s="171"/>
      <c r="H2434" s="178"/>
      <c r="I2434" s="184"/>
    </row>
    <row r="2435" spans="1:9">
      <c r="A2435" s="166"/>
      <c r="B2435" s="915">
        <v>44812</v>
      </c>
      <c r="C2435" s="916" t="s">
        <v>1877</v>
      </c>
      <c r="D2435" s="24" t="s">
        <v>21</v>
      </c>
      <c r="E2435" s="1013">
        <v>10000</v>
      </c>
      <c r="F2435" s="167">
        <f t="shared" si="55"/>
        <v>10000</v>
      </c>
      <c r="G2435" s="171"/>
      <c r="H2435" s="178"/>
      <c r="I2435" s="184"/>
    </row>
    <row r="2436" spans="1:9">
      <c r="A2436" s="166"/>
      <c r="B2436" s="915">
        <v>44812</v>
      </c>
      <c r="C2436" s="916" t="s">
        <v>1877</v>
      </c>
      <c r="D2436" s="24" t="s">
        <v>21</v>
      </c>
      <c r="E2436" s="1013">
        <v>10000</v>
      </c>
      <c r="F2436" s="167">
        <f t="shared" si="55"/>
        <v>10000</v>
      </c>
      <c r="G2436" s="171"/>
      <c r="H2436" s="178"/>
      <c r="I2436" s="184"/>
    </row>
    <row r="2437" spans="1:9">
      <c r="A2437" s="166"/>
      <c r="B2437" s="915">
        <v>44812</v>
      </c>
      <c r="C2437" s="916" t="s">
        <v>1877</v>
      </c>
      <c r="D2437" s="24" t="s">
        <v>21</v>
      </c>
      <c r="E2437" s="1013">
        <v>10000</v>
      </c>
      <c r="F2437" s="167">
        <f t="shared" si="55"/>
        <v>10000</v>
      </c>
      <c r="G2437" s="171"/>
      <c r="H2437" s="178"/>
      <c r="I2437" s="184"/>
    </row>
    <row r="2438" spans="1:9">
      <c r="A2438" s="166"/>
      <c r="B2438" s="915">
        <v>44812</v>
      </c>
      <c r="C2438" s="916" t="s">
        <v>1877</v>
      </c>
      <c r="D2438" s="24" t="s">
        <v>21</v>
      </c>
      <c r="E2438" s="1013">
        <v>20000</v>
      </c>
      <c r="F2438" s="167">
        <f t="shared" si="55"/>
        <v>20000</v>
      </c>
      <c r="G2438" s="171"/>
      <c r="H2438" s="178"/>
      <c r="I2438" s="184"/>
    </row>
    <row r="2439" spans="1:9">
      <c r="A2439" s="166"/>
      <c r="B2439" s="915">
        <v>44812</v>
      </c>
      <c r="C2439" s="916" t="s">
        <v>1877</v>
      </c>
      <c r="D2439" s="24" t="s">
        <v>21</v>
      </c>
      <c r="E2439" s="1013">
        <v>10000</v>
      </c>
      <c r="F2439" s="167">
        <f t="shared" si="55"/>
        <v>10000</v>
      </c>
      <c r="G2439" s="171"/>
      <c r="H2439" s="178"/>
      <c r="I2439" s="184"/>
    </row>
    <row r="2440" spans="1:9">
      <c r="A2440" s="166"/>
      <c r="B2440" s="915">
        <v>44812</v>
      </c>
      <c r="C2440" s="916" t="s">
        <v>1877</v>
      </c>
      <c r="D2440" s="24" t="s">
        <v>21</v>
      </c>
      <c r="E2440" s="1013">
        <v>10000</v>
      </c>
      <c r="F2440" s="167">
        <f t="shared" si="55"/>
        <v>10000</v>
      </c>
      <c r="G2440" s="171"/>
      <c r="H2440" s="178"/>
      <c r="I2440" s="184"/>
    </row>
    <row r="2441" spans="1:9">
      <c r="A2441" s="166"/>
      <c r="B2441" s="915">
        <v>44812</v>
      </c>
      <c r="C2441" s="916" t="s">
        <v>1877</v>
      </c>
      <c r="D2441" s="24" t="s">
        <v>21</v>
      </c>
      <c r="E2441" s="1013">
        <v>10000</v>
      </c>
      <c r="F2441" s="167">
        <f t="shared" si="55"/>
        <v>10000</v>
      </c>
      <c r="G2441" s="171"/>
      <c r="H2441" s="178"/>
      <c r="I2441" s="184"/>
    </row>
    <row r="2442" spans="1:9">
      <c r="A2442" s="166"/>
      <c r="B2442" s="915">
        <v>44812</v>
      </c>
      <c r="C2442" s="916" t="s">
        <v>1877</v>
      </c>
      <c r="D2442" s="24" t="s">
        <v>21</v>
      </c>
      <c r="E2442" s="1013">
        <v>10000</v>
      </c>
      <c r="F2442" s="167">
        <f t="shared" si="55"/>
        <v>10000</v>
      </c>
      <c r="G2442" s="171"/>
      <c r="H2442" s="178"/>
      <c r="I2442" s="184"/>
    </row>
    <row r="2443" spans="1:9">
      <c r="A2443" s="166"/>
      <c r="B2443" s="915">
        <v>44812</v>
      </c>
      <c r="C2443" s="916" t="s">
        <v>1877</v>
      </c>
      <c r="D2443" s="24" t="s">
        <v>21</v>
      </c>
      <c r="E2443" s="1013">
        <v>10000</v>
      </c>
      <c r="F2443" s="167">
        <f t="shared" si="55"/>
        <v>10000</v>
      </c>
      <c r="G2443" s="171"/>
      <c r="H2443" s="178"/>
      <c r="I2443" s="184"/>
    </row>
    <row r="2444" spans="1:9">
      <c r="A2444" s="166"/>
      <c r="B2444" s="915">
        <v>44812</v>
      </c>
      <c r="C2444" s="916" t="s">
        <v>1877</v>
      </c>
      <c r="D2444" s="24" t="s">
        <v>21</v>
      </c>
      <c r="E2444" s="1013">
        <v>10000</v>
      </c>
      <c r="F2444" s="167">
        <f t="shared" si="55"/>
        <v>10000</v>
      </c>
      <c r="G2444" s="171"/>
      <c r="H2444" s="178"/>
      <c r="I2444" s="184"/>
    </row>
    <row r="2445" spans="1:9">
      <c r="A2445" s="166"/>
      <c r="B2445" s="915">
        <v>44812</v>
      </c>
      <c r="C2445" s="916" t="s">
        <v>1877</v>
      </c>
      <c r="D2445" s="24" t="s">
        <v>21</v>
      </c>
      <c r="E2445" s="1013">
        <v>10000</v>
      </c>
      <c r="F2445" s="167">
        <f t="shared" si="55"/>
        <v>10000</v>
      </c>
      <c r="G2445" s="171"/>
      <c r="H2445" s="178"/>
      <c r="I2445" s="184"/>
    </row>
    <row r="2446" spans="1:9">
      <c r="A2446" s="166"/>
      <c r="B2446" s="915">
        <v>44812</v>
      </c>
      <c r="C2446" s="916" t="s">
        <v>1877</v>
      </c>
      <c r="D2446" s="24" t="s">
        <v>21</v>
      </c>
      <c r="E2446" s="1013">
        <v>10000</v>
      </c>
      <c r="F2446" s="167">
        <f t="shared" si="55"/>
        <v>10000</v>
      </c>
      <c r="G2446" s="171"/>
      <c r="H2446" s="178"/>
      <c r="I2446" s="184"/>
    </row>
    <row r="2447" spans="1:9">
      <c r="A2447" s="166"/>
      <c r="B2447" s="915">
        <v>44812</v>
      </c>
      <c r="C2447" s="916" t="s">
        <v>1877</v>
      </c>
      <c r="D2447" s="24" t="s">
        <v>21</v>
      </c>
      <c r="E2447" s="1013">
        <v>20000</v>
      </c>
      <c r="F2447" s="167">
        <f t="shared" si="55"/>
        <v>20000</v>
      </c>
      <c r="G2447" s="171"/>
      <c r="H2447" s="178"/>
      <c r="I2447" s="184"/>
    </row>
    <row r="2448" spans="1:9">
      <c r="A2448" s="166"/>
      <c r="B2448" s="915">
        <v>44812</v>
      </c>
      <c r="C2448" s="916" t="s">
        <v>1877</v>
      </c>
      <c r="D2448" s="24" t="s">
        <v>21</v>
      </c>
      <c r="E2448" s="1013">
        <v>10000</v>
      </c>
      <c r="F2448" s="167">
        <f t="shared" si="55"/>
        <v>10000</v>
      </c>
      <c r="G2448" s="171"/>
      <c r="H2448" s="178"/>
      <c r="I2448" s="184"/>
    </row>
    <row r="2449" spans="1:9">
      <c r="A2449" s="166"/>
      <c r="B2449" s="915">
        <v>44812</v>
      </c>
      <c r="C2449" s="916" t="s">
        <v>1877</v>
      </c>
      <c r="D2449" s="24" t="s">
        <v>21</v>
      </c>
      <c r="E2449" s="1013">
        <v>10000</v>
      </c>
      <c r="F2449" s="167">
        <f t="shared" si="55"/>
        <v>10000</v>
      </c>
      <c r="G2449" s="171"/>
      <c r="H2449" s="178"/>
      <c r="I2449" s="184"/>
    </row>
    <row r="2450" spans="1:9">
      <c r="A2450" s="166"/>
      <c r="B2450" s="915">
        <v>44812</v>
      </c>
      <c r="C2450" s="916" t="s">
        <v>1877</v>
      </c>
      <c r="D2450" s="24" t="s">
        <v>21</v>
      </c>
      <c r="E2450" s="1013">
        <v>10000</v>
      </c>
      <c r="F2450" s="167">
        <f t="shared" si="55"/>
        <v>10000</v>
      </c>
      <c r="G2450" s="171"/>
      <c r="H2450" s="178"/>
      <c r="I2450" s="184"/>
    </row>
    <row r="2451" spans="1:9">
      <c r="A2451" s="166"/>
      <c r="B2451" s="915">
        <v>44812</v>
      </c>
      <c r="C2451" s="916" t="s">
        <v>1877</v>
      </c>
      <c r="D2451" s="24" t="s">
        <v>21</v>
      </c>
      <c r="E2451" s="1013">
        <v>10000</v>
      </c>
      <c r="F2451" s="167">
        <f t="shared" si="55"/>
        <v>10000</v>
      </c>
      <c r="G2451" s="171"/>
      <c r="H2451" s="178"/>
      <c r="I2451" s="184"/>
    </row>
    <row r="2452" spans="1:9">
      <c r="A2452" s="166"/>
      <c r="B2452" s="915">
        <v>44812</v>
      </c>
      <c r="C2452" s="916" t="s">
        <v>1877</v>
      </c>
      <c r="D2452" s="24" t="s">
        <v>21</v>
      </c>
      <c r="E2452" s="1013">
        <v>10000</v>
      </c>
      <c r="F2452" s="167">
        <f t="shared" si="55"/>
        <v>10000</v>
      </c>
      <c r="G2452" s="171"/>
      <c r="H2452" s="178"/>
      <c r="I2452" s="184"/>
    </row>
    <row r="2453" spans="1:9">
      <c r="A2453" s="166"/>
      <c r="B2453" s="915">
        <v>44812</v>
      </c>
      <c r="C2453" s="916" t="s">
        <v>1877</v>
      </c>
      <c r="D2453" s="24" t="s">
        <v>21</v>
      </c>
      <c r="E2453" s="1013">
        <v>10000</v>
      </c>
      <c r="F2453" s="167">
        <f t="shared" si="55"/>
        <v>10000</v>
      </c>
      <c r="G2453" s="171"/>
      <c r="H2453" s="178"/>
      <c r="I2453" s="184"/>
    </row>
    <row r="2454" spans="1:9">
      <c r="A2454" s="166"/>
      <c r="B2454" s="915">
        <v>44812</v>
      </c>
      <c r="C2454" s="916" t="s">
        <v>1877</v>
      </c>
      <c r="D2454" s="24" t="s">
        <v>21</v>
      </c>
      <c r="E2454" s="1013">
        <v>20000</v>
      </c>
      <c r="F2454" s="167">
        <f t="shared" si="55"/>
        <v>20000</v>
      </c>
      <c r="G2454" s="171"/>
      <c r="H2454" s="178"/>
      <c r="I2454" s="184"/>
    </row>
    <row r="2455" spans="1:9">
      <c r="A2455" s="166"/>
      <c r="B2455" s="915">
        <v>44812</v>
      </c>
      <c r="C2455" s="916" t="s">
        <v>1877</v>
      </c>
      <c r="D2455" s="24" t="s">
        <v>21</v>
      </c>
      <c r="E2455" s="1013">
        <v>10000</v>
      </c>
      <c r="F2455" s="167">
        <f t="shared" si="55"/>
        <v>10000</v>
      </c>
      <c r="G2455" s="171"/>
      <c r="H2455" s="178"/>
      <c r="I2455" s="184"/>
    </row>
    <row r="2456" spans="1:9">
      <c r="A2456" s="166"/>
      <c r="B2456" s="915">
        <v>44812</v>
      </c>
      <c r="C2456" s="916" t="s">
        <v>1877</v>
      </c>
      <c r="D2456" s="24" t="s">
        <v>21</v>
      </c>
      <c r="E2456" s="1013">
        <v>20000</v>
      </c>
      <c r="F2456" s="167">
        <f t="shared" si="55"/>
        <v>20000</v>
      </c>
      <c r="G2456" s="171"/>
      <c r="H2456" s="178"/>
      <c r="I2456" s="184"/>
    </row>
    <row r="2457" spans="1:9">
      <c r="A2457" s="166"/>
      <c r="B2457" s="915">
        <v>44812</v>
      </c>
      <c r="C2457" s="916" t="s">
        <v>1877</v>
      </c>
      <c r="D2457" s="24" t="s">
        <v>21</v>
      </c>
      <c r="E2457" s="1013">
        <v>10000</v>
      </c>
      <c r="F2457" s="167">
        <f t="shared" si="55"/>
        <v>10000</v>
      </c>
      <c r="G2457" s="171"/>
      <c r="H2457" s="178"/>
      <c r="I2457" s="184"/>
    </row>
    <row r="2458" spans="1:9">
      <c r="A2458" s="166"/>
      <c r="B2458" s="915">
        <v>44812</v>
      </c>
      <c r="C2458" s="916" t="s">
        <v>1877</v>
      </c>
      <c r="D2458" s="24" t="s">
        <v>21</v>
      </c>
      <c r="E2458" s="1013">
        <v>10000</v>
      </c>
      <c r="F2458" s="167">
        <f t="shared" si="55"/>
        <v>10000</v>
      </c>
      <c r="G2458" s="171"/>
      <c r="H2458" s="178"/>
      <c r="I2458" s="184"/>
    </row>
    <row r="2459" spans="1:9">
      <c r="A2459" s="166"/>
      <c r="B2459" s="915">
        <v>44812</v>
      </c>
      <c r="C2459" s="916" t="s">
        <v>1877</v>
      </c>
      <c r="D2459" s="24" t="s">
        <v>21</v>
      </c>
      <c r="E2459" s="1013">
        <v>10000</v>
      </c>
      <c r="F2459" s="167">
        <f t="shared" si="55"/>
        <v>10000</v>
      </c>
      <c r="G2459" s="171"/>
      <c r="H2459" s="178"/>
      <c r="I2459" s="184"/>
    </row>
    <row r="2460" spans="1:9">
      <c r="A2460" s="166"/>
      <c r="B2460" s="915">
        <v>44813</v>
      </c>
      <c r="C2460" s="916" t="s">
        <v>1878</v>
      </c>
      <c r="D2460" s="24" t="s">
        <v>21</v>
      </c>
      <c r="E2460" s="1013">
        <v>10000</v>
      </c>
      <c r="F2460" s="167">
        <f t="shared" si="55"/>
        <v>10000</v>
      </c>
      <c r="G2460" s="171"/>
      <c r="H2460" s="178"/>
      <c r="I2460" s="184"/>
    </row>
    <row r="2461" spans="1:9" ht="25.5">
      <c r="A2461" s="166"/>
      <c r="B2461" s="915">
        <v>44813</v>
      </c>
      <c r="C2461" s="916" t="s">
        <v>1878</v>
      </c>
      <c r="D2461" s="423" t="s">
        <v>2453</v>
      </c>
      <c r="E2461" s="1013">
        <v>1000000</v>
      </c>
      <c r="F2461" s="167">
        <f t="shared" si="55"/>
        <v>1000000</v>
      </c>
      <c r="G2461" s="171"/>
      <c r="H2461" s="178"/>
      <c r="I2461" s="184"/>
    </row>
    <row r="2462" spans="1:9">
      <c r="A2462" s="166"/>
      <c r="B2462" s="915">
        <v>44813</v>
      </c>
      <c r="C2462" s="916" t="s">
        <v>1878</v>
      </c>
      <c r="D2462" s="24" t="s">
        <v>21</v>
      </c>
      <c r="E2462" s="1013">
        <v>10000</v>
      </c>
      <c r="F2462" s="167">
        <f t="shared" si="55"/>
        <v>10000</v>
      </c>
      <c r="G2462" s="171"/>
      <c r="H2462" s="178"/>
      <c r="I2462" s="184"/>
    </row>
    <row r="2463" spans="1:9">
      <c r="A2463" s="166"/>
      <c r="B2463" s="915">
        <v>44813</v>
      </c>
      <c r="C2463" s="916" t="s">
        <v>1878</v>
      </c>
      <c r="D2463" s="24" t="s">
        <v>21</v>
      </c>
      <c r="E2463" s="1013">
        <v>10000</v>
      </c>
      <c r="F2463" s="167">
        <f t="shared" si="55"/>
        <v>10000</v>
      </c>
      <c r="G2463" s="171"/>
      <c r="H2463" s="178"/>
      <c r="I2463" s="184"/>
    </row>
    <row r="2464" spans="1:9">
      <c r="A2464" s="166"/>
      <c r="B2464" s="915">
        <v>44813</v>
      </c>
      <c r="C2464" s="916" t="s">
        <v>1878</v>
      </c>
      <c r="D2464" s="24" t="s">
        <v>21</v>
      </c>
      <c r="E2464" s="1013">
        <v>10000</v>
      </c>
      <c r="F2464" s="167">
        <f t="shared" si="55"/>
        <v>10000</v>
      </c>
      <c r="G2464" s="171"/>
      <c r="H2464" s="178"/>
      <c r="I2464" s="184"/>
    </row>
    <row r="2465" spans="1:9">
      <c r="A2465" s="166"/>
      <c r="B2465" s="915">
        <v>44813</v>
      </c>
      <c r="C2465" s="916" t="s">
        <v>1878</v>
      </c>
      <c r="D2465" s="24" t="s">
        <v>21</v>
      </c>
      <c r="E2465" s="1013">
        <v>10000</v>
      </c>
      <c r="F2465" s="167">
        <f t="shared" si="55"/>
        <v>10000</v>
      </c>
      <c r="G2465" s="171"/>
      <c r="H2465" s="178"/>
      <c r="I2465" s="184"/>
    </row>
    <row r="2466" spans="1:9">
      <c r="A2466" s="166"/>
      <c r="B2466" s="915">
        <v>44813</v>
      </c>
      <c r="C2466" s="916" t="s">
        <v>1878</v>
      </c>
      <c r="D2466" s="24" t="s">
        <v>21</v>
      </c>
      <c r="E2466" s="1013">
        <v>10000</v>
      </c>
      <c r="F2466" s="167">
        <f t="shared" si="55"/>
        <v>10000</v>
      </c>
      <c r="G2466" s="171"/>
      <c r="H2466" s="178"/>
      <c r="I2466" s="184"/>
    </row>
    <row r="2467" spans="1:9">
      <c r="A2467" s="166"/>
      <c r="B2467" s="915">
        <v>44813</v>
      </c>
      <c r="C2467" s="916" t="s">
        <v>1878</v>
      </c>
      <c r="D2467" s="24" t="s">
        <v>21</v>
      </c>
      <c r="E2467" s="1013">
        <v>10000</v>
      </c>
      <c r="F2467" s="167">
        <f t="shared" si="55"/>
        <v>10000</v>
      </c>
      <c r="G2467" s="171"/>
      <c r="H2467" s="178"/>
      <c r="I2467" s="184"/>
    </row>
    <row r="2468" spans="1:9">
      <c r="A2468" s="166"/>
      <c r="B2468" s="915">
        <v>44813</v>
      </c>
      <c r="C2468" s="916" t="s">
        <v>1878</v>
      </c>
      <c r="D2468" s="24" t="s">
        <v>21</v>
      </c>
      <c r="E2468" s="1013">
        <v>10000</v>
      </c>
      <c r="F2468" s="167">
        <f t="shared" si="55"/>
        <v>10000</v>
      </c>
      <c r="G2468" s="171"/>
      <c r="H2468" s="178"/>
      <c r="I2468" s="184"/>
    </row>
    <row r="2469" spans="1:9">
      <c r="A2469" s="166"/>
      <c r="B2469" s="915">
        <v>44813</v>
      </c>
      <c r="C2469" s="916" t="s">
        <v>1878</v>
      </c>
      <c r="D2469" s="24" t="s">
        <v>21</v>
      </c>
      <c r="E2469" s="1013">
        <v>10000</v>
      </c>
      <c r="F2469" s="167">
        <f t="shared" si="55"/>
        <v>10000</v>
      </c>
      <c r="G2469" s="171"/>
      <c r="H2469" s="178"/>
      <c r="I2469" s="184"/>
    </row>
    <row r="2470" spans="1:9">
      <c r="A2470" s="166"/>
      <c r="B2470" s="915">
        <v>44813</v>
      </c>
      <c r="C2470" s="916" t="s">
        <v>1878</v>
      </c>
      <c r="D2470" s="24" t="s">
        <v>21</v>
      </c>
      <c r="E2470" s="1013">
        <v>10000</v>
      </c>
      <c r="F2470" s="167">
        <f t="shared" si="55"/>
        <v>10000</v>
      </c>
      <c r="G2470" s="171"/>
      <c r="H2470" s="178"/>
      <c r="I2470" s="184"/>
    </row>
    <row r="2471" spans="1:9">
      <c r="A2471" s="166"/>
      <c r="B2471" s="915">
        <v>44813</v>
      </c>
      <c r="C2471" s="916" t="s">
        <v>1878</v>
      </c>
      <c r="D2471" s="24" t="s">
        <v>21</v>
      </c>
      <c r="E2471" s="1013">
        <v>10000</v>
      </c>
      <c r="F2471" s="167">
        <f t="shared" si="55"/>
        <v>10000</v>
      </c>
      <c r="G2471" s="171"/>
      <c r="H2471" s="178"/>
      <c r="I2471" s="184"/>
    </row>
    <row r="2472" spans="1:9">
      <c r="A2472" s="166"/>
      <c r="B2472" s="915">
        <v>44813</v>
      </c>
      <c r="C2472" s="916" t="s">
        <v>1878</v>
      </c>
      <c r="D2472" s="24" t="s">
        <v>21</v>
      </c>
      <c r="E2472" s="1013">
        <v>10000</v>
      </c>
      <c r="F2472" s="167">
        <f t="shared" si="55"/>
        <v>10000</v>
      </c>
      <c r="G2472" s="171"/>
      <c r="H2472" s="178"/>
      <c r="I2472" s="184"/>
    </row>
    <row r="2473" spans="1:9">
      <c r="A2473" s="166"/>
      <c r="B2473" s="915">
        <v>44813</v>
      </c>
      <c r="C2473" s="916" t="s">
        <v>1878</v>
      </c>
      <c r="D2473" s="24" t="s">
        <v>21</v>
      </c>
      <c r="E2473" s="1013">
        <v>10000</v>
      </c>
      <c r="F2473" s="167">
        <f t="shared" si="55"/>
        <v>10000</v>
      </c>
      <c r="G2473" s="171"/>
      <c r="H2473" s="178"/>
      <c r="I2473" s="184"/>
    </row>
    <row r="2474" spans="1:9">
      <c r="A2474" s="166"/>
      <c r="B2474" s="915">
        <v>44813</v>
      </c>
      <c r="C2474" s="916" t="s">
        <v>1878</v>
      </c>
      <c r="D2474" s="24" t="s">
        <v>21</v>
      </c>
      <c r="E2474" s="1013">
        <v>10000</v>
      </c>
      <c r="F2474" s="167">
        <f t="shared" si="55"/>
        <v>10000</v>
      </c>
      <c r="G2474" s="171"/>
      <c r="H2474" s="178"/>
      <c r="I2474" s="184"/>
    </row>
    <row r="2475" spans="1:9">
      <c r="A2475" s="166"/>
      <c r="B2475" s="915">
        <v>44813</v>
      </c>
      <c r="C2475" s="916" t="s">
        <v>1878</v>
      </c>
      <c r="D2475" s="24" t="s">
        <v>21</v>
      </c>
      <c r="E2475" s="1013">
        <v>10000</v>
      </c>
      <c r="F2475" s="167">
        <f t="shared" si="55"/>
        <v>10000</v>
      </c>
      <c r="G2475" s="171"/>
      <c r="H2475" s="178"/>
      <c r="I2475" s="184"/>
    </row>
    <row r="2476" spans="1:9">
      <c r="A2476" s="166"/>
      <c r="B2476" s="915">
        <v>44813</v>
      </c>
      <c r="C2476" s="916" t="s">
        <v>1878</v>
      </c>
      <c r="D2476" s="24" t="s">
        <v>21</v>
      </c>
      <c r="E2476" s="1013">
        <v>10000</v>
      </c>
      <c r="F2476" s="167">
        <f t="shared" si="55"/>
        <v>10000</v>
      </c>
      <c r="G2476" s="171"/>
      <c r="H2476" s="178"/>
      <c r="I2476" s="184"/>
    </row>
    <row r="2477" spans="1:9">
      <c r="A2477" s="166"/>
      <c r="B2477" s="915">
        <v>44813</v>
      </c>
      <c r="C2477" s="916" t="s">
        <v>1878</v>
      </c>
      <c r="D2477" s="24" t="s">
        <v>21</v>
      </c>
      <c r="E2477" s="1013">
        <v>10000</v>
      </c>
      <c r="F2477" s="167">
        <f t="shared" si="55"/>
        <v>10000</v>
      </c>
      <c r="G2477" s="171"/>
      <c r="H2477" s="178"/>
      <c r="I2477" s="184"/>
    </row>
    <row r="2478" spans="1:9">
      <c r="A2478" s="166"/>
      <c r="B2478" s="915">
        <v>44813</v>
      </c>
      <c r="C2478" s="916" t="s">
        <v>1878</v>
      </c>
      <c r="D2478" s="24" t="s">
        <v>21</v>
      </c>
      <c r="E2478" s="1013">
        <v>10000</v>
      </c>
      <c r="F2478" s="167">
        <f t="shared" si="55"/>
        <v>10000</v>
      </c>
      <c r="G2478" s="171"/>
      <c r="H2478" s="178"/>
      <c r="I2478" s="184"/>
    </row>
    <row r="2479" spans="1:9">
      <c r="A2479" s="166"/>
      <c r="B2479" s="915">
        <v>44813</v>
      </c>
      <c r="C2479" s="916" t="s">
        <v>1878</v>
      </c>
      <c r="D2479" s="24" t="s">
        <v>21</v>
      </c>
      <c r="E2479" s="1013">
        <v>10000</v>
      </c>
      <c r="F2479" s="167">
        <f t="shared" si="55"/>
        <v>10000</v>
      </c>
      <c r="G2479" s="171"/>
      <c r="H2479" s="178"/>
      <c r="I2479" s="184"/>
    </row>
    <row r="2480" spans="1:9">
      <c r="A2480" s="166"/>
      <c r="B2480" s="915">
        <v>44813</v>
      </c>
      <c r="C2480" s="916" t="s">
        <v>1878</v>
      </c>
      <c r="D2480" s="24" t="s">
        <v>21</v>
      </c>
      <c r="E2480" s="1013">
        <v>10000</v>
      </c>
      <c r="F2480" s="167">
        <f t="shared" si="55"/>
        <v>10000</v>
      </c>
      <c r="G2480" s="171"/>
      <c r="H2480" s="178"/>
      <c r="I2480" s="184"/>
    </row>
    <row r="2481" spans="1:9">
      <c r="A2481" s="166"/>
      <c r="B2481" s="915">
        <v>44813</v>
      </c>
      <c r="C2481" s="916" t="s">
        <v>1878</v>
      </c>
      <c r="D2481" s="24" t="s">
        <v>21</v>
      </c>
      <c r="E2481" s="1013">
        <v>10000</v>
      </c>
      <c r="F2481" s="167">
        <f t="shared" si="55"/>
        <v>10000</v>
      </c>
      <c r="G2481" s="171"/>
      <c r="H2481" s="178"/>
      <c r="I2481" s="184"/>
    </row>
    <row r="2482" spans="1:9">
      <c r="A2482" s="166"/>
      <c r="B2482" s="915">
        <v>44813</v>
      </c>
      <c r="C2482" s="916" t="s">
        <v>1878</v>
      </c>
      <c r="D2482" s="24" t="s">
        <v>21</v>
      </c>
      <c r="E2482" s="1013">
        <v>10000</v>
      </c>
      <c r="F2482" s="167">
        <f t="shared" si="55"/>
        <v>10000</v>
      </c>
      <c r="G2482" s="171"/>
      <c r="H2482" s="178"/>
      <c r="I2482" s="184"/>
    </row>
    <row r="2483" spans="1:9">
      <c r="A2483" s="166"/>
      <c r="B2483" s="915">
        <v>44813</v>
      </c>
      <c r="C2483" s="916" t="s">
        <v>1878</v>
      </c>
      <c r="D2483" s="24" t="s">
        <v>21</v>
      </c>
      <c r="E2483" s="1013">
        <v>10000</v>
      </c>
      <c r="F2483" s="167">
        <f t="shared" si="55"/>
        <v>10000</v>
      </c>
      <c r="G2483" s="171"/>
      <c r="H2483" s="178"/>
      <c r="I2483" s="184"/>
    </row>
    <row r="2484" spans="1:9">
      <c r="A2484" s="166"/>
      <c r="B2484" s="915">
        <v>44813</v>
      </c>
      <c r="C2484" s="916" t="s">
        <v>1878</v>
      </c>
      <c r="D2484" s="106" t="s">
        <v>2097</v>
      </c>
      <c r="E2484" s="1013">
        <v>100000</v>
      </c>
      <c r="F2484" s="167">
        <f t="shared" si="55"/>
        <v>100000</v>
      </c>
      <c r="G2484" s="171"/>
      <c r="H2484" s="178"/>
      <c r="I2484" s="184"/>
    </row>
    <row r="2485" spans="1:9">
      <c r="A2485" s="166"/>
      <c r="B2485" s="915">
        <v>44813</v>
      </c>
      <c r="C2485" s="916" t="s">
        <v>1878</v>
      </c>
      <c r="D2485" s="24" t="s">
        <v>21</v>
      </c>
      <c r="E2485" s="1013">
        <v>10000</v>
      </c>
      <c r="F2485" s="167">
        <f t="shared" ref="F2485:F2548" si="56">E2485</f>
        <v>10000</v>
      </c>
      <c r="G2485" s="171"/>
      <c r="H2485" s="178"/>
      <c r="I2485" s="184"/>
    </row>
    <row r="2486" spans="1:9">
      <c r="A2486" s="166"/>
      <c r="B2486" s="915">
        <v>44813</v>
      </c>
      <c r="C2486" s="916" t="s">
        <v>1878</v>
      </c>
      <c r="D2486" s="24" t="s">
        <v>21</v>
      </c>
      <c r="E2486" s="1013">
        <v>10000</v>
      </c>
      <c r="F2486" s="167">
        <f t="shared" si="56"/>
        <v>10000</v>
      </c>
      <c r="G2486" s="171"/>
      <c r="H2486" s="178"/>
      <c r="I2486" s="184"/>
    </row>
    <row r="2487" spans="1:9">
      <c r="A2487" s="166"/>
      <c r="B2487" s="915">
        <v>44813</v>
      </c>
      <c r="C2487" s="916" t="s">
        <v>1878</v>
      </c>
      <c r="D2487" s="24" t="s">
        <v>21</v>
      </c>
      <c r="E2487" s="1013">
        <v>10000</v>
      </c>
      <c r="F2487" s="167">
        <f t="shared" si="56"/>
        <v>10000</v>
      </c>
      <c r="G2487" s="171"/>
      <c r="H2487" s="178"/>
      <c r="I2487" s="184"/>
    </row>
    <row r="2488" spans="1:9">
      <c r="A2488" s="166"/>
      <c r="B2488" s="915">
        <v>44813</v>
      </c>
      <c r="C2488" s="916" t="s">
        <v>1878</v>
      </c>
      <c r="D2488" s="24" t="s">
        <v>21</v>
      </c>
      <c r="E2488" s="1013">
        <v>10000</v>
      </c>
      <c r="F2488" s="167">
        <f t="shared" si="56"/>
        <v>10000</v>
      </c>
      <c r="G2488" s="171"/>
      <c r="H2488" s="178"/>
      <c r="I2488" s="184"/>
    </row>
    <row r="2489" spans="1:9">
      <c r="A2489" s="166"/>
      <c r="B2489" s="915">
        <v>44813</v>
      </c>
      <c r="C2489" s="916" t="s">
        <v>1878</v>
      </c>
      <c r="D2489" s="24" t="s">
        <v>21</v>
      </c>
      <c r="E2489" s="1013">
        <v>10000</v>
      </c>
      <c r="F2489" s="167">
        <f t="shared" si="56"/>
        <v>10000</v>
      </c>
      <c r="G2489" s="171"/>
      <c r="H2489" s="178"/>
      <c r="I2489" s="184"/>
    </row>
    <row r="2490" spans="1:9">
      <c r="A2490" s="166"/>
      <c r="B2490" s="915">
        <v>44813</v>
      </c>
      <c r="C2490" s="916" t="s">
        <v>1878</v>
      </c>
      <c r="D2490" s="24" t="s">
        <v>21</v>
      </c>
      <c r="E2490" s="1013">
        <v>10000</v>
      </c>
      <c r="F2490" s="167">
        <f t="shared" si="56"/>
        <v>10000</v>
      </c>
      <c r="G2490" s="171"/>
      <c r="H2490" s="178"/>
      <c r="I2490" s="184"/>
    </row>
    <row r="2491" spans="1:9">
      <c r="A2491" s="166"/>
      <c r="B2491" s="915">
        <v>44813</v>
      </c>
      <c r="C2491" s="916" t="s">
        <v>1878</v>
      </c>
      <c r="D2491" s="24" t="s">
        <v>21</v>
      </c>
      <c r="E2491" s="1013">
        <v>10000</v>
      </c>
      <c r="F2491" s="167">
        <f t="shared" si="56"/>
        <v>10000</v>
      </c>
      <c r="G2491" s="171"/>
      <c r="H2491" s="178"/>
      <c r="I2491" s="184"/>
    </row>
    <row r="2492" spans="1:9">
      <c r="A2492" s="166"/>
      <c r="B2492" s="915">
        <v>44813</v>
      </c>
      <c r="C2492" s="916" t="s">
        <v>1878</v>
      </c>
      <c r="D2492" s="24" t="s">
        <v>21</v>
      </c>
      <c r="E2492" s="1013">
        <v>10000</v>
      </c>
      <c r="F2492" s="167">
        <f t="shared" si="56"/>
        <v>10000</v>
      </c>
      <c r="G2492" s="171"/>
      <c r="H2492" s="178"/>
      <c r="I2492" s="184"/>
    </row>
    <row r="2493" spans="1:9">
      <c r="A2493" s="166"/>
      <c r="B2493" s="915">
        <v>44813</v>
      </c>
      <c r="C2493" s="916" t="s">
        <v>1878</v>
      </c>
      <c r="D2493" s="106" t="s">
        <v>2098</v>
      </c>
      <c r="E2493" s="1013">
        <v>100000</v>
      </c>
      <c r="F2493" s="167">
        <f t="shared" si="56"/>
        <v>100000</v>
      </c>
      <c r="G2493" s="171"/>
      <c r="H2493" s="178"/>
      <c r="I2493" s="184"/>
    </row>
    <row r="2494" spans="1:9">
      <c r="A2494" s="166"/>
      <c r="B2494" s="915">
        <v>44813</v>
      </c>
      <c r="C2494" s="916" t="s">
        <v>1878</v>
      </c>
      <c r="D2494" s="106" t="s">
        <v>985</v>
      </c>
      <c r="E2494" s="1013">
        <v>200000</v>
      </c>
      <c r="F2494" s="167">
        <f t="shared" si="56"/>
        <v>200000</v>
      </c>
      <c r="G2494" s="171"/>
      <c r="H2494" s="178"/>
      <c r="I2494" s="184"/>
    </row>
    <row r="2495" spans="1:9">
      <c r="A2495" s="166"/>
      <c r="B2495" s="915">
        <v>44813</v>
      </c>
      <c r="C2495" s="916" t="s">
        <v>1878</v>
      </c>
      <c r="D2495" s="24" t="s">
        <v>21</v>
      </c>
      <c r="E2495" s="1013">
        <v>10000</v>
      </c>
      <c r="F2495" s="167">
        <f t="shared" si="56"/>
        <v>10000</v>
      </c>
      <c r="G2495" s="171"/>
      <c r="H2495" s="178"/>
      <c r="I2495" s="184"/>
    </row>
    <row r="2496" spans="1:9">
      <c r="A2496" s="166"/>
      <c r="B2496" s="915">
        <v>44813</v>
      </c>
      <c r="C2496" s="916" t="s">
        <v>1878</v>
      </c>
      <c r="D2496" s="24" t="s">
        <v>21</v>
      </c>
      <c r="E2496" s="1013">
        <v>10000</v>
      </c>
      <c r="F2496" s="167">
        <f t="shared" si="56"/>
        <v>10000</v>
      </c>
      <c r="G2496" s="171"/>
      <c r="H2496" s="178"/>
      <c r="I2496" s="184"/>
    </row>
    <row r="2497" spans="1:9">
      <c r="A2497" s="166"/>
      <c r="B2497" s="915">
        <v>44813</v>
      </c>
      <c r="C2497" s="916" t="s">
        <v>1878</v>
      </c>
      <c r="D2497" s="24" t="s">
        <v>21</v>
      </c>
      <c r="E2497" s="1013">
        <v>10000</v>
      </c>
      <c r="F2497" s="167">
        <f t="shared" si="56"/>
        <v>10000</v>
      </c>
      <c r="G2497" s="171"/>
      <c r="H2497" s="178"/>
      <c r="I2497" s="184"/>
    </row>
    <row r="2498" spans="1:9">
      <c r="A2498" s="166"/>
      <c r="B2498" s="915">
        <v>44813</v>
      </c>
      <c r="C2498" s="916" t="s">
        <v>1878</v>
      </c>
      <c r="D2498" s="24" t="s">
        <v>21</v>
      </c>
      <c r="E2498" s="1013">
        <v>10000</v>
      </c>
      <c r="F2498" s="167">
        <f t="shared" si="56"/>
        <v>10000</v>
      </c>
      <c r="G2498" s="171"/>
      <c r="H2498" s="178"/>
      <c r="I2498" s="184"/>
    </row>
    <row r="2499" spans="1:9">
      <c r="A2499" s="166"/>
      <c r="B2499" s="915">
        <v>44814</v>
      </c>
      <c r="C2499" s="916" t="s">
        <v>1879</v>
      </c>
      <c r="D2499" s="106" t="s">
        <v>2464</v>
      </c>
      <c r="E2499" s="1013">
        <v>200000</v>
      </c>
      <c r="F2499" s="167">
        <f t="shared" si="56"/>
        <v>200000</v>
      </c>
      <c r="G2499" s="171"/>
      <c r="H2499" s="178"/>
      <c r="I2499" s="184"/>
    </row>
    <row r="2500" spans="1:9">
      <c r="A2500" s="166"/>
      <c r="B2500" s="915">
        <v>44814</v>
      </c>
      <c r="C2500" s="916" t="s">
        <v>1879</v>
      </c>
      <c r="D2500" s="24" t="s">
        <v>21</v>
      </c>
      <c r="E2500" s="1013">
        <v>5000</v>
      </c>
      <c r="F2500" s="167">
        <f t="shared" si="56"/>
        <v>5000</v>
      </c>
      <c r="G2500" s="171"/>
      <c r="H2500" s="178"/>
      <c r="I2500" s="184"/>
    </row>
    <row r="2501" spans="1:9">
      <c r="A2501" s="166"/>
      <c r="B2501" s="915">
        <v>44814</v>
      </c>
      <c r="C2501" s="916" t="s">
        <v>1879</v>
      </c>
      <c r="D2501" s="106" t="s">
        <v>2465</v>
      </c>
      <c r="E2501" s="1013">
        <v>200000</v>
      </c>
      <c r="F2501" s="167">
        <f t="shared" si="56"/>
        <v>200000</v>
      </c>
      <c r="G2501" s="171"/>
      <c r="H2501" s="178"/>
      <c r="I2501" s="184"/>
    </row>
    <row r="2502" spans="1:9">
      <c r="A2502" s="166"/>
      <c r="B2502" s="915">
        <v>44814</v>
      </c>
      <c r="C2502" s="916" t="s">
        <v>1879</v>
      </c>
      <c r="D2502" s="106" t="s">
        <v>2099</v>
      </c>
      <c r="E2502" s="1013">
        <v>100000</v>
      </c>
      <c r="F2502" s="167">
        <f t="shared" si="56"/>
        <v>100000</v>
      </c>
      <c r="G2502" s="171"/>
      <c r="H2502" s="178"/>
      <c r="I2502" s="184"/>
    </row>
    <row r="2503" spans="1:9">
      <c r="A2503" s="166"/>
      <c r="B2503" s="915">
        <v>44814</v>
      </c>
      <c r="C2503" s="916" t="s">
        <v>1879</v>
      </c>
      <c r="D2503" s="24" t="s">
        <v>21</v>
      </c>
      <c r="E2503" s="1013">
        <v>10000</v>
      </c>
      <c r="F2503" s="167">
        <f t="shared" si="56"/>
        <v>10000</v>
      </c>
      <c r="G2503" s="171"/>
      <c r="H2503" s="178"/>
      <c r="I2503" s="184"/>
    </row>
    <row r="2504" spans="1:9">
      <c r="A2504" s="166"/>
      <c r="B2504" s="915">
        <v>44814</v>
      </c>
      <c r="C2504" s="916" t="s">
        <v>1879</v>
      </c>
      <c r="D2504" s="24" t="s">
        <v>21</v>
      </c>
      <c r="E2504" s="1013">
        <v>10000</v>
      </c>
      <c r="F2504" s="167">
        <f t="shared" si="56"/>
        <v>10000</v>
      </c>
      <c r="G2504" s="171"/>
      <c r="H2504" s="178"/>
      <c r="I2504" s="184"/>
    </row>
    <row r="2505" spans="1:9">
      <c r="A2505" s="166"/>
      <c r="B2505" s="915">
        <v>44814</v>
      </c>
      <c r="C2505" s="916" t="s">
        <v>1879</v>
      </c>
      <c r="D2505" s="24" t="s">
        <v>21</v>
      </c>
      <c r="E2505" s="1013">
        <v>10000</v>
      </c>
      <c r="F2505" s="167">
        <f t="shared" si="56"/>
        <v>10000</v>
      </c>
      <c r="G2505" s="171"/>
      <c r="H2505" s="178"/>
      <c r="I2505" s="184"/>
    </row>
    <row r="2506" spans="1:9">
      <c r="A2506" s="166"/>
      <c r="B2506" s="915">
        <v>44814</v>
      </c>
      <c r="C2506" s="916" t="s">
        <v>1879</v>
      </c>
      <c r="D2506" s="24" t="s">
        <v>21</v>
      </c>
      <c r="E2506" s="1013">
        <v>10000</v>
      </c>
      <c r="F2506" s="167">
        <f t="shared" si="56"/>
        <v>10000</v>
      </c>
      <c r="G2506" s="171"/>
      <c r="H2506" s="178"/>
      <c r="I2506" s="184"/>
    </row>
    <row r="2507" spans="1:9">
      <c r="A2507" s="166"/>
      <c r="B2507" s="915">
        <v>44814</v>
      </c>
      <c r="C2507" s="916" t="s">
        <v>1879</v>
      </c>
      <c r="D2507" s="24" t="s">
        <v>21</v>
      </c>
      <c r="E2507" s="1013">
        <v>10000</v>
      </c>
      <c r="F2507" s="167">
        <f t="shared" si="56"/>
        <v>10000</v>
      </c>
      <c r="G2507" s="171"/>
      <c r="H2507" s="178"/>
      <c r="I2507" s="184"/>
    </row>
    <row r="2508" spans="1:9">
      <c r="A2508" s="166"/>
      <c r="B2508" s="915">
        <v>44814</v>
      </c>
      <c r="C2508" s="916" t="s">
        <v>1879</v>
      </c>
      <c r="D2508" s="24" t="s">
        <v>21</v>
      </c>
      <c r="E2508" s="1013">
        <v>10000</v>
      </c>
      <c r="F2508" s="167">
        <f t="shared" si="56"/>
        <v>10000</v>
      </c>
      <c r="G2508" s="171"/>
      <c r="H2508" s="178"/>
      <c r="I2508" s="184"/>
    </row>
    <row r="2509" spans="1:9">
      <c r="A2509" s="166"/>
      <c r="B2509" s="915">
        <v>44814</v>
      </c>
      <c r="C2509" s="916" t="s">
        <v>1879</v>
      </c>
      <c r="D2509" s="24" t="s">
        <v>21</v>
      </c>
      <c r="E2509" s="1013">
        <v>10000</v>
      </c>
      <c r="F2509" s="167">
        <f t="shared" si="56"/>
        <v>10000</v>
      </c>
      <c r="G2509" s="171"/>
      <c r="H2509" s="178"/>
      <c r="I2509" s="184"/>
    </row>
    <row r="2510" spans="1:9">
      <c r="A2510" s="166"/>
      <c r="B2510" s="915">
        <v>44814</v>
      </c>
      <c r="C2510" s="916" t="s">
        <v>1879</v>
      </c>
      <c r="D2510" s="24" t="s">
        <v>21</v>
      </c>
      <c r="E2510" s="1013">
        <v>10000</v>
      </c>
      <c r="F2510" s="167">
        <f t="shared" si="56"/>
        <v>10000</v>
      </c>
      <c r="G2510" s="171"/>
      <c r="H2510" s="178"/>
      <c r="I2510" s="184"/>
    </row>
    <row r="2511" spans="1:9">
      <c r="A2511" s="166"/>
      <c r="B2511" s="915">
        <v>44814</v>
      </c>
      <c r="C2511" s="916" t="s">
        <v>1879</v>
      </c>
      <c r="D2511" s="24" t="s">
        <v>21</v>
      </c>
      <c r="E2511" s="1013">
        <v>10000</v>
      </c>
      <c r="F2511" s="167">
        <f t="shared" si="56"/>
        <v>10000</v>
      </c>
      <c r="G2511" s="171"/>
      <c r="H2511" s="178"/>
      <c r="I2511" s="184"/>
    </row>
    <row r="2512" spans="1:9">
      <c r="A2512" s="166"/>
      <c r="B2512" s="915">
        <v>44814</v>
      </c>
      <c r="C2512" s="916" t="s">
        <v>1879</v>
      </c>
      <c r="D2512" s="24" t="s">
        <v>21</v>
      </c>
      <c r="E2512" s="1013">
        <v>10000</v>
      </c>
      <c r="F2512" s="167">
        <f t="shared" si="56"/>
        <v>10000</v>
      </c>
      <c r="G2512" s="171"/>
      <c r="H2512" s="178"/>
      <c r="I2512" s="184"/>
    </row>
    <row r="2513" spans="1:9">
      <c r="A2513" s="166"/>
      <c r="B2513" s="915">
        <v>44814</v>
      </c>
      <c r="C2513" s="916" t="s">
        <v>1879</v>
      </c>
      <c r="D2513" s="106" t="s">
        <v>2100</v>
      </c>
      <c r="E2513" s="1013">
        <v>100000</v>
      </c>
      <c r="F2513" s="167">
        <f t="shared" si="56"/>
        <v>100000</v>
      </c>
      <c r="G2513" s="171"/>
      <c r="H2513" s="178"/>
      <c r="I2513" s="184"/>
    </row>
    <row r="2514" spans="1:9">
      <c r="A2514" s="166"/>
      <c r="B2514" s="915">
        <v>44814</v>
      </c>
      <c r="C2514" s="916" t="s">
        <v>1879</v>
      </c>
      <c r="D2514" s="24" t="s">
        <v>21</v>
      </c>
      <c r="E2514" s="1013">
        <v>10000</v>
      </c>
      <c r="F2514" s="167">
        <f t="shared" si="56"/>
        <v>10000</v>
      </c>
      <c r="G2514" s="171"/>
      <c r="H2514" s="178"/>
      <c r="I2514" s="184"/>
    </row>
    <row r="2515" spans="1:9">
      <c r="A2515" s="166"/>
      <c r="B2515" s="915">
        <v>44814</v>
      </c>
      <c r="C2515" s="916" t="s">
        <v>1879</v>
      </c>
      <c r="D2515" s="24" t="s">
        <v>21</v>
      </c>
      <c r="E2515" s="1013">
        <v>10000</v>
      </c>
      <c r="F2515" s="167">
        <f t="shared" si="56"/>
        <v>10000</v>
      </c>
      <c r="G2515" s="171"/>
      <c r="H2515" s="178"/>
      <c r="I2515" s="184"/>
    </row>
    <row r="2516" spans="1:9">
      <c r="A2516" s="166"/>
      <c r="B2516" s="915">
        <v>44814</v>
      </c>
      <c r="C2516" s="916" t="s">
        <v>1879</v>
      </c>
      <c r="D2516" s="106" t="s">
        <v>232</v>
      </c>
      <c r="E2516" s="1013">
        <v>250000</v>
      </c>
      <c r="F2516" s="167">
        <f t="shared" si="56"/>
        <v>250000</v>
      </c>
      <c r="G2516" s="171"/>
      <c r="H2516" s="178"/>
      <c r="I2516" s="184"/>
    </row>
    <row r="2517" spans="1:9">
      <c r="A2517" s="166"/>
      <c r="B2517" s="915">
        <v>44814</v>
      </c>
      <c r="C2517" s="916" t="s">
        <v>1879</v>
      </c>
      <c r="D2517" s="24" t="s">
        <v>21</v>
      </c>
      <c r="E2517" s="1013">
        <v>10000</v>
      </c>
      <c r="F2517" s="167">
        <f t="shared" si="56"/>
        <v>10000</v>
      </c>
      <c r="G2517" s="171"/>
      <c r="H2517" s="178"/>
      <c r="I2517" s="184"/>
    </row>
    <row r="2518" spans="1:9">
      <c r="A2518" s="166"/>
      <c r="B2518" s="915">
        <v>44814</v>
      </c>
      <c r="C2518" s="916" t="s">
        <v>1879</v>
      </c>
      <c r="D2518" s="24" t="s">
        <v>21</v>
      </c>
      <c r="E2518" s="1013">
        <v>10000</v>
      </c>
      <c r="F2518" s="167">
        <f t="shared" si="56"/>
        <v>10000</v>
      </c>
      <c r="G2518" s="171"/>
      <c r="H2518" s="178"/>
      <c r="I2518" s="184"/>
    </row>
    <row r="2519" spans="1:9">
      <c r="A2519" s="166"/>
      <c r="B2519" s="915">
        <v>44814</v>
      </c>
      <c r="C2519" s="916" t="s">
        <v>1879</v>
      </c>
      <c r="D2519" s="24" t="s">
        <v>21</v>
      </c>
      <c r="E2519" s="1013">
        <v>20000</v>
      </c>
      <c r="F2519" s="167">
        <f t="shared" si="56"/>
        <v>20000</v>
      </c>
      <c r="G2519" s="171"/>
      <c r="H2519" s="178"/>
      <c r="I2519" s="184"/>
    </row>
    <row r="2520" spans="1:9">
      <c r="A2520" s="166"/>
      <c r="B2520" s="915">
        <v>44814</v>
      </c>
      <c r="C2520" s="916" t="s">
        <v>1879</v>
      </c>
      <c r="D2520" s="24" t="s">
        <v>21</v>
      </c>
      <c r="E2520" s="1013">
        <v>10000</v>
      </c>
      <c r="F2520" s="167">
        <f t="shared" si="56"/>
        <v>10000</v>
      </c>
      <c r="G2520" s="171"/>
      <c r="H2520" s="178"/>
      <c r="I2520" s="184"/>
    </row>
    <row r="2521" spans="1:9">
      <c r="A2521" s="166"/>
      <c r="B2521" s="915">
        <v>44814</v>
      </c>
      <c r="C2521" s="916" t="s">
        <v>1879</v>
      </c>
      <c r="D2521" s="106" t="s">
        <v>509</v>
      </c>
      <c r="E2521" s="1013">
        <v>50000</v>
      </c>
      <c r="F2521" s="167">
        <f t="shared" si="56"/>
        <v>50000</v>
      </c>
      <c r="G2521" s="171"/>
      <c r="H2521" s="178"/>
      <c r="I2521" s="184"/>
    </row>
    <row r="2522" spans="1:9">
      <c r="A2522" s="166"/>
      <c r="B2522" s="915">
        <v>44814</v>
      </c>
      <c r="C2522" s="916" t="s">
        <v>1879</v>
      </c>
      <c r="D2522" s="24" t="s">
        <v>21</v>
      </c>
      <c r="E2522" s="1013">
        <v>10000</v>
      </c>
      <c r="F2522" s="167">
        <f t="shared" si="56"/>
        <v>10000</v>
      </c>
      <c r="G2522" s="171"/>
      <c r="H2522" s="178"/>
      <c r="I2522" s="184"/>
    </row>
    <row r="2523" spans="1:9">
      <c r="A2523" s="166"/>
      <c r="B2523" s="915">
        <v>44814</v>
      </c>
      <c r="C2523" s="916" t="s">
        <v>1879</v>
      </c>
      <c r="D2523" s="24" t="s">
        <v>21</v>
      </c>
      <c r="E2523" s="1013">
        <v>10000</v>
      </c>
      <c r="F2523" s="167">
        <f t="shared" si="56"/>
        <v>10000</v>
      </c>
      <c r="G2523" s="171"/>
      <c r="H2523" s="178"/>
      <c r="I2523" s="184"/>
    </row>
    <row r="2524" spans="1:9">
      <c r="A2524" s="166"/>
      <c r="B2524" s="915">
        <v>44814</v>
      </c>
      <c r="C2524" s="916" t="s">
        <v>1879</v>
      </c>
      <c r="D2524" s="24" t="s">
        <v>21</v>
      </c>
      <c r="E2524" s="1013">
        <v>10000</v>
      </c>
      <c r="F2524" s="167">
        <f t="shared" si="56"/>
        <v>10000</v>
      </c>
      <c r="G2524" s="171"/>
      <c r="H2524" s="178"/>
      <c r="I2524" s="184"/>
    </row>
    <row r="2525" spans="1:9">
      <c r="A2525" s="166"/>
      <c r="B2525" s="915">
        <v>44814</v>
      </c>
      <c r="C2525" s="916" t="s">
        <v>1879</v>
      </c>
      <c r="D2525" s="24" t="s">
        <v>21</v>
      </c>
      <c r="E2525" s="1013">
        <v>20000</v>
      </c>
      <c r="F2525" s="167">
        <f t="shared" si="56"/>
        <v>20000</v>
      </c>
      <c r="G2525" s="171"/>
      <c r="H2525" s="178"/>
      <c r="I2525" s="184"/>
    </row>
    <row r="2526" spans="1:9">
      <c r="A2526" s="166"/>
      <c r="B2526" s="915">
        <v>44814</v>
      </c>
      <c r="C2526" s="916" t="s">
        <v>1879</v>
      </c>
      <c r="D2526" s="24" t="s">
        <v>21</v>
      </c>
      <c r="E2526" s="1013">
        <v>10000</v>
      </c>
      <c r="F2526" s="167">
        <f t="shared" si="56"/>
        <v>10000</v>
      </c>
      <c r="G2526" s="171"/>
      <c r="H2526" s="178"/>
      <c r="I2526" s="184"/>
    </row>
    <row r="2527" spans="1:9">
      <c r="A2527" s="166"/>
      <c r="B2527" s="915">
        <v>44814</v>
      </c>
      <c r="C2527" s="916" t="s">
        <v>1879</v>
      </c>
      <c r="D2527" s="24" t="s">
        <v>21</v>
      </c>
      <c r="E2527" s="1013">
        <v>10000</v>
      </c>
      <c r="F2527" s="167">
        <f t="shared" si="56"/>
        <v>10000</v>
      </c>
      <c r="G2527" s="171"/>
      <c r="H2527" s="178"/>
      <c r="I2527" s="184"/>
    </row>
    <row r="2528" spans="1:9">
      <c r="A2528" s="166"/>
      <c r="B2528" s="915">
        <v>44814</v>
      </c>
      <c r="C2528" s="916" t="s">
        <v>1879</v>
      </c>
      <c r="D2528" s="24" t="s">
        <v>21</v>
      </c>
      <c r="E2528" s="1013">
        <v>10000</v>
      </c>
      <c r="F2528" s="167">
        <f t="shared" si="56"/>
        <v>10000</v>
      </c>
      <c r="G2528" s="171"/>
      <c r="H2528" s="178"/>
      <c r="I2528" s="184"/>
    </row>
    <row r="2529" spans="1:9">
      <c r="A2529" s="166"/>
      <c r="B2529" s="915">
        <v>44814</v>
      </c>
      <c r="C2529" s="916" t="s">
        <v>1879</v>
      </c>
      <c r="D2529" s="24" t="s">
        <v>21</v>
      </c>
      <c r="E2529" s="1013">
        <v>10000</v>
      </c>
      <c r="F2529" s="167">
        <f t="shared" si="56"/>
        <v>10000</v>
      </c>
      <c r="G2529" s="171"/>
      <c r="H2529" s="178"/>
      <c r="I2529" s="184"/>
    </row>
    <row r="2530" spans="1:9">
      <c r="A2530" s="166"/>
      <c r="B2530" s="915">
        <v>44814</v>
      </c>
      <c r="C2530" s="916" t="s">
        <v>1879</v>
      </c>
      <c r="D2530" s="24" t="s">
        <v>21</v>
      </c>
      <c r="E2530" s="1013">
        <v>20000</v>
      </c>
      <c r="F2530" s="167">
        <f t="shared" si="56"/>
        <v>20000</v>
      </c>
      <c r="G2530" s="171"/>
      <c r="H2530" s="178"/>
      <c r="I2530" s="184"/>
    </row>
    <row r="2531" spans="1:9">
      <c r="A2531" s="166"/>
      <c r="B2531" s="915">
        <v>44814</v>
      </c>
      <c r="C2531" s="916" t="s">
        <v>1879</v>
      </c>
      <c r="D2531" s="106" t="s">
        <v>2101</v>
      </c>
      <c r="E2531" s="1013">
        <v>500000</v>
      </c>
      <c r="F2531" s="167">
        <f t="shared" si="56"/>
        <v>500000</v>
      </c>
      <c r="G2531" s="171"/>
      <c r="H2531" s="178"/>
      <c r="I2531" s="184"/>
    </row>
    <row r="2532" spans="1:9">
      <c r="A2532" s="166"/>
      <c r="B2532" s="915">
        <v>44814</v>
      </c>
      <c r="C2532" s="916" t="s">
        <v>1879</v>
      </c>
      <c r="D2532" s="24" t="s">
        <v>21</v>
      </c>
      <c r="E2532" s="1013">
        <v>10000</v>
      </c>
      <c r="F2532" s="167">
        <f t="shared" si="56"/>
        <v>10000</v>
      </c>
      <c r="G2532" s="171"/>
      <c r="H2532" s="178"/>
      <c r="I2532" s="184"/>
    </row>
    <row r="2533" spans="1:9">
      <c r="A2533" s="166"/>
      <c r="B2533" s="915">
        <v>44814</v>
      </c>
      <c r="C2533" s="916" t="s">
        <v>1879</v>
      </c>
      <c r="D2533" s="106" t="s">
        <v>2102</v>
      </c>
      <c r="E2533" s="1013">
        <v>100000</v>
      </c>
      <c r="F2533" s="167">
        <f t="shared" si="56"/>
        <v>100000</v>
      </c>
      <c r="G2533" s="171"/>
      <c r="H2533" s="178"/>
      <c r="I2533" s="184"/>
    </row>
    <row r="2534" spans="1:9">
      <c r="A2534" s="166"/>
      <c r="B2534" s="915">
        <v>44814</v>
      </c>
      <c r="C2534" s="916" t="s">
        <v>1879</v>
      </c>
      <c r="D2534" s="24" t="s">
        <v>21</v>
      </c>
      <c r="E2534" s="1013">
        <v>10000</v>
      </c>
      <c r="F2534" s="167">
        <f t="shared" si="56"/>
        <v>10000</v>
      </c>
      <c r="G2534" s="171"/>
      <c r="H2534" s="178"/>
      <c r="I2534" s="184"/>
    </row>
    <row r="2535" spans="1:9">
      <c r="A2535" s="166"/>
      <c r="B2535" s="915">
        <v>44814</v>
      </c>
      <c r="C2535" s="916" t="s">
        <v>1879</v>
      </c>
      <c r="D2535" s="24" t="s">
        <v>21</v>
      </c>
      <c r="E2535" s="1013">
        <v>10000</v>
      </c>
      <c r="F2535" s="167">
        <f t="shared" si="56"/>
        <v>10000</v>
      </c>
      <c r="G2535" s="171"/>
      <c r="H2535" s="178"/>
      <c r="I2535" s="184"/>
    </row>
    <row r="2536" spans="1:9">
      <c r="A2536" s="166"/>
      <c r="B2536" s="915">
        <v>44814</v>
      </c>
      <c r="C2536" s="916" t="s">
        <v>1879</v>
      </c>
      <c r="D2536" s="24" t="s">
        <v>21</v>
      </c>
      <c r="E2536" s="1013">
        <v>10000</v>
      </c>
      <c r="F2536" s="167">
        <f t="shared" si="56"/>
        <v>10000</v>
      </c>
      <c r="G2536" s="171"/>
      <c r="H2536" s="178"/>
      <c r="I2536" s="184"/>
    </row>
    <row r="2537" spans="1:9">
      <c r="A2537" s="166"/>
      <c r="B2537" s="915">
        <v>44814</v>
      </c>
      <c r="C2537" s="916" t="s">
        <v>1879</v>
      </c>
      <c r="D2537" s="24" t="s">
        <v>21</v>
      </c>
      <c r="E2537" s="1013">
        <v>10000</v>
      </c>
      <c r="F2537" s="167">
        <f t="shared" si="56"/>
        <v>10000</v>
      </c>
      <c r="G2537" s="171"/>
      <c r="H2537" s="178"/>
      <c r="I2537" s="184"/>
    </row>
    <row r="2538" spans="1:9">
      <c r="A2538" s="166"/>
      <c r="B2538" s="915">
        <v>44814</v>
      </c>
      <c r="C2538" s="916" t="s">
        <v>1879</v>
      </c>
      <c r="D2538" s="24" t="s">
        <v>21</v>
      </c>
      <c r="E2538" s="1013">
        <v>1000</v>
      </c>
      <c r="F2538" s="167">
        <f t="shared" si="56"/>
        <v>1000</v>
      </c>
      <c r="G2538" s="171"/>
      <c r="H2538" s="178"/>
      <c r="I2538" s="184"/>
    </row>
    <row r="2539" spans="1:9">
      <c r="A2539" s="166"/>
      <c r="B2539" s="915">
        <v>44814</v>
      </c>
      <c r="C2539" s="916" t="s">
        <v>1879</v>
      </c>
      <c r="D2539" s="24" t="s">
        <v>21</v>
      </c>
      <c r="E2539" s="1013">
        <v>20000</v>
      </c>
      <c r="F2539" s="167">
        <f t="shared" si="56"/>
        <v>20000</v>
      </c>
      <c r="G2539" s="171"/>
      <c r="H2539" s="178"/>
      <c r="I2539" s="184"/>
    </row>
    <row r="2540" spans="1:9">
      <c r="A2540" s="166"/>
      <c r="B2540" s="915">
        <v>44814</v>
      </c>
      <c r="C2540" s="916" t="s">
        <v>1879</v>
      </c>
      <c r="D2540" s="24" t="s">
        <v>21</v>
      </c>
      <c r="E2540" s="1013">
        <v>10000</v>
      </c>
      <c r="F2540" s="167">
        <f t="shared" si="56"/>
        <v>10000</v>
      </c>
      <c r="G2540" s="171"/>
      <c r="H2540" s="178"/>
      <c r="I2540" s="184"/>
    </row>
    <row r="2541" spans="1:9">
      <c r="A2541" s="166"/>
      <c r="B2541" s="915">
        <v>44815</v>
      </c>
      <c r="C2541" s="916" t="s">
        <v>1880</v>
      </c>
      <c r="D2541" s="24" t="s">
        <v>21</v>
      </c>
      <c r="E2541" s="1013">
        <v>10000</v>
      </c>
      <c r="F2541" s="167">
        <f t="shared" si="56"/>
        <v>10000</v>
      </c>
      <c r="G2541" s="171"/>
      <c r="H2541" s="178"/>
      <c r="I2541" s="184"/>
    </row>
    <row r="2542" spans="1:9">
      <c r="A2542" s="166"/>
      <c r="B2542" s="915">
        <v>44815</v>
      </c>
      <c r="C2542" s="916" t="s">
        <v>1880</v>
      </c>
      <c r="D2542" s="24" t="s">
        <v>21</v>
      </c>
      <c r="E2542" s="1013">
        <v>10000</v>
      </c>
      <c r="F2542" s="167">
        <f t="shared" si="56"/>
        <v>10000</v>
      </c>
      <c r="G2542" s="171"/>
      <c r="H2542" s="178"/>
      <c r="I2542" s="184"/>
    </row>
    <row r="2543" spans="1:9">
      <c r="A2543" s="166"/>
      <c r="B2543" s="915">
        <v>44815</v>
      </c>
      <c r="C2543" s="916" t="s">
        <v>1880</v>
      </c>
      <c r="D2543" s="24" t="s">
        <v>21</v>
      </c>
      <c r="E2543" s="1013">
        <v>10000</v>
      </c>
      <c r="F2543" s="167">
        <f t="shared" si="56"/>
        <v>10000</v>
      </c>
      <c r="G2543" s="171"/>
      <c r="H2543" s="178"/>
      <c r="I2543" s="184"/>
    </row>
    <row r="2544" spans="1:9">
      <c r="A2544" s="166"/>
      <c r="B2544" s="915">
        <v>44815</v>
      </c>
      <c r="C2544" s="916" t="s">
        <v>1880</v>
      </c>
      <c r="D2544" s="24" t="s">
        <v>21</v>
      </c>
      <c r="E2544" s="1013">
        <v>10000</v>
      </c>
      <c r="F2544" s="167">
        <f t="shared" si="56"/>
        <v>10000</v>
      </c>
      <c r="G2544" s="171"/>
      <c r="H2544" s="178"/>
      <c r="I2544" s="184"/>
    </row>
    <row r="2545" spans="1:9">
      <c r="A2545" s="166"/>
      <c r="B2545" s="915">
        <v>44815</v>
      </c>
      <c r="C2545" s="916" t="s">
        <v>1880</v>
      </c>
      <c r="D2545" s="24" t="s">
        <v>21</v>
      </c>
      <c r="E2545" s="1013">
        <v>10000</v>
      </c>
      <c r="F2545" s="167">
        <f t="shared" si="56"/>
        <v>10000</v>
      </c>
      <c r="G2545" s="171"/>
      <c r="H2545" s="178"/>
      <c r="I2545" s="184"/>
    </row>
    <row r="2546" spans="1:9">
      <c r="A2546" s="166"/>
      <c r="B2546" s="915">
        <v>44815</v>
      </c>
      <c r="C2546" s="916" t="s">
        <v>1880</v>
      </c>
      <c r="D2546" s="24" t="s">
        <v>21</v>
      </c>
      <c r="E2546" s="1013">
        <v>10000</v>
      </c>
      <c r="F2546" s="167">
        <f t="shared" si="56"/>
        <v>10000</v>
      </c>
      <c r="G2546" s="171"/>
      <c r="H2546" s="178"/>
      <c r="I2546" s="184"/>
    </row>
    <row r="2547" spans="1:9">
      <c r="A2547" s="166"/>
      <c r="B2547" s="915">
        <v>44815</v>
      </c>
      <c r="C2547" s="916" t="s">
        <v>1880</v>
      </c>
      <c r="D2547" s="24" t="s">
        <v>21</v>
      </c>
      <c r="E2547" s="1013">
        <v>10000</v>
      </c>
      <c r="F2547" s="167">
        <f t="shared" si="56"/>
        <v>10000</v>
      </c>
      <c r="G2547" s="171"/>
      <c r="H2547" s="178"/>
      <c r="I2547" s="184"/>
    </row>
    <row r="2548" spans="1:9">
      <c r="A2548" s="166"/>
      <c r="B2548" s="915">
        <v>44815</v>
      </c>
      <c r="C2548" s="916" t="s">
        <v>1880</v>
      </c>
      <c r="D2548" s="24" t="s">
        <v>21</v>
      </c>
      <c r="E2548" s="1013">
        <v>10000</v>
      </c>
      <c r="F2548" s="167">
        <f t="shared" si="56"/>
        <v>10000</v>
      </c>
      <c r="G2548" s="171"/>
      <c r="H2548" s="178"/>
      <c r="I2548" s="184"/>
    </row>
    <row r="2549" spans="1:9">
      <c r="A2549" s="166"/>
      <c r="B2549" s="915">
        <v>44815</v>
      </c>
      <c r="C2549" s="916" t="s">
        <v>1880</v>
      </c>
      <c r="D2549" s="24" t="s">
        <v>21</v>
      </c>
      <c r="E2549" s="1013">
        <v>5000</v>
      </c>
      <c r="F2549" s="167">
        <f t="shared" ref="F2549:F2612" si="57">E2549</f>
        <v>5000</v>
      </c>
      <c r="G2549" s="171"/>
      <c r="H2549" s="178"/>
      <c r="I2549" s="184"/>
    </row>
    <row r="2550" spans="1:9">
      <c r="A2550" s="166"/>
      <c r="B2550" s="915">
        <v>44815</v>
      </c>
      <c r="C2550" s="916" t="s">
        <v>1880</v>
      </c>
      <c r="D2550" s="24" t="s">
        <v>21</v>
      </c>
      <c r="E2550" s="1013">
        <v>10000</v>
      </c>
      <c r="F2550" s="167">
        <f t="shared" si="57"/>
        <v>10000</v>
      </c>
      <c r="G2550" s="171"/>
      <c r="H2550" s="178"/>
      <c r="I2550" s="184"/>
    </row>
    <row r="2551" spans="1:9">
      <c r="A2551" s="166"/>
      <c r="B2551" s="915">
        <v>44815</v>
      </c>
      <c r="C2551" s="916" t="s">
        <v>1880</v>
      </c>
      <c r="D2551" s="24" t="s">
        <v>21</v>
      </c>
      <c r="E2551" s="1013">
        <v>10000</v>
      </c>
      <c r="F2551" s="167">
        <f t="shared" si="57"/>
        <v>10000</v>
      </c>
      <c r="G2551" s="171"/>
      <c r="H2551" s="178"/>
      <c r="I2551" s="184"/>
    </row>
    <row r="2552" spans="1:9">
      <c r="A2552" s="166"/>
      <c r="B2552" s="915">
        <v>44815</v>
      </c>
      <c r="C2552" s="916" t="s">
        <v>1880</v>
      </c>
      <c r="D2552" s="24" t="s">
        <v>21</v>
      </c>
      <c r="E2552" s="1013">
        <v>10000</v>
      </c>
      <c r="F2552" s="167">
        <f t="shared" si="57"/>
        <v>10000</v>
      </c>
      <c r="G2552" s="171"/>
      <c r="H2552" s="178"/>
      <c r="I2552" s="184"/>
    </row>
    <row r="2553" spans="1:9">
      <c r="A2553" s="166"/>
      <c r="B2553" s="915">
        <v>44815</v>
      </c>
      <c r="C2553" s="916" t="s">
        <v>1880</v>
      </c>
      <c r="D2553" s="24" t="s">
        <v>21</v>
      </c>
      <c r="E2553" s="1013">
        <v>10000</v>
      </c>
      <c r="F2553" s="167">
        <f t="shared" si="57"/>
        <v>10000</v>
      </c>
      <c r="G2553" s="171"/>
      <c r="H2553" s="178"/>
      <c r="I2553" s="184"/>
    </row>
    <row r="2554" spans="1:9">
      <c r="A2554" s="166"/>
      <c r="B2554" s="915">
        <v>44815</v>
      </c>
      <c r="C2554" s="916" t="s">
        <v>1880</v>
      </c>
      <c r="D2554" s="24" t="s">
        <v>21</v>
      </c>
      <c r="E2554" s="1013">
        <v>10000</v>
      </c>
      <c r="F2554" s="167">
        <f t="shared" si="57"/>
        <v>10000</v>
      </c>
      <c r="G2554" s="171"/>
      <c r="H2554" s="178"/>
      <c r="I2554" s="184"/>
    </row>
    <row r="2555" spans="1:9">
      <c r="A2555" s="166"/>
      <c r="B2555" s="915">
        <v>44815</v>
      </c>
      <c r="C2555" s="916" t="s">
        <v>1880</v>
      </c>
      <c r="D2555" s="24" t="s">
        <v>21</v>
      </c>
      <c r="E2555" s="1013">
        <v>10000</v>
      </c>
      <c r="F2555" s="167">
        <f t="shared" si="57"/>
        <v>10000</v>
      </c>
      <c r="G2555" s="171"/>
      <c r="H2555" s="178"/>
      <c r="I2555" s="184"/>
    </row>
    <row r="2556" spans="1:9">
      <c r="A2556" s="166"/>
      <c r="B2556" s="915">
        <v>44815</v>
      </c>
      <c r="C2556" s="916" t="s">
        <v>1880</v>
      </c>
      <c r="D2556" s="24" t="s">
        <v>21</v>
      </c>
      <c r="E2556" s="1013">
        <v>10000</v>
      </c>
      <c r="F2556" s="167">
        <f t="shared" si="57"/>
        <v>10000</v>
      </c>
      <c r="G2556" s="171"/>
      <c r="H2556" s="178"/>
      <c r="I2556" s="184"/>
    </row>
    <row r="2557" spans="1:9">
      <c r="A2557" s="166"/>
      <c r="B2557" s="915">
        <v>44815</v>
      </c>
      <c r="C2557" s="916" t="s">
        <v>1880</v>
      </c>
      <c r="D2557" s="24" t="s">
        <v>21</v>
      </c>
      <c r="E2557" s="1013">
        <v>10000</v>
      </c>
      <c r="F2557" s="167">
        <f t="shared" si="57"/>
        <v>10000</v>
      </c>
      <c r="G2557" s="171"/>
      <c r="H2557" s="178"/>
      <c r="I2557" s="184"/>
    </row>
    <row r="2558" spans="1:9">
      <c r="A2558" s="166"/>
      <c r="B2558" s="915">
        <v>44815</v>
      </c>
      <c r="C2558" s="916" t="s">
        <v>1880</v>
      </c>
      <c r="D2558" s="24" t="s">
        <v>21</v>
      </c>
      <c r="E2558" s="1013">
        <v>20000</v>
      </c>
      <c r="F2558" s="167">
        <f t="shared" si="57"/>
        <v>20000</v>
      </c>
      <c r="G2558" s="171"/>
      <c r="H2558" s="178"/>
      <c r="I2558" s="184"/>
    </row>
    <row r="2559" spans="1:9">
      <c r="A2559" s="166"/>
      <c r="B2559" s="915">
        <v>44815</v>
      </c>
      <c r="C2559" s="916" t="s">
        <v>1880</v>
      </c>
      <c r="D2559" s="24" t="s">
        <v>21</v>
      </c>
      <c r="E2559" s="1013">
        <v>10000</v>
      </c>
      <c r="F2559" s="167">
        <f t="shared" si="57"/>
        <v>10000</v>
      </c>
      <c r="G2559" s="171"/>
      <c r="H2559" s="178"/>
      <c r="I2559" s="184"/>
    </row>
    <row r="2560" spans="1:9">
      <c r="A2560" s="166"/>
      <c r="B2560" s="915">
        <v>44815</v>
      </c>
      <c r="C2560" s="916" t="s">
        <v>1880</v>
      </c>
      <c r="D2560" s="24" t="s">
        <v>21</v>
      </c>
      <c r="E2560" s="1013">
        <v>10000</v>
      </c>
      <c r="F2560" s="167">
        <f t="shared" si="57"/>
        <v>10000</v>
      </c>
      <c r="G2560" s="171"/>
      <c r="H2560" s="178"/>
      <c r="I2560" s="184"/>
    </row>
    <row r="2561" spans="1:9">
      <c r="A2561" s="166"/>
      <c r="B2561" s="915">
        <v>44815</v>
      </c>
      <c r="C2561" s="916" t="s">
        <v>1880</v>
      </c>
      <c r="D2561" s="24" t="s">
        <v>21</v>
      </c>
      <c r="E2561" s="1013">
        <v>10000</v>
      </c>
      <c r="F2561" s="167">
        <f t="shared" si="57"/>
        <v>10000</v>
      </c>
      <c r="G2561" s="171"/>
      <c r="H2561" s="178"/>
      <c r="I2561" s="184"/>
    </row>
    <row r="2562" spans="1:9">
      <c r="A2562" s="166"/>
      <c r="B2562" s="915">
        <v>44815</v>
      </c>
      <c r="C2562" s="916" t="s">
        <v>1880</v>
      </c>
      <c r="D2562" s="24" t="s">
        <v>21</v>
      </c>
      <c r="E2562" s="1013">
        <v>10000</v>
      </c>
      <c r="F2562" s="167">
        <f t="shared" si="57"/>
        <v>10000</v>
      </c>
      <c r="G2562" s="171"/>
      <c r="H2562" s="178"/>
      <c r="I2562" s="184"/>
    </row>
    <row r="2563" spans="1:9">
      <c r="A2563" s="166"/>
      <c r="B2563" s="915">
        <v>44815</v>
      </c>
      <c r="C2563" s="916" t="s">
        <v>1880</v>
      </c>
      <c r="D2563" s="24" t="s">
        <v>21</v>
      </c>
      <c r="E2563" s="1013">
        <v>10000</v>
      </c>
      <c r="F2563" s="167">
        <f t="shared" si="57"/>
        <v>10000</v>
      </c>
      <c r="G2563" s="171"/>
      <c r="H2563" s="178"/>
      <c r="I2563" s="184"/>
    </row>
    <row r="2564" spans="1:9">
      <c r="A2564" s="166"/>
      <c r="B2564" s="915">
        <v>44815</v>
      </c>
      <c r="C2564" s="916" t="s">
        <v>1880</v>
      </c>
      <c r="D2564" s="24" t="s">
        <v>21</v>
      </c>
      <c r="E2564" s="1013">
        <v>10000</v>
      </c>
      <c r="F2564" s="167">
        <f t="shared" si="57"/>
        <v>10000</v>
      </c>
      <c r="G2564" s="171"/>
      <c r="H2564" s="178"/>
      <c r="I2564" s="184"/>
    </row>
    <row r="2565" spans="1:9">
      <c r="A2565" s="166"/>
      <c r="B2565" s="915">
        <v>44815</v>
      </c>
      <c r="C2565" s="916" t="s">
        <v>1880</v>
      </c>
      <c r="D2565" s="24" t="s">
        <v>21</v>
      </c>
      <c r="E2565" s="1013">
        <v>10000</v>
      </c>
      <c r="F2565" s="167">
        <f t="shared" si="57"/>
        <v>10000</v>
      </c>
      <c r="G2565" s="171"/>
      <c r="H2565" s="178"/>
      <c r="I2565" s="184"/>
    </row>
    <row r="2566" spans="1:9">
      <c r="A2566" s="166"/>
      <c r="B2566" s="915">
        <v>44815</v>
      </c>
      <c r="C2566" s="916" t="s">
        <v>1880</v>
      </c>
      <c r="D2566" s="24" t="s">
        <v>21</v>
      </c>
      <c r="E2566" s="1013">
        <v>10000</v>
      </c>
      <c r="F2566" s="167">
        <f t="shared" si="57"/>
        <v>10000</v>
      </c>
      <c r="G2566" s="171"/>
      <c r="H2566" s="178"/>
      <c r="I2566" s="184"/>
    </row>
    <row r="2567" spans="1:9">
      <c r="A2567" s="166"/>
      <c r="B2567" s="915">
        <v>44815</v>
      </c>
      <c r="C2567" s="916" t="s">
        <v>1880</v>
      </c>
      <c r="D2567" s="106" t="s">
        <v>2103</v>
      </c>
      <c r="E2567" s="1013">
        <v>300000</v>
      </c>
      <c r="F2567" s="167">
        <f t="shared" si="57"/>
        <v>300000</v>
      </c>
      <c r="G2567" s="171"/>
      <c r="H2567" s="178"/>
      <c r="I2567" s="184"/>
    </row>
    <row r="2568" spans="1:9">
      <c r="A2568" s="166"/>
      <c r="B2568" s="915">
        <v>44815</v>
      </c>
      <c r="C2568" s="916" t="s">
        <v>1880</v>
      </c>
      <c r="D2568" s="106" t="s">
        <v>2104</v>
      </c>
      <c r="E2568" s="1013">
        <v>100000</v>
      </c>
      <c r="F2568" s="167">
        <f t="shared" si="57"/>
        <v>100000</v>
      </c>
      <c r="G2568" s="171"/>
      <c r="H2568" s="178"/>
      <c r="I2568" s="184"/>
    </row>
    <row r="2569" spans="1:9">
      <c r="A2569" s="166"/>
      <c r="B2569" s="915">
        <v>44816</v>
      </c>
      <c r="C2569" s="916" t="s">
        <v>1881</v>
      </c>
      <c r="D2569" s="106" t="s">
        <v>2463</v>
      </c>
      <c r="E2569" s="1013">
        <v>500000</v>
      </c>
      <c r="F2569" s="167">
        <f t="shared" si="57"/>
        <v>500000</v>
      </c>
      <c r="G2569" s="171"/>
      <c r="H2569" s="178"/>
      <c r="I2569" s="184"/>
    </row>
    <row r="2570" spans="1:9">
      <c r="A2570" s="166"/>
      <c r="B2570" s="915">
        <v>44816</v>
      </c>
      <c r="C2570" s="916" t="s">
        <v>1881</v>
      </c>
      <c r="D2570" s="289" t="s">
        <v>955</v>
      </c>
      <c r="E2570" s="1013">
        <v>100000</v>
      </c>
      <c r="F2570" s="167">
        <f t="shared" si="57"/>
        <v>100000</v>
      </c>
      <c r="G2570" s="171"/>
      <c r="H2570" s="178"/>
      <c r="I2570" s="184"/>
    </row>
    <row r="2571" spans="1:9">
      <c r="A2571" s="166"/>
      <c r="B2571" s="915">
        <v>44816</v>
      </c>
      <c r="C2571" s="916" t="s">
        <v>1881</v>
      </c>
      <c r="D2571" s="24" t="s">
        <v>21</v>
      </c>
      <c r="E2571" s="1013">
        <v>10000</v>
      </c>
      <c r="F2571" s="167">
        <f t="shared" si="57"/>
        <v>10000</v>
      </c>
      <c r="G2571" s="171"/>
      <c r="H2571" s="178"/>
      <c r="I2571" s="184"/>
    </row>
    <row r="2572" spans="1:9">
      <c r="A2572" s="166"/>
      <c r="B2572" s="915">
        <v>44816</v>
      </c>
      <c r="C2572" s="916" t="s">
        <v>1881</v>
      </c>
      <c r="D2572" s="24" t="s">
        <v>21</v>
      </c>
      <c r="E2572" s="1013">
        <v>10000</v>
      </c>
      <c r="F2572" s="167">
        <f t="shared" si="57"/>
        <v>10000</v>
      </c>
      <c r="G2572" s="171"/>
      <c r="H2572" s="178"/>
      <c r="I2572" s="184"/>
    </row>
    <row r="2573" spans="1:9">
      <c r="A2573" s="166"/>
      <c r="B2573" s="915">
        <v>44816</v>
      </c>
      <c r="C2573" s="916" t="s">
        <v>1881</v>
      </c>
      <c r="D2573" s="24" t="s">
        <v>21</v>
      </c>
      <c r="E2573" s="1013">
        <v>10000</v>
      </c>
      <c r="F2573" s="167">
        <f t="shared" si="57"/>
        <v>10000</v>
      </c>
      <c r="G2573" s="171"/>
      <c r="H2573" s="178"/>
      <c r="I2573" s="184"/>
    </row>
    <row r="2574" spans="1:9">
      <c r="A2574" s="166"/>
      <c r="B2574" s="915">
        <v>44816</v>
      </c>
      <c r="C2574" s="916" t="s">
        <v>1881</v>
      </c>
      <c r="D2574" s="24" t="s">
        <v>21</v>
      </c>
      <c r="E2574" s="1013">
        <v>80000</v>
      </c>
      <c r="F2574" s="167">
        <f t="shared" si="57"/>
        <v>80000</v>
      </c>
      <c r="G2574" s="171"/>
      <c r="H2574" s="178"/>
      <c r="I2574" s="184"/>
    </row>
    <row r="2575" spans="1:9">
      <c r="A2575" s="166"/>
      <c r="B2575" s="915">
        <v>44816</v>
      </c>
      <c r="C2575" s="916" t="s">
        <v>1881</v>
      </c>
      <c r="D2575" s="24" t="s">
        <v>21</v>
      </c>
      <c r="E2575" s="1013">
        <v>10000</v>
      </c>
      <c r="F2575" s="167">
        <f t="shared" si="57"/>
        <v>10000</v>
      </c>
      <c r="G2575" s="171"/>
      <c r="H2575" s="178"/>
      <c r="I2575" s="184"/>
    </row>
    <row r="2576" spans="1:9">
      <c r="A2576" s="166"/>
      <c r="B2576" s="915">
        <v>44816</v>
      </c>
      <c r="C2576" s="916" t="s">
        <v>1881</v>
      </c>
      <c r="D2576" s="24" t="s">
        <v>21</v>
      </c>
      <c r="E2576" s="1013">
        <v>10000</v>
      </c>
      <c r="F2576" s="167">
        <f t="shared" si="57"/>
        <v>10000</v>
      </c>
      <c r="G2576" s="171"/>
      <c r="H2576" s="178"/>
      <c r="I2576" s="184"/>
    </row>
    <row r="2577" spans="1:9">
      <c r="A2577" s="166"/>
      <c r="B2577" s="915">
        <v>44816</v>
      </c>
      <c r="C2577" s="916" t="s">
        <v>1881</v>
      </c>
      <c r="D2577" s="24" t="s">
        <v>21</v>
      </c>
      <c r="E2577" s="1013">
        <v>10000</v>
      </c>
      <c r="F2577" s="167">
        <f t="shared" si="57"/>
        <v>10000</v>
      </c>
      <c r="G2577" s="171"/>
      <c r="H2577" s="178"/>
      <c r="I2577" s="184"/>
    </row>
    <row r="2578" spans="1:9">
      <c r="A2578" s="166"/>
      <c r="B2578" s="915">
        <v>44816</v>
      </c>
      <c r="C2578" s="916" t="s">
        <v>1881</v>
      </c>
      <c r="D2578" s="106" t="s">
        <v>147</v>
      </c>
      <c r="E2578" s="1013">
        <v>50000</v>
      </c>
      <c r="F2578" s="167">
        <f t="shared" si="57"/>
        <v>50000</v>
      </c>
      <c r="G2578" s="171"/>
      <c r="H2578" s="178"/>
      <c r="I2578" s="184"/>
    </row>
    <row r="2579" spans="1:9">
      <c r="A2579" s="166"/>
      <c r="B2579" s="915">
        <v>44816</v>
      </c>
      <c r="C2579" s="916" t="s">
        <v>1881</v>
      </c>
      <c r="D2579" s="24" t="s">
        <v>21</v>
      </c>
      <c r="E2579" s="1013">
        <v>10000</v>
      </c>
      <c r="F2579" s="167">
        <f t="shared" si="57"/>
        <v>10000</v>
      </c>
      <c r="G2579" s="171"/>
      <c r="H2579" s="178"/>
      <c r="I2579" s="184"/>
    </row>
    <row r="2580" spans="1:9">
      <c r="A2580" s="166"/>
      <c r="B2580" s="915">
        <v>44816</v>
      </c>
      <c r="C2580" s="916" t="s">
        <v>1881</v>
      </c>
      <c r="D2580" s="24" t="s">
        <v>21</v>
      </c>
      <c r="E2580" s="1013">
        <v>10000</v>
      </c>
      <c r="F2580" s="167">
        <f t="shared" si="57"/>
        <v>10000</v>
      </c>
      <c r="G2580" s="171"/>
      <c r="H2580" s="178"/>
      <c r="I2580" s="184"/>
    </row>
    <row r="2581" spans="1:9">
      <c r="A2581" s="166"/>
      <c r="B2581" s="915">
        <v>44816</v>
      </c>
      <c r="C2581" s="916" t="s">
        <v>1881</v>
      </c>
      <c r="D2581" s="24" t="s">
        <v>21</v>
      </c>
      <c r="E2581" s="1013">
        <v>10000</v>
      </c>
      <c r="F2581" s="167">
        <f t="shared" si="57"/>
        <v>10000</v>
      </c>
      <c r="G2581" s="171"/>
      <c r="H2581" s="178"/>
      <c r="I2581" s="184"/>
    </row>
    <row r="2582" spans="1:9">
      <c r="A2582" s="166"/>
      <c r="B2582" s="915">
        <v>44816</v>
      </c>
      <c r="C2582" s="916" t="s">
        <v>1881</v>
      </c>
      <c r="D2582" s="24" t="s">
        <v>21</v>
      </c>
      <c r="E2582" s="1013">
        <v>10000</v>
      </c>
      <c r="F2582" s="167">
        <f t="shared" si="57"/>
        <v>10000</v>
      </c>
      <c r="G2582" s="171"/>
      <c r="H2582" s="178"/>
      <c r="I2582" s="184"/>
    </row>
    <row r="2583" spans="1:9">
      <c r="A2583" s="166"/>
      <c r="B2583" s="915">
        <v>44816</v>
      </c>
      <c r="C2583" s="916" t="s">
        <v>1881</v>
      </c>
      <c r="D2583" s="24" t="s">
        <v>21</v>
      </c>
      <c r="E2583" s="1013">
        <v>10000</v>
      </c>
      <c r="F2583" s="167">
        <f t="shared" si="57"/>
        <v>10000</v>
      </c>
      <c r="G2583" s="171"/>
      <c r="H2583" s="178"/>
      <c r="I2583" s="184"/>
    </row>
    <row r="2584" spans="1:9">
      <c r="A2584" s="166"/>
      <c r="B2584" s="915">
        <v>44816</v>
      </c>
      <c r="C2584" s="916" t="s">
        <v>1881</v>
      </c>
      <c r="D2584" s="24" t="s">
        <v>21</v>
      </c>
      <c r="E2584" s="1013">
        <v>10000</v>
      </c>
      <c r="F2584" s="167">
        <f t="shared" si="57"/>
        <v>10000</v>
      </c>
      <c r="G2584" s="171"/>
      <c r="H2584" s="178"/>
      <c r="I2584" s="184"/>
    </row>
    <row r="2585" spans="1:9">
      <c r="A2585" s="166"/>
      <c r="B2585" s="915">
        <v>44816</v>
      </c>
      <c r="C2585" s="916" t="s">
        <v>1881</v>
      </c>
      <c r="D2585" s="24" t="s">
        <v>21</v>
      </c>
      <c r="E2585" s="1013">
        <v>10000</v>
      </c>
      <c r="F2585" s="167">
        <f t="shared" si="57"/>
        <v>10000</v>
      </c>
      <c r="G2585" s="171"/>
      <c r="H2585" s="178"/>
      <c r="I2585" s="184"/>
    </row>
    <row r="2586" spans="1:9">
      <c r="A2586" s="166"/>
      <c r="B2586" s="915">
        <v>44816</v>
      </c>
      <c r="C2586" s="916" t="s">
        <v>1881</v>
      </c>
      <c r="D2586" s="24" t="s">
        <v>21</v>
      </c>
      <c r="E2586" s="1013">
        <v>10000</v>
      </c>
      <c r="F2586" s="167">
        <f t="shared" si="57"/>
        <v>10000</v>
      </c>
      <c r="G2586" s="171"/>
      <c r="H2586" s="178"/>
      <c r="I2586" s="184"/>
    </row>
    <row r="2587" spans="1:9">
      <c r="A2587" s="166"/>
      <c r="B2587" s="915">
        <v>44816</v>
      </c>
      <c r="C2587" s="916" t="s">
        <v>1881</v>
      </c>
      <c r="D2587" s="24" t="s">
        <v>21</v>
      </c>
      <c r="E2587" s="1013">
        <v>10000</v>
      </c>
      <c r="F2587" s="167">
        <f t="shared" si="57"/>
        <v>10000</v>
      </c>
      <c r="G2587" s="171"/>
      <c r="H2587" s="178"/>
      <c r="I2587" s="184"/>
    </row>
    <row r="2588" spans="1:9">
      <c r="A2588" s="166"/>
      <c r="B2588" s="915">
        <v>44816</v>
      </c>
      <c r="C2588" s="916" t="s">
        <v>1881</v>
      </c>
      <c r="D2588" s="24" t="s">
        <v>21</v>
      </c>
      <c r="E2588" s="1013">
        <v>10000</v>
      </c>
      <c r="F2588" s="167">
        <f t="shared" si="57"/>
        <v>10000</v>
      </c>
      <c r="G2588" s="171"/>
      <c r="H2588" s="178"/>
      <c r="I2588" s="184"/>
    </row>
    <row r="2589" spans="1:9">
      <c r="A2589" s="166"/>
      <c r="B2589" s="915">
        <v>44816</v>
      </c>
      <c r="C2589" s="916" t="s">
        <v>1881</v>
      </c>
      <c r="D2589" s="24" t="s">
        <v>21</v>
      </c>
      <c r="E2589" s="1013">
        <v>10000</v>
      </c>
      <c r="F2589" s="167">
        <f t="shared" si="57"/>
        <v>10000</v>
      </c>
      <c r="G2589" s="171"/>
      <c r="H2589" s="178"/>
      <c r="I2589" s="184"/>
    </row>
    <row r="2590" spans="1:9">
      <c r="A2590" s="166"/>
      <c r="B2590" s="915">
        <v>44816</v>
      </c>
      <c r="C2590" s="916" t="s">
        <v>1881</v>
      </c>
      <c r="D2590" s="24" t="s">
        <v>21</v>
      </c>
      <c r="E2590" s="1013">
        <v>10000</v>
      </c>
      <c r="F2590" s="167">
        <f t="shared" si="57"/>
        <v>10000</v>
      </c>
      <c r="G2590" s="171"/>
      <c r="H2590" s="178"/>
      <c r="I2590" s="184"/>
    </row>
    <row r="2591" spans="1:9">
      <c r="A2591" s="166"/>
      <c r="B2591" s="915">
        <v>44816</v>
      </c>
      <c r="C2591" s="916" t="s">
        <v>1881</v>
      </c>
      <c r="D2591" s="24" t="s">
        <v>21</v>
      </c>
      <c r="E2591" s="1013">
        <v>10000</v>
      </c>
      <c r="F2591" s="167">
        <f t="shared" si="57"/>
        <v>10000</v>
      </c>
      <c r="G2591" s="171"/>
      <c r="H2591" s="178"/>
      <c r="I2591" s="184"/>
    </row>
    <row r="2592" spans="1:9">
      <c r="A2592" s="166"/>
      <c r="B2592" s="915">
        <v>44816</v>
      </c>
      <c r="C2592" s="916" t="s">
        <v>1881</v>
      </c>
      <c r="D2592" s="24" t="s">
        <v>21</v>
      </c>
      <c r="E2592" s="1013">
        <v>10000</v>
      </c>
      <c r="F2592" s="167">
        <f t="shared" si="57"/>
        <v>10000</v>
      </c>
      <c r="G2592" s="171"/>
      <c r="H2592" s="178"/>
      <c r="I2592" s="184"/>
    </row>
    <row r="2593" spans="1:9">
      <c r="A2593" s="166"/>
      <c r="B2593" s="915">
        <v>44816</v>
      </c>
      <c r="C2593" s="916" t="s">
        <v>1881</v>
      </c>
      <c r="D2593" s="24" t="s">
        <v>21</v>
      </c>
      <c r="E2593" s="1013">
        <v>20000</v>
      </c>
      <c r="F2593" s="167">
        <f t="shared" si="57"/>
        <v>20000</v>
      </c>
      <c r="G2593" s="171"/>
      <c r="H2593" s="178"/>
      <c r="I2593" s="184"/>
    </row>
    <row r="2594" spans="1:9">
      <c r="A2594" s="166"/>
      <c r="B2594" s="915">
        <v>44816</v>
      </c>
      <c r="C2594" s="916" t="s">
        <v>1881</v>
      </c>
      <c r="D2594" s="24" t="s">
        <v>21</v>
      </c>
      <c r="E2594" s="1013">
        <v>10000</v>
      </c>
      <c r="F2594" s="167">
        <f t="shared" si="57"/>
        <v>10000</v>
      </c>
      <c r="G2594" s="171"/>
      <c r="H2594" s="178"/>
      <c r="I2594" s="184"/>
    </row>
    <row r="2595" spans="1:9">
      <c r="A2595" s="166"/>
      <c r="B2595" s="915">
        <v>44816</v>
      </c>
      <c r="C2595" s="916" t="s">
        <v>1881</v>
      </c>
      <c r="D2595" s="106" t="s">
        <v>1004</v>
      </c>
      <c r="E2595" s="1013">
        <v>500000</v>
      </c>
      <c r="F2595" s="167">
        <f t="shared" si="57"/>
        <v>500000</v>
      </c>
      <c r="G2595" s="171"/>
      <c r="H2595" s="178"/>
      <c r="I2595" s="184"/>
    </row>
    <row r="2596" spans="1:9">
      <c r="A2596" s="166"/>
      <c r="B2596" s="915">
        <v>44816</v>
      </c>
      <c r="C2596" s="916" t="s">
        <v>1881</v>
      </c>
      <c r="D2596" s="24" t="s">
        <v>21</v>
      </c>
      <c r="E2596" s="1013">
        <v>10000</v>
      </c>
      <c r="F2596" s="167">
        <f t="shared" si="57"/>
        <v>10000</v>
      </c>
      <c r="G2596" s="171"/>
      <c r="H2596" s="178"/>
      <c r="I2596" s="184"/>
    </row>
    <row r="2597" spans="1:9">
      <c r="A2597" s="166"/>
      <c r="B2597" s="915">
        <v>44816</v>
      </c>
      <c r="C2597" s="916" t="s">
        <v>1881</v>
      </c>
      <c r="D2597" s="24" t="s">
        <v>21</v>
      </c>
      <c r="E2597" s="1013">
        <v>10000</v>
      </c>
      <c r="F2597" s="167">
        <f t="shared" si="57"/>
        <v>10000</v>
      </c>
      <c r="G2597" s="171"/>
      <c r="H2597" s="178"/>
      <c r="I2597" s="184"/>
    </row>
    <row r="2598" spans="1:9">
      <c r="A2598" s="166"/>
      <c r="B2598" s="915">
        <v>44816</v>
      </c>
      <c r="C2598" s="916" t="s">
        <v>1881</v>
      </c>
      <c r="D2598" s="24" t="s">
        <v>21</v>
      </c>
      <c r="E2598" s="1013">
        <v>20000</v>
      </c>
      <c r="F2598" s="167">
        <f t="shared" si="57"/>
        <v>20000</v>
      </c>
      <c r="G2598" s="171"/>
      <c r="H2598" s="178"/>
      <c r="I2598" s="184"/>
    </row>
    <row r="2599" spans="1:9">
      <c r="A2599" s="166"/>
      <c r="B2599" s="915">
        <v>44816</v>
      </c>
      <c r="C2599" s="916" t="s">
        <v>1881</v>
      </c>
      <c r="D2599" s="24" t="s">
        <v>21</v>
      </c>
      <c r="E2599" s="1013">
        <v>10000</v>
      </c>
      <c r="F2599" s="167">
        <f t="shared" si="57"/>
        <v>10000</v>
      </c>
      <c r="G2599" s="171"/>
      <c r="H2599" s="178"/>
      <c r="I2599" s="184"/>
    </row>
    <row r="2600" spans="1:9">
      <c r="A2600" s="166"/>
      <c r="B2600" s="915">
        <v>44816</v>
      </c>
      <c r="C2600" s="916" t="s">
        <v>1881</v>
      </c>
      <c r="D2600" s="24" t="s">
        <v>21</v>
      </c>
      <c r="E2600" s="1013">
        <v>10000</v>
      </c>
      <c r="F2600" s="167">
        <f t="shared" si="57"/>
        <v>10000</v>
      </c>
      <c r="G2600" s="171"/>
      <c r="H2600" s="178"/>
      <c r="I2600" s="184"/>
    </row>
    <row r="2601" spans="1:9">
      <c r="A2601" s="166"/>
      <c r="B2601" s="915">
        <v>44816</v>
      </c>
      <c r="C2601" s="916" t="s">
        <v>1881</v>
      </c>
      <c r="D2601" s="24" t="s">
        <v>21</v>
      </c>
      <c r="E2601" s="1013">
        <v>10000</v>
      </c>
      <c r="F2601" s="167">
        <f t="shared" si="57"/>
        <v>10000</v>
      </c>
      <c r="G2601" s="171"/>
      <c r="H2601" s="178"/>
      <c r="I2601" s="184"/>
    </row>
    <row r="2602" spans="1:9">
      <c r="A2602" s="166"/>
      <c r="B2602" s="915">
        <v>44816</v>
      </c>
      <c r="C2602" s="916" t="s">
        <v>1881</v>
      </c>
      <c r="D2602" s="24" t="s">
        <v>21</v>
      </c>
      <c r="E2602" s="1013">
        <v>10000</v>
      </c>
      <c r="F2602" s="167">
        <f t="shared" si="57"/>
        <v>10000</v>
      </c>
      <c r="G2602" s="171"/>
      <c r="H2602" s="178"/>
      <c r="I2602" s="184"/>
    </row>
    <row r="2603" spans="1:9">
      <c r="A2603" s="166"/>
      <c r="B2603" s="915">
        <v>44816</v>
      </c>
      <c r="C2603" s="916" t="s">
        <v>1881</v>
      </c>
      <c r="D2603" s="24" t="s">
        <v>21</v>
      </c>
      <c r="E2603" s="1013">
        <v>10000</v>
      </c>
      <c r="F2603" s="167">
        <f t="shared" si="57"/>
        <v>10000</v>
      </c>
      <c r="G2603" s="171"/>
      <c r="H2603" s="178"/>
      <c r="I2603" s="184"/>
    </row>
    <row r="2604" spans="1:9">
      <c r="A2604" s="166"/>
      <c r="B2604" s="915">
        <v>44816</v>
      </c>
      <c r="C2604" s="916" t="s">
        <v>1881</v>
      </c>
      <c r="D2604" s="24" t="s">
        <v>21</v>
      </c>
      <c r="E2604" s="1013">
        <v>10000</v>
      </c>
      <c r="F2604" s="167">
        <f t="shared" si="57"/>
        <v>10000</v>
      </c>
      <c r="G2604" s="171"/>
      <c r="H2604" s="178"/>
      <c r="I2604" s="184"/>
    </row>
    <row r="2605" spans="1:9">
      <c r="A2605" s="166"/>
      <c r="B2605" s="915">
        <v>44816</v>
      </c>
      <c r="C2605" s="916" t="s">
        <v>1881</v>
      </c>
      <c r="D2605" s="24" t="s">
        <v>21</v>
      </c>
      <c r="E2605" s="1013">
        <v>10000</v>
      </c>
      <c r="F2605" s="167">
        <f t="shared" si="57"/>
        <v>10000</v>
      </c>
      <c r="G2605" s="171"/>
      <c r="H2605" s="178"/>
      <c r="I2605" s="184"/>
    </row>
    <row r="2606" spans="1:9">
      <c r="A2606" s="166"/>
      <c r="B2606" s="915">
        <v>44816</v>
      </c>
      <c r="C2606" s="916" t="s">
        <v>1881</v>
      </c>
      <c r="D2606" s="24" t="s">
        <v>21</v>
      </c>
      <c r="E2606" s="1013">
        <v>10000</v>
      </c>
      <c r="F2606" s="167">
        <f t="shared" si="57"/>
        <v>10000</v>
      </c>
      <c r="G2606" s="171"/>
      <c r="H2606" s="178"/>
      <c r="I2606" s="184"/>
    </row>
    <row r="2607" spans="1:9">
      <c r="A2607" s="166"/>
      <c r="B2607" s="915">
        <v>44816</v>
      </c>
      <c r="C2607" s="916" t="s">
        <v>1881</v>
      </c>
      <c r="D2607" s="24" t="s">
        <v>21</v>
      </c>
      <c r="E2607" s="1013">
        <v>20000</v>
      </c>
      <c r="F2607" s="167">
        <f t="shared" si="57"/>
        <v>20000</v>
      </c>
      <c r="G2607" s="171"/>
      <c r="H2607" s="178"/>
      <c r="I2607" s="184"/>
    </row>
    <row r="2608" spans="1:9">
      <c r="A2608" s="166"/>
      <c r="B2608" s="915">
        <v>44816</v>
      </c>
      <c r="C2608" s="916" t="s">
        <v>1881</v>
      </c>
      <c r="D2608" s="24" t="s">
        <v>21</v>
      </c>
      <c r="E2608" s="1013">
        <v>10000</v>
      </c>
      <c r="F2608" s="167">
        <f t="shared" si="57"/>
        <v>10000</v>
      </c>
      <c r="G2608" s="171"/>
      <c r="H2608" s="178"/>
      <c r="I2608" s="184"/>
    </row>
    <row r="2609" spans="1:9">
      <c r="A2609" s="166"/>
      <c r="B2609" s="915">
        <v>44817</v>
      </c>
      <c r="C2609" s="916" t="s">
        <v>1882</v>
      </c>
      <c r="D2609" s="24" t="s">
        <v>21</v>
      </c>
      <c r="E2609" s="1013">
        <v>10000</v>
      </c>
      <c r="F2609" s="167">
        <f t="shared" si="57"/>
        <v>10000</v>
      </c>
      <c r="G2609" s="171"/>
      <c r="H2609" s="178"/>
      <c r="I2609" s="184"/>
    </row>
    <row r="2610" spans="1:9">
      <c r="A2610" s="166"/>
      <c r="B2610" s="915">
        <v>44817</v>
      </c>
      <c r="C2610" s="916" t="s">
        <v>1882</v>
      </c>
      <c r="D2610" s="24" t="s">
        <v>21</v>
      </c>
      <c r="E2610" s="1013">
        <v>10000</v>
      </c>
      <c r="F2610" s="167">
        <f t="shared" si="57"/>
        <v>10000</v>
      </c>
      <c r="G2610" s="171"/>
      <c r="H2610" s="178"/>
      <c r="I2610" s="184"/>
    </row>
    <row r="2611" spans="1:9">
      <c r="A2611" s="166"/>
      <c r="B2611" s="915">
        <v>44817</v>
      </c>
      <c r="C2611" s="916" t="s">
        <v>1882</v>
      </c>
      <c r="D2611" s="24" t="s">
        <v>21</v>
      </c>
      <c r="E2611" s="1013">
        <v>10000</v>
      </c>
      <c r="F2611" s="167">
        <f t="shared" si="57"/>
        <v>10000</v>
      </c>
      <c r="G2611" s="171"/>
      <c r="H2611" s="178"/>
      <c r="I2611" s="184"/>
    </row>
    <row r="2612" spans="1:9">
      <c r="A2612" s="166"/>
      <c r="B2612" s="915">
        <v>44817</v>
      </c>
      <c r="C2612" s="916" t="s">
        <v>1882</v>
      </c>
      <c r="D2612" s="24" t="s">
        <v>21</v>
      </c>
      <c r="E2612" s="1013">
        <v>10000</v>
      </c>
      <c r="F2612" s="167">
        <f t="shared" si="57"/>
        <v>10000</v>
      </c>
      <c r="G2612" s="171"/>
      <c r="H2612" s="178"/>
      <c r="I2612" s="184"/>
    </row>
    <row r="2613" spans="1:9">
      <c r="A2613" s="166"/>
      <c r="B2613" s="915">
        <v>44817</v>
      </c>
      <c r="C2613" s="916" t="s">
        <v>1882</v>
      </c>
      <c r="D2613" s="24" t="s">
        <v>21</v>
      </c>
      <c r="E2613" s="1013">
        <v>10000</v>
      </c>
      <c r="F2613" s="167">
        <f t="shared" ref="F2613:F2676" si="58">E2613</f>
        <v>10000</v>
      </c>
      <c r="G2613" s="171"/>
      <c r="H2613" s="178"/>
      <c r="I2613" s="184"/>
    </row>
    <row r="2614" spans="1:9">
      <c r="A2614" s="166"/>
      <c r="B2614" s="915">
        <v>44817</v>
      </c>
      <c r="C2614" s="916" t="s">
        <v>1882</v>
      </c>
      <c r="D2614" s="24" t="s">
        <v>21</v>
      </c>
      <c r="E2614" s="1013">
        <v>10000</v>
      </c>
      <c r="F2614" s="167">
        <f t="shared" si="58"/>
        <v>10000</v>
      </c>
      <c r="G2614" s="171"/>
      <c r="H2614" s="178"/>
      <c r="I2614" s="184"/>
    </row>
    <row r="2615" spans="1:9">
      <c r="A2615" s="166"/>
      <c r="B2615" s="915">
        <v>44817</v>
      </c>
      <c r="C2615" s="916" t="s">
        <v>1882</v>
      </c>
      <c r="D2615" s="24" t="s">
        <v>21</v>
      </c>
      <c r="E2615" s="1013">
        <v>10000</v>
      </c>
      <c r="F2615" s="167">
        <f t="shared" si="58"/>
        <v>10000</v>
      </c>
      <c r="G2615" s="171"/>
      <c r="H2615" s="178"/>
      <c r="I2615" s="184"/>
    </row>
    <row r="2616" spans="1:9">
      <c r="A2616" s="166"/>
      <c r="B2616" s="915">
        <v>44817</v>
      </c>
      <c r="C2616" s="916" t="s">
        <v>1882</v>
      </c>
      <c r="D2616" s="24" t="s">
        <v>21</v>
      </c>
      <c r="E2616" s="1013">
        <v>10000</v>
      </c>
      <c r="F2616" s="167">
        <f t="shared" si="58"/>
        <v>10000</v>
      </c>
      <c r="G2616" s="171"/>
      <c r="H2616" s="178"/>
      <c r="I2616" s="184"/>
    </row>
    <row r="2617" spans="1:9">
      <c r="A2617" s="166"/>
      <c r="B2617" s="915">
        <v>44817</v>
      </c>
      <c r="C2617" s="916" t="s">
        <v>1882</v>
      </c>
      <c r="D2617" s="24" t="s">
        <v>21</v>
      </c>
      <c r="E2617" s="1013">
        <v>20000</v>
      </c>
      <c r="F2617" s="167">
        <f t="shared" si="58"/>
        <v>20000</v>
      </c>
      <c r="G2617" s="171"/>
      <c r="H2617" s="178"/>
      <c r="I2617" s="184"/>
    </row>
    <row r="2618" spans="1:9">
      <c r="A2618" s="166"/>
      <c r="B2618" s="915">
        <v>44817</v>
      </c>
      <c r="C2618" s="916" t="s">
        <v>1882</v>
      </c>
      <c r="D2618" s="24" t="s">
        <v>21</v>
      </c>
      <c r="E2618" s="1013">
        <v>10000</v>
      </c>
      <c r="F2618" s="167">
        <f t="shared" si="58"/>
        <v>10000</v>
      </c>
      <c r="G2618" s="171"/>
      <c r="H2618" s="178"/>
      <c r="I2618" s="184"/>
    </row>
    <row r="2619" spans="1:9">
      <c r="A2619" s="166"/>
      <c r="B2619" s="915">
        <v>44817</v>
      </c>
      <c r="C2619" s="916" t="s">
        <v>1882</v>
      </c>
      <c r="D2619" s="24" t="s">
        <v>21</v>
      </c>
      <c r="E2619" s="1013">
        <v>10000</v>
      </c>
      <c r="F2619" s="167">
        <f t="shared" si="58"/>
        <v>10000</v>
      </c>
      <c r="G2619" s="171"/>
      <c r="H2619" s="178"/>
      <c r="I2619" s="184"/>
    </row>
    <row r="2620" spans="1:9">
      <c r="A2620" s="166"/>
      <c r="B2620" s="915">
        <v>44817</v>
      </c>
      <c r="C2620" s="916" t="s">
        <v>1882</v>
      </c>
      <c r="D2620" s="106" t="s">
        <v>2024</v>
      </c>
      <c r="E2620" s="1013">
        <v>200000</v>
      </c>
      <c r="F2620" s="167">
        <f t="shared" si="58"/>
        <v>200000</v>
      </c>
      <c r="G2620" s="171"/>
      <c r="H2620" s="178"/>
      <c r="I2620" s="184"/>
    </row>
    <row r="2621" spans="1:9">
      <c r="A2621" s="166"/>
      <c r="B2621" s="915">
        <v>44817</v>
      </c>
      <c r="C2621" s="916" t="s">
        <v>1882</v>
      </c>
      <c r="D2621" s="24" t="s">
        <v>21</v>
      </c>
      <c r="E2621" s="1013">
        <v>10000</v>
      </c>
      <c r="F2621" s="167">
        <f t="shared" si="58"/>
        <v>10000</v>
      </c>
      <c r="G2621" s="171"/>
      <c r="H2621" s="178"/>
      <c r="I2621" s="184"/>
    </row>
    <row r="2622" spans="1:9">
      <c r="A2622" s="166"/>
      <c r="B2622" s="915">
        <v>44817</v>
      </c>
      <c r="C2622" s="916" t="s">
        <v>1882</v>
      </c>
      <c r="D2622" s="24" t="s">
        <v>21</v>
      </c>
      <c r="E2622" s="1013">
        <v>10000</v>
      </c>
      <c r="F2622" s="167">
        <f t="shared" si="58"/>
        <v>10000</v>
      </c>
      <c r="G2622" s="171"/>
      <c r="H2622" s="178"/>
      <c r="I2622" s="184"/>
    </row>
    <row r="2623" spans="1:9">
      <c r="A2623" s="166"/>
      <c r="B2623" s="915">
        <v>44817</v>
      </c>
      <c r="C2623" s="916" t="s">
        <v>1882</v>
      </c>
      <c r="D2623" s="24" t="s">
        <v>21</v>
      </c>
      <c r="E2623" s="1013">
        <v>10000</v>
      </c>
      <c r="F2623" s="167">
        <f t="shared" si="58"/>
        <v>10000</v>
      </c>
      <c r="G2623" s="171"/>
      <c r="H2623" s="178"/>
      <c r="I2623" s="184"/>
    </row>
    <row r="2624" spans="1:9">
      <c r="A2624" s="166"/>
      <c r="B2624" s="915">
        <v>44817</v>
      </c>
      <c r="C2624" s="916" t="s">
        <v>1882</v>
      </c>
      <c r="D2624" s="24" t="s">
        <v>21</v>
      </c>
      <c r="E2624" s="1013">
        <v>10000</v>
      </c>
      <c r="F2624" s="167">
        <f t="shared" si="58"/>
        <v>10000</v>
      </c>
      <c r="G2624" s="171"/>
      <c r="H2624" s="178"/>
      <c r="I2624" s="184"/>
    </row>
    <row r="2625" spans="1:9">
      <c r="A2625" s="166"/>
      <c r="B2625" s="915">
        <v>44817</v>
      </c>
      <c r="C2625" s="916" t="s">
        <v>1882</v>
      </c>
      <c r="D2625" s="24" t="s">
        <v>21</v>
      </c>
      <c r="E2625" s="1013">
        <v>10000</v>
      </c>
      <c r="F2625" s="167">
        <f t="shared" si="58"/>
        <v>10000</v>
      </c>
      <c r="G2625" s="171"/>
      <c r="H2625" s="178"/>
      <c r="I2625" s="184"/>
    </row>
    <row r="2626" spans="1:9">
      <c r="A2626" s="166"/>
      <c r="B2626" s="915">
        <v>44817</v>
      </c>
      <c r="C2626" s="916" t="s">
        <v>1882</v>
      </c>
      <c r="D2626" s="24" t="s">
        <v>21</v>
      </c>
      <c r="E2626" s="1013">
        <v>10000</v>
      </c>
      <c r="F2626" s="167">
        <f t="shared" si="58"/>
        <v>10000</v>
      </c>
      <c r="G2626" s="171"/>
      <c r="H2626" s="178"/>
      <c r="I2626" s="184"/>
    </row>
    <row r="2627" spans="1:9">
      <c r="A2627" s="166"/>
      <c r="B2627" s="915">
        <v>44817</v>
      </c>
      <c r="C2627" s="916" t="s">
        <v>1882</v>
      </c>
      <c r="D2627" s="24" t="s">
        <v>21</v>
      </c>
      <c r="E2627" s="1013">
        <v>10000</v>
      </c>
      <c r="F2627" s="167">
        <f t="shared" si="58"/>
        <v>10000</v>
      </c>
      <c r="G2627" s="171"/>
      <c r="H2627" s="178"/>
      <c r="I2627" s="184"/>
    </row>
    <row r="2628" spans="1:9">
      <c r="A2628" s="166"/>
      <c r="B2628" s="915">
        <v>44817</v>
      </c>
      <c r="C2628" s="916" t="s">
        <v>1882</v>
      </c>
      <c r="D2628" s="24" t="s">
        <v>21</v>
      </c>
      <c r="E2628" s="1013">
        <v>5000</v>
      </c>
      <c r="F2628" s="167">
        <f t="shared" si="58"/>
        <v>5000</v>
      </c>
      <c r="G2628" s="171"/>
      <c r="H2628" s="178"/>
      <c r="I2628" s="184"/>
    </row>
    <row r="2629" spans="1:9">
      <c r="A2629" s="166"/>
      <c r="B2629" s="915">
        <v>44817</v>
      </c>
      <c r="C2629" s="916" t="s">
        <v>1882</v>
      </c>
      <c r="D2629" s="24" t="s">
        <v>21</v>
      </c>
      <c r="E2629" s="1013">
        <v>10000</v>
      </c>
      <c r="F2629" s="167">
        <f t="shared" si="58"/>
        <v>10000</v>
      </c>
      <c r="G2629" s="171"/>
      <c r="H2629" s="178"/>
      <c r="I2629" s="184"/>
    </row>
    <row r="2630" spans="1:9">
      <c r="A2630" s="166"/>
      <c r="B2630" s="915">
        <v>44817</v>
      </c>
      <c r="C2630" s="916" t="s">
        <v>1882</v>
      </c>
      <c r="D2630" s="24" t="s">
        <v>21</v>
      </c>
      <c r="E2630" s="1013">
        <v>10000</v>
      </c>
      <c r="F2630" s="167">
        <f t="shared" si="58"/>
        <v>10000</v>
      </c>
      <c r="G2630" s="171"/>
      <c r="H2630" s="178"/>
      <c r="I2630" s="184"/>
    </row>
    <row r="2631" spans="1:9">
      <c r="A2631" s="166"/>
      <c r="B2631" s="915">
        <v>44817</v>
      </c>
      <c r="C2631" s="916" t="s">
        <v>1882</v>
      </c>
      <c r="D2631" s="24" t="s">
        <v>21</v>
      </c>
      <c r="E2631" s="1013">
        <v>10000</v>
      </c>
      <c r="F2631" s="167">
        <f t="shared" si="58"/>
        <v>10000</v>
      </c>
      <c r="G2631" s="171"/>
      <c r="H2631" s="178"/>
      <c r="I2631" s="184"/>
    </row>
    <row r="2632" spans="1:9">
      <c r="A2632" s="166"/>
      <c r="B2632" s="915">
        <v>44817</v>
      </c>
      <c r="C2632" s="916" t="s">
        <v>1882</v>
      </c>
      <c r="D2632" s="24" t="s">
        <v>21</v>
      </c>
      <c r="E2632" s="1013">
        <v>10000</v>
      </c>
      <c r="F2632" s="167">
        <f t="shared" si="58"/>
        <v>10000</v>
      </c>
      <c r="G2632" s="171"/>
      <c r="H2632" s="178"/>
      <c r="I2632" s="184"/>
    </row>
    <row r="2633" spans="1:9">
      <c r="A2633" s="166"/>
      <c r="B2633" s="915">
        <v>44817</v>
      </c>
      <c r="C2633" s="916" t="s">
        <v>1882</v>
      </c>
      <c r="D2633" s="24" t="s">
        <v>21</v>
      </c>
      <c r="E2633" s="1013">
        <v>10000</v>
      </c>
      <c r="F2633" s="167">
        <f t="shared" si="58"/>
        <v>10000</v>
      </c>
      <c r="G2633" s="171"/>
      <c r="H2633" s="178"/>
      <c r="I2633" s="184"/>
    </row>
    <row r="2634" spans="1:9">
      <c r="A2634" s="166"/>
      <c r="B2634" s="915">
        <v>44817</v>
      </c>
      <c r="C2634" s="916" t="s">
        <v>1882</v>
      </c>
      <c r="D2634" s="24" t="s">
        <v>21</v>
      </c>
      <c r="E2634" s="1013">
        <v>10000</v>
      </c>
      <c r="F2634" s="167">
        <f t="shared" si="58"/>
        <v>10000</v>
      </c>
      <c r="G2634" s="171"/>
      <c r="H2634" s="178"/>
      <c r="I2634" s="184"/>
    </row>
    <row r="2635" spans="1:9">
      <c r="A2635" s="166"/>
      <c r="B2635" s="915">
        <v>44817</v>
      </c>
      <c r="C2635" s="916" t="s">
        <v>1882</v>
      </c>
      <c r="D2635" s="24" t="s">
        <v>21</v>
      </c>
      <c r="E2635" s="1013">
        <v>10000</v>
      </c>
      <c r="F2635" s="167">
        <f t="shared" si="58"/>
        <v>10000</v>
      </c>
      <c r="G2635" s="171"/>
      <c r="H2635" s="178"/>
      <c r="I2635" s="184"/>
    </row>
    <row r="2636" spans="1:9">
      <c r="A2636" s="166"/>
      <c r="B2636" s="915">
        <v>44817</v>
      </c>
      <c r="C2636" s="916" t="s">
        <v>1882</v>
      </c>
      <c r="D2636" s="106" t="s">
        <v>1933</v>
      </c>
      <c r="E2636" s="1013">
        <v>50000</v>
      </c>
      <c r="F2636" s="167">
        <f t="shared" si="58"/>
        <v>50000</v>
      </c>
      <c r="G2636" s="171"/>
      <c r="H2636" s="178"/>
      <c r="I2636" s="184"/>
    </row>
    <row r="2637" spans="1:9">
      <c r="A2637" s="166"/>
      <c r="B2637" s="915">
        <v>44817</v>
      </c>
      <c r="C2637" s="916" t="s">
        <v>1882</v>
      </c>
      <c r="D2637" s="24" t="s">
        <v>21</v>
      </c>
      <c r="E2637" s="1013">
        <v>10000</v>
      </c>
      <c r="F2637" s="167">
        <f t="shared" si="58"/>
        <v>10000</v>
      </c>
      <c r="G2637" s="171"/>
      <c r="H2637" s="178"/>
      <c r="I2637" s="184"/>
    </row>
    <row r="2638" spans="1:9">
      <c r="A2638" s="166"/>
      <c r="B2638" s="915">
        <v>44817</v>
      </c>
      <c r="C2638" s="916" t="s">
        <v>1882</v>
      </c>
      <c r="D2638" s="24" t="s">
        <v>21</v>
      </c>
      <c r="E2638" s="1013">
        <v>10000</v>
      </c>
      <c r="F2638" s="167">
        <f t="shared" si="58"/>
        <v>10000</v>
      </c>
      <c r="G2638" s="171"/>
      <c r="H2638" s="178"/>
      <c r="I2638" s="184"/>
    </row>
    <row r="2639" spans="1:9">
      <c r="A2639" s="166"/>
      <c r="B2639" s="915">
        <v>44817</v>
      </c>
      <c r="C2639" s="916" t="s">
        <v>1882</v>
      </c>
      <c r="D2639" s="24" t="s">
        <v>21</v>
      </c>
      <c r="E2639" s="1013">
        <v>10000</v>
      </c>
      <c r="F2639" s="167">
        <f t="shared" si="58"/>
        <v>10000</v>
      </c>
      <c r="G2639" s="171"/>
      <c r="H2639" s="178"/>
      <c r="I2639" s="184"/>
    </row>
    <row r="2640" spans="1:9">
      <c r="A2640" s="166"/>
      <c r="B2640" s="915">
        <v>44818</v>
      </c>
      <c r="C2640" s="916" t="s">
        <v>1883</v>
      </c>
      <c r="D2640" s="106" t="s">
        <v>2105</v>
      </c>
      <c r="E2640" s="1013">
        <v>50000</v>
      </c>
      <c r="F2640" s="167">
        <f t="shared" si="58"/>
        <v>50000</v>
      </c>
      <c r="G2640" s="171"/>
      <c r="H2640" s="178"/>
      <c r="I2640" s="184"/>
    </row>
    <row r="2641" spans="1:9">
      <c r="A2641" s="166"/>
      <c r="B2641" s="915">
        <v>44818</v>
      </c>
      <c r="C2641" s="916" t="s">
        <v>1883</v>
      </c>
      <c r="D2641" s="24" t="s">
        <v>21</v>
      </c>
      <c r="E2641" s="1013">
        <v>21000</v>
      </c>
      <c r="F2641" s="167">
        <f t="shared" si="58"/>
        <v>21000</v>
      </c>
      <c r="G2641" s="171"/>
      <c r="H2641" s="178"/>
      <c r="I2641" s="184"/>
    </row>
    <row r="2642" spans="1:9">
      <c r="A2642" s="166"/>
      <c r="B2642" s="915">
        <v>44818</v>
      </c>
      <c r="C2642" s="916" t="s">
        <v>1883</v>
      </c>
      <c r="D2642" s="106" t="s">
        <v>2441</v>
      </c>
      <c r="E2642" s="1013">
        <v>100000</v>
      </c>
      <c r="F2642" s="167">
        <f t="shared" si="58"/>
        <v>100000</v>
      </c>
      <c r="G2642" s="171"/>
      <c r="H2642" s="178"/>
      <c r="I2642" s="184"/>
    </row>
    <row r="2643" spans="1:9">
      <c r="A2643" s="166"/>
      <c r="B2643" s="915">
        <v>44818</v>
      </c>
      <c r="C2643" s="916" t="s">
        <v>1883</v>
      </c>
      <c r="D2643" s="24" t="s">
        <v>21</v>
      </c>
      <c r="E2643" s="1013">
        <v>10000</v>
      </c>
      <c r="F2643" s="167">
        <f t="shared" si="58"/>
        <v>10000</v>
      </c>
      <c r="G2643" s="171"/>
      <c r="H2643" s="178"/>
      <c r="I2643" s="184"/>
    </row>
    <row r="2644" spans="1:9">
      <c r="A2644" s="166"/>
      <c r="B2644" s="915">
        <v>44818</v>
      </c>
      <c r="C2644" s="916" t="s">
        <v>1883</v>
      </c>
      <c r="D2644" s="24" t="s">
        <v>21</v>
      </c>
      <c r="E2644" s="1013">
        <v>10000</v>
      </c>
      <c r="F2644" s="167">
        <f t="shared" si="58"/>
        <v>10000</v>
      </c>
      <c r="G2644" s="171"/>
      <c r="H2644" s="178"/>
      <c r="I2644" s="184"/>
    </row>
    <row r="2645" spans="1:9">
      <c r="A2645" s="166"/>
      <c r="B2645" s="915">
        <v>44818</v>
      </c>
      <c r="C2645" s="916" t="s">
        <v>1883</v>
      </c>
      <c r="D2645" s="24" t="s">
        <v>21</v>
      </c>
      <c r="E2645" s="1013">
        <v>20000</v>
      </c>
      <c r="F2645" s="167">
        <f t="shared" si="58"/>
        <v>20000</v>
      </c>
      <c r="G2645" s="171"/>
      <c r="H2645" s="178"/>
      <c r="I2645" s="184"/>
    </row>
    <row r="2646" spans="1:9">
      <c r="A2646" s="166"/>
      <c r="B2646" s="915">
        <v>44818</v>
      </c>
      <c r="C2646" s="916" t="s">
        <v>1883</v>
      </c>
      <c r="D2646" s="106" t="s">
        <v>2466</v>
      </c>
      <c r="E2646" s="1013">
        <v>600000</v>
      </c>
      <c r="F2646" s="167">
        <f t="shared" si="58"/>
        <v>600000</v>
      </c>
      <c r="G2646" s="171"/>
      <c r="H2646" s="178"/>
      <c r="I2646" s="184"/>
    </row>
    <row r="2647" spans="1:9">
      <c r="A2647" s="166"/>
      <c r="B2647" s="915">
        <v>44818</v>
      </c>
      <c r="C2647" s="916" t="s">
        <v>1883</v>
      </c>
      <c r="D2647" s="24" t="s">
        <v>21</v>
      </c>
      <c r="E2647" s="1013">
        <v>20000</v>
      </c>
      <c r="F2647" s="167">
        <f t="shared" si="58"/>
        <v>20000</v>
      </c>
      <c r="G2647" s="171"/>
      <c r="H2647" s="178"/>
      <c r="I2647" s="184"/>
    </row>
    <row r="2648" spans="1:9">
      <c r="A2648" s="166"/>
      <c r="B2648" s="915">
        <v>44818</v>
      </c>
      <c r="C2648" s="916" t="s">
        <v>1883</v>
      </c>
      <c r="D2648" s="24" t="s">
        <v>21</v>
      </c>
      <c r="E2648" s="1013">
        <v>10000</v>
      </c>
      <c r="F2648" s="167">
        <f t="shared" si="58"/>
        <v>10000</v>
      </c>
      <c r="G2648" s="171"/>
      <c r="H2648" s="178"/>
      <c r="I2648" s="184"/>
    </row>
    <row r="2649" spans="1:9">
      <c r="A2649" s="166"/>
      <c r="B2649" s="915">
        <v>44818</v>
      </c>
      <c r="C2649" s="916" t="s">
        <v>1883</v>
      </c>
      <c r="D2649" s="24" t="s">
        <v>21</v>
      </c>
      <c r="E2649" s="1013">
        <v>10000</v>
      </c>
      <c r="F2649" s="167">
        <f t="shared" si="58"/>
        <v>10000</v>
      </c>
      <c r="G2649" s="171"/>
      <c r="H2649" s="178"/>
      <c r="I2649" s="184"/>
    </row>
    <row r="2650" spans="1:9">
      <c r="A2650" s="166"/>
      <c r="B2650" s="915">
        <v>44818</v>
      </c>
      <c r="C2650" s="916" t="s">
        <v>1883</v>
      </c>
      <c r="D2650" s="24" t="s">
        <v>21</v>
      </c>
      <c r="E2650" s="1013">
        <v>20000</v>
      </c>
      <c r="F2650" s="167">
        <f t="shared" si="58"/>
        <v>20000</v>
      </c>
      <c r="G2650" s="171"/>
      <c r="H2650" s="178"/>
      <c r="I2650" s="184"/>
    </row>
    <row r="2651" spans="1:9">
      <c r="A2651" s="166"/>
      <c r="B2651" s="915">
        <v>44818</v>
      </c>
      <c r="C2651" s="916" t="s">
        <v>1883</v>
      </c>
      <c r="D2651" s="24" t="s">
        <v>21</v>
      </c>
      <c r="E2651" s="1013">
        <v>10000</v>
      </c>
      <c r="F2651" s="167">
        <f t="shared" si="58"/>
        <v>10000</v>
      </c>
      <c r="G2651" s="171"/>
      <c r="H2651" s="178"/>
      <c r="I2651" s="184"/>
    </row>
    <row r="2652" spans="1:9">
      <c r="A2652" s="166"/>
      <c r="B2652" s="915">
        <v>44818</v>
      </c>
      <c r="C2652" s="916" t="s">
        <v>1883</v>
      </c>
      <c r="D2652" s="24" t="s">
        <v>21</v>
      </c>
      <c r="E2652" s="1013">
        <v>20000</v>
      </c>
      <c r="F2652" s="167">
        <f t="shared" si="58"/>
        <v>20000</v>
      </c>
      <c r="G2652" s="171"/>
      <c r="H2652" s="178"/>
      <c r="I2652" s="184"/>
    </row>
    <row r="2653" spans="1:9">
      <c r="A2653" s="166"/>
      <c r="B2653" s="915">
        <v>44818</v>
      </c>
      <c r="C2653" s="916" t="s">
        <v>1883</v>
      </c>
      <c r="D2653" s="24" t="s">
        <v>21</v>
      </c>
      <c r="E2653" s="1013">
        <v>10000</v>
      </c>
      <c r="F2653" s="167">
        <f t="shared" si="58"/>
        <v>10000</v>
      </c>
      <c r="G2653" s="171"/>
      <c r="H2653" s="178"/>
      <c r="I2653" s="184"/>
    </row>
    <row r="2654" spans="1:9">
      <c r="A2654" s="166"/>
      <c r="B2654" s="915">
        <v>44818</v>
      </c>
      <c r="C2654" s="916" t="s">
        <v>1883</v>
      </c>
      <c r="D2654" s="24" t="s">
        <v>21</v>
      </c>
      <c r="E2654" s="1013">
        <v>10000</v>
      </c>
      <c r="F2654" s="167">
        <f t="shared" si="58"/>
        <v>10000</v>
      </c>
      <c r="G2654" s="171"/>
      <c r="H2654" s="178"/>
      <c r="I2654" s="184"/>
    </row>
    <row r="2655" spans="1:9">
      <c r="A2655" s="166"/>
      <c r="B2655" s="915">
        <v>44818</v>
      </c>
      <c r="C2655" s="916" t="s">
        <v>1883</v>
      </c>
      <c r="D2655" s="24" t="s">
        <v>21</v>
      </c>
      <c r="E2655" s="1013">
        <v>10000</v>
      </c>
      <c r="F2655" s="167">
        <f t="shared" si="58"/>
        <v>10000</v>
      </c>
      <c r="G2655" s="171"/>
      <c r="H2655" s="178"/>
      <c r="I2655" s="184"/>
    </row>
    <row r="2656" spans="1:9">
      <c r="A2656" s="166"/>
      <c r="B2656" s="915">
        <v>44818</v>
      </c>
      <c r="C2656" s="916" t="s">
        <v>1883</v>
      </c>
      <c r="D2656" s="24" t="s">
        <v>21</v>
      </c>
      <c r="E2656" s="1013">
        <v>10000</v>
      </c>
      <c r="F2656" s="167">
        <f t="shared" si="58"/>
        <v>10000</v>
      </c>
      <c r="G2656" s="171"/>
      <c r="H2656" s="178"/>
      <c r="I2656" s="184"/>
    </row>
    <row r="2657" spans="1:9">
      <c r="A2657" s="166"/>
      <c r="B2657" s="915">
        <v>44818</v>
      </c>
      <c r="C2657" s="916" t="s">
        <v>1883</v>
      </c>
      <c r="D2657" s="24" t="s">
        <v>21</v>
      </c>
      <c r="E2657" s="1013">
        <v>10000</v>
      </c>
      <c r="F2657" s="167">
        <f t="shared" si="58"/>
        <v>10000</v>
      </c>
      <c r="G2657" s="171"/>
      <c r="H2657" s="178"/>
      <c r="I2657" s="184"/>
    </row>
    <row r="2658" spans="1:9">
      <c r="A2658" s="166"/>
      <c r="B2658" s="915">
        <v>44818</v>
      </c>
      <c r="C2658" s="916" t="s">
        <v>1883</v>
      </c>
      <c r="D2658" s="24" t="s">
        <v>21</v>
      </c>
      <c r="E2658" s="1013">
        <v>10000</v>
      </c>
      <c r="F2658" s="167">
        <f t="shared" si="58"/>
        <v>10000</v>
      </c>
      <c r="G2658" s="171"/>
      <c r="H2658" s="178"/>
      <c r="I2658" s="184"/>
    </row>
    <row r="2659" spans="1:9">
      <c r="A2659" s="166"/>
      <c r="B2659" s="915">
        <v>44818</v>
      </c>
      <c r="C2659" s="916" t="s">
        <v>1883</v>
      </c>
      <c r="D2659" s="24" t="s">
        <v>21</v>
      </c>
      <c r="E2659" s="1013">
        <v>10000</v>
      </c>
      <c r="F2659" s="167">
        <f t="shared" si="58"/>
        <v>10000</v>
      </c>
      <c r="G2659" s="171"/>
      <c r="H2659" s="178"/>
      <c r="I2659" s="184"/>
    </row>
    <row r="2660" spans="1:9">
      <c r="A2660" s="166"/>
      <c r="B2660" s="915">
        <v>44818</v>
      </c>
      <c r="C2660" s="916" t="s">
        <v>1883</v>
      </c>
      <c r="D2660" s="24" t="s">
        <v>21</v>
      </c>
      <c r="E2660" s="1013">
        <v>10000</v>
      </c>
      <c r="F2660" s="167">
        <f t="shared" si="58"/>
        <v>10000</v>
      </c>
      <c r="G2660" s="171"/>
      <c r="H2660" s="178"/>
      <c r="I2660" s="184"/>
    </row>
    <row r="2661" spans="1:9">
      <c r="A2661" s="166"/>
      <c r="B2661" s="915">
        <v>44819</v>
      </c>
      <c r="C2661" s="916" t="s">
        <v>1884</v>
      </c>
      <c r="D2661" s="24" t="s">
        <v>21</v>
      </c>
      <c r="E2661" s="1013">
        <v>10000</v>
      </c>
      <c r="F2661" s="167">
        <f t="shared" si="58"/>
        <v>10000</v>
      </c>
      <c r="G2661" s="171"/>
      <c r="H2661" s="178"/>
      <c r="I2661" s="184"/>
    </row>
    <row r="2662" spans="1:9">
      <c r="A2662" s="166"/>
      <c r="B2662" s="915">
        <v>44819</v>
      </c>
      <c r="C2662" s="916" t="s">
        <v>1884</v>
      </c>
      <c r="D2662" s="24" t="s">
        <v>21</v>
      </c>
      <c r="E2662" s="1013">
        <v>10000</v>
      </c>
      <c r="F2662" s="167">
        <f t="shared" si="58"/>
        <v>10000</v>
      </c>
      <c r="G2662" s="171"/>
      <c r="H2662" s="178"/>
      <c r="I2662" s="184"/>
    </row>
    <row r="2663" spans="1:9">
      <c r="A2663" s="166"/>
      <c r="B2663" s="915">
        <v>44819</v>
      </c>
      <c r="C2663" s="916" t="s">
        <v>1884</v>
      </c>
      <c r="D2663" s="24" t="s">
        <v>21</v>
      </c>
      <c r="E2663" s="1013">
        <v>10000</v>
      </c>
      <c r="F2663" s="167">
        <f t="shared" si="58"/>
        <v>10000</v>
      </c>
      <c r="G2663" s="171"/>
      <c r="H2663" s="178"/>
      <c r="I2663" s="184"/>
    </row>
    <row r="2664" spans="1:9">
      <c r="A2664" s="166"/>
      <c r="B2664" s="915">
        <v>44819</v>
      </c>
      <c r="C2664" s="916" t="s">
        <v>1884</v>
      </c>
      <c r="D2664" s="24" t="s">
        <v>21</v>
      </c>
      <c r="E2664" s="1013">
        <v>10000</v>
      </c>
      <c r="F2664" s="167">
        <f t="shared" si="58"/>
        <v>10000</v>
      </c>
      <c r="G2664" s="171"/>
      <c r="H2664" s="178"/>
      <c r="I2664" s="184"/>
    </row>
    <row r="2665" spans="1:9">
      <c r="A2665" s="166"/>
      <c r="B2665" s="915">
        <v>44819</v>
      </c>
      <c r="C2665" s="916" t="s">
        <v>1884</v>
      </c>
      <c r="D2665" s="24" t="s">
        <v>21</v>
      </c>
      <c r="E2665" s="1013">
        <v>100000</v>
      </c>
      <c r="F2665" s="167">
        <f t="shared" si="58"/>
        <v>100000</v>
      </c>
      <c r="G2665" s="171"/>
      <c r="H2665" s="178"/>
      <c r="I2665" s="184"/>
    </row>
    <row r="2666" spans="1:9">
      <c r="A2666" s="166"/>
      <c r="B2666" s="915">
        <v>44819</v>
      </c>
      <c r="C2666" s="916" t="s">
        <v>1884</v>
      </c>
      <c r="D2666" s="24" t="s">
        <v>21</v>
      </c>
      <c r="E2666" s="1013">
        <v>10000</v>
      </c>
      <c r="F2666" s="167">
        <f t="shared" si="58"/>
        <v>10000</v>
      </c>
      <c r="G2666" s="171"/>
      <c r="H2666" s="178"/>
      <c r="I2666" s="184"/>
    </row>
    <row r="2667" spans="1:9">
      <c r="A2667" s="166"/>
      <c r="B2667" s="915">
        <v>44819</v>
      </c>
      <c r="C2667" s="916" t="s">
        <v>1884</v>
      </c>
      <c r="D2667" s="24" t="s">
        <v>21</v>
      </c>
      <c r="E2667" s="1013">
        <v>10000</v>
      </c>
      <c r="F2667" s="167">
        <f t="shared" si="58"/>
        <v>10000</v>
      </c>
      <c r="G2667" s="171"/>
      <c r="H2667" s="178"/>
      <c r="I2667" s="184"/>
    </row>
    <row r="2668" spans="1:9">
      <c r="A2668" s="166"/>
      <c r="B2668" s="915">
        <v>44819</v>
      </c>
      <c r="C2668" s="916" t="s">
        <v>1884</v>
      </c>
      <c r="D2668" s="24" t="s">
        <v>21</v>
      </c>
      <c r="E2668" s="1013">
        <v>10000</v>
      </c>
      <c r="F2668" s="167">
        <f t="shared" si="58"/>
        <v>10000</v>
      </c>
      <c r="G2668" s="171"/>
      <c r="H2668" s="178"/>
      <c r="I2668" s="184"/>
    </row>
    <row r="2669" spans="1:9">
      <c r="A2669" s="166"/>
      <c r="B2669" s="915">
        <v>44819</v>
      </c>
      <c r="C2669" s="916" t="s">
        <v>1884</v>
      </c>
      <c r="D2669" s="24" t="s">
        <v>21</v>
      </c>
      <c r="E2669" s="1013">
        <v>20000</v>
      </c>
      <c r="F2669" s="167">
        <f t="shared" si="58"/>
        <v>20000</v>
      </c>
      <c r="G2669" s="171"/>
      <c r="H2669" s="178"/>
      <c r="I2669" s="184"/>
    </row>
    <row r="2670" spans="1:9">
      <c r="A2670" s="166"/>
      <c r="B2670" s="915">
        <v>44819</v>
      </c>
      <c r="C2670" s="916" t="s">
        <v>1884</v>
      </c>
      <c r="D2670" s="24" t="s">
        <v>21</v>
      </c>
      <c r="E2670" s="1013">
        <v>10000</v>
      </c>
      <c r="F2670" s="167">
        <f t="shared" si="58"/>
        <v>10000</v>
      </c>
      <c r="G2670" s="171"/>
      <c r="H2670" s="178"/>
      <c r="I2670" s="184"/>
    </row>
    <row r="2671" spans="1:9">
      <c r="A2671" s="166"/>
      <c r="B2671" s="915">
        <v>44819</v>
      </c>
      <c r="C2671" s="916" t="s">
        <v>1884</v>
      </c>
      <c r="D2671" s="24" t="s">
        <v>21</v>
      </c>
      <c r="E2671" s="1013">
        <v>10000</v>
      </c>
      <c r="F2671" s="167">
        <f t="shared" si="58"/>
        <v>10000</v>
      </c>
      <c r="G2671" s="171"/>
      <c r="H2671" s="178"/>
      <c r="I2671" s="184"/>
    </row>
    <row r="2672" spans="1:9">
      <c r="A2672" s="166"/>
      <c r="B2672" s="915">
        <v>44819</v>
      </c>
      <c r="C2672" s="916" t="s">
        <v>1884</v>
      </c>
      <c r="D2672" s="106" t="s">
        <v>2106</v>
      </c>
      <c r="E2672" s="1013">
        <v>71000</v>
      </c>
      <c r="F2672" s="167">
        <f t="shared" si="58"/>
        <v>71000</v>
      </c>
      <c r="G2672" s="171"/>
      <c r="H2672" s="178"/>
      <c r="I2672" s="184"/>
    </row>
    <row r="2673" spans="1:9">
      <c r="A2673" s="166"/>
      <c r="B2673" s="915">
        <v>44819</v>
      </c>
      <c r="C2673" s="916" t="s">
        <v>1884</v>
      </c>
      <c r="D2673" s="24" t="s">
        <v>21</v>
      </c>
      <c r="E2673" s="1013">
        <v>10000</v>
      </c>
      <c r="F2673" s="167">
        <f t="shared" si="58"/>
        <v>10000</v>
      </c>
      <c r="G2673" s="171"/>
      <c r="H2673" s="178"/>
      <c r="I2673" s="184"/>
    </row>
    <row r="2674" spans="1:9">
      <c r="A2674" s="166"/>
      <c r="B2674" s="915">
        <v>44819</v>
      </c>
      <c r="C2674" s="916" t="s">
        <v>1884</v>
      </c>
      <c r="D2674" s="24" t="s">
        <v>21</v>
      </c>
      <c r="E2674" s="1013">
        <v>20000</v>
      </c>
      <c r="F2674" s="167">
        <f t="shared" si="58"/>
        <v>20000</v>
      </c>
      <c r="G2674" s="171"/>
      <c r="H2674" s="178"/>
      <c r="I2674" s="184"/>
    </row>
    <row r="2675" spans="1:9">
      <c r="A2675" s="166"/>
      <c r="B2675" s="915">
        <v>44819</v>
      </c>
      <c r="C2675" s="916" t="s">
        <v>1884</v>
      </c>
      <c r="D2675" s="24" t="s">
        <v>21</v>
      </c>
      <c r="E2675" s="1013">
        <v>10000</v>
      </c>
      <c r="F2675" s="167">
        <f t="shared" si="58"/>
        <v>10000</v>
      </c>
      <c r="G2675" s="171"/>
      <c r="H2675" s="178"/>
      <c r="I2675" s="184"/>
    </row>
    <row r="2676" spans="1:9">
      <c r="A2676" s="166"/>
      <c r="B2676" s="915">
        <v>44819</v>
      </c>
      <c r="C2676" s="916" t="s">
        <v>1884</v>
      </c>
      <c r="D2676" s="24" t="s">
        <v>21</v>
      </c>
      <c r="E2676" s="1013">
        <v>10000</v>
      </c>
      <c r="F2676" s="167">
        <f t="shared" si="58"/>
        <v>10000</v>
      </c>
      <c r="G2676" s="171"/>
      <c r="H2676" s="178"/>
      <c r="I2676" s="184"/>
    </row>
    <row r="2677" spans="1:9">
      <c r="A2677" s="166"/>
      <c r="B2677" s="915">
        <v>44819</v>
      </c>
      <c r="C2677" s="916" t="s">
        <v>1884</v>
      </c>
      <c r="D2677" s="24" t="s">
        <v>21</v>
      </c>
      <c r="E2677" s="1013">
        <v>10000</v>
      </c>
      <c r="F2677" s="167">
        <f t="shared" ref="F2677:F2740" si="59">E2677</f>
        <v>10000</v>
      </c>
      <c r="G2677" s="171"/>
      <c r="H2677" s="178"/>
      <c r="I2677" s="184"/>
    </row>
    <row r="2678" spans="1:9">
      <c r="A2678" s="166"/>
      <c r="B2678" s="915">
        <v>44819</v>
      </c>
      <c r="C2678" s="916" t="s">
        <v>1884</v>
      </c>
      <c r="D2678" s="24" t="s">
        <v>21</v>
      </c>
      <c r="E2678" s="1013">
        <v>10000</v>
      </c>
      <c r="F2678" s="167">
        <f t="shared" si="59"/>
        <v>10000</v>
      </c>
      <c r="G2678" s="171"/>
      <c r="H2678" s="178"/>
      <c r="I2678" s="184"/>
    </row>
    <row r="2679" spans="1:9">
      <c r="A2679" s="166"/>
      <c r="B2679" s="915">
        <v>44819</v>
      </c>
      <c r="C2679" s="916" t="s">
        <v>1884</v>
      </c>
      <c r="D2679" s="106" t="s">
        <v>2107</v>
      </c>
      <c r="E2679" s="1013">
        <v>1000000</v>
      </c>
      <c r="F2679" s="167">
        <f t="shared" si="59"/>
        <v>1000000</v>
      </c>
      <c r="G2679" s="171"/>
      <c r="H2679" s="178"/>
      <c r="I2679" s="184"/>
    </row>
    <row r="2680" spans="1:9">
      <c r="A2680" s="166"/>
      <c r="B2680" s="915">
        <v>44819</v>
      </c>
      <c r="C2680" s="916" t="s">
        <v>1884</v>
      </c>
      <c r="D2680" s="24" t="s">
        <v>21</v>
      </c>
      <c r="E2680" s="1013">
        <v>10000</v>
      </c>
      <c r="F2680" s="167">
        <f t="shared" si="59"/>
        <v>10000</v>
      </c>
      <c r="G2680" s="171"/>
      <c r="H2680" s="178"/>
      <c r="I2680" s="184"/>
    </row>
    <row r="2681" spans="1:9">
      <c r="A2681" s="166"/>
      <c r="B2681" s="915">
        <v>44819</v>
      </c>
      <c r="C2681" s="916" t="s">
        <v>1884</v>
      </c>
      <c r="D2681" s="24" t="s">
        <v>21</v>
      </c>
      <c r="E2681" s="1013">
        <v>10000</v>
      </c>
      <c r="F2681" s="167">
        <f t="shared" si="59"/>
        <v>10000</v>
      </c>
      <c r="G2681" s="171"/>
      <c r="H2681" s="178"/>
      <c r="I2681" s="184"/>
    </row>
    <row r="2682" spans="1:9">
      <c r="A2682" s="166"/>
      <c r="B2682" s="915">
        <v>44819</v>
      </c>
      <c r="C2682" s="916" t="s">
        <v>1884</v>
      </c>
      <c r="D2682" s="24" t="s">
        <v>21</v>
      </c>
      <c r="E2682" s="1013">
        <v>10000</v>
      </c>
      <c r="F2682" s="167">
        <f t="shared" si="59"/>
        <v>10000</v>
      </c>
      <c r="G2682" s="171"/>
      <c r="H2682" s="178"/>
      <c r="I2682" s="184"/>
    </row>
    <row r="2683" spans="1:9">
      <c r="A2683" s="166"/>
      <c r="B2683" s="915">
        <v>44819</v>
      </c>
      <c r="C2683" s="916" t="s">
        <v>1884</v>
      </c>
      <c r="D2683" s="106" t="s">
        <v>2108</v>
      </c>
      <c r="E2683" s="1013">
        <v>50000</v>
      </c>
      <c r="F2683" s="167">
        <f t="shared" si="59"/>
        <v>50000</v>
      </c>
      <c r="G2683" s="171"/>
      <c r="H2683" s="178"/>
      <c r="I2683" s="184"/>
    </row>
    <row r="2684" spans="1:9">
      <c r="A2684" s="166"/>
      <c r="B2684" s="915">
        <v>44819</v>
      </c>
      <c r="C2684" s="916" t="s">
        <v>1884</v>
      </c>
      <c r="D2684" s="24" t="s">
        <v>21</v>
      </c>
      <c r="E2684" s="1013">
        <v>10000</v>
      </c>
      <c r="F2684" s="167">
        <f t="shared" si="59"/>
        <v>10000</v>
      </c>
      <c r="G2684" s="171"/>
      <c r="H2684" s="178"/>
      <c r="I2684" s="184"/>
    </row>
    <row r="2685" spans="1:9">
      <c r="A2685" s="166"/>
      <c r="B2685" s="915">
        <v>44820</v>
      </c>
      <c r="C2685" s="916" t="s">
        <v>1888</v>
      </c>
      <c r="D2685" s="106" t="s">
        <v>991</v>
      </c>
      <c r="E2685" s="1013">
        <v>570000</v>
      </c>
      <c r="F2685" s="167">
        <f t="shared" si="59"/>
        <v>570000</v>
      </c>
      <c r="G2685" s="171"/>
      <c r="H2685" s="178"/>
      <c r="I2685" s="184"/>
    </row>
    <row r="2686" spans="1:9" ht="25.5">
      <c r="A2686" s="166"/>
      <c r="B2686" s="915">
        <v>44820</v>
      </c>
      <c r="C2686" s="916" t="s">
        <v>1888</v>
      </c>
      <c r="D2686" s="106" t="s">
        <v>2467</v>
      </c>
      <c r="E2686" s="1013">
        <v>1200000</v>
      </c>
      <c r="F2686" s="167">
        <f t="shared" si="59"/>
        <v>1200000</v>
      </c>
      <c r="G2686" s="171"/>
      <c r="H2686" s="178"/>
      <c r="I2686" s="184"/>
    </row>
    <row r="2687" spans="1:9">
      <c r="A2687" s="166"/>
      <c r="B2687" s="915">
        <v>44820</v>
      </c>
      <c r="C2687" s="916" t="s">
        <v>1888</v>
      </c>
      <c r="D2687" s="24" t="s">
        <v>21</v>
      </c>
      <c r="E2687" s="1013">
        <v>10000</v>
      </c>
      <c r="F2687" s="167">
        <f t="shared" si="59"/>
        <v>10000</v>
      </c>
      <c r="G2687" s="171"/>
      <c r="H2687" s="178"/>
      <c r="I2687" s="184"/>
    </row>
    <row r="2688" spans="1:9">
      <c r="A2688" s="166"/>
      <c r="B2688" s="915">
        <v>44820</v>
      </c>
      <c r="C2688" s="916" t="s">
        <v>1888</v>
      </c>
      <c r="D2688" s="24" t="s">
        <v>21</v>
      </c>
      <c r="E2688" s="1013">
        <v>10000</v>
      </c>
      <c r="F2688" s="167">
        <f t="shared" si="59"/>
        <v>10000</v>
      </c>
      <c r="G2688" s="171"/>
      <c r="H2688" s="178"/>
      <c r="I2688" s="184"/>
    </row>
    <row r="2689" spans="1:9">
      <c r="A2689" s="166"/>
      <c r="B2689" s="915">
        <v>44820</v>
      </c>
      <c r="C2689" s="916" t="s">
        <v>1888</v>
      </c>
      <c r="D2689" s="24" t="s">
        <v>21</v>
      </c>
      <c r="E2689" s="1013">
        <v>10000</v>
      </c>
      <c r="F2689" s="167">
        <f t="shared" si="59"/>
        <v>10000</v>
      </c>
      <c r="G2689" s="171"/>
      <c r="H2689" s="178"/>
      <c r="I2689" s="184"/>
    </row>
    <row r="2690" spans="1:9">
      <c r="A2690" s="166"/>
      <c r="B2690" s="915">
        <v>44820</v>
      </c>
      <c r="C2690" s="916" t="s">
        <v>1888</v>
      </c>
      <c r="D2690" s="24" t="s">
        <v>21</v>
      </c>
      <c r="E2690" s="1013">
        <v>10000</v>
      </c>
      <c r="F2690" s="167">
        <f t="shared" si="59"/>
        <v>10000</v>
      </c>
      <c r="G2690" s="171"/>
      <c r="H2690" s="178"/>
      <c r="I2690" s="184"/>
    </row>
    <row r="2691" spans="1:9">
      <c r="A2691" s="166"/>
      <c r="B2691" s="915">
        <v>44820</v>
      </c>
      <c r="C2691" s="916" t="s">
        <v>1888</v>
      </c>
      <c r="D2691" s="24" t="s">
        <v>21</v>
      </c>
      <c r="E2691" s="1013">
        <v>10000</v>
      </c>
      <c r="F2691" s="167">
        <f t="shared" si="59"/>
        <v>10000</v>
      </c>
      <c r="G2691" s="171"/>
      <c r="H2691" s="178"/>
      <c r="I2691" s="184"/>
    </row>
    <row r="2692" spans="1:9">
      <c r="A2692" s="166"/>
      <c r="B2692" s="915">
        <v>44820</v>
      </c>
      <c r="C2692" s="916" t="s">
        <v>1888</v>
      </c>
      <c r="D2692" s="24" t="s">
        <v>21</v>
      </c>
      <c r="E2692" s="1013">
        <v>20000</v>
      </c>
      <c r="F2692" s="167">
        <f t="shared" si="59"/>
        <v>20000</v>
      </c>
      <c r="G2692" s="171"/>
      <c r="H2692" s="178"/>
      <c r="I2692" s="184"/>
    </row>
    <row r="2693" spans="1:9">
      <c r="A2693" s="166"/>
      <c r="B2693" s="915">
        <v>44820</v>
      </c>
      <c r="C2693" s="916" t="s">
        <v>1888</v>
      </c>
      <c r="D2693" s="24" t="s">
        <v>21</v>
      </c>
      <c r="E2693" s="1013">
        <v>10000</v>
      </c>
      <c r="F2693" s="167">
        <f t="shared" si="59"/>
        <v>10000</v>
      </c>
      <c r="G2693" s="171"/>
      <c r="H2693" s="178"/>
      <c r="I2693" s="184"/>
    </row>
    <row r="2694" spans="1:9">
      <c r="A2694" s="166"/>
      <c r="B2694" s="915">
        <v>44820</v>
      </c>
      <c r="C2694" s="916" t="s">
        <v>1888</v>
      </c>
      <c r="D2694" s="24" t="s">
        <v>21</v>
      </c>
      <c r="E2694" s="1013">
        <v>10000</v>
      </c>
      <c r="F2694" s="167">
        <f t="shared" si="59"/>
        <v>10000</v>
      </c>
      <c r="G2694" s="171"/>
      <c r="H2694" s="178"/>
      <c r="I2694" s="184"/>
    </row>
    <row r="2695" spans="1:9">
      <c r="A2695" s="166"/>
      <c r="B2695" s="915">
        <v>44820</v>
      </c>
      <c r="C2695" s="916" t="s">
        <v>1888</v>
      </c>
      <c r="D2695" s="106" t="s">
        <v>2109</v>
      </c>
      <c r="E2695" s="1013">
        <v>200000</v>
      </c>
      <c r="F2695" s="167">
        <f t="shared" si="59"/>
        <v>200000</v>
      </c>
      <c r="G2695" s="171"/>
      <c r="H2695" s="178"/>
      <c r="I2695" s="184"/>
    </row>
    <row r="2696" spans="1:9">
      <c r="A2696" s="166"/>
      <c r="B2696" s="915">
        <v>44820</v>
      </c>
      <c r="C2696" s="916" t="s">
        <v>1888</v>
      </c>
      <c r="D2696" s="106" t="s">
        <v>343</v>
      </c>
      <c r="E2696" s="1013">
        <v>100000</v>
      </c>
      <c r="F2696" s="167">
        <f t="shared" si="59"/>
        <v>100000</v>
      </c>
      <c r="G2696" s="171"/>
      <c r="H2696" s="178"/>
      <c r="I2696" s="184"/>
    </row>
    <row r="2697" spans="1:9">
      <c r="A2697" s="166"/>
      <c r="B2697" s="915">
        <v>44820</v>
      </c>
      <c r="C2697" s="916" t="s">
        <v>1888</v>
      </c>
      <c r="D2697" s="24" t="s">
        <v>21</v>
      </c>
      <c r="E2697" s="1013">
        <v>10000</v>
      </c>
      <c r="F2697" s="167">
        <f t="shared" si="59"/>
        <v>10000</v>
      </c>
      <c r="G2697" s="171"/>
      <c r="H2697" s="178"/>
      <c r="I2697" s="184"/>
    </row>
    <row r="2698" spans="1:9">
      <c r="A2698" s="166"/>
      <c r="B2698" s="915">
        <v>44820</v>
      </c>
      <c r="C2698" s="916" t="s">
        <v>1888</v>
      </c>
      <c r="D2698" s="24" t="s">
        <v>21</v>
      </c>
      <c r="E2698" s="1013">
        <v>10000</v>
      </c>
      <c r="F2698" s="167">
        <f t="shared" si="59"/>
        <v>10000</v>
      </c>
      <c r="G2698" s="171"/>
      <c r="H2698" s="178"/>
      <c r="I2698" s="184"/>
    </row>
    <row r="2699" spans="1:9">
      <c r="A2699" s="166"/>
      <c r="B2699" s="915">
        <v>44820</v>
      </c>
      <c r="C2699" s="916" t="s">
        <v>1888</v>
      </c>
      <c r="D2699" s="24" t="s">
        <v>21</v>
      </c>
      <c r="E2699" s="1013">
        <v>10000</v>
      </c>
      <c r="F2699" s="167">
        <f t="shared" si="59"/>
        <v>10000</v>
      </c>
      <c r="G2699" s="171"/>
      <c r="H2699" s="178"/>
      <c r="I2699" s="184"/>
    </row>
    <row r="2700" spans="1:9">
      <c r="A2700" s="166"/>
      <c r="B2700" s="915">
        <v>44820</v>
      </c>
      <c r="C2700" s="916" t="s">
        <v>1888</v>
      </c>
      <c r="D2700" s="24" t="s">
        <v>21</v>
      </c>
      <c r="E2700" s="1013">
        <v>10000</v>
      </c>
      <c r="F2700" s="167">
        <f t="shared" si="59"/>
        <v>10000</v>
      </c>
      <c r="G2700" s="171"/>
      <c r="H2700" s="178"/>
      <c r="I2700" s="184"/>
    </row>
    <row r="2701" spans="1:9">
      <c r="A2701" s="166"/>
      <c r="B2701" s="915">
        <v>44820</v>
      </c>
      <c r="C2701" s="916" t="s">
        <v>1888</v>
      </c>
      <c r="D2701" s="24" t="s">
        <v>21</v>
      </c>
      <c r="E2701" s="1013">
        <v>10000</v>
      </c>
      <c r="F2701" s="167">
        <f t="shared" si="59"/>
        <v>10000</v>
      </c>
      <c r="G2701" s="171"/>
      <c r="H2701" s="178"/>
      <c r="I2701" s="184"/>
    </row>
    <row r="2702" spans="1:9">
      <c r="A2702" s="166"/>
      <c r="B2702" s="915">
        <v>44820</v>
      </c>
      <c r="C2702" s="916" t="s">
        <v>1888</v>
      </c>
      <c r="D2702" s="24" t="s">
        <v>21</v>
      </c>
      <c r="E2702" s="1013">
        <v>10000</v>
      </c>
      <c r="F2702" s="167">
        <f t="shared" si="59"/>
        <v>10000</v>
      </c>
      <c r="G2702" s="171"/>
      <c r="H2702" s="178"/>
      <c r="I2702" s="184"/>
    </row>
    <row r="2703" spans="1:9">
      <c r="A2703" s="166"/>
      <c r="B2703" s="915">
        <v>44820</v>
      </c>
      <c r="C2703" s="916" t="s">
        <v>1888</v>
      </c>
      <c r="D2703" s="24" t="s">
        <v>21</v>
      </c>
      <c r="E2703" s="1013">
        <v>10000</v>
      </c>
      <c r="F2703" s="167">
        <f t="shared" si="59"/>
        <v>10000</v>
      </c>
      <c r="G2703" s="171"/>
      <c r="H2703" s="178"/>
      <c r="I2703" s="184"/>
    </row>
    <row r="2704" spans="1:9">
      <c r="A2704" s="166"/>
      <c r="B2704" s="915">
        <v>44820</v>
      </c>
      <c r="C2704" s="916" t="s">
        <v>1888</v>
      </c>
      <c r="D2704" s="24" t="s">
        <v>21</v>
      </c>
      <c r="E2704" s="1013">
        <v>10000</v>
      </c>
      <c r="F2704" s="167">
        <f t="shared" si="59"/>
        <v>10000</v>
      </c>
      <c r="G2704" s="171"/>
      <c r="H2704" s="178"/>
      <c r="I2704" s="184"/>
    </row>
    <row r="2705" spans="1:9">
      <c r="A2705" s="166"/>
      <c r="B2705" s="915">
        <v>44820</v>
      </c>
      <c r="C2705" s="916" t="s">
        <v>1888</v>
      </c>
      <c r="D2705" s="24" t="s">
        <v>21</v>
      </c>
      <c r="E2705" s="1013">
        <v>10000</v>
      </c>
      <c r="F2705" s="167">
        <f t="shared" si="59"/>
        <v>10000</v>
      </c>
      <c r="G2705" s="171"/>
      <c r="H2705" s="178"/>
      <c r="I2705" s="184"/>
    </row>
    <row r="2706" spans="1:9">
      <c r="A2706" s="166"/>
      <c r="B2706" s="915">
        <v>44820</v>
      </c>
      <c r="C2706" s="916" t="s">
        <v>1888</v>
      </c>
      <c r="D2706" s="24" t="s">
        <v>21</v>
      </c>
      <c r="E2706" s="1013">
        <v>10000</v>
      </c>
      <c r="F2706" s="167">
        <f t="shared" si="59"/>
        <v>10000</v>
      </c>
      <c r="G2706" s="171"/>
      <c r="H2706" s="178"/>
      <c r="I2706" s="184"/>
    </row>
    <row r="2707" spans="1:9">
      <c r="A2707" s="166"/>
      <c r="B2707" s="915">
        <v>44821</v>
      </c>
      <c r="C2707" s="916" t="s">
        <v>1889</v>
      </c>
      <c r="D2707" s="24" t="s">
        <v>21</v>
      </c>
      <c r="E2707" s="1013">
        <v>10000</v>
      </c>
      <c r="F2707" s="167">
        <f t="shared" si="59"/>
        <v>10000</v>
      </c>
      <c r="G2707" s="171"/>
      <c r="H2707" s="178"/>
      <c r="I2707" s="184"/>
    </row>
    <row r="2708" spans="1:9">
      <c r="A2708" s="166"/>
      <c r="B2708" s="915">
        <v>44821</v>
      </c>
      <c r="C2708" s="916" t="s">
        <v>1889</v>
      </c>
      <c r="D2708" s="24" t="s">
        <v>21</v>
      </c>
      <c r="E2708" s="1013">
        <v>10000</v>
      </c>
      <c r="F2708" s="167">
        <f t="shared" si="59"/>
        <v>10000</v>
      </c>
      <c r="G2708" s="171"/>
      <c r="H2708" s="178"/>
      <c r="I2708" s="184"/>
    </row>
    <row r="2709" spans="1:9">
      <c r="A2709" s="166"/>
      <c r="B2709" s="915">
        <v>44821</v>
      </c>
      <c r="C2709" s="916" t="s">
        <v>1889</v>
      </c>
      <c r="D2709" s="24" t="s">
        <v>21</v>
      </c>
      <c r="E2709" s="1013">
        <v>10000</v>
      </c>
      <c r="F2709" s="167">
        <f t="shared" si="59"/>
        <v>10000</v>
      </c>
      <c r="G2709" s="171"/>
      <c r="H2709" s="178"/>
      <c r="I2709" s="184"/>
    </row>
    <row r="2710" spans="1:9">
      <c r="A2710" s="166"/>
      <c r="B2710" s="915">
        <v>44821</v>
      </c>
      <c r="C2710" s="916" t="s">
        <v>1889</v>
      </c>
      <c r="D2710" s="24" t="s">
        <v>21</v>
      </c>
      <c r="E2710" s="1013">
        <v>10000</v>
      </c>
      <c r="F2710" s="167">
        <f t="shared" si="59"/>
        <v>10000</v>
      </c>
      <c r="G2710" s="171"/>
      <c r="H2710" s="178"/>
      <c r="I2710" s="184"/>
    </row>
    <row r="2711" spans="1:9">
      <c r="A2711" s="166"/>
      <c r="B2711" s="915">
        <v>44821</v>
      </c>
      <c r="C2711" s="916" t="s">
        <v>1889</v>
      </c>
      <c r="D2711" s="24" t="s">
        <v>21</v>
      </c>
      <c r="E2711" s="1013">
        <v>10000</v>
      </c>
      <c r="F2711" s="167">
        <f t="shared" si="59"/>
        <v>10000</v>
      </c>
      <c r="G2711" s="171"/>
      <c r="H2711" s="178"/>
      <c r="I2711" s="184"/>
    </row>
    <row r="2712" spans="1:9">
      <c r="A2712" s="166"/>
      <c r="B2712" s="915">
        <v>44821</v>
      </c>
      <c r="C2712" s="916" t="s">
        <v>1889</v>
      </c>
      <c r="D2712" s="24" t="s">
        <v>21</v>
      </c>
      <c r="E2712" s="1013">
        <v>10000</v>
      </c>
      <c r="F2712" s="167">
        <f t="shared" si="59"/>
        <v>10000</v>
      </c>
      <c r="G2712" s="171"/>
      <c r="H2712" s="178"/>
      <c r="I2712" s="184"/>
    </row>
    <row r="2713" spans="1:9">
      <c r="A2713" s="166"/>
      <c r="B2713" s="915">
        <v>44821</v>
      </c>
      <c r="C2713" s="916" t="s">
        <v>1889</v>
      </c>
      <c r="D2713" s="24" t="s">
        <v>21</v>
      </c>
      <c r="E2713" s="1013">
        <v>10000</v>
      </c>
      <c r="F2713" s="167">
        <f t="shared" si="59"/>
        <v>10000</v>
      </c>
      <c r="G2713" s="171"/>
      <c r="H2713" s="178"/>
      <c r="I2713" s="184"/>
    </row>
    <row r="2714" spans="1:9">
      <c r="A2714" s="166"/>
      <c r="B2714" s="915">
        <v>44821</v>
      </c>
      <c r="C2714" s="916" t="s">
        <v>1889</v>
      </c>
      <c r="D2714" s="24" t="s">
        <v>21</v>
      </c>
      <c r="E2714" s="1013">
        <v>10000</v>
      </c>
      <c r="F2714" s="167">
        <f t="shared" si="59"/>
        <v>10000</v>
      </c>
      <c r="G2714" s="171"/>
      <c r="H2714" s="178"/>
      <c r="I2714" s="184"/>
    </row>
    <row r="2715" spans="1:9">
      <c r="A2715" s="166"/>
      <c r="B2715" s="915">
        <v>44821</v>
      </c>
      <c r="C2715" s="916" t="s">
        <v>1889</v>
      </c>
      <c r="D2715" s="24" t="s">
        <v>21</v>
      </c>
      <c r="E2715" s="1013">
        <v>10000</v>
      </c>
      <c r="F2715" s="167">
        <f t="shared" si="59"/>
        <v>10000</v>
      </c>
      <c r="G2715" s="171"/>
      <c r="H2715" s="178"/>
      <c r="I2715" s="184"/>
    </row>
    <row r="2716" spans="1:9">
      <c r="A2716" s="166"/>
      <c r="B2716" s="915">
        <v>44821</v>
      </c>
      <c r="C2716" s="916" t="s">
        <v>1889</v>
      </c>
      <c r="D2716" s="24" t="s">
        <v>21</v>
      </c>
      <c r="E2716" s="1013">
        <v>10000</v>
      </c>
      <c r="F2716" s="167">
        <f t="shared" si="59"/>
        <v>10000</v>
      </c>
      <c r="G2716" s="171"/>
      <c r="H2716" s="178"/>
      <c r="I2716" s="184"/>
    </row>
    <row r="2717" spans="1:9">
      <c r="A2717" s="166"/>
      <c r="B2717" s="915">
        <v>44821</v>
      </c>
      <c r="C2717" s="916" t="s">
        <v>1889</v>
      </c>
      <c r="D2717" s="24" t="s">
        <v>21</v>
      </c>
      <c r="E2717" s="1013">
        <v>10000</v>
      </c>
      <c r="F2717" s="167">
        <f t="shared" si="59"/>
        <v>10000</v>
      </c>
      <c r="G2717" s="171"/>
      <c r="H2717" s="178"/>
      <c r="I2717" s="184"/>
    </row>
    <row r="2718" spans="1:9">
      <c r="A2718" s="166"/>
      <c r="B2718" s="915">
        <v>44821</v>
      </c>
      <c r="C2718" s="916" t="s">
        <v>1889</v>
      </c>
      <c r="D2718" s="24" t="s">
        <v>21</v>
      </c>
      <c r="E2718" s="1013">
        <v>10000</v>
      </c>
      <c r="F2718" s="167">
        <f t="shared" si="59"/>
        <v>10000</v>
      </c>
      <c r="G2718" s="171"/>
      <c r="H2718" s="178"/>
      <c r="I2718" s="184"/>
    </row>
    <row r="2719" spans="1:9">
      <c r="A2719" s="166"/>
      <c r="B2719" s="915">
        <v>44821</v>
      </c>
      <c r="C2719" s="916" t="s">
        <v>1889</v>
      </c>
      <c r="D2719" s="106" t="s">
        <v>2110</v>
      </c>
      <c r="E2719" s="1013">
        <v>200000</v>
      </c>
      <c r="F2719" s="167">
        <f t="shared" si="59"/>
        <v>200000</v>
      </c>
      <c r="G2719" s="171"/>
      <c r="H2719" s="178"/>
      <c r="I2719" s="184"/>
    </row>
    <row r="2720" spans="1:9">
      <c r="A2720" s="166"/>
      <c r="B2720" s="915">
        <v>44821</v>
      </c>
      <c r="C2720" s="916" t="s">
        <v>1889</v>
      </c>
      <c r="D2720" s="106" t="s">
        <v>2011</v>
      </c>
      <c r="E2720" s="1013">
        <v>100000</v>
      </c>
      <c r="F2720" s="167">
        <f t="shared" si="59"/>
        <v>100000</v>
      </c>
      <c r="G2720" s="171"/>
      <c r="H2720" s="178"/>
      <c r="I2720" s="184"/>
    </row>
    <row r="2721" spans="1:9">
      <c r="A2721" s="166"/>
      <c r="B2721" s="915">
        <v>44821</v>
      </c>
      <c r="C2721" s="916" t="s">
        <v>1889</v>
      </c>
      <c r="D2721" s="24" t="s">
        <v>21</v>
      </c>
      <c r="E2721" s="1013">
        <v>20000</v>
      </c>
      <c r="F2721" s="167">
        <f t="shared" si="59"/>
        <v>20000</v>
      </c>
      <c r="G2721" s="171"/>
      <c r="H2721" s="178"/>
      <c r="I2721" s="184"/>
    </row>
    <row r="2722" spans="1:9">
      <c r="A2722" s="166"/>
      <c r="B2722" s="915">
        <v>44821</v>
      </c>
      <c r="C2722" s="916" t="s">
        <v>1889</v>
      </c>
      <c r="D2722" s="24" t="s">
        <v>21</v>
      </c>
      <c r="E2722" s="1013">
        <v>20000</v>
      </c>
      <c r="F2722" s="167">
        <f t="shared" si="59"/>
        <v>20000</v>
      </c>
      <c r="G2722" s="171"/>
      <c r="H2722" s="178"/>
      <c r="I2722" s="184"/>
    </row>
    <row r="2723" spans="1:9">
      <c r="A2723" s="166"/>
      <c r="B2723" s="915">
        <v>44821</v>
      </c>
      <c r="C2723" s="916" t="s">
        <v>1889</v>
      </c>
      <c r="D2723" s="24" t="s">
        <v>21</v>
      </c>
      <c r="E2723" s="1013">
        <v>10000</v>
      </c>
      <c r="F2723" s="167">
        <f t="shared" si="59"/>
        <v>10000</v>
      </c>
      <c r="G2723" s="171"/>
      <c r="H2723" s="178"/>
      <c r="I2723" s="184"/>
    </row>
    <row r="2724" spans="1:9">
      <c r="A2724" s="166"/>
      <c r="B2724" s="915">
        <v>44821</v>
      </c>
      <c r="C2724" s="916" t="s">
        <v>1889</v>
      </c>
      <c r="D2724" s="24" t="s">
        <v>21</v>
      </c>
      <c r="E2724" s="1013">
        <v>10000</v>
      </c>
      <c r="F2724" s="167">
        <f t="shared" si="59"/>
        <v>10000</v>
      </c>
      <c r="G2724" s="171"/>
      <c r="H2724" s="178"/>
      <c r="I2724" s="184"/>
    </row>
    <row r="2725" spans="1:9">
      <c r="A2725" s="166"/>
      <c r="B2725" s="915">
        <v>44822</v>
      </c>
      <c r="C2725" s="916" t="s">
        <v>1890</v>
      </c>
      <c r="D2725" s="24" t="s">
        <v>21</v>
      </c>
      <c r="E2725" s="1013">
        <v>10000</v>
      </c>
      <c r="F2725" s="167">
        <f t="shared" si="59"/>
        <v>10000</v>
      </c>
      <c r="G2725" s="171"/>
      <c r="H2725" s="178"/>
      <c r="I2725" s="184"/>
    </row>
    <row r="2726" spans="1:9">
      <c r="A2726" s="166"/>
      <c r="B2726" s="915">
        <v>44822</v>
      </c>
      <c r="C2726" s="916" t="s">
        <v>1890</v>
      </c>
      <c r="D2726" s="24" t="s">
        <v>21</v>
      </c>
      <c r="E2726" s="1013">
        <v>10000</v>
      </c>
      <c r="F2726" s="167">
        <f t="shared" si="59"/>
        <v>10000</v>
      </c>
      <c r="G2726" s="171"/>
      <c r="H2726" s="178"/>
      <c r="I2726" s="184"/>
    </row>
    <row r="2727" spans="1:9">
      <c r="A2727" s="166"/>
      <c r="B2727" s="915">
        <v>44822</v>
      </c>
      <c r="C2727" s="916" t="s">
        <v>1890</v>
      </c>
      <c r="D2727" s="24" t="s">
        <v>21</v>
      </c>
      <c r="E2727" s="1013">
        <v>10000</v>
      </c>
      <c r="F2727" s="167">
        <f t="shared" si="59"/>
        <v>10000</v>
      </c>
      <c r="G2727" s="171"/>
      <c r="H2727" s="178"/>
      <c r="I2727" s="184"/>
    </row>
    <row r="2728" spans="1:9">
      <c r="A2728" s="166"/>
      <c r="B2728" s="915">
        <v>44822</v>
      </c>
      <c r="C2728" s="916" t="s">
        <v>1890</v>
      </c>
      <c r="D2728" s="24" t="s">
        <v>21</v>
      </c>
      <c r="E2728" s="1013">
        <v>10000</v>
      </c>
      <c r="F2728" s="167">
        <f t="shared" si="59"/>
        <v>10000</v>
      </c>
      <c r="G2728" s="171"/>
      <c r="H2728" s="178"/>
      <c r="I2728" s="184"/>
    </row>
    <row r="2729" spans="1:9">
      <c r="A2729" s="166"/>
      <c r="B2729" s="915">
        <v>44822</v>
      </c>
      <c r="C2729" s="916" t="s">
        <v>1890</v>
      </c>
      <c r="D2729" s="24" t="s">
        <v>21</v>
      </c>
      <c r="E2729" s="1013">
        <v>10000</v>
      </c>
      <c r="F2729" s="167">
        <f t="shared" si="59"/>
        <v>10000</v>
      </c>
      <c r="G2729" s="171"/>
      <c r="H2729" s="178"/>
      <c r="I2729" s="184"/>
    </row>
    <row r="2730" spans="1:9">
      <c r="A2730" s="166"/>
      <c r="B2730" s="915">
        <v>44822</v>
      </c>
      <c r="C2730" s="916" t="s">
        <v>1890</v>
      </c>
      <c r="D2730" s="24" t="s">
        <v>21</v>
      </c>
      <c r="E2730" s="1013">
        <v>10000</v>
      </c>
      <c r="F2730" s="167">
        <f t="shared" si="59"/>
        <v>10000</v>
      </c>
      <c r="G2730" s="171"/>
      <c r="H2730" s="178"/>
      <c r="I2730" s="184"/>
    </row>
    <row r="2731" spans="1:9">
      <c r="A2731" s="166"/>
      <c r="B2731" s="915">
        <v>44822</v>
      </c>
      <c r="C2731" s="916" t="s">
        <v>1890</v>
      </c>
      <c r="D2731" s="24" t="s">
        <v>21</v>
      </c>
      <c r="E2731" s="1013">
        <v>20000</v>
      </c>
      <c r="F2731" s="167">
        <f t="shared" si="59"/>
        <v>20000</v>
      </c>
      <c r="G2731" s="171"/>
      <c r="H2731" s="178"/>
      <c r="I2731" s="184"/>
    </row>
    <row r="2732" spans="1:9">
      <c r="A2732" s="166"/>
      <c r="B2732" s="915">
        <v>44822</v>
      </c>
      <c r="C2732" s="916" t="s">
        <v>1890</v>
      </c>
      <c r="D2732" s="24" t="s">
        <v>21</v>
      </c>
      <c r="E2732" s="1013">
        <v>10000</v>
      </c>
      <c r="F2732" s="167">
        <f t="shared" si="59"/>
        <v>10000</v>
      </c>
      <c r="G2732" s="171"/>
      <c r="H2732" s="178"/>
      <c r="I2732" s="184"/>
    </row>
    <row r="2733" spans="1:9">
      <c r="A2733" s="166"/>
      <c r="B2733" s="915">
        <v>44822</v>
      </c>
      <c r="C2733" s="916" t="s">
        <v>1890</v>
      </c>
      <c r="D2733" s="24" t="s">
        <v>21</v>
      </c>
      <c r="E2733" s="1013">
        <v>10000</v>
      </c>
      <c r="F2733" s="167">
        <f t="shared" si="59"/>
        <v>10000</v>
      </c>
      <c r="G2733" s="171"/>
      <c r="H2733" s="178"/>
      <c r="I2733" s="184"/>
    </row>
    <row r="2734" spans="1:9">
      <c r="A2734" s="166"/>
      <c r="B2734" s="915">
        <v>44822</v>
      </c>
      <c r="C2734" s="916" t="s">
        <v>1890</v>
      </c>
      <c r="D2734" s="24" t="s">
        <v>21</v>
      </c>
      <c r="E2734" s="1013">
        <v>10000</v>
      </c>
      <c r="F2734" s="167">
        <f t="shared" si="59"/>
        <v>10000</v>
      </c>
      <c r="G2734" s="171"/>
      <c r="H2734" s="178"/>
      <c r="I2734" s="184"/>
    </row>
    <row r="2735" spans="1:9">
      <c r="A2735" s="166"/>
      <c r="B2735" s="915">
        <v>44822</v>
      </c>
      <c r="C2735" s="916" t="s">
        <v>1890</v>
      </c>
      <c r="D2735" s="24" t="s">
        <v>21</v>
      </c>
      <c r="E2735" s="1013">
        <v>10000</v>
      </c>
      <c r="F2735" s="167">
        <f t="shared" si="59"/>
        <v>10000</v>
      </c>
      <c r="G2735" s="171"/>
      <c r="H2735" s="178"/>
      <c r="I2735" s="184"/>
    </row>
    <row r="2736" spans="1:9">
      <c r="A2736" s="166"/>
      <c r="B2736" s="915">
        <v>44822</v>
      </c>
      <c r="C2736" s="916" t="s">
        <v>1890</v>
      </c>
      <c r="D2736" s="24" t="s">
        <v>21</v>
      </c>
      <c r="E2736" s="1013">
        <v>10000</v>
      </c>
      <c r="F2736" s="167">
        <f t="shared" si="59"/>
        <v>10000</v>
      </c>
      <c r="G2736" s="171"/>
      <c r="H2736" s="178"/>
      <c r="I2736" s="184"/>
    </row>
    <row r="2737" spans="1:9">
      <c r="A2737" s="166"/>
      <c r="B2737" s="915">
        <v>44822</v>
      </c>
      <c r="C2737" s="916" t="s">
        <v>1890</v>
      </c>
      <c r="D2737" s="24" t="s">
        <v>21</v>
      </c>
      <c r="E2737" s="1013">
        <v>10000</v>
      </c>
      <c r="F2737" s="167">
        <f t="shared" si="59"/>
        <v>10000</v>
      </c>
      <c r="G2737" s="171"/>
      <c r="H2737" s="178"/>
      <c r="I2737" s="184"/>
    </row>
    <row r="2738" spans="1:9">
      <c r="A2738" s="166"/>
      <c r="B2738" s="915">
        <v>44822</v>
      </c>
      <c r="C2738" s="916" t="s">
        <v>1890</v>
      </c>
      <c r="D2738" s="24" t="s">
        <v>21</v>
      </c>
      <c r="E2738" s="1013">
        <v>10000</v>
      </c>
      <c r="F2738" s="167">
        <f t="shared" si="59"/>
        <v>10000</v>
      </c>
      <c r="G2738" s="171"/>
      <c r="H2738" s="178"/>
      <c r="I2738" s="184"/>
    </row>
    <row r="2739" spans="1:9">
      <c r="A2739" s="166"/>
      <c r="B2739" s="915">
        <v>44822</v>
      </c>
      <c r="C2739" s="916" t="s">
        <v>1890</v>
      </c>
      <c r="D2739" s="106" t="s">
        <v>263</v>
      </c>
      <c r="E2739" s="1013">
        <v>50000</v>
      </c>
      <c r="F2739" s="167">
        <f t="shared" si="59"/>
        <v>50000</v>
      </c>
      <c r="G2739" s="171"/>
      <c r="H2739" s="178"/>
      <c r="I2739" s="184"/>
    </row>
    <row r="2740" spans="1:9">
      <c r="A2740" s="166"/>
      <c r="B2740" s="915">
        <v>44822</v>
      </c>
      <c r="C2740" s="916" t="s">
        <v>1890</v>
      </c>
      <c r="D2740" s="24" t="s">
        <v>21</v>
      </c>
      <c r="E2740" s="1013">
        <v>10000</v>
      </c>
      <c r="F2740" s="167">
        <f t="shared" si="59"/>
        <v>10000</v>
      </c>
      <c r="G2740" s="171"/>
      <c r="H2740" s="178"/>
      <c r="I2740" s="184"/>
    </row>
    <row r="2741" spans="1:9">
      <c r="A2741" s="166"/>
      <c r="B2741" s="915">
        <v>44822</v>
      </c>
      <c r="C2741" s="916" t="s">
        <v>1890</v>
      </c>
      <c r="D2741" s="24" t="s">
        <v>21</v>
      </c>
      <c r="E2741" s="1013">
        <v>10000</v>
      </c>
      <c r="F2741" s="167">
        <f t="shared" ref="F2741:F2804" si="60">E2741</f>
        <v>10000</v>
      </c>
      <c r="G2741" s="171"/>
      <c r="H2741" s="178"/>
      <c r="I2741" s="184"/>
    </row>
    <row r="2742" spans="1:9">
      <c r="A2742" s="166"/>
      <c r="B2742" s="915">
        <v>44822</v>
      </c>
      <c r="C2742" s="916" t="s">
        <v>1890</v>
      </c>
      <c r="D2742" s="24" t="s">
        <v>21</v>
      </c>
      <c r="E2742" s="1013">
        <v>10000</v>
      </c>
      <c r="F2742" s="167">
        <f t="shared" si="60"/>
        <v>10000</v>
      </c>
      <c r="G2742" s="171"/>
      <c r="H2742" s="178"/>
      <c r="I2742" s="184"/>
    </row>
    <row r="2743" spans="1:9">
      <c r="A2743" s="166"/>
      <c r="B2743" s="915">
        <v>44822</v>
      </c>
      <c r="C2743" s="916" t="s">
        <v>1890</v>
      </c>
      <c r="D2743" s="24" t="s">
        <v>21</v>
      </c>
      <c r="E2743" s="1013">
        <v>10000</v>
      </c>
      <c r="F2743" s="167">
        <f t="shared" si="60"/>
        <v>10000</v>
      </c>
      <c r="G2743" s="171"/>
      <c r="H2743" s="178"/>
      <c r="I2743" s="184"/>
    </row>
    <row r="2744" spans="1:9">
      <c r="A2744" s="166"/>
      <c r="B2744" s="915">
        <v>44822</v>
      </c>
      <c r="C2744" s="916" t="s">
        <v>1890</v>
      </c>
      <c r="D2744" s="24" t="s">
        <v>21</v>
      </c>
      <c r="E2744" s="1013">
        <v>10000</v>
      </c>
      <c r="F2744" s="167">
        <f t="shared" si="60"/>
        <v>10000</v>
      </c>
      <c r="G2744" s="171"/>
      <c r="H2744" s="178"/>
      <c r="I2744" s="184"/>
    </row>
    <row r="2745" spans="1:9">
      <c r="A2745" s="166"/>
      <c r="B2745" s="915">
        <v>44822</v>
      </c>
      <c r="C2745" s="916" t="s">
        <v>1890</v>
      </c>
      <c r="D2745" s="24" t="s">
        <v>21</v>
      </c>
      <c r="E2745" s="1013">
        <v>10000</v>
      </c>
      <c r="F2745" s="167">
        <f t="shared" si="60"/>
        <v>10000</v>
      </c>
      <c r="G2745" s="171"/>
      <c r="H2745" s="178"/>
      <c r="I2745" s="184"/>
    </row>
    <row r="2746" spans="1:9">
      <c r="A2746" s="166"/>
      <c r="B2746" s="915">
        <v>44823</v>
      </c>
      <c r="C2746" s="916" t="s">
        <v>1891</v>
      </c>
      <c r="D2746" s="106" t="s">
        <v>2448</v>
      </c>
      <c r="E2746" s="1013">
        <v>300000</v>
      </c>
      <c r="F2746" s="167">
        <f t="shared" si="60"/>
        <v>300000</v>
      </c>
      <c r="G2746" s="171"/>
      <c r="H2746" s="178"/>
      <c r="I2746" s="184"/>
    </row>
    <row r="2747" spans="1:9">
      <c r="A2747" s="166"/>
      <c r="B2747" s="915">
        <v>44823</v>
      </c>
      <c r="C2747" s="916" t="s">
        <v>1891</v>
      </c>
      <c r="D2747" s="106" t="s">
        <v>537</v>
      </c>
      <c r="E2747" s="1013">
        <v>300000</v>
      </c>
      <c r="F2747" s="167">
        <f t="shared" si="60"/>
        <v>300000</v>
      </c>
      <c r="G2747" s="171"/>
      <c r="H2747" s="178"/>
      <c r="I2747" s="184"/>
    </row>
    <row r="2748" spans="1:9">
      <c r="A2748" s="166"/>
      <c r="B2748" s="915">
        <v>44823</v>
      </c>
      <c r="C2748" s="916" t="s">
        <v>1891</v>
      </c>
      <c r="D2748" s="24" t="s">
        <v>21</v>
      </c>
      <c r="E2748" s="1013">
        <v>10000</v>
      </c>
      <c r="F2748" s="167">
        <f t="shared" si="60"/>
        <v>10000</v>
      </c>
      <c r="G2748" s="171"/>
      <c r="H2748" s="178"/>
      <c r="I2748" s="184"/>
    </row>
    <row r="2749" spans="1:9">
      <c r="A2749" s="166"/>
      <c r="B2749" s="915">
        <v>44823</v>
      </c>
      <c r="C2749" s="916" t="s">
        <v>1891</v>
      </c>
      <c r="D2749" s="24" t="s">
        <v>21</v>
      </c>
      <c r="E2749" s="1013">
        <v>10000</v>
      </c>
      <c r="F2749" s="167">
        <f t="shared" si="60"/>
        <v>10000</v>
      </c>
      <c r="G2749" s="171"/>
      <c r="H2749" s="178"/>
      <c r="I2749" s="184"/>
    </row>
    <row r="2750" spans="1:9" ht="25.5">
      <c r="A2750" s="166"/>
      <c r="B2750" s="915">
        <v>44823</v>
      </c>
      <c r="C2750" s="916" t="s">
        <v>1891</v>
      </c>
      <c r="D2750" s="289" t="s">
        <v>25</v>
      </c>
      <c r="E2750" s="1013">
        <v>750000</v>
      </c>
      <c r="F2750" s="167">
        <f t="shared" si="60"/>
        <v>750000</v>
      </c>
      <c r="G2750" s="171"/>
      <c r="H2750" s="178"/>
      <c r="I2750" s="184"/>
    </row>
    <row r="2751" spans="1:9">
      <c r="A2751" s="166"/>
      <c r="B2751" s="915">
        <v>44823</v>
      </c>
      <c r="C2751" s="916" t="s">
        <v>1891</v>
      </c>
      <c r="D2751" s="24" t="s">
        <v>21</v>
      </c>
      <c r="E2751" s="1013">
        <v>10000</v>
      </c>
      <c r="F2751" s="167">
        <f t="shared" si="60"/>
        <v>10000</v>
      </c>
      <c r="G2751" s="171"/>
      <c r="H2751" s="178"/>
      <c r="I2751" s="184"/>
    </row>
    <row r="2752" spans="1:9">
      <c r="A2752" s="166"/>
      <c r="B2752" s="915">
        <v>44823</v>
      </c>
      <c r="C2752" s="916" t="s">
        <v>1891</v>
      </c>
      <c r="D2752" s="24" t="s">
        <v>21</v>
      </c>
      <c r="E2752" s="1013">
        <v>20000</v>
      </c>
      <c r="F2752" s="167">
        <f t="shared" si="60"/>
        <v>20000</v>
      </c>
      <c r="G2752" s="171"/>
      <c r="H2752" s="178"/>
      <c r="I2752" s="184"/>
    </row>
    <row r="2753" spans="1:9">
      <c r="A2753" s="166"/>
      <c r="B2753" s="915">
        <v>44823</v>
      </c>
      <c r="C2753" s="916" t="s">
        <v>1891</v>
      </c>
      <c r="D2753" s="24" t="s">
        <v>21</v>
      </c>
      <c r="E2753" s="1013">
        <v>10000</v>
      </c>
      <c r="F2753" s="167">
        <f t="shared" si="60"/>
        <v>10000</v>
      </c>
      <c r="G2753" s="171"/>
      <c r="H2753" s="178"/>
      <c r="I2753" s="184"/>
    </row>
    <row r="2754" spans="1:9">
      <c r="A2754" s="166"/>
      <c r="B2754" s="915">
        <v>44823</v>
      </c>
      <c r="C2754" s="916" t="s">
        <v>1891</v>
      </c>
      <c r="D2754" s="24" t="s">
        <v>21</v>
      </c>
      <c r="E2754" s="1013">
        <v>10000</v>
      </c>
      <c r="F2754" s="167">
        <f t="shared" si="60"/>
        <v>10000</v>
      </c>
      <c r="G2754" s="171"/>
      <c r="H2754" s="178"/>
      <c r="I2754" s="184"/>
    </row>
    <row r="2755" spans="1:9">
      <c r="A2755" s="166"/>
      <c r="B2755" s="915">
        <v>44823</v>
      </c>
      <c r="C2755" s="916" t="s">
        <v>1891</v>
      </c>
      <c r="D2755" s="24" t="s">
        <v>21</v>
      </c>
      <c r="E2755" s="1013">
        <v>20000</v>
      </c>
      <c r="F2755" s="167">
        <f t="shared" si="60"/>
        <v>20000</v>
      </c>
      <c r="G2755" s="171"/>
      <c r="H2755" s="178"/>
      <c r="I2755" s="184"/>
    </row>
    <row r="2756" spans="1:9">
      <c r="A2756" s="166"/>
      <c r="B2756" s="915">
        <v>44823</v>
      </c>
      <c r="C2756" s="916" t="s">
        <v>1891</v>
      </c>
      <c r="D2756" s="24" t="s">
        <v>21</v>
      </c>
      <c r="E2756" s="1013">
        <v>10000</v>
      </c>
      <c r="F2756" s="167">
        <f t="shared" si="60"/>
        <v>10000</v>
      </c>
      <c r="G2756" s="171"/>
      <c r="H2756" s="178"/>
      <c r="I2756" s="184"/>
    </row>
    <row r="2757" spans="1:9">
      <c r="A2757" s="166"/>
      <c r="B2757" s="915">
        <v>44823</v>
      </c>
      <c r="C2757" s="916" t="s">
        <v>1891</v>
      </c>
      <c r="D2757" s="24" t="s">
        <v>21</v>
      </c>
      <c r="E2757" s="1013">
        <v>10000</v>
      </c>
      <c r="F2757" s="167">
        <f t="shared" si="60"/>
        <v>10000</v>
      </c>
      <c r="G2757" s="171"/>
      <c r="H2757" s="178"/>
      <c r="I2757" s="184"/>
    </row>
    <row r="2758" spans="1:9">
      <c r="A2758" s="166"/>
      <c r="B2758" s="915">
        <v>44823</v>
      </c>
      <c r="C2758" s="916" t="s">
        <v>1891</v>
      </c>
      <c r="D2758" s="24" t="s">
        <v>21</v>
      </c>
      <c r="E2758" s="1013">
        <v>10000</v>
      </c>
      <c r="F2758" s="167">
        <f t="shared" si="60"/>
        <v>10000</v>
      </c>
      <c r="G2758" s="171"/>
      <c r="H2758" s="178"/>
      <c r="I2758" s="184"/>
    </row>
    <row r="2759" spans="1:9">
      <c r="A2759" s="166"/>
      <c r="B2759" s="915">
        <v>44823</v>
      </c>
      <c r="C2759" s="916" t="s">
        <v>1891</v>
      </c>
      <c r="D2759" s="106" t="s">
        <v>218</v>
      </c>
      <c r="E2759" s="1013">
        <v>300000</v>
      </c>
      <c r="F2759" s="167">
        <f t="shared" si="60"/>
        <v>300000</v>
      </c>
      <c r="G2759" s="171"/>
      <c r="H2759" s="178"/>
      <c r="I2759" s="184"/>
    </row>
    <row r="2760" spans="1:9">
      <c r="A2760" s="166"/>
      <c r="B2760" s="915">
        <v>44823</v>
      </c>
      <c r="C2760" s="916" t="s">
        <v>1891</v>
      </c>
      <c r="D2760" s="24" t="s">
        <v>21</v>
      </c>
      <c r="E2760" s="1013">
        <v>10000</v>
      </c>
      <c r="F2760" s="167">
        <f t="shared" si="60"/>
        <v>10000</v>
      </c>
      <c r="G2760" s="171"/>
      <c r="H2760" s="178"/>
      <c r="I2760" s="184"/>
    </row>
    <row r="2761" spans="1:9">
      <c r="A2761" s="166"/>
      <c r="B2761" s="915">
        <v>44823</v>
      </c>
      <c r="C2761" s="916" t="s">
        <v>1891</v>
      </c>
      <c r="D2761" s="24" t="s">
        <v>21</v>
      </c>
      <c r="E2761" s="1013">
        <v>10000</v>
      </c>
      <c r="F2761" s="167">
        <f t="shared" si="60"/>
        <v>10000</v>
      </c>
      <c r="G2761" s="171"/>
      <c r="H2761" s="178"/>
      <c r="I2761" s="184"/>
    </row>
    <row r="2762" spans="1:9">
      <c r="A2762" s="166"/>
      <c r="B2762" s="915">
        <v>44823</v>
      </c>
      <c r="C2762" s="916" t="s">
        <v>1891</v>
      </c>
      <c r="D2762" s="24" t="s">
        <v>21</v>
      </c>
      <c r="E2762" s="1013">
        <v>10000</v>
      </c>
      <c r="F2762" s="167">
        <f t="shared" si="60"/>
        <v>10000</v>
      </c>
      <c r="G2762" s="171"/>
      <c r="H2762" s="178"/>
      <c r="I2762" s="184"/>
    </row>
    <row r="2763" spans="1:9">
      <c r="A2763" s="166"/>
      <c r="B2763" s="915">
        <v>44823</v>
      </c>
      <c r="C2763" s="916" t="s">
        <v>1891</v>
      </c>
      <c r="D2763" s="24" t="s">
        <v>21</v>
      </c>
      <c r="E2763" s="1013">
        <v>10000</v>
      </c>
      <c r="F2763" s="167">
        <f t="shared" si="60"/>
        <v>10000</v>
      </c>
      <c r="G2763" s="171"/>
      <c r="H2763" s="178"/>
      <c r="I2763" s="184"/>
    </row>
    <row r="2764" spans="1:9">
      <c r="A2764" s="166"/>
      <c r="B2764" s="915">
        <v>44823</v>
      </c>
      <c r="C2764" s="916" t="s">
        <v>1891</v>
      </c>
      <c r="D2764" s="24" t="s">
        <v>21</v>
      </c>
      <c r="E2764" s="1013">
        <v>10000</v>
      </c>
      <c r="F2764" s="167">
        <f t="shared" si="60"/>
        <v>10000</v>
      </c>
      <c r="G2764" s="171"/>
      <c r="H2764" s="178"/>
      <c r="I2764" s="184"/>
    </row>
    <row r="2765" spans="1:9">
      <c r="A2765" s="166"/>
      <c r="B2765" s="915">
        <v>44823</v>
      </c>
      <c r="C2765" s="916" t="s">
        <v>1891</v>
      </c>
      <c r="D2765" s="24" t="s">
        <v>21</v>
      </c>
      <c r="E2765" s="1013">
        <v>10000</v>
      </c>
      <c r="F2765" s="167">
        <f t="shared" si="60"/>
        <v>10000</v>
      </c>
      <c r="G2765" s="171"/>
      <c r="H2765" s="178"/>
      <c r="I2765" s="184"/>
    </row>
    <row r="2766" spans="1:9">
      <c r="A2766" s="166"/>
      <c r="B2766" s="915">
        <v>44823</v>
      </c>
      <c r="C2766" s="916" t="s">
        <v>1891</v>
      </c>
      <c r="D2766" s="24" t="s">
        <v>21</v>
      </c>
      <c r="E2766" s="1013">
        <v>10000</v>
      </c>
      <c r="F2766" s="167">
        <f t="shared" si="60"/>
        <v>10000</v>
      </c>
      <c r="G2766" s="171"/>
      <c r="H2766" s="178"/>
      <c r="I2766" s="184"/>
    </row>
    <row r="2767" spans="1:9">
      <c r="A2767" s="166"/>
      <c r="B2767" s="915">
        <v>44823</v>
      </c>
      <c r="C2767" s="916" t="s">
        <v>1891</v>
      </c>
      <c r="D2767" s="24" t="s">
        <v>21</v>
      </c>
      <c r="E2767" s="1013">
        <v>10000</v>
      </c>
      <c r="F2767" s="167">
        <f t="shared" si="60"/>
        <v>10000</v>
      </c>
      <c r="G2767" s="171"/>
      <c r="H2767" s="178"/>
      <c r="I2767" s="184"/>
    </row>
    <row r="2768" spans="1:9">
      <c r="A2768" s="166"/>
      <c r="B2768" s="915">
        <v>44823</v>
      </c>
      <c r="C2768" s="916" t="s">
        <v>1891</v>
      </c>
      <c r="D2768" s="24" t="s">
        <v>21</v>
      </c>
      <c r="E2768" s="1013">
        <v>10000</v>
      </c>
      <c r="F2768" s="167">
        <f t="shared" si="60"/>
        <v>10000</v>
      </c>
      <c r="G2768" s="171"/>
      <c r="H2768" s="178"/>
      <c r="I2768" s="184"/>
    </row>
    <row r="2769" spans="1:9">
      <c r="A2769" s="166"/>
      <c r="B2769" s="915">
        <v>44823</v>
      </c>
      <c r="C2769" s="916" t="s">
        <v>1891</v>
      </c>
      <c r="D2769" s="24" t="s">
        <v>21</v>
      </c>
      <c r="E2769" s="1013">
        <v>10000</v>
      </c>
      <c r="F2769" s="167">
        <f t="shared" si="60"/>
        <v>10000</v>
      </c>
      <c r="G2769" s="171"/>
      <c r="H2769" s="178"/>
      <c r="I2769" s="184"/>
    </row>
    <row r="2770" spans="1:9">
      <c r="A2770" s="166"/>
      <c r="B2770" s="915">
        <v>44823</v>
      </c>
      <c r="C2770" s="916" t="s">
        <v>1891</v>
      </c>
      <c r="D2770" s="106" t="s">
        <v>191</v>
      </c>
      <c r="E2770" s="1013">
        <v>100000</v>
      </c>
      <c r="F2770" s="167">
        <f t="shared" si="60"/>
        <v>100000</v>
      </c>
      <c r="G2770" s="171"/>
      <c r="H2770" s="178"/>
      <c r="I2770" s="184"/>
    </row>
    <row r="2771" spans="1:9">
      <c r="A2771" s="166"/>
      <c r="B2771" s="915">
        <v>44823</v>
      </c>
      <c r="C2771" s="916" t="s">
        <v>1891</v>
      </c>
      <c r="D2771" s="24" t="s">
        <v>21</v>
      </c>
      <c r="E2771" s="1013">
        <v>10000</v>
      </c>
      <c r="F2771" s="167">
        <f t="shared" si="60"/>
        <v>10000</v>
      </c>
      <c r="G2771" s="171"/>
      <c r="H2771" s="178"/>
      <c r="I2771" s="184"/>
    </row>
    <row r="2772" spans="1:9">
      <c r="A2772" s="166"/>
      <c r="B2772" s="915">
        <v>44823</v>
      </c>
      <c r="C2772" s="916" t="s">
        <v>1891</v>
      </c>
      <c r="D2772" s="24" t="s">
        <v>21</v>
      </c>
      <c r="E2772" s="1013">
        <v>10000</v>
      </c>
      <c r="F2772" s="167">
        <f t="shared" si="60"/>
        <v>10000</v>
      </c>
      <c r="G2772" s="171"/>
      <c r="H2772" s="178"/>
      <c r="I2772" s="184"/>
    </row>
    <row r="2773" spans="1:9">
      <c r="A2773" s="166"/>
      <c r="B2773" s="915">
        <v>44823</v>
      </c>
      <c r="C2773" s="916" t="s">
        <v>1891</v>
      </c>
      <c r="D2773" s="24" t="s">
        <v>21</v>
      </c>
      <c r="E2773" s="1013">
        <v>10000</v>
      </c>
      <c r="F2773" s="167">
        <f t="shared" si="60"/>
        <v>10000</v>
      </c>
      <c r="G2773" s="171"/>
      <c r="H2773" s="178"/>
      <c r="I2773" s="184"/>
    </row>
    <row r="2774" spans="1:9">
      <c r="A2774" s="166"/>
      <c r="B2774" s="915">
        <v>44823</v>
      </c>
      <c r="C2774" s="916" t="s">
        <v>1891</v>
      </c>
      <c r="D2774" s="24" t="s">
        <v>21</v>
      </c>
      <c r="E2774" s="1013">
        <v>10000</v>
      </c>
      <c r="F2774" s="167">
        <f t="shared" si="60"/>
        <v>10000</v>
      </c>
      <c r="G2774" s="171"/>
      <c r="H2774" s="178"/>
      <c r="I2774" s="184"/>
    </row>
    <row r="2775" spans="1:9">
      <c r="A2775" s="166"/>
      <c r="B2775" s="915">
        <v>44824</v>
      </c>
      <c r="C2775" s="916" t="s">
        <v>1892</v>
      </c>
      <c r="D2775" s="106" t="s">
        <v>948</v>
      </c>
      <c r="E2775" s="1013">
        <v>300000</v>
      </c>
      <c r="F2775" s="167">
        <f t="shared" si="60"/>
        <v>300000</v>
      </c>
      <c r="G2775" s="171"/>
      <c r="H2775" s="178"/>
      <c r="I2775" s="184"/>
    </row>
    <row r="2776" spans="1:9">
      <c r="A2776" s="166"/>
      <c r="B2776" s="915">
        <v>44824</v>
      </c>
      <c r="C2776" s="916" t="s">
        <v>1892</v>
      </c>
      <c r="D2776" s="106" t="s">
        <v>146</v>
      </c>
      <c r="E2776" s="1013">
        <v>200000</v>
      </c>
      <c r="F2776" s="167">
        <f t="shared" si="60"/>
        <v>200000</v>
      </c>
      <c r="G2776" s="171"/>
      <c r="H2776" s="178"/>
      <c r="I2776" s="184"/>
    </row>
    <row r="2777" spans="1:9">
      <c r="A2777" s="166"/>
      <c r="B2777" s="915">
        <v>44824</v>
      </c>
      <c r="C2777" s="916" t="s">
        <v>1892</v>
      </c>
      <c r="D2777" s="24" t="s">
        <v>21</v>
      </c>
      <c r="E2777" s="1013">
        <v>10000</v>
      </c>
      <c r="F2777" s="167">
        <f t="shared" si="60"/>
        <v>10000</v>
      </c>
      <c r="G2777" s="171"/>
      <c r="H2777" s="178"/>
      <c r="I2777" s="184"/>
    </row>
    <row r="2778" spans="1:9">
      <c r="A2778" s="166"/>
      <c r="B2778" s="915">
        <v>44824</v>
      </c>
      <c r="C2778" s="916" t="s">
        <v>1892</v>
      </c>
      <c r="D2778" s="24" t="s">
        <v>21</v>
      </c>
      <c r="E2778" s="1013">
        <v>20000</v>
      </c>
      <c r="F2778" s="167">
        <f t="shared" si="60"/>
        <v>20000</v>
      </c>
      <c r="G2778" s="171"/>
      <c r="H2778" s="178"/>
      <c r="I2778" s="184"/>
    </row>
    <row r="2779" spans="1:9">
      <c r="A2779" s="166"/>
      <c r="B2779" s="915">
        <v>44824</v>
      </c>
      <c r="C2779" s="916" t="s">
        <v>1892</v>
      </c>
      <c r="D2779" s="24" t="s">
        <v>21</v>
      </c>
      <c r="E2779" s="1013">
        <v>15000</v>
      </c>
      <c r="F2779" s="167">
        <f t="shared" si="60"/>
        <v>15000</v>
      </c>
      <c r="G2779" s="171"/>
      <c r="H2779" s="178"/>
      <c r="I2779" s="184"/>
    </row>
    <row r="2780" spans="1:9">
      <c r="A2780" s="166"/>
      <c r="B2780" s="915">
        <v>44824</v>
      </c>
      <c r="C2780" s="916" t="s">
        <v>1892</v>
      </c>
      <c r="D2780" s="24" t="s">
        <v>21</v>
      </c>
      <c r="E2780" s="1013">
        <v>20000</v>
      </c>
      <c r="F2780" s="167">
        <f t="shared" si="60"/>
        <v>20000</v>
      </c>
      <c r="G2780" s="171"/>
      <c r="H2780" s="178"/>
      <c r="I2780" s="184"/>
    </row>
    <row r="2781" spans="1:9">
      <c r="A2781" s="166"/>
      <c r="B2781" s="915">
        <v>44824</v>
      </c>
      <c r="C2781" s="916" t="s">
        <v>1892</v>
      </c>
      <c r="D2781" s="24" t="s">
        <v>21</v>
      </c>
      <c r="E2781" s="1013">
        <v>300000</v>
      </c>
      <c r="F2781" s="167">
        <f t="shared" si="60"/>
        <v>300000</v>
      </c>
      <c r="G2781" s="171"/>
      <c r="H2781" s="178"/>
      <c r="I2781" s="184"/>
    </row>
    <row r="2782" spans="1:9">
      <c r="A2782" s="166"/>
      <c r="B2782" s="915">
        <v>44824</v>
      </c>
      <c r="C2782" s="916" t="s">
        <v>1892</v>
      </c>
      <c r="D2782" s="24" t="s">
        <v>21</v>
      </c>
      <c r="E2782" s="1013">
        <v>10000</v>
      </c>
      <c r="F2782" s="167">
        <f t="shared" si="60"/>
        <v>10000</v>
      </c>
      <c r="G2782" s="171"/>
      <c r="H2782" s="178"/>
      <c r="I2782" s="184"/>
    </row>
    <row r="2783" spans="1:9">
      <c r="A2783" s="166"/>
      <c r="B2783" s="915">
        <v>44824</v>
      </c>
      <c r="C2783" s="916" t="s">
        <v>1892</v>
      </c>
      <c r="D2783" s="24" t="s">
        <v>21</v>
      </c>
      <c r="E2783" s="1013">
        <v>20000</v>
      </c>
      <c r="F2783" s="167">
        <f t="shared" si="60"/>
        <v>20000</v>
      </c>
      <c r="G2783" s="171"/>
      <c r="H2783" s="178"/>
      <c r="I2783" s="184"/>
    </row>
    <row r="2784" spans="1:9">
      <c r="A2784" s="166"/>
      <c r="B2784" s="915">
        <v>44824</v>
      </c>
      <c r="C2784" s="916" t="s">
        <v>1892</v>
      </c>
      <c r="D2784" s="24" t="s">
        <v>21</v>
      </c>
      <c r="E2784" s="1013">
        <v>10000</v>
      </c>
      <c r="F2784" s="167">
        <f t="shared" si="60"/>
        <v>10000</v>
      </c>
      <c r="G2784" s="171"/>
      <c r="H2784" s="178"/>
      <c r="I2784" s="184"/>
    </row>
    <row r="2785" spans="1:9">
      <c r="A2785" s="166"/>
      <c r="B2785" s="915">
        <v>44824</v>
      </c>
      <c r="C2785" s="916" t="s">
        <v>1892</v>
      </c>
      <c r="D2785" s="24" t="s">
        <v>21</v>
      </c>
      <c r="E2785" s="1013">
        <v>10000</v>
      </c>
      <c r="F2785" s="167">
        <f t="shared" si="60"/>
        <v>10000</v>
      </c>
      <c r="G2785" s="171"/>
      <c r="H2785" s="178"/>
      <c r="I2785" s="184"/>
    </row>
    <row r="2786" spans="1:9">
      <c r="A2786" s="166"/>
      <c r="B2786" s="915">
        <v>44824</v>
      </c>
      <c r="C2786" s="916" t="s">
        <v>1892</v>
      </c>
      <c r="D2786" s="24" t="s">
        <v>21</v>
      </c>
      <c r="E2786" s="1013">
        <v>10000</v>
      </c>
      <c r="F2786" s="167">
        <f t="shared" si="60"/>
        <v>10000</v>
      </c>
      <c r="G2786" s="171"/>
      <c r="H2786" s="178"/>
      <c r="I2786" s="184"/>
    </row>
    <row r="2787" spans="1:9">
      <c r="A2787" s="166"/>
      <c r="B2787" s="915">
        <v>44824</v>
      </c>
      <c r="C2787" s="916" t="s">
        <v>1892</v>
      </c>
      <c r="D2787" s="24" t="s">
        <v>21</v>
      </c>
      <c r="E2787" s="1013">
        <v>10000</v>
      </c>
      <c r="F2787" s="167">
        <f t="shared" si="60"/>
        <v>10000</v>
      </c>
      <c r="G2787" s="171"/>
      <c r="H2787" s="178"/>
      <c r="I2787" s="184"/>
    </row>
    <row r="2788" spans="1:9">
      <c r="A2788" s="166"/>
      <c r="B2788" s="915">
        <v>44824</v>
      </c>
      <c r="C2788" s="916" t="s">
        <v>1892</v>
      </c>
      <c r="D2788" s="24" t="s">
        <v>21</v>
      </c>
      <c r="E2788" s="1013">
        <v>10000</v>
      </c>
      <c r="F2788" s="167">
        <f t="shared" si="60"/>
        <v>10000</v>
      </c>
      <c r="G2788" s="171"/>
      <c r="H2788" s="178"/>
      <c r="I2788" s="184"/>
    </row>
    <row r="2789" spans="1:9">
      <c r="A2789" s="166"/>
      <c r="B2789" s="915">
        <v>44824</v>
      </c>
      <c r="C2789" s="916" t="s">
        <v>1892</v>
      </c>
      <c r="D2789" s="24" t="s">
        <v>21</v>
      </c>
      <c r="E2789" s="1013">
        <v>10000</v>
      </c>
      <c r="F2789" s="167">
        <f t="shared" si="60"/>
        <v>10000</v>
      </c>
      <c r="G2789" s="171"/>
      <c r="H2789" s="178"/>
      <c r="I2789" s="184"/>
    </row>
    <row r="2790" spans="1:9">
      <c r="A2790" s="166"/>
      <c r="B2790" s="915">
        <v>44824</v>
      </c>
      <c r="C2790" s="916" t="s">
        <v>1892</v>
      </c>
      <c r="D2790" s="24" t="s">
        <v>21</v>
      </c>
      <c r="E2790" s="1013">
        <v>10000</v>
      </c>
      <c r="F2790" s="167">
        <f t="shared" si="60"/>
        <v>10000</v>
      </c>
      <c r="G2790" s="171"/>
      <c r="H2790" s="178"/>
      <c r="I2790" s="184"/>
    </row>
    <row r="2791" spans="1:9">
      <c r="A2791" s="166"/>
      <c r="B2791" s="915">
        <v>44824</v>
      </c>
      <c r="C2791" s="916" t="s">
        <v>1892</v>
      </c>
      <c r="D2791" s="24" t="s">
        <v>21</v>
      </c>
      <c r="E2791" s="1013">
        <v>50000</v>
      </c>
      <c r="F2791" s="167">
        <f t="shared" si="60"/>
        <v>50000</v>
      </c>
      <c r="G2791" s="171"/>
      <c r="H2791" s="178"/>
      <c r="I2791" s="184"/>
    </row>
    <row r="2792" spans="1:9">
      <c r="A2792" s="166"/>
      <c r="B2792" s="915">
        <v>44824</v>
      </c>
      <c r="C2792" s="916" t="s">
        <v>1892</v>
      </c>
      <c r="D2792" s="24" t="s">
        <v>21</v>
      </c>
      <c r="E2792" s="1013">
        <v>10000</v>
      </c>
      <c r="F2792" s="167">
        <f t="shared" si="60"/>
        <v>10000</v>
      </c>
      <c r="G2792" s="171"/>
      <c r="H2792" s="178"/>
      <c r="I2792" s="184"/>
    </row>
    <row r="2793" spans="1:9">
      <c r="A2793" s="166"/>
      <c r="B2793" s="915">
        <v>44824</v>
      </c>
      <c r="C2793" s="916" t="s">
        <v>1892</v>
      </c>
      <c r="D2793" s="24" t="s">
        <v>21</v>
      </c>
      <c r="E2793" s="1013">
        <v>10000</v>
      </c>
      <c r="F2793" s="167">
        <f t="shared" si="60"/>
        <v>10000</v>
      </c>
      <c r="G2793" s="171"/>
      <c r="H2793" s="178"/>
      <c r="I2793" s="184"/>
    </row>
    <row r="2794" spans="1:9">
      <c r="A2794" s="166"/>
      <c r="B2794" s="915">
        <v>44824</v>
      </c>
      <c r="C2794" s="916" t="s">
        <v>1892</v>
      </c>
      <c r="D2794" s="24" t="s">
        <v>21</v>
      </c>
      <c r="E2794" s="1013">
        <v>30000</v>
      </c>
      <c r="F2794" s="167">
        <f t="shared" si="60"/>
        <v>30000</v>
      </c>
      <c r="G2794" s="171"/>
      <c r="H2794" s="178"/>
      <c r="I2794" s="184"/>
    </row>
    <row r="2795" spans="1:9">
      <c r="A2795" s="166"/>
      <c r="B2795" s="915">
        <v>44824</v>
      </c>
      <c r="C2795" s="916" t="s">
        <v>1892</v>
      </c>
      <c r="D2795" s="24" t="s">
        <v>21</v>
      </c>
      <c r="E2795" s="1013">
        <v>10000</v>
      </c>
      <c r="F2795" s="167">
        <f t="shared" si="60"/>
        <v>10000</v>
      </c>
      <c r="G2795" s="171"/>
      <c r="H2795" s="178"/>
      <c r="I2795" s="184"/>
    </row>
    <row r="2796" spans="1:9">
      <c r="A2796" s="166"/>
      <c r="B2796" s="915">
        <v>44825</v>
      </c>
      <c r="C2796" s="916" t="s">
        <v>1893</v>
      </c>
      <c r="D2796" s="106" t="s">
        <v>2111</v>
      </c>
      <c r="E2796" s="1013">
        <v>500000</v>
      </c>
      <c r="F2796" s="167">
        <f t="shared" si="60"/>
        <v>500000</v>
      </c>
      <c r="G2796" s="171"/>
      <c r="H2796" s="178"/>
      <c r="I2796" s="184"/>
    </row>
    <row r="2797" spans="1:9">
      <c r="A2797" s="166"/>
      <c r="B2797" s="915">
        <v>44825</v>
      </c>
      <c r="C2797" s="916" t="s">
        <v>1893</v>
      </c>
      <c r="D2797" s="106" t="s">
        <v>2076</v>
      </c>
      <c r="E2797" s="1013">
        <v>200000</v>
      </c>
      <c r="F2797" s="167">
        <f t="shared" si="60"/>
        <v>200000</v>
      </c>
      <c r="G2797" s="171"/>
      <c r="H2797" s="178"/>
      <c r="I2797" s="184"/>
    </row>
    <row r="2798" spans="1:9">
      <c r="A2798" s="166"/>
      <c r="B2798" s="915">
        <v>44825</v>
      </c>
      <c r="C2798" s="916" t="s">
        <v>1893</v>
      </c>
      <c r="D2798" s="106" t="s">
        <v>361</v>
      </c>
      <c r="E2798" s="1013">
        <v>500000</v>
      </c>
      <c r="F2798" s="167">
        <f t="shared" si="60"/>
        <v>500000</v>
      </c>
      <c r="G2798" s="171"/>
      <c r="H2798" s="178"/>
      <c r="I2798" s="184"/>
    </row>
    <row r="2799" spans="1:9">
      <c r="A2799" s="166"/>
      <c r="B2799" s="915">
        <v>44825</v>
      </c>
      <c r="C2799" s="916" t="s">
        <v>1893</v>
      </c>
      <c r="D2799" s="24" t="s">
        <v>21</v>
      </c>
      <c r="E2799" s="1013">
        <v>10000</v>
      </c>
      <c r="F2799" s="167">
        <f t="shared" si="60"/>
        <v>10000</v>
      </c>
      <c r="G2799" s="171"/>
      <c r="H2799" s="178"/>
      <c r="I2799" s="184"/>
    </row>
    <row r="2800" spans="1:9">
      <c r="A2800" s="166"/>
      <c r="B2800" s="915">
        <v>44825</v>
      </c>
      <c r="C2800" s="916" t="s">
        <v>1893</v>
      </c>
      <c r="D2800" s="24" t="s">
        <v>21</v>
      </c>
      <c r="E2800" s="1013">
        <v>10000</v>
      </c>
      <c r="F2800" s="167">
        <f t="shared" si="60"/>
        <v>10000</v>
      </c>
      <c r="G2800" s="171"/>
      <c r="H2800" s="178"/>
      <c r="I2800" s="184"/>
    </row>
    <row r="2801" spans="1:9">
      <c r="A2801" s="166"/>
      <c r="B2801" s="915">
        <v>44825</v>
      </c>
      <c r="C2801" s="916" t="s">
        <v>1893</v>
      </c>
      <c r="D2801" s="24" t="s">
        <v>21</v>
      </c>
      <c r="E2801" s="1013">
        <v>20000</v>
      </c>
      <c r="F2801" s="167">
        <f t="shared" si="60"/>
        <v>20000</v>
      </c>
      <c r="G2801" s="171"/>
      <c r="H2801" s="178"/>
      <c r="I2801" s="184"/>
    </row>
    <row r="2802" spans="1:9">
      <c r="A2802" s="166"/>
      <c r="B2802" s="915">
        <v>44825</v>
      </c>
      <c r="C2802" s="916" t="s">
        <v>1893</v>
      </c>
      <c r="D2802" s="24" t="s">
        <v>21</v>
      </c>
      <c r="E2802" s="1013">
        <v>10000</v>
      </c>
      <c r="F2802" s="167">
        <f t="shared" si="60"/>
        <v>10000</v>
      </c>
      <c r="G2802" s="171"/>
      <c r="H2802" s="178"/>
      <c r="I2802" s="184"/>
    </row>
    <row r="2803" spans="1:9">
      <c r="A2803" s="166"/>
      <c r="B2803" s="915">
        <v>44825</v>
      </c>
      <c r="C2803" s="916" t="s">
        <v>1893</v>
      </c>
      <c r="D2803" s="24" t="s">
        <v>21</v>
      </c>
      <c r="E2803" s="1013">
        <v>10000</v>
      </c>
      <c r="F2803" s="167">
        <f t="shared" si="60"/>
        <v>10000</v>
      </c>
      <c r="G2803" s="171"/>
      <c r="H2803" s="178"/>
      <c r="I2803" s="184"/>
    </row>
    <row r="2804" spans="1:9">
      <c r="A2804" s="166"/>
      <c r="B2804" s="915">
        <v>44825</v>
      </c>
      <c r="C2804" s="916" t="s">
        <v>1893</v>
      </c>
      <c r="D2804" s="24" t="s">
        <v>21</v>
      </c>
      <c r="E2804" s="1013">
        <v>10000</v>
      </c>
      <c r="F2804" s="167">
        <f t="shared" si="60"/>
        <v>10000</v>
      </c>
      <c r="G2804" s="171"/>
      <c r="H2804" s="178"/>
      <c r="I2804" s="184"/>
    </row>
    <row r="2805" spans="1:9">
      <c r="A2805" s="166"/>
      <c r="B2805" s="915">
        <v>44825</v>
      </c>
      <c r="C2805" s="916" t="s">
        <v>1893</v>
      </c>
      <c r="D2805" s="24" t="s">
        <v>21</v>
      </c>
      <c r="E2805" s="1013">
        <v>10000</v>
      </c>
      <c r="F2805" s="167">
        <f t="shared" ref="F2805:F2868" si="61">E2805</f>
        <v>10000</v>
      </c>
      <c r="G2805" s="171"/>
      <c r="H2805" s="178"/>
      <c r="I2805" s="184"/>
    </row>
    <row r="2806" spans="1:9">
      <c r="A2806" s="166"/>
      <c r="B2806" s="915">
        <v>44825</v>
      </c>
      <c r="C2806" s="916" t="s">
        <v>1893</v>
      </c>
      <c r="D2806" s="24" t="s">
        <v>21</v>
      </c>
      <c r="E2806" s="1013">
        <v>10000</v>
      </c>
      <c r="F2806" s="167">
        <f t="shared" si="61"/>
        <v>10000</v>
      </c>
      <c r="G2806" s="171"/>
      <c r="H2806" s="178"/>
      <c r="I2806" s="184"/>
    </row>
    <row r="2807" spans="1:9">
      <c r="A2807" s="166"/>
      <c r="B2807" s="915">
        <v>44825</v>
      </c>
      <c r="C2807" s="916" t="s">
        <v>1893</v>
      </c>
      <c r="D2807" s="24" t="s">
        <v>21</v>
      </c>
      <c r="E2807" s="1013">
        <v>10000</v>
      </c>
      <c r="F2807" s="167">
        <f t="shared" si="61"/>
        <v>10000</v>
      </c>
      <c r="G2807" s="171"/>
      <c r="H2807" s="178"/>
      <c r="I2807" s="184"/>
    </row>
    <row r="2808" spans="1:9">
      <c r="A2808" s="166"/>
      <c r="B2808" s="915">
        <v>44825</v>
      </c>
      <c r="C2808" s="916" t="s">
        <v>1893</v>
      </c>
      <c r="D2808" s="24" t="s">
        <v>21</v>
      </c>
      <c r="E2808" s="1013">
        <v>20000</v>
      </c>
      <c r="F2808" s="167">
        <f t="shared" si="61"/>
        <v>20000</v>
      </c>
      <c r="G2808" s="171"/>
      <c r="H2808" s="178"/>
      <c r="I2808" s="184"/>
    </row>
    <row r="2809" spans="1:9">
      <c r="A2809" s="166"/>
      <c r="B2809" s="915">
        <v>44825</v>
      </c>
      <c r="C2809" s="916" t="s">
        <v>1893</v>
      </c>
      <c r="D2809" s="24" t="s">
        <v>21</v>
      </c>
      <c r="E2809" s="1013">
        <v>20000</v>
      </c>
      <c r="F2809" s="167">
        <f t="shared" si="61"/>
        <v>20000</v>
      </c>
      <c r="G2809" s="171"/>
      <c r="H2809" s="178"/>
      <c r="I2809" s="184"/>
    </row>
    <row r="2810" spans="1:9">
      <c r="A2810" s="166"/>
      <c r="B2810" s="915">
        <v>44825</v>
      </c>
      <c r="C2810" s="916" t="s">
        <v>1893</v>
      </c>
      <c r="D2810" s="24" t="s">
        <v>21</v>
      </c>
      <c r="E2810" s="1013">
        <v>10000</v>
      </c>
      <c r="F2810" s="167">
        <f t="shared" si="61"/>
        <v>10000</v>
      </c>
      <c r="G2810" s="171"/>
      <c r="H2810" s="178"/>
      <c r="I2810" s="184"/>
    </row>
    <row r="2811" spans="1:9">
      <c r="A2811" s="166"/>
      <c r="B2811" s="915">
        <v>44825</v>
      </c>
      <c r="C2811" s="916" t="s">
        <v>1893</v>
      </c>
      <c r="D2811" s="24" t="s">
        <v>21</v>
      </c>
      <c r="E2811" s="1013">
        <v>10000</v>
      </c>
      <c r="F2811" s="167">
        <f t="shared" si="61"/>
        <v>10000</v>
      </c>
      <c r="G2811" s="171"/>
      <c r="H2811" s="178"/>
      <c r="I2811" s="184"/>
    </row>
    <row r="2812" spans="1:9">
      <c r="A2812" s="166"/>
      <c r="B2812" s="915">
        <v>44825</v>
      </c>
      <c r="C2812" s="916" t="s">
        <v>1893</v>
      </c>
      <c r="D2812" s="24" t="s">
        <v>21</v>
      </c>
      <c r="E2812" s="1013">
        <v>10000</v>
      </c>
      <c r="F2812" s="167">
        <f t="shared" si="61"/>
        <v>10000</v>
      </c>
      <c r="G2812" s="171"/>
      <c r="H2812" s="178"/>
      <c r="I2812" s="184"/>
    </row>
    <row r="2813" spans="1:9">
      <c r="A2813" s="166"/>
      <c r="B2813" s="915">
        <v>44825</v>
      </c>
      <c r="C2813" s="916" t="s">
        <v>1893</v>
      </c>
      <c r="D2813" s="24" t="s">
        <v>21</v>
      </c>
      <c r="E2813" s="1013">
        <v>10000</v>
      </c>
      <c r="F2813" s="167">
        <f t="shared" si="61"/>
        <v>10000</v>
      </c>
      <c r="G2813" s="171"/>
      <c r="H2813" s="178"/>
      <c r="I2813" s="184"/>
    </row>
    <row r="2814" spans="1:9">
      <c r="A2814" s="166"/>
      <c r="B2814" s="915">
        <v>44825</v>
      </c>
      <c r="C2814" s="916" t="s">
        <v>1893</v>
      </c>
      <c r="D2814" s="24" t="s">
        <v>21</v>
      </c>
      <c r="E2814" s="1013">
        <v>10000</v>
      </c>
      <c r="F2814" s="167">
        <f t="shared" si="61"/>
        <v>10000</v>
      </c>
      <c r="G2814" s="171"/>
      <c r="H2814" s="178"/>
      <c r="I2814" s="184"/>
    </row>
    <row r="2815" spans="1:9">
      <c r="A2815" s="166"/>
      <c r="B2815" s="915">
        <v>44825</v>
      </c>
      <c r="C2815" s="916" t="s">
        <v>1893</v>
      </c>
      <c r="D2815" s="24" t="s">
        <v>21</v>
      </c>
      <c r="E2815" s="1013">
        <v>10000</v>
      </c>
      <c r="F2815" s="167">
        <f t="shared" si="61"/>
        <v>10000</v>
      </c>
      <c r="G2815" s="171"/>
      <c r="H2815" s="178"/>
      <c r="I2815" s="184"/>
    </row>
    <row r="2816" spans="1:9">
      <c r="A2816" s="166"/>
      <c r="B2816" s="915">
        <v>44825</v>
      </c>
      <c r="C2816" s="916" t="s">
        <v>1893</v>
      </c>
      <c r="D2816" s="24" t="s">
        <v>21</v>
      </c>
      <c r="E2816" s="1013">
        <v>10000</v>
      </c>
      <c r="F2816" s="167">
        <f t="shared" si="61"/>
        <v>10000</v>
      </c>
      <c r="G2816" s="171"/>
      <c r="H2816" s="178"/>
      <c r="I2816" s="184"/>
    </row>
    <row r="2817" spans="1:9">
      <c r="A2817" s="166"/>
      <c r="B2817" s="915">
        <v>44825</v>
      </c>
      <c r="C2817" s="916" t="s">
        <v>1893</v>
      </c>
      <c r="D2817" s="24" t="s">
        <v>21</v>
      </c>
      <c r="E2817" s="1013">
        <v>10000</v>
      </c>
      <c r="F2817" s="167">
        <f t="shared" si="61"/>
        <v>10000</v>
      </c>
      <c r="G2817" s="171"/>
      <c r="H2817" s="178"/>
      <c r="I2817" s="184"/>
    </row>
    <row r="2818" spans="1:9">
      <c r="A2818" s="166"/>
      <c r="B2818" s="915">
        <v>44825</v>
      </c>
      <c r="C2818" s="916" t="s">
        <v>1893</v>
      </c>
      <c r="D2818" s="24" t="s">
        <v>21</v>
      </c>
      <c r="E2818" s="1013">
        <v>10000</v>
      </c>
      <c r="F2818" s="167">
        <f t="shared" si="61"/>
        <v>10000</v>
      </c>
      <c r="G2818" s="171"/>
      <c r="H2818" s="178"/>
      <c r="I2818" s="184"/>
    </row>
    <row r="2819" spans="1:9">
      <c r="A2819" s="166"/>
      <c r="B2819" s="915">
        <v>44825</v>
      </c>
      <c r="C2819" s="916" t="s">
        <v>1893</v>
      </c>
      <c r="D2819" s="24" t="s">
        <v>21</v>
      </c>
      <c r="E2819" s="1013">
        <v>10000</v>
      </c>
      <c r="F2819" s="167">
        <f t="shared" si="61"/>
        <v>10000</v>
      </c>
      <c r="G2819" s="171"/>
      <c r="H2819" s="178"/>
      <c r="I2819" s="184"/>
    </row>
    <row r="2820" spans="1:9">
      <c r="A2820" s="166"/>
      <c r="B2820" s="915">
        <v>44825</v>
      </c>
      <c r="C2820" s="916" t="s">
        <v>1893</v>
      </c>
      <c r="D2820" s="24" t="s">
        <v>21</v>
      </c>
      <c r="E2820" s="1013">
        <v>10000</v>
      </c>
      <c r="F2820" s="167">
        <f t="shared" si="61"/>
        <v>10000</v>
      </c>
      <c r="G2820" s="171"/>
      <c r="H2820" s="178"/>
      <c r="I2820" s="184"/>
    </row>
    <row r="2821" spans="1:9">
      <c r="A2821" s="166"/>
      <c r="B2821" s="915">
        <v>44826</v>
      </c>
      <c r="C2821" s="916" t="s">
        <v>1894</v>
      </c>
      <c r="D2821" s="24" t="s">
        <v>21</v>
      </c>
      <c r="E2821" s="1013">
        <v>10000</v>
      </c>
      <c r="F2821" s="167">
        <f t="shared" si="61"/>
        <v>10000</v>
      </c>
      <c r="G2821" s="171"/>
      <c r="H2821" s="178"/>
      <c r="I2821" s="184"/>
    </row>
    <row r="2822" spans="1:9">
      <c r="A2822" s="166"/>
      <c r="B2822" s="915">
        <v>44826</v>
      </c>
      <c r="C2822" s="916" t="s">
        <v>1894</v>
      </c>
      <c r="D2822" s="24" t="s">
        <v>21</v>
      </c>
      <c r="E2822" s="1013">
        <v>10000</v>
      </c>
      <c r="F2822" s="167">
        <f t="shared" si="61"/>
        <v>10000</v>
      </c>
      <c r="G2822" s="171"/>
      <c r="H2822" s="178"/>
      <c r="I2822" s="184"/>
    </row>
    <row r="2823" spans="1:9">
      <c r="A2823" s="166"/>
      <c r="B2823" s="915">
        <v>44826</v>
      </c>
      <c r="C2823" s="916" t="s">
        <v>1894</v>
      </c>
      <c r="D2823" s="24" t="s">
        <v>21</v>
      </c>
      <c r="E2823" s="1013">
        <v>10000</v>
      </c>
      <c r="F2823" s="167">
        <f t="shared" si="61"/>
        <v>10000</v>
      </c>
      <c r="G2823" s="171"/>
      <c r="H2823" s="178"/>
      <c r="I2823" s="184"/>
    </row>
    <row r="2824" spans="1:9">
      <c r="A2824" s="166"/>
      <c r="B2824" s="915">
        <v>44826</v>
      </c>
      <c r="C2824" s="916" t="s">
        <v>1894</v>
      </c>
      <c r="D2824" s="24" t="s">
        <v>21</v>
      </c>
      <c r="E2824" s="1013">
        <v>10000</v>
      </c>
      <c r="F2824" s="167">
        <f t="shared" si="61"/>
        <v>10000</v>
      </c>
      <c r="G2824" s="171"/>
      <c r="H2824" s="178"/>
      <c r="I2824" s="184"/>
    </row>
    <row r="2825" spans="1:9">
      <c r="A2825" s="166"/>
      <c r="B2825" s="915">
        <v>44826</v>
      </c>
      <c r="C2825" s="916" t="s">
        <v>1894</v>
      </c>
      <c r="D2825" s="24" t="s">
        <v>21</v>
      </c>
      <c r="E2825" s="1013">
        <v>10000</v>
      </c>
      <c r="F2825" s="167">
        <f t="shared" si="61"/>
        <v>10000</v>
      </c>
      <c r="G2825" s="171"/>
      <c r="H2825" s="178"/>
      <c r="I2825" s="184"/>
    </row>
    <row r="2826" spans="1:9">
      <c r="A2826" s="166"/>
      <c r="B2826" s="915">
        <v>44826</v>
      </c>
      <c r="C2826" s="916" t="s">
        <v>1894</v>
      </c>
      <c r="D2826" s="24" t="s">
        <v>21</v>
      </c>
      <c r="E2826" s="1013">
        <v>10000</v>
      </c>
      <c r="F2826" s="167">
        <f t="shared" si="61"/>
        <v>10000</v>
      </c>
      <c r="G2826" s="171"/>
      <c r="H2826" s="178"/>
      <c r="I2826" s="184"/>
    </row>
    <row r="2827" spans="1:9">
      <c r="A2827" s="166"/>
      <c r="B2827" s="915">
        <v>44826</v>
      </c>
      <c r="C2827" s="916" t="s">
        <v>1894</v>
      </c>
      <c r="D2827" s="24" t="s">
        <v>21</v>
      </c>
      <c r="E2827" s="1013">
        <v>10000</v>
      </c>
      <c r="F2827" s="167">
        <f t="shared" si="61"/>
        <v>10000</v>
      </c>
      <c r="G2827" s="171"/>
      <c r="H2827" s="178"/>
      <c r="I2827" s="184"/>
    </row>
    <row r="2828" spans="1:9">
      <c r="A2828" s="166"/>
      <c r="B2828" s="915">
        <v>44826</v>
      </c>
      <c r="C2828" s="916" t="s">
        <v>1894</v>
      </c>
      <c r="D2828" s="24" t="s">
        <v>21</v>
      </c>
      <c r="E2828" s="1013">
        <v>10000</v>
      </c>
      <c r="F2828" s="167">
        <f t="shared" si="61"/>
        <v>10000</v>
      </c>
      <c r="G2828" s="171"/>
      <c r="H2828" s="178"/>
      <c r="I2828" s="184"/>
    </row>
    <row r="2829" spans="1:9">
      <c r="A2829" s="166"/>
      <c r="B2829" s="915">
        <v>44826</v>
      </c>
      <c r="C2829" s="916" t="s">
        <v>1894</v>
      </c>
      <c r="D2829" s="24" t="s">
        <v>21</v>
      </c>
      <c r="E2829" s="1013">
        <v>10000</v>
      </c>
      <c r="F2829" s="167">
        <f t="shared" si="61"/>
        <v>10000</v>
      </c>
      <c r="G2829" s="171"/>
      <c r="H2829" s="178"/>
      <c r="I2829" s="184"/>
    </row>
    <row r="2830" spans="1:9">
      <c r="A2830" s="166"/>
      <c r="B2830" s="915">
        <v>44826</v>
      </c>
      <c r="C2830" s="916" t="s">
        <v>1894</v>
      </c>
      <c r="D2830" s="24" t="s">
        <v>21</v>
      </c>
      <c r="E2830" s="1013">
        <v>10000</v>
      </c>
      <c r="F2830" s="167">
        <f t="shared" si="61"/>
        <v>10000</v>
      </c>
      <c r="G2830" s="171"/>
      <c r="H2830" s="178"/>
      <c r="I2830" s="184"/>
    </row>
    <row r="2831" spans="1:9">
      <c r="A2831" s="166"/>
      <c r="B2831" s="915">
        <v>44826</v>
      </c>
      <c r="C2831" s="916" t="s">
        <v>1894</v>
      </c>
      <c r="D2831" s="24" t="s">
        <v>21</v>
      </c>
      <c r="E2831" s="1013">
        <v>10000</v>
      </c>
      <c r="F2831" s="167">
        <f t="shared" si="61"/>
        <v>10000</v>
      </c>
      <c r="G2831" s="171"/>
      <c r="H2831" s="178"/>
      <c r="I2831" s="184"/>
    </row>
    <row r="2832" spans="1:9">
      <c r="A2832" s="166"/>
      <c r="B2832" s="915">
        <v>44826</v>
      </c>
      <c r="C2832" s="916" t="s">
        <v>1894</v>
      </c>
      <c r="D2832" s="24" t="s">
        <v>21</v>
      </c>
      <c r="E2832" s="1013">
        <v>20000</v>
      </c>
      <c r="F2832" s="167">
        <f t="shared" si="61"/>
        <v>20000</v>
      </c>
      <c r="G2832" s="171"/>
      <c r="H2832" s="178"/>
      <c r="I2832" s="184"/>
    </row>
    <row r="2833" spans="1:9">
      <c r="A2833" s="166"/>
      <c r="B2833" s="915">
        <v>44826</v>
      </c>
      <c r="C2833" s="916" t="s">
        <v>1894</v>
      </c>
      <c r="D2833" s="24" t="s">
        <v>21</v>
      </c>
      <c r="E2833" s="1013">
        <v>10000</v>
      </c>
      <c r="F2833" s="167">
        <f t="shared" si="61"/>
        <v>10000</v>
      </c>
      <c r="G2833" s="171"/>
      <c r="H2833" s="178"/>
      <c r="I2833" s="184"/>
    </row>
    <row r="2834" spans="1:9">
      <c r="A2834" s="166"/>
      <c r="B2834" s="915">
        <v>44826</v>
      </c>
      <c r="C2834" s="916" t="s">
        <v>1894</v>
      </c>
      <c r="D2834" s="24" t="s">
        <v>21</v>
      </c>
      <c r="E2834" s="1013">
        <v>10000</v>
      </c>
      <c r="F2834" s="167">
        <f t="shared" si="61"/>
        <v>10000</v>
      </c>
      <c r="G2834" s="171"/>
      <c r="H2834" s="178"/>
      <c r="I2834" s="184"/>
    </row>
    <row r="2835" spans="1:9">
      <c r="A2835" s="166"/>
      <c r="B2835" s="915">
        <v>44826</v>
      </c>
      <c r="C2835" s="916" t="s">
        <v>1894</v>
      </c>
      <c r="D2835" s="24" t="s">
        <v>21</v>
      </c>
      <c r="E2835" s="1013">
        <v>10000</v>
      </c>
      <c r="F2835" s="167">
        <f t="shared" si="61"/>
        <v>10000</v>
      </c>
      <c r="G2835" s="171"/>
      <c r="H2835" s="178"/>
      <c r="I2835" s="184"/>
    </row>
    <row r="2836" spans="1:9">
      <c r="A2836" s="166"/>
      <c r="B2836" s="915">
        <v>44826</v>
      </c>
      <c r="C2836" s="916" t="s">
        <v>1894</v>
      </c>
      <c r="D2836" s="24" t="s">
        <v>21</v>
      </c>
      <c r="E2836" s="1013">
        <v>10000</v>
      </c>
      <c r="F2836" s="167">
        <f t="shared" si="61"/>
        <v>10000</v>
      </c>
      <c r="G2836" s="171"/>
      <c r="H2836" s="178"/>
      <c r="I2836" s="184"/>
    </row>
    <row r="2837" spans="1:9">
      <c r="A2837" s="166"/>
      <c r="B2837" s="915">
        <v>44826</v>
      </c>
      <c r="C2837" s="916" t="s">
        <v>1894</v>
      </c>
      <c r="D2837" s="24" t="s">
        <v>21</v>
      </c>
      <c r="E2837" s="1013">
        <v>10000</v>
      </c>
      <c r="F2837" s="167">
        <f t="shared" si="61"/>
        <v>10000</v>
      </c>
      <c r="G2837" s="171"/>
      <c r="H2837" s="178"/>
      <c r="I2837" s="184"/>
    </row>
    <row r="2838" spans="1:9">
      <c r="A2838" s="166"/>
      <c r="B2838" s="915">
        <v>44826</v>
      </c>
      <c r="C2838" s="916" t="s">
        <v>1894</v>
      </c>
      <c r="D2838" s="24" t="s">
        <v>21</v>
      </c>
      <c r="E2838" s="1013">
        <v>10000</v>
      </c>
      <c r="F2838" s="167">
        <f t="shared" si="61"/>
        <v>10000</v>
      </c>
      <c r="G2838" s="171"/>
      <c r="H2838" s="178"/>
      <c r="I2838" s="184"/>
    </row>
    <row r="2839" spans="1:9">
      <c r="A2839" s="166"/>
      <c r="B2839" s="915">
        <v>44826</v>
      </c>
      <c r="C2839" s="916" t="s">
        <v>1894</v>
      </c>
      <c r="D2839" s="24" t="s">
        <v>21</v>
      </c>
      <c r="E2839" s="1013">
        <v>20000</v>
      </c>
      <c r="F2839" s="167">
        <f t="shared" si="61"/>
        <v>20000</v>
      </c>
      <c r="G2839" s="171"/>
      <c r="H2839" s="178"/>
      <c r="I2839" s="184"/>
    </row>
    <row r="2840" spans="1:9">
      <c r="A2840" s="166"/>
      <c r="B2840" s="915">
        <v>44826</v>
      </c>
      <c r="C2840" s="916" t="s">
        <v>1894</v>
      </c>
      <c r="D2840" s="24" t="s">
        <v>21</v>
      </c>
      <c r="E2840" s="1013">
        <v>10000</v>
      </c>
      <c r="F2840" s="167">
        <f t="shared" si="61"/>
        <v>10000</v>
      </c>
      <c r="G2840" s="171"/>
      <c r="H2840" s="178"/>
      <c r="I2840" s="184"/>
    </row>
    <row r="2841" spans="1:9">
      <c r="A2841" s="166"/>
      <c r="B2841" s="915">
        <v>44826</v>
      </c>
      <c r="C2841" s="916" t="s">
        <v>1894</v>
      </c>
      <c r="D2841" s="24" t="s">
        <v>21</v>
      </c>
      <c r="E2841" s="1013">
        <v>10000</v>
      </c>
      <c r="F2841" s="167">
        <f t="shared" si="61"/>
        <v>10000</v>
      </c>
      <c r="G2841" s="171"/>
      <c r="H2841" s="178"/>
      <c r="I2841" s="184"/>
    </row>
    <row r="2842" spans="1:9">
      <c r="A2842" s="166"/>
      <c r="B2842" s="915">
        <v>44826</v>
      </c>
      <c r="C2842" s="916" t="s">
        <v>1894</v>
      </c>
      <c r="D2842" s="24" t="s">
        <v>21</v>
      </c>
      <c r="E2842" s="1013">
        <v>10000</v>
      </c>
      <c r="F2842" s="167">
        <f t="shared" si="61"/>
        <v>10000</v>
      </c>
      <c r="G2842" s="171"/>
      <c r="H2842" s="178"/>
      <c r="I2842" s="184"/>
    </row>
    <row r="2843" spans="1:9">
      <c r="A2843" s="166"/>
      <c r="B2843" s="915">
        <v>44826</v>
      </c>
      <c r="C2843" s="916" t="s">
        <v>1894</v>
      </c>
      <c r="D2843" s="24" t="s">
        <v>21</v>
      </c>
      <c r="E2843" s="1013">
        <v>10000</v>
      </c>
      <c r="F2843" s="167">
        <f t="shared" si="61"/>
        <v>10000</v>
      </c>
      <c r="G2843" s="171"/>
      <c r="H2843" s="178"/>
      <c r="I2843" s="184"/>
    </row>
    <row r="2844" spans="1:9">
      <c r="A2844" s="166"/>
      <c r="B2844" s="915">
        <v>44826</v>
      </c>
      <c r="C2844" s="916" t="s">
        <v>1894</v>
      </c>
      <c r="D2844" s="24" t="s">
        <v>21</v>
      </c>
      <c r="E2844" s="1013">
        <v>10000</v>
      </c>
      <c r="F2844" s="167">
        <f t="shared" si="61"/>
        <v>10000</v>
      </c>
      <c r="G2844" s="171"/>
      <c r="H2844" s="178"/>
      <c r="I2844" s="184"/>
    </row>
    <row r="2845" spans="1:9">
      <c r="A2845" s="166"/>
      <c r="B2845" s="915">
        <v>44826</v>
      </c>
      <c r="C2845" s="916" t="s">
        <v>1894</v>
      </c>
      <c r="D2845" s="24" t="s">
        <v>21</v>
      </c>
      <c r="E2845" s="1013">
        <v>10000</v>
      </c>
      <c r="F2845" s="167">
        <f t="shared" si="61"/>
        <v>10000</v>
      </c>
      <c r="G2845" s="171"/>
      <c r="H2845" s="178"/>
      <c r="I2845" s="184"/>
    </row>
    <row r="2846" spans="1:9">
      <c r="A2846" s="166"/>
      <c r="B2846" s="915">
        <v>44826</v>
      </c>
      <c r="C2846" s="916" t="s">
        <v>1894</v>
      </c>
      <c r="D2846" s="24" t="s">
        <v>21</v>
      </c>
      <c r="E2846" s="1013">
        <v>10000</v>
      </c>
      <c r="F2846" s="167">
        <f t="shared" si="61"/>
        <v>10000</v>
      </c>
      <c r="G2846" s="171"/>
      <c r="H2846" s="178"/>
      <c r="I2846" s="184"/>
    </row>
    <row r="2847" spans="1:9">
      <c r="A2847" s="166"/>
      <c r="B2847" s="915">
        <v>44826</v>
      </c>
      <c r="C2847" s="916" t="s">
        <v>1894</v>
      </c>
      <c r="D2847" s="24" t="s">
        <v>21</v>
      </c>
      <c r="E2847" s="1013">
        <v>10000</v>
      </c>
      <c r="F2847" s="167">
        <f t="shared" si="61"/>
        <v>10000</v>
      </c>
      <c r="G2847" s="171"/>
      <c r="H2847" s="178"/>
      <c r="I2847" s="184"/>
    </row>
    <row r="2848" spans="1:9">
      <c r="A2848" s="166"/>
      <c r="B2848" s="915">
        <v>44827</v>
      </c>
      <c r="C2848" s="916" t="s">
        <v>1895</v>
      </c>
      <c r="D2848" s="24" t="s">
        <v>21</v>
      </c>
      <c r="E2848" s="1013">
        <v>100000</v>
      </c>
      <c r="F2848" s="167">
        <f t="shared" si="61"/>
        <v>100000</v>
      </c>
      <c r="G2848" s="171"/>
      <c r="H2848" s="178"/>
      <c r="I2848" s="184"/>
    </row>
    <row r="2849" spans="1:9">
      <c r="A2849" s="166"/>
      <c r="B2849" s="915">
        <v>44827</v>
      </c>
      <c r="C2849" s="916" t="s">
        <v>1895</v>
      </c>
      <c r="D2849" s="24" t="s">
        <v>21</v>
      </c>
      <c r="E2849" s="1013">
        <v>10000</v>
      </c>
      <c r="F2849" s="167">
        <f t="shared" si="61"/>
        <v>10000</v>
      </c>
      <c r="G2849" s="171"/>
      <c r="H2849" s="178"/>
      <c r="I2849" s="184"/>
    </row>
    <row r="2850" spans="1:9">
      <c r="A2850" s="166"/>
      <c r="B2850" s="915">
        <v>44827</v>
      </c>
      <c r="C2850" s="916" t="s">
        <v>1895</v>
      </c>
      <c r="D2850" s="24" t="s">
        <v>21</v>
      </c>
      <c r="E2850" s="1013">
        <v>10000</v>
      </c>
      <c r="F2850" s="167">
        <f t="shared" si="61"/>
        <v>10000</v>
      </c>
      <c r="G2850" s="171"/>
      <c r="H2850" s="178"/>
      <c r="I2850" s="184"/>
    </row>
    <row r="2851" spans="1:9">
      <c r="A2851" s="166"/>
      <c r="B2851" s="915">
        <v>44827</v>
      </c>
      <c r="C2851" s="916" t="s">
        <v>1895</v>
      </c>
      <c r="D2851" s="24" t="s">
        <v>21</v>
      </c>
      <c r="E2851" s="1013">
        <v>10000</v>
      </c>
      <c r="F2851" s="167">
        <f t="shared" si="61"/>
        <v>10000</v>
      </c>
      <c r="G2851" s="171"/>
      <c r="H2851" s="178"/>
      <c r="I2851" s="184"/>
    </row>
    <row r="2852" spans="1:9">
      <c r="A2852" s="166"/>
      <c r="B2852" s="915">
        <v>44827</v>
      </c>
      <c r="C2852" s="916" t="s">
        <v>1895</v>
      </c>
      <c r="D2852" s="24" t="s">
        <v>21</v>
      </c>
      <c r="E2852" s="1013">
        <v>10000</v>
      </c>
      <c r="F2852" s="167">
        <f t="shared" si="61"/>
        <v>10000</v>
      </c>
      <c r="G2852" s="171"/>
      <c r="H2852" s="178"/>
      <c r="I2852" s="184"/>
    </row>
    <row r="2853" spans="1:9">
      <c r="A2853" s="166"/>
      <c r="B2853" s="915">
        <v>44827</v>
      </c>
      <c r="C2853" s="916" t="s">
        <v>1895</v>
      </c>
      <c r="D2853" s="24" t="s">
        <v>21</v>
      </c>
      <c r="E2853" s="1013">
        <v>10000</v>
      </c>
      <c r="F2853" s="167">
        <f t="shared" si="61"/>
        <v>10000</v>
      </c>
      <c r="G2853" s="171"/>
      <c r="H2853" s="178"/>
      <c r="I2853" s="184"/>
    </row>
    <row r="2854" spans="1:9">
      <c r="A2854" s="166"/>
      <c r="B2854" s="915">
        <v>44827</v>
      </c>
      <c r="C2854" s="916" t="s">
        <v>1895</v>
      </c>
      <c r="D2854" s="24" t="s">
        <v>21</v>
      </c>
      <c r="E2854" s="1013">
        <v>10000</v>
      </c>
      <c r="F2854" s="167">
        <f t="shared" si="61"/>
        <v>10000</v>
      </c>
      <c r="G2854" s="171"/>
      <c r="H2854" s="178"/>
      <c r="I2854" s="184"/>
    </row>
    <row r="2855" spans="1:9">
      <c r="A2855" s="166"/>
      <c r="B2855" s="915">
        <v>44827</v>
      </c>
      <c r="C2855" s="916" t="s">
        <v>1895</v>
      </c>
      <c r="D2855" s="24" t="s">
        <v>21</v>
      </c>
      <c r="E2855" s="1013">
        <v>10000</v>
      </c>
      <c r="F2855" s="167">
        <f t="shared" si="61"/>
        <v>10000</v>
      </c>
      <c r="G2855" s="171"/>
      <c r="H2855" s="178"/>
      <c r="I2855" s="184"/>
    </row>
    <row r="2856" spans="1:9">
      <c r="A2856" s="166"/>
      <c r="B2856" s="915">
        <v>44827</v>
      </c>
      <c r="C2856" s="916" t="s">
        <v>1895</v>
      </c>
      <c r="D2856" s="24" t="s">
        <v>21</v>
      </c>
      <c r="E2856" s="1013">
        <v>10000</v>
      </c>
      <c r="F2856" s="167">
        <f t="shared" si="61"/>
        <v>10000</v>
      </c>
      <c r="G2856" s="171"/>
      <c r="H2856" s="178"/>
      <c r="I2856" s="184"/>
    </row>
    <row r="2857" spans="1:9">
      <c r="A2857" s="166"/>
      <c r="B2857" s="915">
        <v>44827</v>
      </c>
      <c r="C2857" s="916" t="s">
        <v>1895</v>
      </c>
      <c r="D2857" s="24" t="s">
        <v>21</v>
      </c>
      <c r="E2857" s="1013">
        <v>10000</v>
      </c>
      <c r="F2857" s="167">
        <f t="shared" si="61"/>
        <v>10000</v>
      </c>
      <c r="G2857" s="171"/>
      <c r="H2857" s="178"/>
      <c r="I2857" s="184"/>
    </row>
    <row r="2858" spans="1:9">
      <c r="A2858" s="166"/>
      <c r="B2858" s="915">
        <v>44827</v>
      </c>
      <c r="C2858" s="916" t="s">
        <v>1895</v>
      </c>
      <c r="D2858" s="24" t="s">
        <v>21</v>
      </c>
      <c r="E2858" s="1013">
        <v>10000</v>
      </c>
      <c r="F2858" s="167">
        <f t="shared" si="61"/>
        <v>10000</v>
      </c>
      <c r="G2858" s="171"/>
      <c r="H2858" s="178"/>
      <c r="I2858" s="184"/>
    </row>
    <row r="2859" spans="1:9">
      <c r="A2859" s="166"/>
      <c r="B2859" s="915">
        <v>44827</v>
      </c>
      <c r="C2859" s="916" t="s">
        <v>1895</v>
      </c>
      <c r="D2859" s="24" t="s">
        <v>21</v>
      </c>
      <c r="E2859" s="1013">
        <v>10000</v>
      </c>
      <c r="F2859" s="167">
        <f t="shared" si="61"/>
        <v>10000</v>
      </c>
      <c r="G2859" s="171"/>
      <c r="H2859" s="178"/>
      <c r="I2859" s="184"/>
    </row>
    <row r="2860" spans="1:9">
      <c r="A2860" s="166"/>
      <c r="B2860" s="915">
        <v>44827</v>
      </c>
      <c r="C2860" s="916" t="s">
        <v>1895</v>
      </c>
      <c r="D2860" s="24" t="s">
        <v>21</v>
      </c>
      <c r="E2860" s="1013">
        <v>10000</v>
      </c>
      <c r="F2860" s="167">
        <f t="shared" si="61"/>
        <v>10000</v>
      </c>
      <c r="G2860" s="171"/>
      <c r="H2860" s="178"/>
      <c r="I2860" s="184"/>
    </row>
    <row r="2861" spans="1:9">
      <c r="A2861" s="166"/>
      <c r="B2861" s="915">
        <v>44827</v>
      </c>
      <c r="C2861" s="916" t="s">
        <v>1895</v>
      </c>
      <c r="D2861" s="106" t="s">
        <v>143</v>
      </c>
      <c r="E2861" s="1013">
        <v>200000</v>
      </c>
      <c r="F2861" s="167">
        <f t="shared" si="61"/>
        <v>200000</v>
      </c>
      <c r="G2861" s="171"/>
      <c r="H2861" s="178"/>
      <c r="I2861" s="184"/>
    </row>
    <row r="2862" spans="1:9">
      <c r="A2862" s="166"/>
      <c r="B2862" s="915">
        <v>44827</v>
      </c>
      <c r="C2862" s="916" t="s">
        <v>1895</v>
      </c>
      <c r="D2862" s="24" t="s">
        <v>21</v>
      </c>
      <c r="E2862" s="1013">
        <v>10000</v>
      </c>
      <c r="F2862" s="167">
        <f t="shared" si="61"/>
        <v>10000</v>
      </c>
      <c r="G2862" s="171"/>
      <c r="H2862" s="178"/>
      <c r="I2862" s="184"/>
    </row>
    <row r="2863" spans="1:9">
      <c r="A2863" s="166"/>
      <c r="B2863" s="915">
        <v>44827</v>
      </c>
      <c r="C2863" s="916" t="s">
        <v>1895</v>
      </c>
      <c r="D2863" s="24" t="s">
        <v>21</v>
      </c>
      <c r="E2863" s="1013">
        <v>10000</v>
      </c>
      <c r="F2863" s="167">
        <f t="shared" si="61"/>
        <v>10000</v>
      </c>
      <c r="G2863" s="171"/>
      <c r="H2863" s="178"/>
      <c r="I2863" s="184"/>
    </row>
    <row r="2864" spans="1:9">
      <c r="A2864" s="166"/>
      <c r="B2864" s="915">
        <v>44827</v>
      </c>
      <c r="C2864" s="916" t="s">
        <v>1895</v>
      </c>
      <c r="D2864" s="24" t="s">
        <v>21</v>
      </c>
      <c r="E2864" s="1013">
        <v>10000</v>
      </c>
      <c r="F2864" s="167">
        <f t="shared" si="61"/>
        <v>10000</v>
      </c>
      <c r="G2864" s="171"/>
      <c r="H2864" s="178"/>
      <c r="I2864" s="184"/>
    </row>
    <row r="2865" spans="1:9">
      <c r="A2865" s="166"/>
      <c r="B2865" s="915">
        <v>44827</v>
      </c>
      <c r="C2865" s="916" t="s">
        <v>1895</v>
      </c>
      <c r="D2865" s="24" t="s">
        <v>21</v>
      </c>
      <c r="E2865" s="1013">
        <v>10000</v>
      </c>
      <c r="F2865" s="167">
        <f t="shared" si="61"/>
        <v>10000</v>
      </c>
      <c r="G2865" s="171"/>
      <c r="H2865" s="178"/>
      <c r="I2865" s="184"/>
    </row>
    <row r="2866" spans="1:9">
      <c r="A2866" s="166"/>
      <c r="B2866" s="915">
        <v>44827</v>
      </c>
      <c r="C2866" s="916" t="s">
        <v>1895</v>
      </c>
      <c r="D2866" s="24" t="s">
        <v>21</v>
      </c>
      <c r="E2866" s="1013">
        <v>10000</v>
      </c>
      <c r="F2866" s="167">
        <f t="shared" si="61"/>
        <v>10000</v>
      </c>
      <c r="G2866" s="171"/>
      <c r="H2866" s="178"/>
      <c r="I2866" s="184"/>
    </row>
    <row r="2867" spans="1:9">
      <c r="A2867" s="166"/>
      <c r="B2867" s="915">
        <v>44827</v>
      </c>
      <c r="C2867" s="916" t="s">
        <v>1895</v>
      </c>
      <c r="D2867" s="24" t="s">
        <v>21</v>
      </c>
      <c r="E2867" s="1013">
        <v>10000</v>
      </c>
      <c r="F2867" s="167">
        <f t="shared" si="61"/>
        <v>10000</v>
      </c>
      <c r="G2867" s="171"/>
      <c r="H2867" s="178"/>
      <c r="I2867" s="184"/>
    </row>
    <row r="2868" spans="1:9">
      <c r="A2868" s="166"/>
      <c r="B2868" s="915">
        <v>44827</v>
      </c>
      <c r="C2868" s="916" t="s">
        <v>1895</v>
      </c>
      <c r="D2868" s="24" t="s">
        <v>21</v>
      </c>
      <c r="E2868" s="1013">
        <v>10000</v>
      </c>
      <c r="F2868" s="167">
        <f t="shared" si="61"/>
        <v>10000</v>
      </c>
      <c r="G2868" s="171"/>
      <c r="H2868" s="178"/>
      <c r="I2868" s="184"/>
    </row>
    <row r="2869" spans="1:9">
      <c r="A2869" s="166"/>
      <c r="B2869" s="915">
        <v>44827</v>
      </c>
      <c r="C2869" s="916" t="s">
        <v>1895</v>
      </c>
      <c r="D2869" s="24" t="s">
        <v>21</v>
      </c>
      <c r="E2869" s="1013">
        <v>10000</v>
      </c>
      <c r="F2869" s="167">
        <f t="shared" ref="F2869:F2932" si="62">E2869</f>
        <v>10000</v>
      </c>
      <c r="G2869" s="171"/>
      <c r="H2869" s="178"/>
      <c r="I2869" s="184"/>
    </row>
    <row r="2870" spans="1:9">
      <c r="A2870" s="166"/>
      <c r="B2870" s="915">
        <v>44827</v>
      </c>
      <c r="C2870" s="916" t="s">
        <v>1895</v>
      </c>
      <c r="D2870" s="24" t="s">
        <v>21</v>
      </c>
      <c r="E2870" s="1013">
        <v>10000</v>
      </c>
      <c r="F2870" s="167">
        <f t="shared" si="62"/>
        <v>10000</v>
      </c>
      <c r="G2870" s="171"/>
      <c r="H2870" s="178"/>
      <c r="I2870" s="184"/>
    </row>
    <row r="2871" spans="1:9">
      <c r="A2871" s="166"/>
      <c r="B2871" s="915">
        <v>44828</v>
      </c>
      <c r="C2871" s="916" t="s">
        <v>1896</v>
      </c>
      <c r="D2871" s="24" t="s">
        <v>21</v>
      </c>
      <c r="E2871" s="1013">
        <v>10000</v>
      </c>
      <c r="F2871" s="167">
        <f t="shared" si="62"/>
        <v>10000</v>
      </c>
      <c r="G2871" s="171"/>
      <c r="H2871" s="178"/>
      <c r="I2871" s="184"/>
    </row>
    <row r="2872" spans="1:9">
      <c r="A2872" s="166"/>
      <c r="B2872" s="915">
        <v>44828</v>
      </c>
      <c r="C2872" s="916" t="s">
        <v>1896</v>
      </c>
      <c r="D2872" s="24" t="s">
        <v>21</v>
      </c>
      <c r="E2872" s="1013">
        <v>10000</v>
      </c>
      <c r="F2872" s="167">
        <f t="shared" si="62"/>
        <v>10000</v>
      </c>
      <c r="G2872" s="171"/>
      <c r="H2872" s="178"/>
      <c r="I2872" s="184"/>
    </row>
    <row r="2873" spans="1:9">
      <c r="A2873" s="166"/>
      <c r="B2873" s="915">
        <v>44828</v>
      </c>
      <c r="C2873" s="916" t="s">
        <v>1896</v>
      </c>
      <c r="D2873" s="24" t="s">
        <v>21</v>
      </c>
      <c r="E2873" s="1013">
        <v>10000</v>
      </c>
      <c r="F2873" s="167">
        <f t="shared" si="62"/>
        <v>10000</v>
      </c>
      <c r="G2873" s="171"/>
      <c r="H2873" s="178"/>
      <c r="I2873" s="184"/>
    </row>
    <row r="2874" spans="1:9">
      <c r="A2874" s="166"/>
      <c r="B2874" s="915">
        <v>44828</v>
      </c>
      <c r="C2874" s="916" t="s">
        <v>1896</v>
      </c>
      <c r="D2874" s="24" t="s">
        <v>21</v>
      </c>
      <c r="E2874" s="1013">
        <v>10000</v>
      </c>
      <c r="F2874" s="167">
        <f t="shared" si="62"/>
        <v>10000</v>
      </c>
      <c r="G2874" s="171"/>
      <c r="H2874" s="178"/>
      <c r="I2874" s="184"/>
    </row>
    <row r="2875" spans="1:9">
      <c r="A2875" s="166"/>
      <c r="B2875" s="915">
        <v>44828</v>
      </c>
      <c r="C2875" s="916" t="s">
        <v>1896</v>
      </c>
      <c r="D2875" s="24" t="s">
        <v>21</v>
      </c>
      <c r="E2875" s="1013">
        <v>20000</v>
      </c>
      <c r="F2875" s="167">
        <f t="shared" si="62"/>
        <v>20000</v>
      </c>
      <c r="G2875" s="171"/>
      <c r="H2875" s="178"/>
      <c r="I2875" s="184"/>
    </row>
    <row r="2876" spans="1:9">
      <c r="A2876" s="166"/>
      <c r="B2876" s="915">
        <v>44828</v>
      </c>
      <c r="C2876" s="916" t="s">
        <v>1896</v>
      </c>
      <c r="D2876" s="24" t="s">
        <v>21</v>
      </c>
      <c r="E2876" s="1013">
        <v>10000</v>
      </c>
      <c r="F2876" s="167">
        <f t="shared" si="62"/>
        <v>10000</v>
      </c>
      <c r="G2876" s="171"/>
      <c r="H2876" s="178"/>
      <c r="I2876" s="184"/>
    </row>
    <row r="2877" spans="1:9">
      <c r="A2877" s="166"/>
      <c r="B2877" s="915">
        <v>44828</v>
      </c>
      <c r="C2877" s="916" t="s">
        <v>1896</v>
      </c>
      <c r="D2877" s="24" t="s">
        <v>21</v>
      </c>
      <c r="E2877" s="1013">
        <v>10000</v>
      </c>
      <c r="F2877" s="167">
        <f t="shared" si="62"/>
        <v>10000</v>
      </c>
      <c r="G2877" s="171"/>
      <c r="H2877" s="178"/>
      <c r="I2877" s="184"/>
    </row>
    <row r="2878" spans="1:9">
      <c r="A2878" s="166"/>
      <c r="B2878" s="915">
        <v>44828</v>
      </c>
      <c r="C2878" s="916" t="s">
        <v>1896</v>
      </c>
      <c r="D2878" s="24" t="s">
        <v>21</v>
      </c>
      <c r="E2878" s="1013">
        <v>20000</v>
      </c>
      <c r="F2878" s="167">
        <f t="shared" si="62"/>
        <v>20000</v>
      </c>
      <c r="G2878" s="171"/>
      <c r="H2878" s="178"/>
      <c r="I2878" s="184"/>
    </row>
    <row r="2879" spans="1:9">
      <c r="A2879" s="166"/>
      <c r="B2879" s="915">
        <v>44828</v>
      </c>
      <c r="C2879" s="916" t="s">
        <v>1896</v>
      </c>
      <c r="D2879" s="106" t="s">
        <v>2112</v>
      </c>
      <c r="E2879" s="1013">
        <v>2000000</v>
      </c>
      <c r="F2879" s="167">
        <f t="shared" si="62"/>
        <v>2000000</v>
      </c>
      <c r="G2879" s="171"/>
      <c r="H2879" s="178"/>
      <c r="I2879" s="184"/>
    </row>
    <row r="2880" spans="1:9">
      <c r="A2880" s="166"/>
      <c r="B2880" s="915">
        <v>44828</v>
      </c>
      <c r="C2880" s="916" t="s">
        <v>1896</v>
      </c>
      <c r="D2880" s="24" t="s">
        <v>21</v>
      </c>
      <c r="E2880" s="1013">
        <v>10000</v>
      </c>
      <c r="F2880" s="167">
        <f t="shared" si="62"/>
        <v>10000</v>
      </c>
      <c r="G2880" s="171"/>
      <c r="H2880" s="178"/>
      <c r="I2880" s="184"/>
    </row>
    <row r="2881" spans="1:9">
      <c r="A2881" s="166"/>
      <c r="B2881" s="915">
        <v>44828</v>
      </c>
      <c r="C2881" s="916" t="s">
        <v>1896</v>
      </c>
      <c r="D2881" s="24" t="s">
        <v>21</v>
      </c>
      <c r="E2881" s="1013">
        <v>20000</v>
      </c>
      <c r="F2881" s="167">
        <f t="shared" si="62"/>
        <v>20000</v>
      </c>
      <c r="G2881" s="171"/>
      <c r="H2881" s="178"/>
      <c r="I2881" s="184"/>
    </row>
    <row r="2882" spans="1:9">
      <c r="A2882" s="166"/>
      <c r="B2882" s="915">
        <v>44828</v>
      </c>
      <c r="C2882" s="916" t="s">
        <v>1896</v>
      </c>
      <c r="D2882" s="106" t="s">
        <v>2113</v>
      </c>
      <c r="E2882" s="1013">
        <v>100000</v>
      </c>
      <c r="F2882" s="167">
        <f t="shared" si="62"/>
        <v>100000</v>
      </c>
      <c r="G2882" s="171"/>
      <c r="H2882" s="178"/>
      <c r="I2882" s="184"/>
    </row>
    <row r="2883" spans="1:9">
      <c r="A2883" s="166"/>
      <c r="B2883" s="915">
        <v>44828</v>
      </c>
      <c r="C2883" s="916" t="s">
        <v>1896</v>
      </c>
      <c r="D2883" s="24" t="s">
        <v>21</v>
      </c>
      <c r="E2883" s="1013">
        <v>10000</v>
      </c>
      <c r="F2883" s="167">
        <f t="shared" si="62"/>
        <v>10000</v>
      </c>
      <c r="G2883" s="171"/>
      <c r="H2883" s="178"/>
      <c r="I2883" s="184"/>
    </row>
    <row r="2884" spans="1:9">
      <c r="A2884" s="166"/>
      <c r="B2884" s="915">
        <v>44828</v>
      </c>
      <c r="C2884" s="916" t="s">
        <v>1896</v>
      </c>
      <c r="D2884" s="24" t="s">
        <v>21</v>
      </c>
      <c r="E2884" s="1013">
        <v>10000</v>
      </c>
      <c r="F2884" s="167">
        <f t="shared" si="62"/>
        <v>10000</v>
      </c>
      <c r="G2884" s="171"/>
      <c r="H2884" s="178"/>
      <c r="I2884" s="184"/>
    </row>
    <row r="2885" spans="1:9">
      <c r="A2885" s="166"/>
      <c r="B2885" s="915">
        <v>44828</v>
      </c>
      <c r="C2885" s="916" t="s">
        <v>1896</v>
      </c>
      <c r="D2885" s="24" t="s">
        <v>21</v>
      </c>
      <c r="E2885" s="1013">
        <v>10000</v>
      </c>
      <c r="F2885" s="167">
        <f t="shared" si="62"/>
        <v>10000</v>
      </c>
      <c r="G2885" s="171"/>
      <c r="H2885" s="178"/>
      <c r="I2885" s="184"/>
    </row>
    <row r="2886" spans="1:9">
      <c r="A2886" s="166"/>
      <c r="B2886" s="915">
        <v>44828</v>
      </c>
      <c r="C2886" s="916" t="s">
        <v>1896</v>
      </c>
      <c r="D2886" s="24" t="s">
        <v>21</v>
      </c>
      <c r="E2886" s="1013">
        <v>10000</v>
      </c>
      <c r="F2886" s="167">
        <f t="shared" si="62"/>
        <v>10000</v>
      </c>
      <c r="G2886" s="171"/>
      <c r="H2886" s="178"/>
      <c r="I2886" s="184"/>
    </row>
    <row r="2887" spans="1:9">
      <c r="A2887" s="166"/>
      <c r="B2887" s="915">
        <v>44828</v>
      </c>
      <c r="C2887" s="916" t="s">
        <v>1896</v>
      </c>
      <c r="D2887" s="24" t="s">
        <v>21</v>
      </c>
      <c r="E2887" s="1013">
        <v>10000</v>
      </c>
      <c r="F2887" s="167">
        <f t="shared" si="62"/>
        <v>10000</v>
      </c>
      <c r="G2887" s="171"/>
      <c r="H2887" s="178"/>
      <c r="I2887" s="184"/>
    </row>
    <row r="2888" spans="1:9">
      <c r="A2888" s="166"/>
      <c r="B2888" s="915">
        <v>44828</v>
      </c>
      <c r="C2888" s="916" t="s">
        <v>1896</v>
      </c>
      <c r="D2888" s="24" t="s">
        <v>21</v>
      </c>
      <c r="E2888" s="1013">
        <v>10000</v>
      </c>
      <c r="F2888" s="167">
        <f t="shared" si="62"/>
        <v>10000</v>
      </c>
      <c r="G2888" s="171"/>
      <c r="H2888" s="178"/>
      <c r="I2888" s="184"/>
    </row>
    <row r="2889" spans="1:9">
      <c r="A2889" s="166"/>
      <c r="B2889" s="915">
        <v>44828</v>
      </c>
      <c r="C2889" s="916" t="s">
        <v>1896</v>
      </c>
      <c r="D2889" s="24" t="s">
        <v>21</v>
      </c>
      <c r="E2889" s="1013">
        <v>20000</v>
      </c>
      <c r="F2889" s="167">
        <f t="shared" si="62"/>
        <v>20000</v>
      </c>
      <c r="G2889" s="171"/>
      <c r="H2889" s="178"/>
      <c r="I2889" s="184"/>
    </row>
    <row r="2890" spans="1:9">
      <c r="A2890" s="166"/>
      <c r="B2890" s="915">
        <v>44828</v>
      </c>
      <c r="C2890" s="916" t="s">
        <v>1896</v>
      </c>
      <c r="D2890" s="24" t="s">
        <v>21</v>
      </c>
      <c r="E2890" s="1013">
        <v>10000</v>
      </c>
      <c r="F2890" s="167">
        <f t="shared" si="62"/>
        <v>10000</v>
      </c>
      <c r="G2890" s="171"/>
      <c r="H2890" s="178"/>
      <c r="I2890" s="184"/>
    </row>
    <row r="2891" spans="1:9">
      <c r="A2891" s="166"/>
      <c r="B2891" s="915">
        <v>44828</v>
      </c>
      <c r="C2891" s="916" t="s">
        <v>1896</v>
      </c>
      <c r="D2891" s="24" t="s">
        <v>21</v>
      </c>
      <c r="E2891" s="1013">
        <v>10000</v>
      </c>
      <c r="F2891" s="167">
        <f t="shared" si="62"/>
        <v>10000</v>
      </c>
      <c r="G2891" s="171"/>
      <c r="H2891" s="178"/>
      <c r="I2891" s="184"/>
    </row>
    <row r="2892" spans="1:9">
      <c r="A2892" s="166"/>
      <c r="B2892" s="915">
        <v>44828</v>
      </c>
      <c r="C2892" s="916" t="s">
        <v>1896</v>
      </c>
      <c r="D2892" s="24" t="s">
        <v>21</v>
      </c>
      <c r="E2892" s="1013">
        <v>10000</v>
      </c>
      <c r="F2892" s="167">
        <f t="shared" si="62"/>
        <v>10000</v>
      </c>
      <c r="G2892" s="171"/>
      <c r="H2892" s="178"/>
      <c r="I2892" s="184"/>
    </row>
    <row r="2893" spans="1:9">
      <c r="A2893" s="166"/>
      <c r="B2893" s="915">
        <v>44828</v>
      </c>
      <c r="C2893" s="916" t="s">
        <v>1896</v>
      </c>
      <c r="D2893" s="24" t="s">
        <v>21</v>
      </c>
      <c r="E2893" s="1013">
        <v>10000</v>
      </c>
      <c r="F2893" s="167">
        <f t="shared" si="62"/>
        <v>10000</v>
      </c>
      <c r="G2893" s="171"/>
      <c r="H2893" s="178"/>
      <c r="I2893" s="184"/>
    </row>
    <row r="2894" spans="1:9">
      <c r="A2894" s="166"/>
      <c r="B2894" s="915">
        <v>44828</v>
      </c>
      <c r="C2894" s="916" t="s">
        <v>1896</v>
      </c>
      <c r="D2894" s="24" t="s">
        <v>21</v>
      </c>
      <c r="E2894" s="1013">
        <v>10000</v>
      </c>
      <c r="F2894" s="167">
        <f t="shared" si="62"/>
        <v>10000</v>
      </c>
      <c r="G2894" s="171"/>
      <c r="H2894" s="178"/>
      <c r="I2894" s="184"/>
    </row>
    <row r="2895" spans="1:9">
      <c r="A2895" s="166"/>
      <c r="B2895" s="915">
        <v>44828</v>
      </c>
      <c r="C2895" s="916" t="s">
        <v>1896</v>
      </c>
      <c r="D2895" s="24" t="s">
        <v>21</v>
      </c>
      <c r="E2895" s="1013">
        <v>10000</v>
      </c>
      <c r="F2895" s="167">
        <f t="shared" si="62"/>
        <v>10000</v>
      </c>
      <c r="G2895" s="171"/>
      <c r="H2895" s="178"/>
      <c r="I2895" s="184"/>
    </row>
    <row r="2896" spans="1:9">
      <c r="A2896" s="166"/>
      <c r="B2896" s="915">
        <v>44828</v>
      </c>
      <c r="C2896" s="916" t="s">
        <v>1896</v>
      </c>
      <c r="D2896" s="24" t="s">
        <v>21</v>
      </c>
      <c r="E2896" s="1013">
        <v>10000</v>
      </c>
      <c r="F2896" s="167">
        <f t="shared" si="62"/>
        <v>10000</v>
      </c>
      <c r="G2896" s="171"/>
      <c r="H2896" s="178"/>
      <c r="I2896" s="184"/>
    </row>
    <row r="2897" spans="1:9">
      <c r="A2897" s="166"/>
      <c r="B2897" s="915">
        <v>44829</v>
      </c>
      <c r="C2897" s="916" t="s">
        <v>1897</v>
      </c>
      <c r="D2897" s="24" t="s">
        <v>21</v>
      </c>
      <c r="E2897" s="1013">
        <v>10000</v>
      </c>
      <c r="F2897" s="167">
        <f t="shared" si="62"/>
        <v>10000</v>
      </c>
      <c r="G2897" s="171"/>
      <c r="H2897" s="178"/>
      <c r="I2897" s="184"/>
    </row>
    <row r="2898" spans="1:9">
      <c r="A2898" s="166"/>
      <c r="B2898" s="915">
        <v>44829</v>
      </c>
      <c r="C2898" s="916" t="s">
        <v>1897</v>
      </c>
      <c r="D2898" s="106" t="s">
        <v>294</v>
      </c>
      <c r="E2898" s="1013">
        <v>200000</v>
      </c>
      <c r="F2898" s="167">
        <f t="shared" si="62"/>
        <v>200000</v>
      </c>
      <c r="G2898" s="171"/>
      <c r="H2898" s="178"/>
      <c r="I2898" s="184"/>
    </row>
    <row r="2899" spans="1:9">
      <c r="A2899" s="166"/>
      <c r="B2899" s="915">
        <v>44829</v>
      </c>
      <c r="C2899" s="916" t="s">
        <v>1897</v>
      </c>
      <c r="D2899" s="24" t="s">
        <v>21</v>
      </c>
      <c r="E2899" s="1013">
        <v>10000</v>
      </c>
      <c r="F2899" s="167">
        <f t="shared" si="62"/>
        <v>10000</v>
      </c>
      <c r="G2899" s="171"/>
      <c r="H2899" s="178"/>
      <c r="I2899" s="184"/>
    </row>
    <row r="2900" spans="1:9">
      <c r="A2900" s="166"/>
      <c r="B2900" s="915">
        <v>44829</v>
      </c>
      <c r="C2900" s="916" t="s">
        <v>1897</v>
      </c>
      <c r="D2900" s="24" t="s">
        <v>21</v>
      </c>
      <c r="E2900" s="1013">
        <v>10000</v>
      </c>
      <c r="F2900" s="167">
        <f t="shared" si="62"/>
        <v>10000</v>
      </c>
      <c r="G2900" s="171"/>
      <c r="H2900" s="178"/>
      <c r="I2900" s="184"/>
    </row>
    <row r="2901" spans="1:9">
      <c r="A2901" s="166"/>
      <c r="B2901" s="915">
        <v>44829</v>
      </c>
      <c r="C2901" s="916" t="s">
        <v>1897</v>
      </c>
      <c r="D2901" s="24" t="s">
        <v>21</v>
      </c>
      <c r="E2901" s="1013">
        <v>10000</v>
      </c>
      <c r="F2901" s="167">
        <f t="shared" si="62"/>
        <v>10000</v>
      </c>
      <c r="G2901" s="171"/>
      <c r="H2901" s="178"/>
      <c r="I2901" s="184"/>
    </row>
    <row r="2902" spans="1:9">
      <c r="A2902" s="166"/>
      <c r="B2902" s="915">
        <v>44829</v>
      </c>
      <c r="C2902" s="916" t="s">
        <v>1897</v>
      </c>
      <c r="D2902" s="24" t="s">
        <v>21</v>
      </c>
      <c r="E2902" s="1013">
        <v>10000</v>
      </c>
      <c r="F2902" s="167">
        <f t="shared" si="62"/>
        <v>10000</v>
      </c>
      <c r="G2902" s="171"/>
      <c r="H2902" s="178"/>
      <c r="I2902" s="184"/>
    </row>
    <row r="2903" spans="1:9">
      <c r="A2903" s="166"/>
      <c r="B2903" s="915">
        <v>44829</v>
      </c>
      <c r="C2903" s="916" t="s">
        <v>1897</v>
      </c>
      <c r="D2903" s="24" t="s">
        <v>21</v>
      </c>
      <c r="E2903" s="1013">
        <v>10000</v>
      </c>
      <c r="F2903" s="167">
        <f t="shared" si="62"/>
        <v>10000</v>
      </c>
      <c r="G2903" s="171"/>
      <c r="H2903" s="178"/>
      <c r="I2903" s="184"/>
    </row>
    <row r="2904" spans="1:9">
      <c r="A2904" s="166"/>
      <c r="B2904" s="915">
        <v>44829</v>
      </c>
      <c r="C2904" s="916" t="s">
        <v>1897</v>
      </c>
      <c r="D2904" s="24" t="s">
        <v>21</v>
      </c>
      <c r="E2904" s="1013">
        <v>10000</v>
      </c>
      <c r="F2904" s="167">
        <f t="shared" si="62"/>
        <v>10000</v>
      </c>
      <c r="G2904" s="171"/>
      <c r="H2904" s="178"/>
      <c r="I2904" s="184"/>
    </row>
    <row r="2905" spans="1:9">
      <c r="A2905" s="166"/>
      <c r="B2905" s="915">
        <v>44829</v>
      </c>
      <c r="C2905" s="916" t="s">
        <v>1897</v>
      </c>
      <c r="D2905" s="24" t="s">
        <v>21</v>
      </c>
      <c r="E2905" s="1013">
        <v>20000</v>
      </c>
      <c r="F2905" s="167">
        <f t="shared" si="62"/>
        <v>20000</v>
      </c>
      <c r="G2905" s="171"/>
      <c r="H2905" s="178"/>
      <c r="I2905" s="184"/>
    </row>
    <row r="2906" spans="1:9">
      <c r="A2906" s="166"/>
      <c r="B2906" s="915">
        <v>44829</v>
      </c>
      <c r="C2906" s="916" t="s">
        <v>1897</v>
      </c>
      <c r="D2906" s="24" t="s">
        <v>21</v>
      </c>
      <c r="E2906" s="1013">
        <v>10000</v>
      </c>
      <c r="F2906" s="167">
        <f t="shared" si="62"/>
        <v>10000</v>
      </c>
      <c r="G2906" s="171"/>
      <c r="H2906" s="178"/>
      <c r="I2906" s="184"/>
    </row>
    <row r="2907" spans="1:9">
      <c r="A2907" s="166"/>
      <c r="B2907" s="915">
        <v>44829</v>
      </c>
      <c r="C2907" s="916" t="s">
        <v>1897</v>
      </c>
      <c r="D2907" s="24" t="s">
        <v>21</v>
      </c>
      <c r="E2907" s="1013">
        <v>10000</v>
      </c>
      <c r="F2907" s="167">
        <f t="shared" si="62"/>
        <v>10000</v>
      </c>
      <c r="G2907" s="171"/>
      <c r="H2907" s="178"/>
      <c r="I2907" s="184"/>
    </row>
    <row r="2908" spans="1:9">
      <c r="A2908" s="166"/>
      <c r="B2908" s="915">
        <v>44829</v>
      </c>
      <c r="C2908" s="916" t="s">
        <v>1897</v>
      </c>
      <c r="D2908" s="24" t="s">
        <v>21</v>
      </c>
      <c r="E2908" s="1013">
        <v>10000</v>
      </c>
      <c r="F2908" s="167">
        <f t="shared" si="62"/>
        <v>10000</v>
      </c>
      <c r="G2908" s="171"/>
      <c r="H2908" s="178"/>
      <c r="I2908" s="184"/>
    </row>
    <row r="2909" spans="1:9">
      <c r="A2909" s="166"/>
      <c r="B2909" s="915">
        <v>44829</v>
      </c>
      <c r="C2909" s="916" t="s">
        <v>1897</v>
      </c>
      <c r="D2909" s="24" t="s">
        <v>21</v>
      </c>
      <c r="E2909" s="1013">
        <v>10000</v>
      </c>
      <c r="F2909" s="167">
        <f t="shared" si="62"/>
        <v>10000</v>
      </c>
      <c r="G2909" s="171"/>
      <c r="H2909" s="178"/>
      <c r="I2909" s="184"/>
    </row>
    <row r="2910" spans="1:9">
      <c r="A2910" s="166"/>
      <c r="B2910" s="915">
        <v>44829</v>
      </c>
      <c r="C2910" s="916" t="s">
        <v>1897</v>
      </c>
      <c r="D2910" s="24" t="s">
        <v>21</v>
      </c>
      <c r="E2910" s="1013">
        <v>10000</v>
      </c>
      <c r="F2910" s="167">
        <f t="shared" si="62"/>
        <v>10000</v>
      </c>
      <c r="G2910" s="171"/>
      <c r="H2910" s="178"/>
      <c r="I2910" s="184"/>
    </row>
    <row r="2911" spans="1:9">
      <c r="A2911" s="166"/>
      <c r="B2911" s="915">
        <v>44829</v>
      </c>
      <c r="C2911" s="916" t="s">
        <v>1897</v>
      </c>
      <c r="D2911" s="24" t="s">
        <v>21</v>
      </c>
      <c r="E2911" s="1013">
        <v>10000</v>
      </c>
      <c r="F2911" s="167">
        <f t="shared" si="62"/>
        <v>10000</v>
      </c>
      <c r="G2911" s="171"/>
      <c r="H2911" s="178"/>
      <c r="I2911" s="184"/>
    </row>
    <row r="2912" spans="1:9">
      <c r="A2912" s="166"/>
      <c r="B2912" s="915">
        <v>44829</v>
      </c>
      <c r="C2912" s="916" t="s">
        <v>1897</v>
      </c>
      <c r="D2912" s="24" t="s">
        <v>21</v>
      </c>
      <c r="E2912" s="1013">
        <v>10000</v>
      </c>
      <c r="F2912" s="167">
        <f t="shared" si="62"/>
        <v>10000</v>
      </c>
      <c r="G2912" s="171"/>
      <c r="H2912" s="178"/>
      <c r="I2912" s="184"/>
    </row>
    <row r="2913" spans="1:9">
      <c r="A2913" s="166"/>
      <c r="B2913" s="915">
        <v>44829</v>
      </c>
      <c r="C2913" s="916" t="s">
        <v>1897</v>
      </c>
      <c r="D2913" s="24" t="s">
        <v>21</v>
      </c>
      <c r="E2913" s="1013">
        <v>5000</v>
      </c>
      <c r="F2913" s="167">
        <f t="shared" si="62"/>
        <v>5000</v>
      </c>
      <c r="G2913" s="171"/>
      <c r="H2913" s="178"/>
      <c r="I2913" s="184"/>
    </row>
    <row r="2914" spans="1:9">
      <c r="A2914" s="166"/>
      <c r="B2914" s="915">
        <v>44829</v>
      </c>
      <c r="C2914" s="916" t="s">
        <v>1897</v>
      </c>
      <c r="D2914" s="24" t="s">
        <v>21</v>
      </c>
      <c r="E2914" s="1013">
        <v>20000</v>
      </c>
      <c r="F2914" s="167">
        <f t="shared" si="62"/>
        <v>20000</v>
      </c>
      <c r="G2914" s="171"/>
      <c r="H2914" s="178"/>
      <c r="I2914" s="184"/>
    </row>
    <row r="2915" spans="1:9">
      <c r="A2915" s="166"/>
      <c r="B2915" s="915">
        <v>44829</v>
      </c>
      <c r="C2915" s="916" t="s">
        <v>1897</v>
      </c>
      <c r="D2915" s="24" t="s">
        <v>21</v>
      </c>
      <c r="E2915" s="1013">
        <v>10000</v>
      </c>
      <c r="F2915" s="167">
        <f t="shared" si="62"/>
        <v>10000</v>
      </c>
      <c r="G2915" s="171"/>
      <c r="H2915" s="178"/>
      <c r="I2915" s="184"/>
    </row>
    <row r="2916" spans="1:9">
      <c r="A2916" s="166"/>
      <c r="B2916" s="915">
        <v>44829</v>
      </c>
      <c r="C2916" s="916" t="s">
        <v>1897</v>
      </c>
      <c r="D2916" s="24" t="s">
        <v>21</v>
      </c>
      <c r="E2916" s="1013">
        <v>10000</v>
      </c>
      <c r="F2916" s="167">
        <f t="shared" si="62"/>
        <v>10000</v>
      </c>
      <c r="G2916" s="171"/>
      <c r="H2916" s="178"/>
      <c r="I2916" s="184"/>
    </row>
    <row r="2917" spans="1:9">
      <c r="A2917" s="166"/>
      <c r="B2917" s="915">
        <v>44829</v>
      </c>
      <c r="C2917" s="916" t="s">
        <v>1897</v>
      </c>
      <c r="D2917" s="24" t="s">
        <v>21</v>
      </c>
      <c r="E2917" s="1013">
        <v>10000</v>
      </c>
      <c r="F2917" s="167">
        <f t="shared" si="62"/>
        <v>10000</v>
      </c>
      <c r="G2917" s="171"/>
      <c r="H2917" s="178"/>
      <c r="I2917" s="184"/>
    </row>
    <row r="2918" spans="1:9">
      <c r="A2918" s="166"/>
      <c r="B2918" s="915">
        <v>44829</v>
      </c>
      <c r="C2918" s="916" t="s">
        <v>1897</v>
      </c>
      <c r="D2918" s="24" t="s">
        <v>21</v>
      </c>
      <c r="E2918" s="1013">
        <v>10000</v>
      </c>
      <c r="F2918" s="167">
        <f t="shared" si="62"/>
        <v>10000</v>
      </c>
      <c r="G2918" s="171"/>
      <c r="H2918" s="178"/>
      <c r="I2918" s="184"/>
    </row>
    <row r="2919" spans="1:9">
      <c r="A2919" s="166"/>
      <c r="B2919" s="915">
        <v>44829</v>
      </c>
      <c r="C2919" s="916" t="s">
        <v>1897</v>
      </c>
      <c r="D2919" s="24" t="s">
        <v>21</v>
      </c>
      <c r="E2919" s="1013">
        <v>10000</v>
      </c>
      <c r="F2919" s="167">
        <f t="shared" si="62"/>
        <v>10000</v>
      </c>
      <c r="G2919" s="171"/>
      <c r="H2919" s="178"/>
      <c r="I2919" s="184"/>
    </row>
    <row r="2920" spans="1:9">
      <c r="A2920" s="166"/>
      <c r="B2920" s="915">
        <v>44829</v>
      </c>
      <c r="C2920" s="916" t="s">
        <v>1897</v>
      </c>
      <c r="D2920" s="24" t="s">
        <v>21</v>
      </c>
      <c r="E2920" s="1013">
        <v>10000</v>
      </c>
      <c r="F2920" s="167">
        <f t="shared" si="62"/>
        <v>10000</v>
      </c>
      <c r="G2920" s="171"/>
      <c r="H2920" s="178"/>
      <c r="I2920" s="184"/>
    </row>
    <row r="2921" spans="1:9">
      <c r="A2921" s="166"/>
      <c r="B2921" s="915">
        <v>44829</v>
      </c>
      <c r="C2921" s="916" t="s">
        <v>1897</v>
      </c>
      <c r="D2921" s="24" t="s">
        <v>21</v>
      </c>
      <c r="E2921" s="1013">
        <v>10000</v>
      </c>
      <c r="F2921" s="167">
        <f t="shared" si="62"/>
        <v>10000</v>
      </c>
      <c r="G2921" s="171"/>
      <c r="H2921" s="178"/>
      <c r="I2921" s="184"/>
    </row>
    <row r="2922" spans="1:9">
      <c r="A2922" s="166"/>
      <c r="B2922" s="915">
        <v>44829</v>
      </c>
      <c r="C2922" s="916" t="s">
        <v>1897</v>
      </c>
      <c r="D2922" s="24" t="s">
        <v>21</v>
      </c>
      <c r="E2922" s="1013">
        <v>10000</v>
      </c>
      <c r="F2922" s="167">
        <f t="shared" si="62"/>
        <v>10000</v>
      </c>
      <c r="G2922" s="171"/>
      <c r="H2922" s="178"/>
      <c r="I2922" s="184"/>
    </row>
    <row r="2923" spans="1:9">
      <c r="A2923" s="166"/>
      <c r="B2923" s="915">
        <v>44829</v>
      </c>
      <c r="C2923" s="916" t="s">
        <v>1897</v>
      </c>
      <c r="D2923" s="24" t="s">
        <v>21</v>
      </c>
      <c r="E2923" s="1013">
        <v>10000</v>
      </c>
      <c r="F2923" s="167">
        <f t="shared" si="62"/>
        <v>10000</v>
      </c>
      <c r="G2923" s="171"/>
      <c r="H2923" s="178"/>
      <c r="I2923" s="184"/>
    </row>
    <row r="2924" spans="1:9">
      <c r="A2924" s="166"/>
      <c r="B2924" s="915">
        <v>44829</v>
      </c>
      <c r="C2924" s="916" t="s">
        <v>1897</v>
      </c>
      <c r="D2924" s="24" t="s">
        <v>21</v>
      </c>
      <c r="E2924" s="1013">
        <v>10000</v>
      </c>
      <c r="F2924" s="167">
        <f t="shared" si="62"/>
        <v>10000</v>
      </c>
      <c r="G2924" s="171"/>
      <c r="H2924" s="178"/>
      <c r="I2924" s="184"/>
    </row>
    <row r="2925" spans="1:9">
      <c r="A2925" s="166"/>
      <c r="B2925" s="915">
        <v>44829</v>
      </c>
      <c r="C2925" s="916" t="s">
        <v>1897</v>
      </c>
      <c r="D2925" s="24" t="s">
        <v>21</v>
      </c>
      <c r="E2925" s="1013">
        <v>10000</v>
      </c>
      <c r="F2925" s="167">
        <f t="shared" si="62"/>
        <v>10000</v>
      </c>
      <c r="G2925" s="171"/>
      <c r="H2925" s="178"/>
      <c r="I2925" s="184"/>
    </row>
    <row r="2926" spans="1:9">
      <c r="A2926" s="166"/>
      <c r="B2926" s="915">
        <v>44829</v>
      </c>
      <c r="C2926" s="916" t="s">
        <v>1897</v>
      </c>
      <c r="D2926" s="24" t="s">
        <v>21</v>
      </c>
      <c r="E2926" s="1013">
        <v>20000</v>
      </c>
      <c r="F2926" s="167">
        <f t="shared" si="62"/>
        <v>20000</v>
      </c>
      <c r="G2926" s="171"/>
      <c r="H2926" s="178"/>
      <c r="I2926" s="184"/>
    </row>
    <row r="2927" spans="1:9">
      <c r="A2927" s="166"/>
      <c r="B2927" s="915">
        <v>44829</v>
      </c>
      <c r="C2927" s="916" t="s">
        <v>1897</v>
      </c>
      <c r="D2927" s="106" t="s">
        <v>250</v>
      </c>
      <c r="E2927" s="1013">
        <v>100000</v>
      </c>
      <c r="F2927" s="167">
        <f t="shared" si="62"/>
        <v>100000</v>
      </c>
      <c r="G2927" s="171"/>
      <c r="H2927" s="178"/>
      <c r="I2927" s="184"/>
    </row>
    <row r="2928" spans="1:9">
      <c r="A2928" s="166"/>
      <c r="B2928" s="915">
        <v>44829</v>
      </c>
      <c r="C2928" s="916" t="s">
        <v>1897</v>
      </c>
      <c r="D2928" s="24" t="s">
        <v>21</v>
      </c>
      <c r="E2928" s="1013">
        <v>10000</v>
      </c>
      <c r="F2928" s="167">
        <f t="shared" si="62"/>
        <v>10000</v>
      </c>
      <c r="G2928" s="171"/>
      <c r="H2928" s="178"/>
      <c r="I2928" s="184"/>
    </row>
    <row r="2929" spans="1:9">
      <c r="A2929" s="166"/>
      <c r="B2929" s="915">
        <v>44829</v>
      </c>
      <c r="C2929" s="916" t="s">
        <v>1897</v>
      </c>
      <c r="D2929" s="24" t="s">
        <v>21</v>
      </c>
      <c r="E2929" s="1013">
        <v>10000</v>
      </c>
      <c r="F2929" s="167">
        <f t="shared" si="62"/>
        <v>10000</v>
      </c>
      <c r="G2929" s="171"/>
      <c r="H2929" s="178"/>
      <c r="I2929" s="184"/>
    </row>
    <row r="2930" spans="1:9">
      <c r="A2930" s="166"/>
      <c r="B2930" s="915">
        <v>44829</v>
      </c>
      <c r="C2930" s="916" t="s">
        <v>1897</v>
      </c>
      <c r="D2930" s="289" t="s">
        <v>2058</v>
      </c>
      <c r="E2930" s="1060">
        <v>48907</v>
      </c>
      <c r="F2930" s="167"/>
      <c r="G2930" s="171">
        <f>E2930</f>
        <v>48907</v>
      </c>
      <c r="H2930" s="178"/>
      <c r="I2930" s="184"/>
    </row>
    <row r="2931" spans="1:9">
      <c r="A2931" s="166"/>
      <c r="B2931" s="915">
        <v>44830</v>
      </c>
      <c r="C2931" s="916" t="s">
        <v>1898</v>
      </c>
      <c r="D2931" s="24" t="s">
        <v>21</v>
      </c>
      <c r="E2931" s="1013">
        <v>10000</v>
      </c>
      <c r="F2931" s="167">
        <f t="shared" si="62"/>
        <v>10000</v>
      </c>
      <c r="G2931" s="171"/>
      <c r="H2931" s="178"/>
      <c r="I2931" s="184"/>
    </row>
    <row r="2932" spans="1:9">
      <c r="A2932" s="166"/>
      <c r="B2932" s="915">
        <v>44830</v>
      </c>
      <c r="C2932" s="916" t="s">
        <v>1898</v>
      </c>
      <c r="D2932" s="24" t="s">
        <v>21</v>
      </c>
      <c r="E2932" s="1013">
        <v>20000</v>
      </c>
      <c r="F2932" s="167">
        <f t="shared" si="62"/>
        <v>20000</v>
      </c>
      <c r="G2932" s="171"/>
      <c r="H2932" s="178"/>
      <c r="I2932" s="184"/>
    </row>
    <row r="2933" spans="1:9">
      <c r="A2933" s="166"/>
      <c r="B2933" s="915">
        <v>44830</v>
      </c>
      <c r="C2933" s="916" t="s">
        <v>1898</v>
      </c>
      <c r="D2933" s="24" t="s">
        <v>21</v>
      </c>
      <c r="E2933" s="1013">
        <v>10000</v>
      </c>
      <c r="F2933" s="167">
        <f t="shared" ref="F2933:F2996" si="63">E2933</f>
        <v>10000</v>
      </c>
      <c r="G2933" s="171"/>
      <c r="H2933" s="178"/>
      <c r="I2933" s="184"/>
    </row>
    <row r="2934" spans="1:9">
      <c r="A2934" s="166"/>
      <c r="B2934" s="915">
        <v>44830</v>
      </c>
      <c r="C2934" s="916" t="s">
        <v>1898</v>
      </c>
      <c r="D2934" s="24" t="s">
        <v>21</v>
      </c>
      <c r="E2934" s="1013">
        <v>10000</v>
      </c>
      <c r="F2934" s="167">
        <f t="shared" si="63"/>
        <v>10000</v>
      </c>
      <c r="G2934" s="171"/>
      <c r="H2934" s="178"/>
      <c r="I2934" s="184"/>
    </row>
    <row r="2935" spans="1:9">
      <c r="A2935" s="166"/>
      <c r="B2935" s="915">
        <v>44830</v>
      </c>
      <c r="C2935" s="916" t="s">
        <v>1898</v>
      </c>
      <c r="D2935" s="24" t="s">
        <v>21</v>
      </c>
      <c r="E2935" s="1013">
        <v>10000</v>
      </c>
      <c r="F2935" s="167">
        <f t="shared" si="63"/>
        <v>10000</v>
      </c>
      <c r="G2935" s="171"/>
      <c r="H2935" s="178"/>
      <c r="I2935" s="184"/>
    </row>
    <row r="2936" spans="1:9">
      <c r="A2936" s="166"/>
      <c r="B2936" s="915">
        <v>44830</v>
      </c>
      <c r="C2936" s="916" t="s">
        <v>1898</v>
      </c>
      <c r="D2936" s="24" t="s">
        <v>21</v>
      </c>
      <c r="E2936" s="1013">
        <v>10000</v>
      </c>
      <c r="F2936" s="167">
        <f t="shared" si="63"/>
        <v>10000</v>
      </c>
      <c r="G2936" s="171"/>
      <c r="H2936" s="178"/>
      <c r="I2936" s="184"/>
    </row>
    <row r="2937" spans="1:9">
      <c r="A2937" s="166"/>
      <c r="B2937" s="915">
        <v>44830</v>
      </c>
      <c r="C2937" s="916" t="s">
        <v>1898</v>
      </c>
      <c r="D2937" s="24" t="s">
        <v>21</v>
      </c>
      <c r="E2937" s="1013">
        <v>20000</v>
      </c>
      <c r="F2937" s="167">
        <f t="shared" si="63"/>
        <v>20000</v>
      </c>
      <c r="G2937" s="171"/>
      <c r="H2937" s="178"/>
      <c r="I2937" s="184"/>
    </row>
    <row r="2938" spans="1:9">
      <c r="A2938" s="166"/>
      <c r="B2938" s="915">
        <v>44830</v>
      </c>
      <c r="C2938" s="916" t="s">
        <v>1898</v>
      </c>
      <c r="D2938" s="24" t="s">
        <v>21</v>
      </c>
      <c r="E2938" s="1013">
        <v>10000</v>
      </c>
      <c r="F2938" s="167">
        <f t="shared" si="63"/>
        <v>10000</v>
      </c>
      <c r="G2938" s="171"/>
      <c r="H2938" s="178"/>
      <c r="I2938" s="184"/>
    </row>
    <row r="2939" spans="1:9">
      <c r="A2939" s="166"/>
      <c r="B2939" s="915">
        <v>44830</v>
      </c>
      <c r="C2939" s="916" t="s">
        <v>1898</v>
      </c>
      <c r="D2939" s="24" t="s">
        <v>21</v>
      </c>
      <c r="E2939" s="1013">
        <v>10000</v>
      </c>
      <c r="F2939" s="167">
        <f t="shared" si="63"/>
        <v>10000</v>
      </c>
      <c r="G2939" s="171"/>
      <c r="H2939" s="178"/>
      <c r="I2939" s="184"/>
    </row>
    <row r="2940" spans="1:9">
      <c r="A2940" s="166"/>
      <c r="B2940" s="915">
        <v>44830</v>
      </c>
      <c r="C2940" s="916" t="s">
        <v>1898</v>
      </c>
      <c r="D2940" s="106" t="s">
        <v>2114</v>
      </c>
      <c r="E2940" s="1013">
        <v>200000</v>
      </c>
      <c r="F2940" s="167">
        <f t="shared" si="63"/>
        <v>200000</v>
      </c>
      <c r="G2940" s="171"/>
      <c r="H2940" s="178"/>
      <c r="I2940" s="184"/>
    </row>
    <row r="2941" spans="1:9">
      <c r="A2941" s="166"/>
      <c r="B2941" s="915">
        <v>44830</v>
      </c>
      <c r="C2941" s="916" t="s">
        <v>1898</v>
      </c>
      <c r="D2941" s="24" t="s">
        <v>21</v>
      </c>
      <c r="E2941" s="1013">
        <v>10000</v>
      </c>
      <c r="F2941" s="167">
        <f t="shared" si="63"/>
        <v>10000</v>
      </c>
      <c r="G2941" s="171"/>
      <c r="H2941" s="178"/>
      <c r="I2941" s="184"/>
    </row>
    <row r="2942" spans="1:9">
      <c r="A2942" s="166"/>
      <c r="B2942" s="915">
        <v>44830</v>
      </c>
      <c r="C2942" s="916" t="s">
        <v>1898</v>
      </c>
      <c r="D2942" s="24" t="s">
        <v>21</v>
      </c>
      <c r="E2942" s="1013">
        <v>10000</v>
      </c>
      <c r="F2942" s="167">
        <f t="shared" si="63"/>
        <v>10000</v>
      </c>
      <c r="G2942" s="171"/>
      <c r="H2942" s="178"/>
      <c r="I2942" s="184"/>
    </row>
    <row r="2943" spans="1:9">
      <c r="A2943" s="166"/>
      <c r="B2943" s="915">
        <v>44830</v>
      </c>
      <c r="C2943" s="916" t="s">
        <v>1898</v>
      </c>
      <c r="D2943" s="24" t="s">
        <v>21</v>
      </c>
      <c r="E2943" s="1013">
        <v>10000</v>
      </c>
      <c r="F2943" s="167">
        <f t="shared" si="63"/>
        <v>10000</v>
      </c>
      <c r="G2943" s="171"/>
      <c r="H2943" s="178"/>
      <c r="I2943" s="184"/>
    </row>
    <row r="2944" spans="1:9">
      <c r="A2944" s="166"/>
      <c r="B2944" s="915">
        <v>44830</v>
      </c>
      <c r="C2944" s="916" t="s">
        <v>1898</v>
      </c>
      <c r="D2944" s="24" t="s">
        <v>21</v>
      </c>
      <c r="E2944" s="1013">
        <v>10000</v>
      </c>
      <c r="F2944" s="167">
        <f t="shared" si="63"/>
        <v>10000</v>
      </c>
      <c r="G2944" s="171"/>
      <c r="H2944" s="178"/>
      <c r="I2944" s="184"/>
    </row>
    <row r="2945" spans="1:9">
      <c r="A2945" s="166"/>
      <c r="B2945" s="915">
        <v>44830</v>
      </c>
      <c r="C2945" s="916" t="s">
        <v>1898</v>
      </c>
      <c r="D2945" s="24" t="s">
        <v>21</v>
      </c>
      <c r="E2945" s="1013">
        <v>10000</v>
      </c>
      <c r="F2945" s="167">
        <f t="shared" si="63"/>
        <v>10000</v>
      </c>
      <c r="G2945" s="171"/>
      <c r="H2945" s="178"/>
      <c r="I2945" s="184"/>
    </row>
    <row r="2946" spans="1:9">
      <c r="A2946" s="166"/>
      <c r="B2946" s="915">
        <v>44830</v>
      </c>
      <c r="C2946" s="916" t="s">
        <v>1898</v>
      </c>
      <c r="D2946" s="24" t="s">
        <v>21</v>
      </c>
      <c r="E2946" s="1013">
        <v>10000</v>
      </c>
      <c r="F2946" s="167">
        <f t="shared" si="63"/>
        <v>10000</v>
      </c>
      <c r="G2946" s="171"/>
      <c r="H2946" s="178"/>
      <c r="I2946" s="184"/>
    </row>
    <row r="2947" spans="1:9">
      <c r="A2947" s="166"/>
      <c r="B2947" s="915">
        <v>44830</v>
      </c>
      <c r="C2947" s="916" t="s">
        <v>1898</v>
      </c>
      <c r="D2947" s="24" t="s">
        <v>21</v>
      </c>
      <c r="E2947" s="1013">
        <v>10000</v>
      </c>
      <c r="F2947" s="167">
        <f t="shared" si="63"/>
        <v>10000</v>
      </c>
      <c r="G2947" s="171"/>
      <c r="H2947" s="178"/>
      <c r="I2947" s="184"/>
    </row>
    <row r="2948" spans="1:9">
      <c r="A2948" s="166"/>
      <c r="B2948" s="915">
        <v>44830</v>
      </c>
      <c r="C2948" s="916" t="s">
        <v>1898</v>
      </c>
      <c r="D2948" s="24" t="s">
        <v>21</v>
      </c>
      <c r="E2948" s="1013">
        <v>10000</v>
      </c>
      <c r="F2948" s="167">
        <f t="shared" si="63"/>
        <v>10000</v>
      </c>
      <c r="G2948" s="171"/>
      <c r="H2948" s="178"/>
      <c r="I2948" s="184"/>
    </row>
    <row r="2949" spans="1:9">
      <c r="A2949" s="166"/>
      <c r="B2949" s="915">
        <v>44830</v>
      </c>
      <c r="C2949" s="916" t="s">
        <v>1898</v>
      </c>
      <c r="D2949" s="24" t="s">
        <v>21</v>
      </c>
      <c r="E2949" s="1013">
        <v>10000</v>
      </c>
      <c r="F2949" s="167">
        <f t="shared" si="63"/>
        <v>10000</v>
      </c>
      <c r="G2949" s="171"/>
      <c r="H2949" s="178"/>
      <c r="I2949" s="184"/>
    </row>
    <row r="2950" spans="1:9">
      <c r="A2950" s="166"/>
      <c r="B2950" s="915">
        <v>44830</v>
      </c>
      <c r="C2950" s="916" t="s">
        <v>1898</v>
      </c>
      <c r="D2950" s="24" t="s">
        <v>21</v>
      </c>
      <c r="E2950" s="1013">
        <v>10000</v>
      </c>
      <c r="F2950" s="167">
        <f t="shared" si="63"/>
        <v>10000</v>
      </c>
      <c r="G2950" s="171"/>
      <c r="H2950" s="178"/>
      <c r="I2950" s="184"/>
    </row>
    <row r="2951" spans="1:9">
      <c r="A2951" s="166"/>
      <c r="B2951" s="915">
        <v>44830</v>
      </c>
      <c r="C2951" s="916" t="s">
        <v>1898</v>
      </c>
      <c r="D2951" s="24" t="s">
        <v>21</v>
      </c>
      <c r="E2951" s="1013">
        <v>10000</v>
      </c>
      <c r="F2951" s="167">
        <f t="shared" si="63"/>
        <v>10000</v>
      </c>
      <c r="G2951" s="171"/>
      <c r="H2951" s="178"/>
      <c r="I2951" s="184"/>
    </row>
    <row r="2952" spans="1:9">
      <c r="A2952" s="166"/>
      <c r="B2952" s="915">
        <v>44830</v>
      </c>
      <c r="C2952" s="916" t="s">
        <v>1898</v>
      </c>
      <c r="D2952" s="24" t="s">
        <v>21</v>
      </c>
      <c r="E2952" s="1013">
        <v>10000</v>
      </c>
      <c r="F2952" s="167">
        <f t="shared" si="63"/>
        <v>10000</v>
      </c>
      <c r="G2952" s="171"/>
      <c r="H2952" s="178"/>
      <c r="I2952" s="184"/>
    </row>
    <row r="2953" spans="1:9">
      <c r="A2953" s="166"/>
      <c r="B2953" s="915">
        <v>44830</v>
      </c>
      <c r="C2953" s="916" t="s">
        <v>1898</v>
      </c>
      <c r="D2953" s="106" t="s">
        <v>967</v>
      </c>
      <c r="E2953" s="1013">
        <v>170000</v>
      </c>
      <c r="F2953" s="167">
        <f t="shared" si="63"/>
        <v>170000</v>
      </c>
      <c r="G2953" s="171"/>
      <c r="H2953" s="178"/>
      <c r="I2953" s="184"/>
    </row>
    <row r="2954" spans="1:9">
      <c r="A2954" s="166"/>
      <c r="B2954" s="915">
        <v>44830</v>
      </c>
      <c r="C2954" s="916" t="s">
        <v>1898</v>
      </c>
      <c r="D2954" s="24" t="s">
        <v>21</v>
      </c>
      <c r="E2954" s="1013">
        <v>10000</v>
      </c>
      <c r="F2954" s="167">
        <f t="shared" si="63"/>
        <v>10000</v>
      </c>
      <c r="G2954" s="171"/>
      <c r="H2954" s="178"/>
      <c r="I2954" s="184"/>
    </row>
    <row r="2955" spans="1:9">
      <c r="A2955" s="166"/>
      <c r="B2955" s="915">
        <v>44830</v>
      </c>
      <c r="C2955" s="916" t="s">
        <v>1898</v>
      </c>
      <c r="D2955" s="24" t="s">
        <v>21</v>
      </c>
      <c r="E2955" s="1013">
        <v>10000</v>
      </c>
      <c r="F2955" s="167">
        <f t="shared" si="63"/>
        <v>10000</v>
      </c>
      <c r="G2955" s="171"/>
      <c r="H2955" s="178"/>
      <c r="I2955" s="184"/>
    </row>
    <row r="2956" spans="1:9">
      <c r="A2956" s="166"/>
      <c r="B2956" s="915">
        <v>44830</v>
      </c>
      <c r="C2956" s="916" t="s">
        <v>1898</v>
      </c>
      <c r="D2956" s="24" t="s">
        <v>21</v>
      </c>
      <c r="E2956" s="1013">
        <v>10000</v>
      </c>
      <c r="F2956" s="167">
        <f t="shared" si="63"/>
        <v>10000</v>
      </c>
      <c r="G2956" s="171"/>
      <c r="H2956" s="178"/>
      <c r="I2956" s="184"/>
    </row>
    <row r="2957" spans="1:9">
      <c r="A2957" s="166"/>
      <c r="B2957" s="915">
        <v>44830</v>
      </c>
      <c r="C2957" s="916" t="s">
        <v>1898</v>
      </c>
      <c r="D2957" s="24" t="s">
        <v>21</v>
      </c>
      <c r="E2957" s="1013">
        <v>10000</v>
      </c>
      <c r="F2957" s="167">
        <f t="shared" si="63"/>
        <v>10000</v>
      </c>
      <c r="G2957" s="171"/>
      <c r="H2957" s="178"/>
      <c r="I2957" s="184"/>
    </row>
    <row r="2958" spans="1:9">
      <c r="A2958" s="166"/>
      <c r="B2958" s="915">
        <v>44830</v>
      </c>
      <c r="C2958" s="916" t="s">
        <v>1898</v>
      </c>
      <c r="D2958" s="24" t="s">
        <v>21</v>
      </c>
      <c r="E2958" s="1013">
        <v>10000</v>
      </c>
      <c r="F2958" s="167">
        <f t="shared" si="63"/>
        <v>10000</v>
      </c>
      <c r="G2958" s="171"/>
      <c r="H2958" s="178"/>
      <c r="I2958" s="184"/>
    </row>
    <row r="2959" spans="1:9">
      <c r="A2959" s="166"/>
      <c r="B2959" s="915">
        <v>44830</v>
      </c>
      <c r="C2959" s="916" t="s">
        <v>1898</v>
      </c>
      <c r="D2959" s="24" t="s">
        <v>21</v>
      </c>
      <c r="E2959" s="1013">
        <v>10000</v>
      </c>
      <c r="F2959" s="167">
        <f t="shared" si="63"/>
        <v>10000</v>
      </c>
      <c r="G2959" s="171"/>
      <c r="H2959" s="178"/>
      <c r="I2959" s="184"/>
    </row>
    <row r="2960" spans="1:9">
      <c r="A2960" s="166"/>
      <c r="B2960" s="915">
        <v>44830</v>
      </c>
      <c r="C2960" s="916" t="s">
        <v>1898</v>
      </c>
      <c r="D2960" s="24" t="s">
        <v>21</v>
      </c>
      <c r="E2960" s="1013">
        <v>10000</v>
      </c>
      <c r="F2960" s="167">
        <f t="shared" si="63"/>
        <v>10000</v>
      </c>
      <c r="G2960" s="171"/>
      <c r="H2960" s="178"/>
      <c r="I2960" s="184"/>
    </row>
    <row r="2961" spans="1:9">
      <c r="A2961" s="166"/>
      <c r="B2961" s="915">
        <v>44831</v>
      </c>
      <c r="C2961" s="916" t="s">
        <v>1899</v>
      </c>
      <c r="D2961" s="106" t="s">
        <v>2115</v>
      </c>
      <c r="E2961" s="1013">
        <v>100000</v>
      </c>
      <c r="F2961" s="167">
        <f t="shared" si="63"/>
        <v>100000</v>
      </c>
      <c r="G2961" s="171"/>
      <c r="H2961" s="178"/>
      <c r="I2961" s="184"/>
    </row>
    <row r="2962" spans="1:9">
      <c r="A2962" s="166"/>
      <c r="B2962" s="915">
        <v>44831</v>
      </c>
      <c r="C2962" s="916" t="s">
        <v>1899</v>
      </c>
      <c r="D2962" s="24" t="s">
        <v>21</v>
      </c>
      <c r="E2962" s="1013">
        <v>10000</v>
      </c>
      <c r="F2962" s="167">
        <f t="shared" si="63"/>
        <v>10000</v>
      </c>
      <c r="G2962" s="171"/>
      <c r="H2962" s="178"/>
      <c r="I2962" s="184"/>
    </row>
    <row r="2963" spans="1:9">
      <c r="A2963" s="166"/>
      <c r="B2963" s="915">
        <v>44831</v>
      </c>
      <c r="C2963" s="916" t="s">
        <v>1899</v>
      </c>
      <c r="D2963" s="24" t="s">
        <v>21</v>
      </c>
      <c r="E2963" s="1013">
        <v>20000</v>
      </c>
      <c r="F2963" s="167">
        <f t="shared" si="63"/>
        <v>20000</v>
      </c>
      <c r="G2963" s="171"/>
      <c r="H2963" s="178"/>
      <c r="I2963" s="184"/>
    </row>
    <row r="2964" spans="1:9">
      <c r="A2964" s="166"/>
      <c r="B2964" s="915">
        <v>44831</v>
      </c>
      <c r="C2964" s="916" t="s">
        <v>1899</v>
      </c>
      <c r="D2964" s="24" t="s">
        <v>21</v>
      </c>
      <c r="E2964" s="1013">
        <v>10000</v>
      </c>
      <c r="F2964" s="167">
        <f t="shared" si="63"/>
        <v>10000</v>
      </c>
      <c r="G2964" s="171"/>
      <c r="H2964" s="178"/>
      <c r="I2964" s="184"/>
    </row>
    <row r="2965" spans="1:9">
      <c r="A2965" s="166"/>
      <c r="B2965" s="915">
        <v>44831</v>
      </c>
      <c r="C2965" s="916" t="s">
        <v>1899</v>
      </c>
      <c r="D2965" s="24" t="s">
        <v>21</v>
      </c>
      <c r="E2965" s="1013">
        <v>10000</v>
      </c>
      <c r="F2965" s="167">
        <f t="shared" si="63"/>
        <v>10000</v>
      </c>
      <c r="G2965" s="171"/>
      <c r="H2965" s="178"/>
      <c r="I2965" s="184"/>
    </row>
    <row r="2966" spans="1:9">
      <c r="A2966" s="166"/>
      <c r="B2966" s="915">
        <v>44831</v>
      </c>
      <c r="C2966" s="916" t="s">
        <v>1899</v>
      </c>
      <c r="D2966" s="24" t="s">
        <v>21</v>
      </c>
      <c r="E2966" s="1013">
        <v>10000</v>
      </c>
      <c r="F2966" s="167">
        <f t="shared" si="63"/>
        <v>10000</v>
      </c>
      <c r="G2966" s="171"/>
      <c r="H2966" s="178"/>
      <c r="I2966" s="184"/>
    </row>
    <row r="2967" spans="1:9">
      <c r="A2967" s="166"/>
      <c r="B2967" s="915">
        <v>44831</v>
      </c>
      <c r="C2967" s="916" t="s">
        <v>1899</v>
      </c>
      <c r="D2967" s="24" t="s">
        <v>21</v>
      </c>
      <c r="E2967" s="1013">
        <v>10000</v>
      </c>
      <c r="F2967" s="167">
        <f t="shared" si="63"/>
        <v>10000</v>
      </c>
      <c r="G2967" s="171"/>
      <c r="H2967" s="178"/>
      <c r="I2967" s="184"/>
    </row>
    <row r="2968" spans="1:9">
      <c r="A2968" s="166"/>
      <c r="B2968" s="915">
        <v>44831</v>
      </c>
      <c r="C2968" s="916" t="s">
        <v>1899</v>
      </c>
      <c r="D2968" s="24" t="s">
        <v>21</v>
      </c>
      <c r="E2968" s="1013">
        <v>20000</v>
      </c>
      <c r="F2968" s="167">
        <f t="shared" si="63"/>
        <v>20000</v>
      </c>
      <c r="G2968" s="171"/>
      <c r="H2968" s="178"/>
      <c r="I2968" s="184"/>
    </row>
    <row r="2969" spans="1:9">
      <c r="A2969" s="166"/>
      <c r="B2969" s="915">
        <v>44831</v>
      </c>
      <c r="C2969" s="916" t="s">
        <v>1899</v>
      </c>
      <c r="D2969" s="24" t="s">
        <v>21</v>
      </c>
      <c r="E2969" s="1013">
        <v>10000</v>
      </c>
      <c r="F2969" s="167">
        <f t="shared" si="63"/>
        <v>10000</v>
      </c>
      <c r="G2969" s="171"/>
      <c r="H2969" s="178"/>
      <c r="I2969" s="184"/>
    </row>
    <row r="2970" spans="1:9">
      <c r="A2970" s="166"/>
      <c r="B2970" s="915">
        <v>44831</v>
      </c>
      <c r="C2970" s="916" t="s">
        <v>1899</v>
      </c>
      <c r="D2970" s="24" t="s">
        <v>21</v>
      </c>
      <c r="E2970" s="1013">
        <v>10000</v>
      </c>
      <c r="F2970" s="167">
        <f t="shared" si="63"/>
        <v>10000</v>
      </c>
      <c r="G2970" s="171"/>
      <c r="H2970" s="178"/>
      <c r="I2970" s="184"/>
    </row>
    <row r="2971" spans="1:9">
      <c r="A2971" s="166"/>
      <c r="B2971" s="915">
        <v>44831</v>
      </c>
      <c r="C2971" s="916" t="s">
        <v>1899</v>
      </c>
      <c r="D2971" s="24" t="s">
        <v>21</v>
      </c>
      <c r="E2971" s="1013">
        <v>10000</v>
      </c>
      <c r="F2971" s="167">
        <f t="shared" si="63"/>
        <v>10000</v>
      </c>
      <c r="G2971" s="171"/>
      <c r="H2971" s="178"/>
      <c r="I2971" s="184"/>
    </row>
    <row r="2972" spans="1:9">
      <c r="A2972" s="166"/>
      <c r="B2972" s="915">
        <v>44831</v>
      </c>
      <c r="C2972" s="916" t="s">
        <v>1899</v>
      </c>
      <c r="D2972" s="24" t="s">
        <v>21</v>
      </c>
      <c r="E2972" s="1013">
        <v>10000</v>
      </c>
      <c r="F2972" s="167">
        <f t="shared" si="63"/>
        <v>10000</v>
      </c>
      <c r="G2972" s="171"/>
      <c r="H2972" s="178"/>
      <c r="I2972" s="184"/>
    </row>
    <row r="2973" spans="1:9">
      <c r="A2973" s="166"/>
      <c r="B2973" s="915">
        <v>44831</v>
      </c>
      <c r="C2973" s="916" t="s">
        <v>1899</v>
      </c>
      <c r="D2973" s="24" t="s">
        <v>21</v>
      </c>
      <c r="E2973" s="1013">
        <v>10000</v>
      </c>
      <c r="F2973" s="167">
        <f t="shared" si="63"/>
        <v>10000</v>
      </c>
      <c r="G2973" s="171"/>
      <c r="H2973" s="178"/>
      <c r="I2973" s="184"/>
    </row>
    <row r="2974" spans="1:9">
      <c r="A2974" s="166"/>
      <c r="B2974" s="915">
        <v>44831</v>
      </c>
      <c r="C2974" s="916" t="s">
        <v>1899</v>
      </c>
      <c r="D2974" s="24" t="s">
        <v>21</v>
      </c>
      <c r="E2974" s="1013">
        <v>10000</v>
      </c>
      <c r="F2974" s="167">
        <f t="shared" si="63"/>
        <v>10000</v>
      </c>
      <c r="G2974" s="171"/>
      <c r="H2974" s="178"/>
      <c r="I2974" s="184"/>
    </row>
    <row r="2975" spans="1:9">
      <c r="A2975" s="166"/>
      <c r="B2975" s="915">
        <v>44831</v>
      </c>
      <c r="C2975" s="916" t="s">
        <v>1899</v>
      </c>
      <c r="D2975" s="24" t="s">
        <v>21</v>
      </c>
      <c r="E2975" s="1013">
        <v>10000</v>
      </c>
      <c r="F2975" s="167">
        <f t="shared" si="63"/>
        <v>10000</v>
      </c>
      <c r="G2975" s="171"/>
      <c r="H2975" s="178"/>
      <c r="I2975" s="184"/>
    </row>
    <row r="2976" spans="1:9">
      <c r="A2976" s="166"/>
      <c r="B2976" s="915">
        <v>44831</v>
      </c>
      <c r="C2976" s="916" t="s">
        <v>1899</v>
      </c>
      <c r="D2976" s="24" t="s">
        <v>21</v>
      </c>
      <c r="E2976" s="1013">
        <v>10000</v>
      </c>
      <c r="F2976" s="167">
        <f t="shared" si="63"/>
        <v>10000</v>
      </c>
      <c r="G2976" s="171"/>
      <c r="H2976" s="178"/>
      <c r="I2976" s="184"/>
    </row>
    <row r="2977" spans="1:9">
      <c r="A2977" s="166"/>
      <c r="B2977" s="915">
        <v>44831</v>
      </c>
      <c r="C2977" s="916" t="s">
        <v>1899</v>
      </c>
      <c r="D2977" s="24" t="s">
        <v>21</v>
      </c>
      <c r="E2977" s="1013">
        <v>21805</v>
      </c>
      <c r="F2977" s="167">
        <f t="shared" si="63"/>
        <v>21805</v>
      </c>
      <c r="G2977" s="171"/>
      <c r="H2977" s="178"/>
      <c r="I2977" s="184"/>
    </row>
    <row r="2978" spans="1:9">
      <c r="A2978" s="166"/>
      <c r="B2978" s="915">
        <v>44831</v>
      </c>
      <c r="C2978" s="916" t="s">
        <v>1899</v>
      </c>
      <c r="D2978" s="24" t="s">
        <v>21</v>
      </c>
      <c r="E2978" s="1013">
        <v>10000</v>
      </c>
      <c r="F2978" s="167">
        <f t="shared" si="63"/>
        <v>10000</v>
      </c>
      <c r="G2978" s="171"/>
      <c r="H2978" s="178"/>
      <c r="I2978" s="184"/>
    </row>
    <row r="2979" spans="1:9">
      <c r="A2979" s="166"/>
      <c r="B2979" s="915">
        <v>44831</v>
      </c>
      <c r="C2979" s="916" t="s">
        <v>1899</v>
      </c>
      <c r="D2979" s="24" t="s">
        <v>21</v>
      </c>
      <c r="E2979" s="1013">
        <v>20000</v>
      </c>
      <c r="F2979" s="167">
        <f t="shared" si="63"/>
        <v>20000</v>
      </c>
      <c r="G2979" s="171"/>
      <c r="H2979" s="178"/>
      <c r="I2979" s="184"/>
    </row>
    <row r="2980" spans="1:9">
      <c r="A2980" s="166"/>
      <c r="B2980" s="915">
        <v>44831</v>
      </c>
      <c r="C2980" s="916" t="s">
        <v>1899</v>
      </c>
      <c r="D2980" s="24" t="s">
        <v>21</v>
      </c>
      <c r="E2980" s="1013">
        <v>10000</v>
      </c>
      <c r="F2980" s="167">
        <f t="shared" si="63"/>
        <v>10000</v>
      </c>
      <c r="G2980" s="171"/>
      <c r="H2980" s="178"/>
      <c r="I2980" s="184"/>
    </row>
    <row r="2981" spans="1:9">
      <c r="A2981" s="166"/>
      <c r="B2981" s="915">
        <v>44831</v>
      </c>
      <c r="C2981" s="916" t="s">
        <v>1899</v>
      </c>
      <c r="D2981" s="24" t="s">
        <v>21</v>
      </c>
      <c r="E2981" s="1013">
        <v>10000</v>
      </c>
      <c r="F2981" s="167">
        <f t="shared" si="63"/>
        <v>10000</v>
      </c>
      <c r="G2981" s="171"/>
      <c r="H2981" s="178"/>
      <c r="I2981" s="184"/>
    </row>
    <row r="2982" spans="1:9">
      <c r="A2982" s="166"/>
      <c r="B2982" s="915">
        <v>44831</v>
      </c>
      <c r="C2982" s="916" t="s">
        <v>1899</v>
      </c>
      <c r="D2982" s="24" t="s">
        <v>21</v>
      </c>
      <c r="E2982" s="1013">
        <v>10000</v>
      </c>
      <c r="F2982" s="167">
        <f t="shared" si="63"/>
        <v>10000</v>
      </c>
      <c r="G2982" s="171"/>
      <c r="H2982" s="178"/>
      <c r="I2982" s="184"/>
    </row>
    <row r="2983" spans="1:9">
      <c r="A2983" s="166"/>
      <c r="B2983" s="915">
        <v>44831</v>
      </c>
      <c r="C2983" s="916" t="s">
        <v>1899</v>
      </c>
      <c r="D2983" s="24" t="s">
        <v>21</v>
      </c>
      <c r="E2983" s="1013">
        <v>1000</v>
      </c>
      <c r="F2983" s="167">
        <f t="shared" si="63"/>
        <v>1000</v>
      </c>
      <c r="G2983" s="171"/>
      <c r="H2983" s="178"/>
      <c r="I2983" s="184"/>
    </row>
    <row r="2984" spans="1:9">
      <c r="A2984" s="166"/>
      <c r="B2984" s="915">
        <v>44831</v>
      </c>
      <c r="C2984" s="916" t="s">
        <v>1899</v>
      </c>
      <c r="D2984" s="24" t="s">
        <v>21</v>
      </c>
      <c r="E2984" s="1013">
        <v>10000</v>
      </c>
      <c r="F2984" s="167">
        <f t="shared" si="63"/>
        <v>10000</v>
      </c>
      <c r="G2984" s="171"/>
      <c r="H2984" s="178"/>
      <c r="I2984" s="184"/>
    </row>
    <row r="2985" spans="1:9">
      <c r="A2985" s="166"/>
      <c r="B2985" s="915">
        <v>44831</v>
      </c>
      <c r="C2985" s="916" t="s">
        <v>1899</v>
      </c>
      <c r="D2985" s="24" t="s">
        <v>21</v>
      </c>
      <c r="E2985" s="1013">
        <v>10000</v>
      </c>
      <c r="F2985" s="167">
        <f t="shared" si="63"/>
        <v>10000</v>
      </c>
      <c r="G2985" s="171"/>
      <c r="H2985" s="178"/>
      <c r="I2985" s="184"/>
    </row>
    <row r="2986" spans="1:9">
      <c r="A2986" s="166"/>
      <c r="B2986" s="915">
        <v>44831</v>
      </c>
      <c r="C2986" s="916" t="s">
        <v>1899</v>
      </c>
      <c r="D2986" s="24" t="s">
        <v>21</v>
      </c>
      <c r="E2986" s="1013">
        <v>10000</v>
      </c>
      <c r="F2986" s="167">
        <f t="shared" si="63"/>
        <v>10000</v>
      </c>
      <c r="G2986" s="171"/>
      <c r="H2986" s="178"/>
      <c r="I2986" s="184"/>
    </row>
    <row r="2987" spans="1:9">
      <c r="A2987" s="166"/>
      <c r="B2987" s="915">
        <v>44831</v>
      </c>
      <c r="C2987" s="916" t="s">
        <v>1899</v>
      </c>
      <c r="D2987" s="24" t="s">
        <v>21</v>
      </c>
      <c r="E2987" s="1013">
        <v>10000</v>
      </c>
      <c r="F2987" s="167">
        <f t="shared" si="63"/>
        <v>10000</v>
      </c>
      <c r="G2987" s="171"/>
      <c r="H2987" s="178"/>
      <c r="I2987" s="184"/>
    </row>
    <row r="2988" spans="1:9">
      <c r="A2988" s="166"/>
      <c r="B2988" s="915">
        <v>44831</v>
      </c>
      <c r="C2988" s="916" t="s">
        <v>1899</v>
      </c>
      <c r="D2988" s="24" t="s">
        <v>21</v>
      </c>
      <c r="E2988" s="1013">
        <v>10000</v>
      </c>
      <c r="F2988" s="167">
        <f t="shared" si="63"/>
        <v>10000</v>
      </c>
      <c r="G2988" s="171"/>
      <c r="H2988" s="178"/>
      <c r="I2988" s="184"/>
    </row>
    <row r="2989" spans="1:9">
      <c r="A2989" s="166"/>
      <c r="B2989" s="915">
        <v>44831</v>
      </c>
      <c r="C2989" s="916" t="s">
        <v>1899</v>
      </c>
      <c r="D2989" s="24" t="s">
        <v>21</v>
      </c>
      <c r="E2989" s="1013">
        <v>10000</v>
      </c>
      <c r="F2989" s="167">
        <f t="shared" si="63"/>
        <v>10000</v>
      </c>
      <c r="G2989" s="171"/>
      <c r="H2989" s="178"/>
      <c r="I2989" s="184"/>
    </row>
    <row r="2990" spans="1:9">
      <c r="A2990" s="166"/>
      <c r="B2990" s="915">
        <v>44831</v>
      </c>
      <c r="C2990" s="916" t="s">
        <v>1899</v>
      </c>
      <c r="D2990" s="24" t="s">
        <v>21</v>
      </c>
      <c r="E2990" s="1013">
        <v>10000</v>
      </c>
      <c r="F2990" s="167">
        <f t="shared" si="63"/>
        <v>10000</v>
      </c>
      <c r="G2990" s="171"/>
      <c r="H2990" s="178"/>
      <c r="I2990" s="184"/>
    </row>
    <row r="2991" spans="1:9">
      <c r="A2991" s="166"/>
      <c r="B2991" s="915">
        <v>44831</v>
      </c>
      <c r="C2991" s="916" t="s">
        <v>1899</v>
      </c>
      <c r="D2991" s="24" t="s">
        <v>21</v>
      </c>
      <c r="E2991" s="1013">
        <v>10000</v>
      </c>
      <c r="F2991" s="167">
        <f t="shared" si="63"/>
        <v>10000</v>
      </c>
      <c r="G2991" s="171"/>
      <c r="H2991" s="178"/>
      <c r="I2991" s="184"/>
    </row>
    <row r="2992" spans="1:9">
      <c r="A2992" s="166"/>
      <c r="B2992" s="915">
        <v>44831</v>
      </c>
      <c r="C2992" s="916" t="s">
        <v>1899</v>
      </c>
      <c r="D2992" s="24" t="s">
        <v>21</v>
      </c>
      <c r="E2992" s="1013">
        <v>10000</v>
      </c>
      <c r="F2992" s="167">
        <f t="shared" si="63"/>
        <v>10000</v>
      </c>
      <c r="G2992" s="171"/>
      <c r="H2992" s="178"/>
      <c r="I2992" s="184"/>
    </row>
    <row r="2993" spans="1:9">
      <c r="A2993" s="166"/>
      <c r="B2993" s="915">
        <v>44831</v>
      </c>
      <c r="C2993" s="916" t="s">
        <v>1899</v>
      </c>
      <c r="D2993" s="24" t="s">
        <v>21</v>
      </c>
      <c r="E2993" s="1013">
        <v>10000</v>
      </c>
      <c r="F2993" s="167">
        <f t="shared" si="63"/>
        <v>10000</v>
      </c>
      <c r="G2993" s="171"/>
      <c r="H2993" s="178"/>
      <c r="I2993" s="184"/>
    </row>
    <row r="2994" spans="1:9">
      <c r="A2994" s="166"/>
      <c r="B2994" s="915">
        <v>44831</v>
      </c>
      <c r="C2994" s="916" t="s">
        <v>1899</v>
      </c>
      <c r="D2994" s="24" t="s">
        <v>21</v>
      </c>
      <c r="E2994" s="1013">
        <v>10000</v>
      </c>
      <c r="F2994" s="167">
        <f t="shared" si="63"/>
        <v>10000</v>
      </c>
      <c r="G2994" s="171"/>
      <c r="H2994" s="178"/>
      <c r="I2994" s="184"/>
    </row>
    <row r="2995" spans="1:9">
      <c r="A2995" s="166"/>
      <c r="B2995" s="915">
        <v>44831</v>
      </c>
      <c r="C2995" s="916" t="s">
        <v>1899</v>
      </c>
      <c r="D2995" s="24" t="s">
        <v>21</v>
      </c>
      <c r="E2995" s="1013">
        <v>10000</v>
      </c>
      <c r="F2995" s="167">
        <f t="shared" si="63"/>
        <v>10000</v>
      </c>
      <c r="G2995" s="171"/>
      <c r="H2995" s="178"/>
      <c r="I2995" s="184"/>
    </row>
    <row r="2996" spans="1:9">
      <c r="A2996" s="166"/>
      <c r="B2996" s="915">
        <v>44831</v>
      </c>
      <c r="C2996" s="916" t="s">
        <v>1899</v>
      </c>
      <c r="D2996" s="24" t="s">
        <v>21</v>
      </c>
      <c r="E2996" s="1013">
        <v>10000</v>
      </c>
      <c r="F2996" s="167">
        <f t="shared" si="63"/>
        <v>10000</v>
      </c>
      <c r="G2996" s="171"/>
      <c r="H2996" s="178"/>
      <c r="I2996" s="184"/>
    </row>
    <row r="2997" spans="1:9">
      <c r="A2997" s="166"/>
      <c r="B2997" s="915">
        <v>44831</v>
      </c>
      <c r="C2997" s="916" t="s">
        <v>1899</v>
      </c>
      <c r="D2997" s="24" t="s">
        <v>21</v>
      </c>
      <c r="E2997" s="1013">
        <v>20000</v>
      </c>
      <c r="F2997" s="167">
        <f t="shared" ref="F2997:F3060" si="64">E2997</f>
        <v>20000</v>
      </c>
      <c r="G2997" s="171"/>
      <c r="H2997" s="178"/>
      <c r="I2997" s="184"/>
    </row>
    <row r="2998" spans="1:9">
      <c r="A2998" s="166"/>
      <c r="B2998" s="915">
        <v>44831</v>
      </c>
      <c r="C2998" s="916" t="s">
        <v>1899</v>
      </c>
      <c r="D2998" s="24" t="s">
        <v>21</v>
      </c>
      <c r="E2998" s="1013">
        <v>10000</v>
      </c>
      <c r="F2998" s="167">
        <f t="shared" si="64"/>
        <v>10000</v>
      </c>
      <c r="G2998" s="171"/>
      <c r="H2998" s="178"/>
      <c r="I2998" s="184"/>
    </row>
    <row r="2999" spans="1:9">
      <c r="A2999" s="166"/>
      <c r="B2999" s="915">
        <v>44831</v>
      </c>
      <c r="C2999" s="916" t="s">
        <v>1899</v>
      </c>
      <c r="D2999" s="24" t="s">
        <v>21</v>
      </c>
      <c r="E2999" s="1013">
        <v>10000</v>
      </c>
      <c r="F2999" s="167">
        <f t="shared" si="64"/>
        <v>10000</v>
      </c>
      <c r="G2999" s="171"/>
      <c r="H2999" s="178"/>
      <c r="I2999" s="184"/>
    </row>
    <row r="3000" spans="1:9">
      <c r="A3000" s="166"/>
      <c r="B3000" s="915">
        <v>44831</v>
      </c>
      <c r="C3000" s="916" t="s">
        <v>1899</v>
      </c>
      <c r="D3000" s="24" t="s">
        <v>21</v>
      </c>
      <c r="E3000" s="1013">
        <v>10000</v>
      </c>
      <c r="F3000" s="167">
        <f t="shared" si="64"/>
        <v>10000</v>
      </c>
      <c r="G3000" s="171"/>
      <c r="H3000" s="178"/>
      <c r="I3000" s="184"/>
    </row>
    <row r="3001" spans="1:9">
      <c r="A3001" s="166"/>
      <c r="B3001" s="915">
        <v>44831</v>
      </c>
      <c r="C3001" s="916" t="s">
        <v>1899</v>
      </c>
      <c r="D3001" s="24" t="s">
        <v>21</v>
      </c>
      <c r="E3001" s="1013">
        <v>10000</v>
      </c>
      <c r="F3001" s="167">
        <f t="shared" si="64"/>
        <v>10000</v>
      </c>
      <c r="G3001" s="171"/>
      <c r="H3001" s="178"/>
      <c r="I3001" s="184"/>
    </row>
    <row r="3002" spans="1:9">
      <c r="A3002" s="166"/>
      <c r="B3002" s="915">
        <v>44832</v>
      </c>
      <c r="C3002" s="916" t="s">
        <v>1900</v>
      </c>
      <c r="D3002" s="24" t="s">
        <v>21</v>
      </c>
      <c r="E3002" s="1013">
        <v>10000</v>
      </c>
      <c r="F3002" s="167">
        <f t="shared" si="64"/>
        <v>10000</v>
      </c>
      <c r="G3002" s="171"/>
      <c r="H3002" s="178"/>
      <c r="I3002" s="184"/>
    </row>
    <row r="3003" spans="1:9">
      <c r="A3003" s="166"/>
      <c r="B3003" s="915">
        <v>44832</v>
      </c>
      <c r="C3003" s="916" t="s">
        <v>1900</v>
      </c>
      <c r="D3003" s="24" t="s">
        <v>21</v>
      </c>
      <c r="E3003" s="1013">
        <v>10000</v>
      </c>
      <c r="F3003" s="167">
        <f t="shared" si="64"/>
        <v>10000</v>
      </c>
      <c r="G3003" s="171"/>
      <c r="H3003" s="178"/>
      <c r="I3003" s="184"/>
    </row>
    <row r="3004" spans="1:9">
      <c r="A3004" s="166"/>
      <c r="B3004" s="915">
        <v>44832</v>
      </c>
      <c r="C3004" s="916" t="s">
        <v>1900</v>
      </c>
      <c r="D3004" s="24" t="s">
        <v>21</v>
      </c>
      <c r="E3004" s="1013">
        <v>10000</v>
      </c>
      <c r="F3004" s="167">
        <f t="shared" si="64"/>
        <v>10000</v>
      </c>
      <c r="G3004" s="171"/>
      <c r="H3004" s="178"/>
      <c r="I3004" s="184"/>
    </row>
    <row r="3005" spans="1:9">
      <c r="A3005" s="166"/>
      <c r="B3005" s="915">
        <v>44832</v>
      </c>
      <c r="C3005" s="916" t="s">
        <v>1900</v>
      </c>
      <c r="D3005" s="24" t="s">
        <v>21</v>
      </c>
      <c r="E3005" s="1013">
        <v>1</v>
      </c>
      <c r="F3005" s="167">
        <f t="shared" si="64"/>
        <v>1</v>
      </c>
      <c r="G3005" s="171"/>
      <c r="H3005" s="178"/>
      <c r="I3005" s="184"/>
    </row>
    <row r="3006" spans="1:9">
      <c r="A3006" s="166"/>
      <c r="B3006" s="915">
        <v>44832</v>
      </c>
      <c r="C3006" s="916" t="s">
        <v>1900</v>
      </c>
      <c r="D3006" s="24" t="s">
        <v>21</v>
      </c>
      <c r="E3006" s="1013">
        <v>1</v>
      </c>
      <c r="F3006" s="167">
        <f t="shared" si="64"/>
        <v>1</v>
      </c>
      <c r="G3006" s="171"/>
      <c r="H3006" s="178"/>
      <c r="I3006" s="184"/>
    </row>
    <row r="3007" spans="1:9">
      <c r="A3007" s="166"/>
      <c r="B3007" s="915">
        <v>44832</v>
      </c>
      <c r="C3007" s="916" t="s">
        <v>1900</v>
      </c>
      <c r="D3007" s="24" t="s">
        <v>21</v>
      </c>
      <c r="E3007" s="1013">
        <v>10000</v>
      </c>
      <c r="F3007" s="167">
        <f t="shared" si="64"/>
        <v>10000</v>
      </c>
      <c r="G3007" s="171"/>
      <c r="H3007" s="178"/>
      <c r="I3007" s="184"/>
    </row>
    <row r="3008" spans="1:9">
      <c r="A3008" s="166"/>
      <c r="B3008" s="915">
        <v>44832</v>
      </c>
      <c r="C3008" s="916" t="s">
        <v>1900</v>
      </c>
      <c r="D3008" s="24" t="s">
        <v>21</v>
      </c>
      <c r="E3008" s="1013">
        <v>10000</v>
      </c>
      <c r="F3008" s="167">
        <f t="shared" si="64"/>
        <v>10000</v>
      </c>
      <c r="G3008" s="171"/>
      <c r="H3008" s="178"/>
      <c r="I3008" s="184"/>
    </row>
    <row r="3009" spans="1:9">
      <c r="A3009" s="166"/>
      <c r="B3009" s="915">
        <v>44832</v>
      </c>
      <c r="C3009" s="916" t="s">
        <v>1900</v>
      </c>
      <c r="D3009" s="24" t="s">
        <v>21</v>
      </c>
      <c r="E3009" s="1013">
        <v>10000</v>
      </c>
      <c r="F3009" s="167">
        <f t="shared" si="64"/>
        <v>10000</v>
      </c>
      <c r="G3009" s="171"/>
      <c r="H3009" s="178"/>
      <c r="I3009" s="184"/>
    </row>
    <row r="3010" spans="1:9">
      <c r="A3010" s="166"/>
      <c r="B3010" s="915">
        <v>44832</v>
      </c>
      <c r="C3010" s="916" t="s">
        <v>1900</v>
      </c>
      <c r="D3010" s="24" t="s">
        <v>21</v>
      </c>
      <c r="E3010" s="1013">
        <v>10000</v>
      </c>
      <c r="F3010" s="167">
        <f t="shared" si="64"/>
        <v>10000</v>
      </c>
      <c r="G3010" s="171"/>
      <c r="H3010" s="178"/>
      <c r="I3010" s="184"/>
    </row>
    <row r="3011" spans="1:9">
      <c r="A3011" s="166"/>
      <c r="B3011" s="915">
        <v>44832</v>
      </c>
      <c r="C3011" s="916" t="s">
        <v>1900</v>
      </c>
      <c r="D3011" s="24" t="s">
        <v>21</v>
      </c>
      <c r="E3011" s="1013">
        <v>20000</v>
      </c>
      <c r="F3011" s="167">
        <f t="shared" si="64"/>
        <v>20000</v>
      </c>
      <c r="G3011" s="171"/>
      <c r="H3011" s="178"/>
      <c r="I3011" s="184"/>
    </row>
    <row r="3012" spans="1:9">
      <c r="A3012" s="166"/>
      <c r="B3012" s="915">
        <v>44832</v>
      </c>
      <c r="C3012" s="916" t="s">
        <v>1900</v>
      </c>
      <c r="D3012" s="24" t="s">
        <v>21</v>
      </c>
      <c r="E3012" s="1013">
        <v>20000</v>
      </c>
      <c r="F3012" s="167">
        <f t="shared" si="64"/>
        <v>20000</v>
      </c>
      <c r="G3012" s="171"/>
      <c r="H3012" s="178"/>
      <c r="I3012" s="184"/>
    </row>
    <row r="3013" spans="1:9">
      <c r="A3013" s="166"/>
      <c r="B3013" s="915">
        <v>44832</v>
      </c>
      <c r="C3013" s="916" t="s">
        <v>1900</v>
      </c>
      <c r="D3013" s="24" t="s">
        <v>21</v>
      </c>
      <c r="E3013" s="1013">
        <v>10000</v>
      </c>
      <c r="F3013" s="167">
        <f t="shared" si="64"/>
        <v>10000</v>
      </c>
      <c r="G3013" s="171"/>
      <c r="H3013" s="178"/>
      <c r="I3013" s="184"/>
    </row>
    <row r="3014" spans="1:9">
      <c r="A3014" s="166"/>
      <c r="B3014" s="915">
        <v>44832</v>
      </c>
      <c r="C3014" s="916" t="s">
        <v>1900</v>
      </c>
      <c r="D3014" s="24" t="s">
        <v>21</v>
      </c>
      <c r="E3014" s="1013">
        <v>10000</v>
      </c>
      <c r="F3014" s="167">
        <f t="shared" si="64"/>
        <v>10000</v>
      </c>
      <c r="G3014" s="171"/>
      <c r="H3014" s="178"/>
      <c r="I3014" s="184"/>
    </row>
    <row r="3015" spans="1:9">
      <c r="A3015" s="166"/>
      <c r="B3015" s="915">
        <v>44832</v>
      </c>
      <c r="C3015" s="916" t="s">
        <v>1900</v>
      </c>
      <c r="D3015" s="24" t="s">
        <v>21</v>
      </c>
      <c r="E3015" s="1013">
        <v>5000</v>
      </c>
      <c r="F3015" s="167">
        <f t="shared" si="64"/>
        <v>5000</v>
      </c>
      <c r="G3015" s="171"/>
      <c r="H3015" s="178"/>
      <c r="I3015" s="184"/>
    </row>
    <row r="3016" spans="1:9">
      <c r="A3016" s="166"/>
      <c r="B3016" s="915">
        <v>44832</v>
      </c>
      <c r="C3016" s="916" t="s">
        <v>1900</v>
      </c>
      <c r="D3016" s="24" t="s">
        <v>21</v>
      </c>
      <c r="E3016" s="1013">
        <v>10000</v>
      </c>
      <c r="F3016" s="167">
        <f t="shared" si="64"/>
        <v>10000</v>
      </c>
      <c r="G3016" s="171"/>
      <c r="H3016" s="178"/>
      <c r="I3016" s="184"/>
    </row>
    <row r="3017" spans="1:9">
      <c r="A3017" s="166"/>
      <c r="B3017" s="915">
        <v>44832</v>
      </c>
      <c r="C3017" s="916" t="s">
        <v>1900</v>
      </c>
      <c r="D3017" s="24" t="s">
        <v>21</v>
      </c>
      <c r="E3017" s="1013">
        <v>10000</v>
      </c>
      <c r="F3017" s="167">
        <f t="shared" si="64"/>
        <v>10000</v>
      </c>
      <c r="G3017" s="171"/>
      <c r="H3017" s="178"/>
      <c r="I3017" s="184"/>
    </row>
    <row r="3018" spans="1:9">
      <c r="A3018" s="166"/>
      <c r="B3018" s="915">
        <v>44832</v>
      </c>
      <c r="C3018" s="916" t="s">
        <v>1900</v>
      </c>
      <c r="D3018" s="24" t="s">
        <v>21</v>
      </c>
      <c r="E3018" s="1013">
        <v>10000</v>
      </c>
      <c r="F3018" s="167">
        <f t="shared" si="64"/>
        <v>10000</v>
      </c>
      <c r="G3018" s="171"/>
      <c r="H3018" s="178"/>
      <c r="I3018" s="184"/>
    </row>
    <row r="3019" spans="1:9">
      <c r="A3019" s="166"/>
      <c r="B3019" s="915">
        <v>44832</v>
      </c>
      <c r="C3019" s="916" t="s">
        <v>1900</v>
      </c>
      <c r="D3019" s="24" t="s">
        <v>21</v>
      </c>
      <c r="E3019" s="1013">
        <v>10000</v>
      </c>
      <c r="F3019" s="167">
        <f t="shared" si="64"/>
        <v>10000</v>
      </c>
      <c r="G3019" s="171"/>
      <c r="H3019" s="178"/>
      <c r="I3019" s="184"/>
    </row>
    <row r="3020" spans="1:9">
      <c r="A3020" s="166"/>
      <c r="B3020" s="915">
        <v>44832</v>
      </c>
      <c r="C3020" s="916" t="s">
        <v>1900</v>
      </c>
      <c r="D3020" s="24" t="s">
        <v>21</v>
      </c>
      <c r="E3020" s="1013">
        <v>10000</v>
      </c>
      <c r="F3020" s="167">
        <f t="shared" si="64"/>
        <v>10000</v>
      </c>
      <c r="G3020" s="171"/>
      <c r="H3020" s="178"/>
      <c r="I3020" s="184"/>
    </row>
    <row r="3021" spans="1:9">
      <c r="A3021" s="166"/>
      <c r="B3021" s="915">
        <v>44832</v>
      </c>
      <c r="C3021" s="916" t="s">
        <v>1900</v>
      </c>
      <c r="D3021" s="24" t="s">
        <v>21</v>
      </c>
      <c r="E3021" s="1013">
        <v>20000</v>
      </c>
      <c r="F3021" s="167">
        <f t="shared" si="64"/>
        <v>20000</v>
      </c>
      <c r="G3021" s="171"/>
      <c r="H3021" s="178"/>
      <c r="I3021" s="184"/>
    </row>
    <row r="3022" spans="1:9">
      <c r="A3022" s="166"/>
      <c r="B3022" s="915">
        <v>44832</v>
      </c>
      <c r="C3022" s="916" t="s">
        <v>1900</v>
      </c>
      <c r="D3022" s="24" t="s">
        <v>21</v>
      </c>
      <c r="E3022" s="1013">
        <v>10000</v>
      </c>
      <c r="F3022" s="167">
        <f t="shared" si="64"/>
        <v>10000</v>
      </c>
      <c r="G3022" s="171"/>
      <c r="H3022" s="178"/>
      <c r="I3022" s="184"/>
    </row>
    <row r="3023" spans="1:9">
      <c r="A3023" s="166"/>
      <c r="B3023" s="915">
        <v>44832</v>
      </c>
      <c r="C3023" s="916" t="s">
        <v>1900</v>
      </c>
      <c r="D3023" s="24" t="s">
        <v>21</v>
      </c>
      <c r="E3023" s="1013">
        <v>10000</v>
      </c>
      <c r="F3023" s="167">
        <f t="shared" si="64"/>
        <v>10000</v>
      </c>
      <c r="G3023" s="171"/>
      <c r="H3023" s="178"/>
      <c r="I3023" s="184"/>
    </row>
    <row r="3024" spans="1:9">
      <c r="A3024" s="166"/>
      <c r="B3024" s="915">
        <v>44832</v>
      </c>
      <c r="C3024" s="916" t="s">
        <v>1900</v>
      </c>
      <c r="D3024" s="24" t="s">
        <v>21</v>
      </c>
      <c r="E3024" s="1013">
        <v>10000</v>
      </c>
      <c r="F3024" s="167">
        <f t="shared" si="64"/>
        <v>10000</v>
      </c>
      <c r="G3024" s="171"/>
      <c r="H3024" s="178"/>
      <c r="I3024" s="184"/>
    </row>
    <row r="3025" spans="1:9">
      <c r="A3025" s="166"/>
      <c r="B3025" s="915">
        <v>44832</v>
      </c>
      <c r="C3025" s="916" t="s">
        <v>1900</v>
      </c>
      <c r="D3025" s="24" t="s">
        <v>21</v>
      </c>
      <c r="E3025" s="1013">
        <v>10000</v>
      </c>
      <c r="F3025" s="167">
        <f t="shared" si="64"/>
        <v>10000</v>
      </c>
      <c r="G3025" s="171"/>
      <c r="H3025" s="178"/>
      <c r="I3025" s="184"/>
    </row>
    <row r="3026" spans="1:9">
      <c r="A3026" s="166"/>
      <c r="B3026" s="915">
        <v>44832</v>
      </c>
      <c r="C3026" s="916" t="s">
        <v>1900</v>
      </c>
      <c r="D3026" s="24" t="s">
        <v>21</v>
      </c>
      <c r="E3026" s="1013">
        <v>10000</v>
      </c>
      <c r="F3026" s="167">
        <f t="shared" si="64"/>
        <v>10000</v>
      </c>
      <c r="G3026" s="171"/>
      <c r="H3026" s="178"/>
      <c r="I3026" s="184"/>
    </row>
    <row r="3027" spans="1:9">
      <c r="A3027" s="166"/>
      <c r="B3027" s="915">
        <v>44832</v>
      </c>
      <c r="C3027" s="916" t="s">
        <v>1900</v>
      </c>
      <c r="D3027" s="24" t="s">
        <v>21</v>
      </c>
      <c r="E3027" s="1013">
        <v>10000</v>
      </c>
      <c r="F3027" s="167">
        <f t="shared" si="64"/>
        <v>10000</v>
      </c>
      <c r="G3027" s="171"/>
      <c r="H3027" s="178"/>
      <c r="I3027" s="184"/>
    </row>
    <row r="3028" spans="1:9">
      <c r="A3028" s="166"/>
      <c r="B3028" s="915">
        <v>44832</v>
      </c>
      <c r="C3028" s="916" t="s">
        <v>1900</v>
      </c>
      <c r="D3028" s="24" t="s">
        <v>21</v>
      </c>
      <c r="E3028" s="1013">
        <v>10000</v>
      </c>
      <c r="F3028" s="167">
        <f t="shared" si="64"/>
        <v>10000</v>
      </c>
      <c r="G3028" s="171"/>
      <c r="H3028" s="178"/>
      <c r="I3028" s="184"/>
    </row>
    <row r="3029" spans="1:9">
      <c r="A3029" s="166"/>
      <c r="B3029" s="915">
        <v>44832</v>
      </c>
      <c r="C3029" s="916" t="s">
        <v>1900</v>
      </c>
      <c r="D3029" s="24" t="s">
        <v>21</v>
      </c>
      <c r="E3029" s="1013">
        <v>10000</v>
      </c>
      <c r="F3029" s="167">
        <f t="shared" si="64"/>
        <v>10000</v>
      </c>
      <c r="G3029" s="171"/>
      <c r="H3029" s="178"/>
      <c r="I3029" s="184"/>
    </row>
    <row r="3030" spans="1:9">
      <c r="A3030" s="166"/>
      <c r="B3030" s="915">
        <v>44832</v>
      </c>
      <c r="C3030" s="916" t="s">
        <v>1900</v>
      </c>
      <c r="D3030" s="24" t="s">
        <v>21</v>
      </c>
      <c r="E3030" s="1013">
        <v>10000</v>
      </c>
      <c r="F3030" s="167">
        <f t="shared" si="64"/>
        <v>10000</v>
      </c>
      <c r="G3030" s="171"/>
      <c r="H3030" s="178"/>
      <c r="I3030" s="184"/>
    </row>
    <row r="3031" spans="1:9">
      <c r="A3031" s="166"/>
      <c r="B3031" s="915">
        <v>44832</v>
      </c>
      <c r="C3031" s="916" t="s">
        <v>1900</v>
      </c>
      <c r="D3031" s="24" t="s">
        <v>21</v>
      </c>
      <c r="E3031" s="1013">
        <v>10000</v>
      </c>
      <c r="F3031" s="167">
        <f t="shared" si="64"/>
        <v>10000</v>
      </c>
      <c r="G3031" s="171"/>
      <c r="H3031" s="178"/>
      <c r="I3031" s="184"/>
    </row>
    <row r="3032" spans="1:9">
      <c r="A3032" s="166"/>
      <c r="B3032" s="915">
        <v>44832</v>
      </c>
      <c r="C3032" s="916" t="s">
        <v>1900</v>
      </c>
      <c r="D3032" s="24" t="s">
        <v>21</v>
      </c>
      <c r="E3032" s="1013">
        <v>10000</v>
      </c>
      <c r="F3032" s="167">
        <f t="shared" si="64"/>
        <v>10000</v>
      </c>
      <c r="G3032" s="171"/>
      <c r="H3032" s="178"/>
      <c r="I3032" s="184"/>
    </row>
    <row r="3033" spans="1:9">
      <c r="A3033" s="166"/>
      <c r="B3033" s="915">
        <v>44832</v>
      </c>
      <c r="C3033" s="916" t="s">
        <v>1900</v>
      </c>
      <c r="D3033" s="24" t="s">
        <v>21</v>
      </c>
      <c r="E3033" s="1013">
        <v>10000</v>
      </c>
      <c r="F3033" s="167">
        <f t="shared" si="64"/>
        <v>10000</v>
      </c>
      <c r="G3033" s="171"/>
      <c r="H3033" s="178"/>
      <c r="I3033" s="184"/>
    </row>
    <row r="3034" spans="1:9">
      <c r="A3034" s="166"/>
      <c r="B3034" s="915">
        <v>44832</v>
      </c>
      <c r="C3034" s="916" t="s">
        <v>1900</v>
      </c>
      <c r="D3034" s="24" t="s">
        <v>21</v>
      </c>
      <c r="E3034" s="1013">
        <v>10000</v>
      </c>
      <c r="F3034" s="167">
        <f t="shared" si="64"/>
        <v>10000</v>
      </c>
      <c r="G3034" s="171"/>
      <c r="H3034" s="178"/>
      <c r="I3034" s="184"/>
    </row>
    <row r="3035" spans="1:9">
      <c r="A3035" s="166"/>
      <c r="B3035" s="915">
        <v>44832</v>
      </c>
      <c r="C3035" s="916" t="s">
        <v>1900</v>
      </c>
      <c r="D3035" s="24" t="s">
        <v>21</v>
      </c>
      <c r="E3035" s="1013">
        <v>20000</v>
      </c>
      <c r="F3035" s="167">
        <f t="shared" si="64"/>
        <v>20000</v>
      </c>
      <c r="G3035" s="171"/>
      <c r="H3035" s="178"/>
      <c r="I3035" s="184"/>
    </row>
    <row r="3036" spans="1:9">
      <c r="A3036" s="166"/>
      <c r="B3036" s="915">
        <v>44832</v>
      </c>
      <c r="C3036" s="916" t="s">
        <v>1900</v>
      </c>
      <c r="D3036" s="24" t="s">
        <v>21</v>
      </c>
      <c r="E3036" s="1013">
        <v>10000</v>
      </c>
      <c r="F3036" s="167">
        <f t="shared" si="64"/>
        <v>10000</v>
      </c>
      <c r="G3036" s="171"/>
      <c r="H3036" s="178"/>
      <c r="I3036" s="184"/>
    </row>
    <row r="3037" spans="1:9">
      <c r="A3037" s="166"/>
      <c r="B3037" s="915">
        <v>44832</v>
      </c>
      <c r="C3037" s="916" t="s">
        <v>1900</v>
      </c>
      <c r="D3037" s="24" t="s">
        <v>21</v>
      </c>
      <c r="E3037" s="1013">
        <v>10000</v>
      </c>
      <c r="F3037" s="167">
        <f t="shared" si="64"/>
        <v>10000</v>
      </c>
      <c r="G3037" s="171"/>
      <c r="H3037" s="178"/>
      <c r="I3037" s="184"/>
    </row>
    <row r="3038" spans="1:9">
      <c r="A3038" s="166"/>
      <c r="B3038" s="915">
        <v>44832</v>
      </c>
      <c r="C3038" s="916" t="s">
        <v>1900</v>
      </c>
      <c r="D3038" s="24" t="s">
        <v>21</v>
      </c>
      <c r="E3038" s="1013">
        <v>10000</v>
      </c>
      <c r="F3038" s="167">
        <f t="shared" si="64"/>
        <v>10000</v>
      </c>
      <c r="G3038" s="171"/>
      <c r="H3038" s="178"/>
      <c r="I3038" s="184"/>
    </row>
    <row r="3039" spans="1:9">
      <c r="A3039" s="166"/>
      <c r="B3039" s="915">
        <v>44832</v>
      </c>
      <c r="C3039" s="916" t="s">
        <v>1900</v>
      </c>
      <c r="D3039" s="24" t="s">
        <v>21</v>
      </c>
      <c r="E3039" s="1013">
        <v>10000</v>
      </c>
      <c r="F3039" s="167">
        <f t="shared" si="64"/>
        <v>10000</v>
      </c>
      <c r="G3039" s="171"/>
      <c r="H3039" s="178"/>
      <c r="I3039" s="184"/>
    </row>
    <row r="3040" spans="1:9">
      <c r="A3040" s="166"/>
      <c r="B3040" s="915">
        <v>44832</v>
      </c>
      <c r="C3040" s="916" t="s">
        <v>1900</v>
      </c>
      <c r="D3040" s="24" t="s">
        <v>21</v>
      </c>
      <c r="E3040" s="1013">
        <v>10000</v>
      </c>
      <c r="F3040" s="167">
        <f t="shared" si="64"/>
        <v>10000</v>
      </c>
      <c r="G3040" s="171"/>
      <c r="H3040" s="178"/>
      <c r="I3040" s="184"/>
    </row>
    <row r="3041" spans="1:9">
      <c r="A3041" s="166"/>
      <c r="B3041" s="915">
        <v>44832</v>
      </c>
      <c r="C3041" s="916" t="s">
        <v>1900</v>
      </c>
      <c r="D3041" s="24" t="s">
        <v>21</v>
      </c>
      <c r="E3041" s="1013">
        <v>10000</v>
      </c>
      <c r="F3041" s="167">
        <f t="shared" si="64"/>
        <v>10000</v>
      </c>
      <c r="G3041" s="171"/>
      <c r="H3041" s="178"/>
      <c r="I3041" s="184"/>
    </row>
    <row r="3042" spans="1:9">
      <c r="A3042" s="166"/>
      <c r="B3042" s="915">
        <v>44832</v>
      </c>
      <c r="C3042" s="916" t="s">
        <v>1900</v>
      </c>
      <c r="D3042" s="24" t="s">
        <v>21</v>
      </c>
      <c r="E3042" s="1013">
        <v>10000</v>
      </c>
      <c r="F3042" s="167">
        <f t="shared" si="64"/>
        <v>10000</v>
      </c>
      <c r="G3042" s="171"/>
      <c r="H3042" s="178"/>
      <c r="I3042" s="184"/>
    </row>
    <row r="3043" spans="1:9">
      <c r="A3043" s="166"/>
      <c r="B3043" s="915">
        <v>44832</v>
      </c>
      <c r="C3043" s="916" t="s">
        <v>1900</v>
      </c>
      <c r="D3043" s="24" t="s">
        <v>21</v>
      </c>
      <c r="E3043" s="1013">
        <v>10000</v>
      </c>
      <c r="F3043" s="167">
        <f t="shared" si="64"/>
        <v>10000</v>
      </c>
      <c r="G3043" s="171"/>
      <c r="H3043" s="178"/>
      <c r="I3043" s="184"/>
    </row>
    <row r="3044" spans="1:9">
      <c r="A3044" s="166"/>
      <c r="B3044" s="915">
        <v>44832</v>
      </c>
      <c r="C3044" s="916" t="s">
        <v>1900</v>
      </c>
      <c r="D3044" s="24" t="s">
        <v>21</v>
      </c>
      <c r="E3044" s="1013">
        <v>10000</v>
      </c>
      <c r="F3044" s="167">
        <f t="shared" si="64"/>
        <v>10000</v>
      </c>
      <c r="G3044" s="171"/>
      <c r="H3044" s="178"/>
      <c r="I3044" s="184"/>
    </row>
    <row r="3045" spans="1:9">
      <c r="A3045" s="166"/>
      <c r="B3045" s="915">
        <v>44832</v>
      </c>
      <c r="C3045" s="916" t="s">
        <v>1900</v>
      </c>
      <c r="D3045" s="24" t="s">
        <v>21</v>
      </c>
      <c r="E3045" s="1013">
        <v>10000</v>
      </c>
      <c r="F3045" s="167">
        <f t="shared" si="64"/>
        <v>10000</v>
      </c>
      <c r="G3045" s="171"/>
      <c r="H3045" s="178"/>
      <c r="I3045" s="184"/>
    </row>
    <row r="3046" spans="1:9">
      <c r="A3046" s="166"/>
      <c r="B3046" s="915">
        <v>44832</v>
      </c>
      <c r="C3046" s="916" t="s">
        <v>1900</v>
      </c>
      <c r="D3046" s="24" t="s">
        <v>21</v>
      </c>
      <c r="E3046" s="1013">
        <v>10000</v>
      </c>
      <c r="F3046" s="167">
        <f t="shared" si="64"/>
        <v>10000</v>
      </c>
      <c r="G3046" s="171"/>
      <c r="H3046" s="178"/>
      <c r="I3046" s="184"/>
    </row>
    <row r="3047" spans="1:9">
      <c r="A3047" s="166"/>
      <c r="B3047" s="915">
        <v>44832</v>
      </c>
      <c r="C3047" s="916" t="s">
        <v>1900</v>
      </c>
      <c r="D3047" s="24" t="s">
        <v>21</v>
      </c>
      <c r="E3047" s="1013">
        <v>10000</v>
      </c>
      <c r="F3047" s="167">
        <f t="shared" si="64"/>
        <v>10000</v>
      </c>
      <c r="G3047" s="171"/>
      <c r="H3047" s="178"/>
      <c r="I3047" s="184"/>
    </row>
    <row r="3048" spans="1:9">
      <c r="A3048" s="166"/>
      <c r="B3048" s="915">
        <v>44832</v>
      </c>
      <c r="C3048" s="916" t="s">
        <v>1900</v>
      </c>
      <c r="D3048" s="24" t="s">
        <v>21</v>
      </c>
      <c r="E3048" s="1013">
        <v>10000</v>
      </c>
      <c r="F3048" s="167">
        <f t="shared" si="64"/>
        <v>10000</v>
      </c>
      <c r="G3048" s="171"/>
      <c r="H3048" s="178"/>
      <c r="I3048" s="184"/>
    </row>
    <row r="3049" spans="1:9">
      <c r="A3049" s="166"/>
      <c r="B3049" s="915">
        <v>44832</v>
      </c>
      <c r="C3049" s="916" t="s">
        <v>1900</v>
      </c>
      <c r="D3049" s="24" t="s">
        <v>21</v>
      </c>
      <c r="E3049" s="1013">
        <v>10000</v>
      </c>
      <c r="F3049" s="167">
        <f t="shared" si="64"/>
        <v>10000</v>
      </c>
      <c r="G3049" s="171"/>
      <c r="H3049" s="178"/>
      <c r="I3049" s="184"/>
    </row>
    <row r="3050" spans="1:9">
      <c r="A3050" s="166"/>
      <c r="B3050" s="915">
        <v>44833</v>
      </c>
      <c r="C3050" s="916" t="s">
        <v>1901</v>
      </c>
      <c r="D3050" s="24" t="s">
        <v>21</v>
      </c>
      <c r="E3050" s="1013">
        <v>10000</v>
      </c>
      <c r="F3050" s="167">
        <f t="shared" si="64"/>
        <v>10000</v>
      </c>
      <c r="G3050" s="171"/>
      <c r="H3050" s="178"/>
      <c r="I3050" s="184"/>
    </row>
    <row r="3051" spans="1:9">
      <c r="A3051" s="166"/>
      <c r="B3051" s="915">
        <v>44833</v>
      </c>
      <c r="C3051" s="916" t="s">
        <v>1901</v>
      </c>
      <c r="D3051" s="106" t="s">
        <v>2116</v>
      </c>
      <c r="E3051" s="1013">
        <v>3000000</v>
      </c>
      <c r="F3051" s="167">
        <f t="shared" si="64"/>
        <v>3000000</v>
      </c>
      <c r="G3051" s="171"/>
      <c r="H3051" s="178"/>
      <c r="I3051" s="184"/>
    </row>
    <row r="3052" spans="1:9">
      <c r="A3052" s="166"/>
      <c r="B3052" s="915">
        <v>44833</v>
      </c>
      <c r="C3052" s="916" t="s">
        <v>1901</v>
      </c>
      <c r="D3052" s="24" t="s">
        <v>21</v>
      </c>
      <c r="E3052" s="1013">
        <v>10000</v>
      </c>
      <c r="F3052" s="167">
        <f t="shared" si="64"/>
        <v>10000</v>
      </c>
      <c r="G3052" s="171"/>
      <c r="H3052" s="178"/>
      <c r="I3052" s="184"/>
    </row>
    <row r="3053" spans="1:9">
      <c r="A3053" s="166"/>
      <c r="B3053" s="915">
        <v>44833</v>
      </c>
      <c r="C3053" s="916" t="s">
        <v>1901</v>
      </c>
      <c r="D3053" s="24" t="s">
        <v>21</v>
      </c>
      <c r="E3053" s="1013">
        <v>10000</v>
      </c>
      <c r="F3053" s="167">
        <f t="shared" si="64"/>
        <v>10000</v>
      </c>
      <c r="G3053" s="171"/>
      <c r="H3053" s="178"/>
      <c r="I3053" s="184"/>
    </row>
    <row r="3054" spans="1:9">
      <c r="A3054" s="166"/>
      <c r="B3054" s="915">
        <v>44833</v>
      </c>
      <c r="C3054" s="916" t="s">
        <v>1901</v>
      </c>
      <c r="D3054" s="24" t="s">
        <v>21</v>
      </c>
      <c r="E3054" s="1013">
        <v>20000</v>
      </c>
      <c r="F3054" s="167">
        <f t="shared" si="64"/>
        <v>20000</v>
      </c>
      <c r="G3054" s="171"/>
      <c r="H3054" s="178"/>
      <c r="I3054" s="184"/>
    </row>
    <row r="3055" spans="1:9">
      <c r="A3055" s="166"/>
      <c r="B3055" s="915">
        <v>44833</v>
      </c>
      <c r="C3055" s="916" t="s">
        <v>1901</v>
      </c>
      <c r="D3055" s="106" t="s">
        <v>243</v>
      </c>
      <c r="E3055" s="1013">
        <v>100000</v>
      </c>
      <c r="F3055" s="167">
        <f t="shared" si="64"/>
        <v>100000</v>
      </c>
      <c r="G3055" s="171"/>
      <c r="H3055" s="178"/>
      <c r="I3055" s="184"/>
    </row>
    <row r="3056" spans="1:9">
      <c r="A3056" s="166"/>
      <c r="B3056" s="915">
        <v>44833</v>
      </c>
      <c r="C3056" s="916" t="s">
        <v>1901</v>
      </c>
      <c r="D3056" s="24" t="s">
        <v>21</v>
      </c>
      <c r="E3056" s="1013">
        <v>10000</v>
      </c>
      <c r="F3056" s="167">
        <f t="shared" si="64"/>
        <v>10000</v>
      </c>
      <c r="G3056" s="171"/>
      <c r="H3056" s="178"/>
      <c r="I3056" s="184"/>
    </row>
    <row r="3057" spans="1:9">
      <c r="A3057" s="166"/>
      <c r="B3057" s="915">
        <v>44833</v>
      </c>
      <c r="C3057" s="916" t="s">
        <v>1901</v>
      </c>
      <c r="D3057" s="24" t="s">
        <v>21</v>
      </c>
      <c r="E3057" s="1013">
        <v>20000</v>
      </c>
      <c r="F3057" s="167">
        <f t="shared" si="64"/>
        <v>20000</v>
      </c>
      <c r="G3057" s="171"/>
      <c r="H3057" s="178"/>
      <c r="I3057" s="184"/>
    </row>
    <row r="3058" spans="1:9">
      <c r="A3058" s="166"/>
      <c r="B3058" s="915">
        <v>44833</v>
      </c>
      <c r="C3058" s="916" t="s">
        <v>1901</v>
      </c>
      <c r="D3058" s="24" t="s">
        <v>21</v>
      </c>
      <c r="E3058" s="1013">
        <v>10000</v>
      </c>
      <c r="F3058" s="167">
        <f t="shared" si="64"/>
        <v>10000</v>
      </c>
      <c r="G3058" s="171"/>
      <c r="H3058" s="178"/>
      <c r="I3058" s="184"/>
    </row>
    <row r="3059" spans="1:9">
      <c r="A3059" s="166"/>
      <c r="B3059" s="915">
        <v>44833</v>
      </c>
      <c r="C3059" s="916" t="s">
        <v>1901</v>
      </c>
      <c r="D3059" s="24" t="s">
        <v>21</v>
      </c>
      <c r="E3059" s="1013">
        <v>20000</v>
      </c>
      <c r="F3059" s="167">
        <f t="shared" si="64"/>
        <v>20000</v>
      </c>
      <c r="G3059" s="171"/>
      <c r="H3059" s="178"/>
      <c r="I3059" s="184"/>
    </row>
    <row r="3060" spans="1:9">
      <c r="A3060" s="166"/>
      <c r="B3060" s="915">
        <v>44834</v>
      </c>
      <c r="C3060" s="916" t="s">
        <v>1902</v>
      </c>
      <c r="D3060" s="24" t="s">
        <v>21</v>
      </c>
      <c r="E3060" s="1013">
        <v>30000</v>
      </c>
      <c r="F3060" s="167">
        <f t="shared" si="64"/>
        <v>30000</v>
      </c>
      <c r="G3060" s="171"/>
      <c r="H3060" s="178"/>
      <c r="I3060" s="184"/>
    </row>
    <row r="3061" spans="1:9">
      <c r="A3061" s="166"/>
      <c r="B3061" s="915">
        <v>44834</v>
      </c>
      <c r="C3061" s="916" t="s">
        <v>1902</v>
      </c>
      <c r="D3061" s="24" t="s">
        <v>21</v>
      </c>
      <c r="E3061" s="1013">
        <v>20000</v>
      </c>
      <c r="F3061" s="167">
        <f t="shared" ref="F3061:F3070" si="65">E3061</f>
        <v>20000</v>
      </c>
      <c r="G3061" s="171"/>
      <c r="H3061" s="178"/>
      <c r="I3061" s="184"/>
    </row>
    <row r="3062" spans="1:9">
      <c r="A3062" s="166"/>
      <c r="B3062" s="915">
        <v>44834</v>
      </c>
      <c r="C3062" s="916" t="s">
        <v>1902</v>
      </c>
      <c r="D3062" s="24" t="s">
        <v>21</v>
      </c>
      <c r="E3062" s="1013">
        <v>21106</v>
      </c>
      <c r="F3062" s="167">
        <f t="shared" si="65"/>
        <v>21106</v>
      </c>
      <c r="G3062" s="171"/>
      <c r="H3062" s="178"/>
      <c r="I3062" s="184"/>
    </row>
    <row r="3063" spans="1:9">
      <c r="A3063" s="166"/>
      <c r="B3063" s="915">
        <v>44834</v>
      </c>
      <c r="C3063" s="916" t="s">
        <v>1902</v>
      </c>
      <c r="D3063" s="24" t="s">
        <v>21</v>
      </c>
      <c r="E3063" s="1013">
        <v>10000</v>
      </c>
      <c r="F3063" s="167">
        <f t="shared" si="65"/>
        <v>10000</v>
      </c>
      <c r="G3063" s="171"/>
      <c r="H3063" s="178"/>
      <c r="I3063" s="184"/>
    </row>
    <row r="3064" spans="1:9">
      <c r="A3064" s="166"/>
      <c r="B3064" s="915">
        <v>44834</v>
      </c>
      <c r="C3064" s="916" t="s">
        <v>1902</v>
      </c>
      <c r="D3064" s="24" t="s">
        <v>21</v>
      </c>
      <c r="E3064" s="1013">
        <v>20000</v>
      </c>
      <c r="F3064" s="167">
        <f t="shared" si="65"/>
        <v>20000</v>
      </c>
      <c r="G3064" s="171"/>
      <c r="H3064" s="178"/>
      <c r="I3064" s="184"/>
    </row>
    <row r="3065" spans="1:9">
      <c r="A3065" s="166"/>
      <c r="B3065" s="915">
        <v>44834</v>
      </c>
      <c r="C3065" s="916" t="s">
        <v>1902</v>
      </c>
      <c r="D3065" s="24" t="s">
        <v>21</v>
      </c>
      <c r="E3065" s="1013">
        <v>10000</v>
      </c>
      <c r="F3065" s="167">
        <f t="shared" si="65"/>
        <v>10000</v>
      </c>
      <c r="G3065" s="171"/>
      <c r="H3065" s="178"/>
      <c r="I3065" s="184"/>
    </row>
    <row r="3066" spans="1:9">
      <c r="A3066" s="166"/>
      <c r="B3066" s="915">
        <v>44834</v>
      </c>
      <c r="C3066" s="916" t="s">
        <v>1902</v>
      </c>
      <c r="D3066" s="24" t="s">
        <v>21</v>
      </c>
      <c r="E3066" s="1013">
        <v>10000</v>
      </c>
      <c r="F3066" s="167">
        <f t="shared" si="65"/>
        <v>10000</v>
      </c>
      <c r="G3066" s="171"/>
      <c r="H3066" s="178"/>
      <c r="I3066" s="184"/>
    </row>
    <row r="3067" spans="1:9">
      <c r="A3067" s="166"/>
      <c r="B3067" s="915">
        <v>44834</v>
      </c>
      <c r="C3067" s="916" t="s">
        <v>1902</v>
      </c>
      <c r="D3067" s="106" t="s">
        <v>307</v>
      </c>
      <c r="E3067" s="1013">
        <v>200959</v>
      </c>
      <c r="F3067" s="167">
        <f t="shared" si="65"/>
        <v>200959</v>
      </c>
      <c r="G3067" s="171"/>
      <c r="H3067" s="178"/>
      <c r="I3067" s="184"/>
    </row>
    <row r="3068" spans="1:9">
      <c r="A3068" s="166"/>
      <c r="B3068" s="915">
        <v>44834</v>
      </c>
      <c r="C3068" s="916" t="s">
        <v>1902</v>
      </c>
      <c r="D3068" s="24" t="s">
        <v>21</v>
      </c>
      <c r="E3068" s="1013">
        <v>26736</v>
      </c>
      <c r="F3068" s="167">
        <f t="shared" si="65"/>
        <v>26736</v>
      </c>
      <c r="G3068" s="171"/>
      <c r="H3068" s="178"/>
      <c r="I3068" s="184"/>
    </row>
    <row r="3069" spans="1:9">
      <c r="A3069" s="166"/>
      <c r="B3069" s="915">
        <v>44834</v>
      </c>
      <c r="C3069" s="916" t="s">
        <v>1902</v>
      </c>
      <c r="D3069" s="24" t="s">
        <v>21</v>
      </c>
      <c r="E3069" s="1013">
        <v>23000</v>
      </c>
      <c r="F3069" s="167">
        <f t="shared" si="65"/>
        <v>23000</v>
      </c>
      <c r="G3069" s="171"/>
      <c r="H3069" s="178"/>
      <c r="I3069" s="184"/>
    </row>
    <row r="3070" spans="1:9">
      <c r="A3070" s="166"/>
      <c r="B3070" s="915">
        <v>44834</v>
      </c>
      <c r="C3070" s="916" t="s">
        <v>1902</v>
      </c>
      <c r="D3070" s="24" t="s">
        <v>21</v>
      </c>
      <c r="E3070" s="1013">
        <v>20000</v>
      </c>
      <c r="F3070" s="167">
        <f t="shared" si="65"/>
        <v>20000</v>
      </c>
      <c r="G3070" s="171"/>
      <c r="H3070" s="178"/>
      <c r="I3070" s="184"/>
    </row>
    <row r="3071" spans="1:9">
      <c r="A3071" s="166"/>
      <c r="B3071" s="915">
        <v>44835</v>
      </c>
      <c r="C3071" s="916" t="s">
        <v>1903</v>
      </c>
      <c r="D3071" s="106" t="s">
        <v>973</v>
      </c>
      <c r="E3071" s="1014">
        <v>200000</v>
      </c>
      <c r="F3071" s="167">
        <f>E3071</f>
        <v>200000</v>
      </c>
      <c r="G3071" s="171"/>
      <c r="H3071" s="178"/>
      <c r="I3071" s="184"/>
    </row>
    <row r="3072" spans="1:9">
      <c r="A3072" s="166"/>
      <c r="B3072" s="915">
        <v>44835</v>
      </c>
      <c r="C3072" s="916" t="s">
        <v>1903</v>
      </c>
      <c r="D3072" s="106" t="s">
        <v>246</v>
      </c>
      <c r="E3072" s="1014">
        <v>200000</v>
      </c>
      <c r="F3072" s="167">
        <f t="shared" ref="F3072:F3135" si="66">E3072</f>
        <v>200000</v>
      </c>
      <c r="G3072" s="171"/>
      <c r="H3072" s="178"/>
      <c r="I3072" s="184"/>
    </row>
    <row r="3073" spans="1:9">
      <c r="A3073" s="166"/>
      <c r="B3073" s="915">
        <v>44835</v>
      </c>
      <c r="C3073" s="916" t="s">
        <v>1903</v>
      </c>
      <c r="D3073" s="24" t="s">
        <v>21</v>
      </c>
      <c r="E3073" s="1014">
        <v>25000</v>
      </c>
      <c r="F3073" s="167">
        <f t="shared" si="66"/>
        <v>25000</v>
      </c>
      <c r="G3073" s="171"/>
      <c r="H3073" s="178"/>
      <c r="I3073" s="184"/>
    </row>
    <row r="3074" spans="1:9">
      <c r="A3074" s="166"/>
      <c r="B3074" s="915">
        <v>44835</v>
      </c>
      <c r="C3074" s="916" t="s">
        <v>1903</v>
      </c>
      <c r="D3074" s="106" t="s">
        <v>1990</v>
      </c>
      <c r="E3074" s="1014">
        <v>200000</v>
      </c>
      <c r="F3074" s="167">
        <f t="shared" si="66"/>
        <v>200000</v>
      </c>
      <c r="G3074" s="171"/>
      <c r="H3074" s="178"/>
      <c r="I3074" s="184"/>
    </row>
    <row r="3075" spans="1:9">
      <c r="A3075" s="166"/>
      <c r="B3075" s="915">
        <v>44835</v>
      </c>
      <c r="C3075" s="916" t="s">
        <v>1903</v>
      </c>
      <c r="D3075" s="24" t="s">
        <v>21</v>
      </c>
      <c r="E3075" s="1014">
        <v>10000</v>
      </c>
      <c r="F3075" s="167">
        <f t="shared" si="66"/>
        <v>10000</v>
      </c>
      <c r="G3075" s="171"/>
      <c r="H3075" s="178"/>
      <c r="I3075" s="184"/>
    </row>
    <row r="3076" spans="1:9">
      <c r="A3076" s="166"/>
      <c r="B3076" s="915">
        <v>44835</v>
      </c>
      <c r="C3076" s="916" t="s">
        <v>1903</v>
      </c>
      <c r="D3076" s="24" t="s">
        <v>21</v>
      </c>
      <c r="E3076" s="1014">
        <v>10000</v>
      </c>
      <c r="F3076" s="167">
        <f t="shared" si="66"/>
        <v>10000</v>
      </c>
      <c r="G3076" s="171"/>
      <c r="H3076" s="178"/>
      <c r="I3076" s="184"/>
    </row>
    <row r="3077" spans="1:9">
      <c r="A3077" s="166"/>
      <c r="B3077" s="915">
        <v>44835</v>
      </c>
      <c r="C3077" s="916" t="s">
        <v>1903</v>
      </c>
      <c r="D3077" s="106" t="s">
        <v>974</v>
      </c>
      <c r="E3077" s="1014">
        <v>1000000</v>
      </c>
      <c r="F3077" s="167">
        <f t="shared" si="66"/>
        <v>1000000</v>
      </c>
      <c r="G3077" s="171"/>
      <c r="H3077" s="178"/>
      <c r="I3077" s="184"/>
    </row>
    <row r="3078" spans="1:9">
      <c r="A3078" s="166"/>
      <c r="B3078" s="915">
        <v>44835</v>
      </c>
      <c r="C3078" s="916" t="s">
        <v>1903</v>
      </c>
      <c r="D3078" s="106" t="s">
        <v>1991</v>
      </c>
      <c r="E3078" s="1014">
        <v>200000</v>
      </c>
      <c r="F3078" s="167">
        <f t="shared" si="66"/>
        <v>200000</v>
      </c>
      <c r="G3078" s="171"/>
      <c r="H3078" s="178"/>
      <c r="I3078" s="184"/>
    </row>
    <row r="3079" spans="1:9">
      <c r="A3079" s="166"/>
      <c r="B3079" s="915">
        <v>44835</v>
      </c>
      <c r="C3079" s="916" t="s">
        <v>1903</v>
      </c>
      <c r="D3079" s="106" t="s">
        <v>536</v>
      </c>
      <c r="E3079" s="1014">
        <v>50000</v>
      </c>
      <c r="F3079" s="167">
        <f t="shared" si="66"/>
        <v>50000</v>
      </c>
      <c r="G3079" s="171"/>
      <c r="H3079" s="178"/>
      <c r="I3079" s="184"/>
    </row>
    <row r="3080" spans="1:9">
      <c r="A3080" s="166"/>
      <c r="B3080" s="915">
        <v>44835</v>
      </c>
      <c r="C3080" s="916" t="s">
        <v>1903</v>
      </c>
      <c r="D3080" s="24" t="s">
        <v>21</v>
      </c>
      <c r="E3080" s="1014">
        <v>10000</v>
      </c>
      <c r="F3080" s="167">
        <f t="shared" si="66"/>
        <v>10000</v>
      </c>
      <c r="G3080" s="171"/>
      <c r="H3080" s="178"/>
      <c r="I3080" s="184"/>
    </row>
    <row r="3081" spans="1:9">
      <c r="A3081" s="166"/>
      <c r="B3081" s="915">
        <v>44835</v>
      </c>
      <c r="C3081" s="916" t="s">
        <v>1903</v>
      </c>
      <c r="D3081" s="24" t="s">
        <v>21</v>
      </c>
      <c r="E3081" s="1014">
        <v>300000</v>
      </c>
      <c r="F3081" s="167">
        <f t="shared" si="66"/>
        <v>300000</v>
      </c>
      <c r="G3081" s="171"/>
      <c r="H3081" s="178"/>
      <c r="I3081" s="184"/>
    </row>
    <row r="3082" spans="1:9">
      <c r="A3082" s="166"/>
      <c r="B3082" s="915">
        <v>44836</v>
      </c>
      <c r="C3082" s="916" t="s">
        <v>1904</v>
      </c>
      <c r="D3082" s="106" t="s">
        <v>1007</v>
      </c>
      <c r="E3082" s="1014">
        <v>200000</v>
      </c>
      <c r="F3082" s="167">
        <f t="shared" si="66"/>
        <v>200000</v>
      </c>
      <c r="G3082" s="171"/>
      <c r="H3082" s="178"/>
      <c r="I3082" s="184"/>
    </row>
    <row r="3083" spans="1:9">
      <c r="A3083" s="166"/>
      <c r="B3083" s="915">
        <v>44836</v>
      </c>
      <c r="C3083" s="916" t="s">
        <v>1904</v>
      </c>
      <c r="D3083" s="24" t="s">
        <v>21</v>
      </c>
      <c r="E3083" s="1014">
        <v>10000</v>
      </c>
      <c r="F3083" s="167">
        <f t="shared" si="66"/>
        <v>10000</v>
      </c>
      <c r="G3083" s="171"/>
      <c r="H3083" s="178"/>
      <c r="I3083" s="184"/>
    </row>
    <row r="3084" spans="1:9">
      <c r="A3084" s="166"/>
      <c r="B3084" s="915">
        <v>44836</v>
      </c>
      <c r="C3084" s="916" t="s">
        <v>1904</v>
      </c>
      <c r="D3084" s="24" t="s">
        <v>21</v>
      </c>
      <c r="E3084" s="1014">
        <v>30000</v>
      </c>
      <c r="F3084" s="167">
        <f t="shared" si="66"/>
        <v>30000</v>
      </c>
      <c r="G3084" s="171"/>
      <c r="H3084" s="178"/>
      <c r="I3084" s="184"/>
    </row>
    <row r="3085" spans="1:9">
      <c r="A3085" s="166"/>
      <c r="B3085" s="915">
        <v>44836</v>
      </c>
      <c r="C3085" s="916" t="s">
        <v>1904</v>
      </c>
      <c r="D3085" s="24" t="s">
        <v>21</v>
      </c>
      <c r="E3085" s="1014">
        <v>20000</v>
      </c>
      <c r="F3085" s="167">
        <f t="shared" si="66"/>
        <v>20000</v>
      </c>
      <c r="G3085" s="171"/>
      <c r="H3085" s="178"/>
      <c r="I3085" s="184"/>
    </row>
    <row r="3086" spans="1:9">
      <c r="A3086" s="166"/>
      <c r="B3086" s="915">
        <v>44836</v>
      </c>
      <c r="C3086" s="916" t="s">
        <v>1904</v>
      </c>
      <c r="D3086" s="106" t="s">
        <v>1992</v>
      </c>
      <c r="E3086" s="1014">
        <v>50000</v>
      </c>
      <c r="F3086" s="167">
        <f t="shared" si="66"/>
        <v>50000</v>
      </c>
      <c r="G3086" s="171"/>
      <c r="H3086" s="178"/>
      <c r="I3086" s="184"/>
    </row>
    <row r="3087" spans="1:9">
      <c r="A3087" s="166"/>
      <c r="B3087" s="915">
        <v>44837</v>
      </c>
      <c r="C3087" s="916" t="s">
        <v>1905</v>
      </c>
      <c r="D3087" s="106" t="s">
        <v>1993</v>
      </c>
      <c r="E3087" s="1014">
        <v>50000</v>
      </c>
      <c r="F3087" s="167">
        <f t="shared" si="66"/>
        <v>50000</v>
      </c>
      <c r="G3087" s="171"/>
      <c r="H3087" s="178"/>
      <c r="I3087" s="184"/>
    </row>
    <row r="3088" spans="1:9">
      <c r="A3088" s="166"/>
      <c r="B3088" s="915">
        <v>44837</v>
      </c>
      <c r="C3088" s="916" t="s">
        <v>1905</v>
      </c>
      <c r="D3088" s="24" t="s">
        <v>21</v>
      </c>
      <c r="E3088" s="1014">
        <v>10000</v>
      </c>
      <c r="F3088" s="167">
        <f t="shared" si="66"/>
        <v>10000</v>
      </c>
      <c r="G3088" s="171"/>
      <c r="H3088" s="178"/>
      <c r="I3088" s="184"/>
    </row>
    <row r="3089" spans="1:9">
      <c r="A3089" s="166"/>
      <c r="B3089" s="915">
        <v>44837</v>
      </c>
      <c r="C3089" s="916" t="s">
        <v>1905</v>
      </c>
      <c r="D3089" s="24" t="s">
        <v>21</v>
      </c>
      <c r="E3089" s="1014">
        <v>20000</v>
      </c>
      <c r="F3089" s="167">
        <f t="shared" si="66"/>
        <v>20000</v>
      </c>
      <c r="G3089" s="171"/>
      <c r="H3089" s="178"/>
      <c r="I3089" s="184"/>
    </row>
    <row r="3090" spans="1:9">
      <c r="A3090" s="166"/>
      <c r="B3090" s="915">
        <v>44837</v>
      </c>
      <c r="C3090" s="916" t="s">
        <v>1905</v>
      </c>
      <c r="D3090" s="106" t="s">
        <v>2447</v>
      </c>
      <c r="E3090" s="1014">
        <v>100000</v>
      </c>
      <c r="F3090" s="167">
        <f t="shared" si="66"/>
        <v>100000</v>
      </c>
      <c r="G3090" s="171"/>
      <c r="H3090" s="178"/>
      <c r="I3090" s="184"/>
    </row>
    <row r="3091" spans="1:9">
      <c r="A3091" s="166"/>
      <c r="B3091" s="915">
        <v>44837</v>
      </c>
      <c r="C3091" s="916" t="s">
        <v>1905</v>
      </c>
      <c r="D3091" s="106" t="s">
        <v>2468</v>
      </c>
      <c r="E3091" s="1014">
        <v>300000</v>
      </c>
      <c r="F3091" s="167">
        <f t="shared" si="66"/>
        <v>300000</v>
      </c>
      <c r="G3091" s="171"/>
      <c r="H3091" s="178"/>
      <c r="I3091" s="184"/>
    </row>
    <row r="3092" spans="1:9">
      <c r="A3092" s="166"/>
      <c r="B3092" s="915">
        <v>44837</v>
      </c>
      <c r="C3092" s="916" t="s">
        <v>1905</v>
      </c>
      <c r="D3092" s="24" t="s">
        <v>21</v>
      </c>
      <c r="E3092" s="1014">
        <v>10000</v>
      </c>
      <c r="F3092" s="167">
        <f t="shared" si="66"/>
        <v>10000</v>
      </c>
      <c r="G3092" s="171"/>
      <c r="H3092" s="178"/>
      <c r="I3092" s="184"/>
    </row>
    <row r="3093" spans="1:9">
      <c r="A3093" s="166"/>
      <c r="B3093" s="915">
        <v>44837</v>
      </c>
      <c r="C3093" s="916" t="s">
        <v>1905</v>
      </c>
      <c r="D3093" s="24" t="s">
        <v>21</v>
      </c>
      <c r="E3093" s="1014">
        <v>10000</v>
      </c>
      <c r="F3093" s="167">
        <f t="shared" si="66"/>
        <v>10000</v>
      </c>
      <c r="G3093" s="171"/>
      <c r="H3093" s="178"/>
      <c r="I3093" s="184"/>
    </row>
    <row r="3094" spans="1:9">
      <c r="A3094" s="166"/>
      <c r="B3094" s="915">
        <v>44837</v>
      </c>
      <c r="C3094" s="916" t="s">
        <v>1905</v>
      </c>
      <c r="D3094" s="24" t="s">
        <v>21</v>
      </c>
      <c r="E3094" s="1014">
        <v>10000</v>
      </c>
      <c r="F3094" s="167">
        <f t="shared" si="66"/>
        <v>10000</v>
      </c>
      <c r="G3094" s="171"/>
      <c r="H3094" s="178"/>
      <c r="I3094" s="184"/>
    </row>
    <row r="3095" spans="1:9">
      <c r="A3095" s="166"/>
      <c r="B3095" s="915">
        <v>44837</v>
      </c>
      <c r="C3095" s="916" t="s">
        <v>1905</v>
      </c>
      <c r="D3095" s="24" t="s">
        <v>21</v>
      </c>
      <c r="E3095" s="1014">
        <v>20000</v>
      </c>
      <c r="F3095" s="167">
        <f t="shared" si="66"/>
        <v>20000</v>
      </c>
      <c r="G3095" s="171"/>
      <c r="H3095" s="178"/>
      <c r="I3095" s="184"/>
    </row>
    <row r="3096" spans="1:9">
      <c r="A3096" s="166"/>
      <c r="B3096" s="915">
        <v>44837</v>
      </c>
      <c r="C3096" s="916" t="s">
        <v>1905</v>
      </c>
      <c r="D3096" s="24" t="s">
        <v>21</v>
      </c>
      <c r="E3096" s="1014">
        <v>100000</v>
      </c>
      <c r="F3096" s="167">
        <f t="shared" si="66"/>
        <v>100000</v>
      </c>
      <c r="G3096" s="171"/>
      <c r="H3096" s="178"/>
      <c r="I3096" s="184"/>
    </row>
    <row r="3097" spans="1:9">
      <c r="A3097" s="166"/>
      <c r="B3097" s="915">
        <v>44838</v>
      </c>
      <c r="C3097" s="916" t="s">
        <v>1906</v>
      </c>
      <c r="D3097" s="24" t="s">
        <v>21</v>
      </c>
      <c r="E3097" s="1014">
        <v>5000</v>
      </c>
      <c r="F3097" s="167">
        <f t="shared" si="66"/>
        <v>5000</v>
      </c>
      <c r="G3097" s="171"/>
      <c r="H3097" s="178"/>
      <c r="I3097" s="184"/>
    </row>
    <row r="3098" spans="1:9">
      <c r="A3098" s="166"/>
      <c r="B3098" s="915">
        <v>44838</v>
      </c>
      <c r="C3098" s="916" t="s">
        <v>1906</v>
      </c>
      <c r="D3098" s="289" t="s">
        <v>2430</v>
      </c>
      <c r="E3098" s="1014">
        <v>600000</v>
      </c>
      <c r="F3098" s="167">
        <f t="shared" si="66"/>
        <v>600000</v>
      </c>
      <c r="G3098" s="171"/>
      <c r="H3098" s="178"/>
      <c r="I3098" s="184"/>
    </row>
    <row r="3099" spans="1:9">
      <c r="A3099" s="166"/>
      <c r="B3099" s="915">
        <v>44838</v>
      </c>
      <c r="C3099" s="916" t="s">
        <v>1906</v>
      </c>
      <c r="D3099" s="106" t="s">
        <v>340</v>
      </c>
      <c r="E3099" s="1014">
        <v>50000</v>
      </c>
      <c r="F3099" s="167">
        <f t="shared" si="66"/>
        <v>50000</v>
      </c>
      <c r="G3099" s="171"/>
      <c r="H3099" s="178"/>
      <c r="I3099" s="184"/>
    </row>
    <row r="3100" spans="1:9">
      <c r="A3100" s="166"/>
      <c r="B3100" s="915">
        <v>44838</v>
      </c>
      <c r="C3100" s="916" t="s">
        <v>1906</v>
      </c>
      <c r="D3100" s="106" t="s">
        <v>1994</v>
      </c>
      <c r="E3100" s="1014">
        <v>500000</v>
      </c>
      <c r="F3100" s="167">
        <f t="shared" si="66"/>
        <v>500000</v>
      </c>
      <c r="G3100" s="171"/>
      <c r="H3100" s="178"/>
      <c r="I3100" s="184"/>
    </row>
    <row r="3101" spans="1:9">
      <c r="A3101" s="166"/>
      <c r="B3101" s="915">
        <v>44838</v>
      </c>
      <c r="C3101" s="916" t="s">
        <v>1906</v>
      </c>
      <c r="D3101" s="24" t="s">
        <v>21</v>
      </c>
      <c r="E3101" s="1014">
        <v>10000</v>
      </c>
      <c r="F3101" s="167">
        <f t="shared" si="66"/>
        <v>10000</v>
      </c>
      <c r="G3101" s="171"/>
      <c r="H3101" s="178"/>
      <c r="I3101" s="184"/>
    </row>
    <row r="3102" spans="1:9">
      <c r="A3102" s="166"/>
      <c r="B3102" s="915">
        <v>44838</v>
      </c>
      <c r="C3102" s="916" t="s">
        <v>1906</v>
      </c>
      <c r="D3102" s="24" t="s">
        <v>21</v>
      </c>
      <c r="E3102" s="1014">
        <v>10000</v>
      </c>
      <c r="F3102" s="167">
        <f t="shared" si="66"/>
        <v>10000</v>
      </c>
      <c r="G3102" s="171"/>
      <c r="H3102" s="178"/>
      <c r="I3102" s="184"/>
    </row>
    <row r="3103" spans="1:9">
      <c r="A3103" s="166"/>
      <c r="B3103" s="915">
        <v>44838</v>
      </c>
      <c r="C3103" s="916" t="s">
        <v>1906</v>
      </c>
      <c r="D3103" s="24" t="s">
        <v>21</v>
      </c>
      <c r="E3103" s="1014">
        <v>21419</v>
      </c>
      <c r="F3103" s="167">
        <f t="shared" si="66"/>
        <v>21419</v>
      </c>
      <c r="G3103" s="171"/>
      <c r="H3103" s="178"/>
      <c r="I3103" s="184"/>
    </row>
    <row r="3104" spans="1:9">
      <c r="A3104" s="166"/>
      <c r="B3104" s="915">
        <v>44838</v>
      </c>
      <c r="C3104" s="916" t="s">
        <v>1906</v>
      </c>
      <c r="D3104" s="106" t="s">
        <v>142</v>
      </c>
      <c r="E3104" s="1014">
        <v>200000</v>
      </c>
      <c r="F3104" s="167">
        <f t="shared" si="66"/>
        <v>200000</v>
      </c>
      <c r="G3104" s="171"/>
      <c r="H3104" s="178"/>
      <c r="I3104" s="184"/>
    </row>
    <row r="3105" spans="1:9">
      <c r="A3105" s="166"/>
      <c r="B3105" s="915">
        <v>44839</v>
      </c>
      <c r="C3105" s="916" t="s">
        <v>1907</v>
      </c>
      <c r="D3105" s="24" t="s">
        <v>21</v>
      </c>
      <c r="E3105" s="1014">
        <v>26475</v>
      </c>
      <c r="F3105" s="167">
        <f t="shared" si="66"/>
        <v>26475</v>
      </c>
      <c r="G3105" s="171"/>
      <c r="H3105" s="178"/>
      <c r="I3105" s="184"/>
    </row>
    <row r="3106" spans="1:9">
      <c r="A3106" s="166"/>
      <c r="B3106" s="915">
        <v>44839</v>
      </c>
      <c r="C3106" s="916" t="s">
        <v>1907</v>
      </c>
      <c r="D3106" s="24" t="s">
        <v>21</v>
      </c>
      <c r="E3106" s="1014">
        <v>5000</v>
      </c>
      <c r="F3106" s="167">
        <f t="shared" si="66"/>
        <v>5000</v>
      </c>
      <c r="G3106" s="171"/>
      <c r="H3106" s="178"/>
      <c r="I3106" s="184"/>
    </row>
    <row r="3107" spans="1:9">
      <c r="A3107" s="166"/>
      <c r="B3107" s="915">
        <v>44839</v>
      </c>
      <c r="C3107" s="916" t="s">
        <v>1907</v>
      </c>
      <c r="D3107" s="24" t="s">
        <v>21</v>
      </c>
      <c r="E3107" s="1014">
        <v>10000</v>
      </c>
      <c r="F3107" s="167">
        <f t="shared" si="66"/>
        <v>10000</v>
      </c>
      <c r="G3107" s="171"/>
      <c r="H3107" s="178"/>
      <c r="I3107" s="184"/>
    </row>
    <row r="3108" spans="1:9">
      <c r="A3108" s="166"/>
      <c r="B3108" s="915">
        <v>44839</v>
      </c>
      <c r="C3108" s="916" t="s">
        <v>1907</v>
      </c>
      <c r="D3108" s="24" t="s">
        <v>21</v>
      </c>
      <c r="E3108" s="1014">
        <v>10000</v>
      </c>
      <c r="F3108" s="167">
        <f t="shared" si="66"/>
        <v>10000</v>
      </c>
      <c r="G3108" s="171"/>
      <c r="H3108" s="178"/>
      <c r="I3108" s="184"/>
    </row>
    <row r="3109" spans="1:9">
      <c r="A3109" s="166"/>
      <c r="B3109" s="915">
        <v>44839</v>
      </c>
      <c r="C3109" s="916" t="s">
        <v>1907</v>
      </c>
      <c r="D3109" s="24" t="s">
        <v>21</v>
      </c>
      <c r="E3109" s="1014">
        <v>10000</v>
      </c>
      <c r="F3109" s="167">
        <f t="shared" si="66"/>
        <v>10000</v>
      </c>
      <c r="G3109" s="171"/>
      <c r="H3109" s="178"/>
      <c r="I3109" s="184"/>
    </row>
    <row r="3110" spans="1:9">
      <c r="A3110" s="166"/>
      <c r="B3110" s="915">
        <v>44839</v>
      </c>
      <c r="C3110" s="916" t="s">
        <v>1907</v>
      </c>
      <c r="D3110" s="24" t="s">
        <v>21</v>
      </c>
      <c r="E3110" s="1014">
        <v>10000</v>
      </c>
      <c r="F3110" s="167">
        <f t="shared" si="66"/>
        <v>10000</v>
      </c>
      <c r="G3110" s="171"/>
      <c r="H3110" s="178"/>
      <c r="I3110" s="184"/>
    </row>
    <row r="3111" spans="1:9">
      <c r="A3111" s="166"/>
      <c r="B3111" s="915">
        <v>44839</v>
      </c>
      <c r="C3111" s="916" t="s">
        <v>1907</v>
      </c>
      <c r="D3111" s="24" t="s">
        <v>21</v>
      </c>
      <c r="E3111" s="1014">
        <v>62000</v>
      </c>
      <c r="F3111" s="167">
        <f t="shared" si="66"/>
        <v>62000</v>
      </c>
      <c r="G3111" s="171"/>
      <c r="H3111" s="178"/>
      <c r="I3111" s="184"/>
    </row>
    <row r="3112" spans="1:9">
      <c r="A3112" s="166"/>
      <c r="B3112" s="915">
        <v>44839</v>
      </c>
      <c r="C3112" s="916" t="s">
        <v>1907</v>
      </c>
      <c r="D3112" s="106" t="s">
        <v>1996</v>
      </c>
      <c r="E3112" s="1014">
        <v>62000</v>
      </c>
      <c r="F3112" s="167">
        <f t="shared" si="66"/>
        <v>62000</v>
      </c>
      <c r="G3112" s="171"/>
      <c r="H3112" s="178"/>
      <c r="I3112" s="184"/>
    </row>
    <row r="3113" spans="1:9">
      <c r="A3113" s="166"/>
      <c r="B3113" s="915">
        <v>44839</v>
      </c>
      <c r="C3113" s="916" t="s">
        <v>1907</v>
      </c>
      <c r="D3113" s="106" t="s">
        <v>1995</v>
      </c>
      <c r="E3113" s="1014">
        <v>100000</v>
      </c>
      <c r="F3113" s="167">
        <f t="shared" si="66"/>
        <v>100000</v>
      </c>
      <c r="G3113" s="171"/>
      <c r="H3113" s="178"/>
      <c r="I3113" s="184"/>
    </row>
    <row r="3114" spans="1:9">
      <c r="A3114" s="166"/>
      <c r="B3114" s="915">
        <v>44840</v>
      </c>
      <c r="C3114" s="916" t="s">
        <v>1908</v>
      </c>
      <c r="D3114" s="106" t="s">
        <v>1998</v>
      </c>
      <c r="E3114" s="1014">
        <v>85284</v>
      </c>
      <c r="F3114" s="167">
        <f t="shared" si="66"/>
        <v>85284</v>
      </c>
      <c r="G3114" s="171"/>
      <c r="H3114" s="178"/>
      <c r="I3114" s="184"/>
    </row>
    <row r="3115" spans="1:9">
      <c r="A3115" s="166"/>
      <c r="B3115" s="915">
        <v>44840</v>
      </c>
      <c r="C3115" s="916" t="s">
        <v>1908</v>
      </c>
      <c r="D3115" s="106" t="s">
        <v>2469</v>
      </c>
      <c r="E3115" s="1014">
        <v>200000</v>
      </c>
      <c r="F3115" s="167">
        <f t="shared" si="66"/>
        <v>200000</v>
      </c>
      <c r="G3115" s="171"/>
      <c r="H3115" s="178"/>
      <c r="I3115" s="184"/>
    </row>
    <row r="3116" spans="1:9">
      <c r="A3116" s="166"/>
      <c r="B3116" s="915">
        <v>44840</v>
      </c>
      <c r="C3116" s="916" t="s">
        <v>1908</v>
      </c>
      <c r="D3116" s="24" t="s">
        <v>21</v>
      </c>
      <c r="E3116" s="1014">
        <v>70000</v>
      </c>
      <c r="F3116" s="167">
        <f t="shared" si="66"/>
        <v>70000</v>
      </c>
      <c r="G3116" s="171"/>
      <c r="H3116" s="178"/>
      <c r="I3116" s="184"/>
    </row>
    <row r="3117" spans="1:9">
      <c r="A3117" s="166"/>
      <c r="B3117" s="915">
        <v>44840</v>
      </c>
      <c r="C3117" s="916" t="s">
        <v>1908</v>
      </c>
      <c r="D3117" s="106" t="s">
        <v>158</v>
      </c>
      <c r="E3117" s="1014">
        <v>200000</v>
      </c>
      <c r="F3117" s="167">
        <f t="shared" si="66"/>
        <v>200000</v>
      </c>
      <c r="G3117" s="171"/>
      <c r="H3117" s="178"/>
      <c r="I3117" s="184"/>
    </row>
    <row r="3118" spans="1:9">
      <c r="A3118" s="166"/>
      <c r="B3118" s="915">
        <v>44840</v>
      </c>
      <c r="C3118" s="916" t="s">
        <v>1908</v>
      </c>
      <c r="D3118" s="24" t="s">
        <v>21</v>
      </c>
      <c r="E3118" s="1014">
        <v>62000</v>
      </c>
      <c r="F3118" s="167">
        <f t="shared" si="66"/>
        <v>62000</v>
      </c>
      <c r="G3118" s="171"/>
      <c r="H3118" s="178"/>
      <c r="I3118" s="184"/>
    </row>
    <row r="3119" spans="1:9">
      <c r="A3119" s="166"/>
      <c r="B3119" s="915">
        <v>44840</v>
      </c>
      <c r="C3119" s="916" t="s">
        <v>1908</v>
      </c>
      <c r="D3119" s="24" t="s">
        <v>21</v>
      </c>
      <c r="E3119" s="1014">
        <v>10000</v>
      </c>
      <c r="F3119" s="167">
        <f t="shared" si="66"/>
        <v>10000</v>
      </c>
      <c r="G3119" s="171"/>
      <c r="H3119" s="178"/>
      <c r="I3119" s="184"/>
    </row>
    <row r="3120" spans="1:9">
      <c r="A3120" s="166"/>
      <c r="B3120" s="915">
        <v>44840</v>
      </c>
      <c r="C3120" s="916" t="s">
        <v>1908</v>
      </c>
      <c r="D3120" s="106" t="s">
        <v>1997</v>
      </c>
      <c r="E3120" s="1014">
        <v>100000</v>
      </c>
      <c r="F3120" s="167">
        <f t="shared" si="66"/>
        <v>100000</v>
      </c>
      <c r="G3120" s="171"/>
      <c r="H3120" s="178"/>
      <c r="I3120" s="184"/>
    </row>
    <row r="3121" spans="1:9">
      <c r="A3121" s="166"/>
      <c r="B3121" s="915">
        <v>44840</v>
      </c>
      <c r="C3121" s="916" t="s">
        <v>1908</v>
      </c>
      <c r="D3121" s="106" t="s">
        <v>2001</v>
      </c>
      <c r="E3121" s="1014">
        <v>62000</v>
      </c>
      <c r="F3121" s="167">
        <f t="shared" si="66"/>
        <v>62000</v>
      </c>
      <c r="G3121" s="171"/>
      <c r="H3121" s="178"/>
      <c r="I3121" s="184"/>
    </row>
    <row r="3122" spans="1:9">
      <c r="A3122" s="166"/>
      <c r="B3122" s="915">
        <v>44840</v>
      </c>
      <c r="C3122" s="916" t="s">
        <v>1908</v>
      </c>
      <c r="D3122" s="106" t="s">
        <v>265</v>
      </c>
      <c r="E3122" s="1014">
        <v>65000</v>
      </c>
      <c r="F3122" s="167">
        <f t="shared" si="66"/>
        <v>65000</v>
      </c>
      <c r="G3122" s="171"/>
      <c r="H3122" s="178"/>
      <c r="I3122" s="184"/>
    </row>
    <row r="3123" spans="1:9">
      <c r="A3123" s="166"/>
      <c r="B3123" s="915">
        <v>44840</v>
      </c>
      <c r="C3123" s="916" t="s">
        <v>1908</v>
      </c>
      <c r="D3123" s="24" t="s">
        <v>21</v>
      </c>
      <c r="E3123" s="1014">
        <v>100000</v>
      </c>
      <c r="F3123" s="167">
        <f t="shared" si="66"/>
        <v>100000</v>
      </c>
      <c r="G3123" s="171"/>
      <c r="H3123" s="178"/>
      <c r="I3123" s="184"/>
    </row>
    <row r="3124" spans="1:9">
      <c r="A3124" s="166"/>
      <c r="B3124" s="915">
        <v>44840</v>
      </c>
      <c r="C3124" s="916" t="s">
        <v>1908</v>
      </c>
      <c r="D3124" s="106" t="s">
        <v>522</v>
      </c>
      <c r="E3124" s="1014">
        <v>500000</v>
      </c>
      <c r="F3124" s="167">
        <f t="shared" si="66"/>
        <v>500000</v>
      </c>
      <c r="G3124" s="171"/>
      <c r="H3124" s="178"/>
      <c r="I3124" s="184"/>
    </row>
    <row r="3125" spans="1:9">
      <c r="A3125" s="166"/>
      <c r="B3125" s="915">
        <v>44840</v>
      </c>
      <c r="C3125" s="916" t="s">
        <v>1908</v>
      </c>
      <c r="D3125" s="106" t="s">
        <v>1999</v>
      </c>
      <c r="E3125" s="1014">
        <v>70000</v>
      </c>
      <c r="F3125" s="167">
        <f t="shared" si="66"/>
        <v>70000</v>
      </c>
      <c r="G3125" s="171"/>
      <c r="H3125" s="178"/>
      <c r="I3125" s="184"/>
    </row>
    <row r="3126" spans="1:9">
      <c r="A3126" s="166"/>
      <c r="B3126" s="915">
        <v>44840</v>
      </c>
      <c r="C3126" s="916" t="s">
        <v>1908</v>
      </c>
      <c r="D3126" s="106" t="s">
        <v>2000</v>
      </c>
      <c r="E3126" s="1014">
        <v>65000</v>
      </c>
      <c r="F3126" s="167">
        <f t="shared" si="66"/>
        <v>65000</v>
      </c>
      <c r="G3126" s="171"/>
      <c r="H3126" s="178"/>
      <c r="I3126" s="184"/>
    </row>
    <row r="3127" spans="1:9">
      <c r="A3127" s="166"/>
      <c r="B3127" s="915">
        <v>44841</v>
      </c>
      <c r="C3127" s="916" t="s">
        <v>1909</v>
      </c>
      <c r="D3127" s="106" t="s">
        <v>277</v>
      </c>
      <c r="E3127" s="1014">
        <v>500000</v>
      </c>
      <c r="F3127" s="167">
        <f t="shared" si="66"/>
        <v>500000</v>
      </c>
      <c r="G3127" s="171"/>
      <c r="H3127" s="178"/>
      <c r="I3127" s="184"/>
    </row>
    <row r="3128" spans="1:9">
      <c r="A3128" s="166"/>
      <c r="B3128" s="915">
        <v>44841</v>
      </c>
      <c r="C3128" s="916" t="s">
        <v>1909</v>
      </c>
      <c r="D3128" s="106" t="s">
        <v>532</v>
      </c>
      <c r="E3128" s="1014">
        <v>100000</v>
      </c>
      <c r="F3128" s="167">
        <f t="shared" si="66"/>
        <v>100000</v>
      </c>
      <c r="G3128" s="171"/>
      <c r="H3128" s="178"/>
      <c r="I3128" s="184"/>
    </row>
    <row r="3129" spans="1:9">
      <c r="A3129" s="166"/>
      <c r="B3129" s="915">
        <v>44841</v>
      </c>
      <c r="C3129" s="916" t="s">
        <v>1909</v>
      </c>
      <c r="D3129" s="106" t="s">
        <v>2019</v>
      </c>
      <c r="E3129" s="1014">
        <v>62000</v>
      </c>
      <c r="F3129" s="167">
        <f t="shared" si="66"/>
        <v>62000</v>
      </c>
      <c r="G3129" s="171"/>
      <c r="H3129" s="178"/>
      <c r="I3129" s="184"/>
    </row>
    <row r="3130" spans="1:9">
      <c r="A3130" s="166"/>
      <c r="B3130" s="915">
        <v>44841</v>
      </c>
      <c r="C3130" s="916" t="s">
        <v>1909</v>
      </c>
      <c r="D3130" s="24" t="s">
        <v>21</v>
      </c>
      <c r="E3130" s="1014">
        <v>10000</v>
      </c>
      <c r="F3130" s="167">
        <f t="shared" si="66"/>
        <v>10000</v>
      </c>
      <c r="G3130" s="171"/>
      <c r="H3130" s="178"/>
      <c r="I3130" s="184"/>
    </row>
    <row r="3131" spans="1:9">
      <c r="A3131" s="166"/>
      <c r="B3131" s="915">
        <v>44841</v>
      </c>
      <c r="C3131" s="916" t="s">
        <v>1909</v>
      </c>
      <c r="D3131" s="106" t="s">
        <v>2471</v>
      </c>
      <c r="E3131" s="1014">
        <v>500000</v>
      </c>
      <c r="F3131" s="167">
        <f t="shared" si="66"/>
        <v>500000</v>
      </c>
      <c r="G3131" s="171"/>
      <c r="H3131" s="178"/>
      <c r="I3131" s="184"/>
    </row>
    <row r="3132" spans="1:9" ht="25.5">
      <c r="A3132" s="166"/>
      <c r="B3132" s="915">
        <v>44841</v>
      </c>
      <c r="C3132" s="916" t="s">
        <v>1909</v>
      </c>
      <c r="D3132" s="106" t="s">
        <v>2470</v>
      </c>
      <c r="E3132" s="1014">
        <v>1000000000</v>
      </c>
      <c r="F3132" s="167">
        <f t="shared" si="66"/>
        <v>1000000000</v>
      </c>
      <c r="G3132" s="171"/>
      <c r="H3132" s="178"/>
      <c r="I3132" s="184"/>
    </row>
    <row r="3133" spans="1:9">
      <c r="A3133" s="166"/>
      <c r="B3133" s="915">
        <v>44841</v>
      </c>
      <c r="C3133" s="916" t="s">
        <v>1909</v>
      </c>
      <c r="D3133" s="24" t="s">
        <v>21</v>
      </c>
      <c r="E3133" s="1014">
        <v>40000</v>
      </c>
      <c r="F3133" s="167">
        <f t="shared" si="66"/>
        <v>40000</v>
      </c>
      <c r="G3133" s="171"/>
      <c r="H3133" s="178"/>
      <c r="I3133" s="184"/>
    </row>
    <row r="3134" spans="1:9">
      <c r="A3134" s="166"/>
      <c r="B3134" s="915">
        <v>44841</v>
      </c>
      <c r="C3134" s="916" t="s">
        <v>1909</v>
      </c>
      <c r="D3134" s="24" t="s">
        <v>21</v>
      </c>
      <c r="E3134" s="1014">
        <v>10000</v>
      </c>
      <c r="F3134" s="167">
        <f t="shared" si="66"/>
        <v>10000</v>
      </c>
      <c r="G3134" s="171"/>
      <c r="H3134" s="178"/>
      <c r="I3134" s="184"/>
    </row>
    <row r="3135" spans="1:9">
      <c r="A3135" s="166"/>
      <c r="B3135" s="915">
        <v>44842</v>
      </c>
      <c r="C3135" s="916" t="s">
        <v>1910</v>
      </c>
      <c r="D3135" s="24" t="s">
        <v>21</v>
      </c>
      <c r="E3135" s="1014">
        <v>5000</v>
      </c>
      <c r="F3135" s="167">
        <f t="shared" si="66"/>
        <v>5000</v>
      </c>
      <c r="G3135" s="171"/>
      <c r="H3135" s="178"/>
      <c r="I3135" s="184"/>
    </row>
    <row r="3136" spans="1:9">
      <c r="A3136" s="166"/>
      <c r="B3136" s="915">
        <v>44842</v>
      </c>
      <c r="C3136" s="916" t="s">
        <v>1910</v>
      </c>
      <c r="D3136" s="106" t="s">
        <v>2002</v>
      </c>
      <c r="E3136" s="1014">
        <v>70000</v>
      </c>
      <c r="F3136" s="167">
        <f t="shared" ref="F3136:F3199" si="67">E3136</f>
        <v>70000</v>
      </c>
      <c r="G3136" s="171"/>
      <c r="H3136" s="178"/>
      <c r="I3136" s="184"/>
    </row>
    <row r="3137" spans="1:9">
      <c r="A3137" s="166"/>
      <c r="B3137" s="915">
        <v>44842</v>
      </c>
      <c r="C3137" s="916" t="s">
        <v>1910</v>
      </c>
      <c r="D3137" s="24" t="s">
        <v>21</v>
      </c>
      <c r="E3137" s="1014">
        <v>10000</v>
      </c>
      <c r="F3137" s="167">
        <f t="shared" si="67"/>
        <v>10000</v>
      </c>
      <c r="G3137" s="171"/>
      <c r="H3137" s="178"/>
      <c r="I3137" s="184"/>
    </row>
    <row r="3138" spans="1:9">
      <c r="A3138" s="166"/>
      <c r="B3138" s="915">
        <v>44842</v>
      </c>
      <c r="C3138" s="916" t="s">
        <v>1910</v>
      </c>
      <c r="D3138" s="24" t="s">
        <v>21</v>
      </c>
      <c r="E3138" s="1014">
        <v>10000</v>
      </c>
      <c r="F3138" s="167">
        <f t="shared" si="67"/>
        <v>10000</v>
      </c>
      <c r="G3138" s="171"/>
      <c r="H3138" s="178"/>
      <c r="I3138" s="184"/>
    </row>
    <row r="3139" spans="1:9">
      <c r="A3139" s="166"/>
      <c r="B3139" s="915">
        <v>44842</v>
      </c>
      <c r="C3139" s="916" t="s">
        <v>1910</v>
      </c>
      <c r="D3139" s="24" t="s">
        <v>21</v>
      </c>
      <c r="E3139" s="1014">
        <v>10000</v>
      </c>
      <c r="F3139" s="167">
        <f t="shared" si="67"/>
        <v>10000</v>
      </c>
      <c r="G3139" s="171"/>
      <c r="H3139" s="178"/>
      <c r="I3139" s="184"/>
    </row>
    <row r="3140" spans="1:9">
      <c r="A3140" s="166"/>
      <c r="B3140" s="915">
        <v>44842</v>
      </c>
      <c r="C3140" s="916" t="s">
        <v>1910</v>
      </c>
      <c r="D3140" s="24" t="s">
        <v>21</v>
      </c>
      <c r="E3140" s="1014">
        <v>10000</v>
      </c>
      <c r="F3140" s="167">
        <f t="shared" si="67"/>
        <v>10000</v>
      </c>
      <c r="G3140" s="171"/>
      <c r="H3140" s="178"/>
      <c r="I3140" s="184"/>
    </row>
    <row r="3141" spans="1:9">
      <c r="A3141" s="166"/>
      <c r="B3141" s="915">
        <v>44842</v>
      </c>
      <c r="C3141" s="916" t="s">
        <v>1910</v>
      </c>
      <c r="D3141" s="106" t="s">
        <v>987</v>
      </c>
      <c r="E3141" s="1014">
        <v>200000</v>
      </c>
      <c r="F3141" s="167">
        <f t="shared" si="67"/>
        <v>200000</v>
      </c>
      <c r="G3141" s="171"/>
      <c r="H3141" s="178"/>
      <c r="I3141" s="184"/>
    </row>
    <row r="3142" spans="1:9">
      <c r="A3142" s="166"/>
      <c r="B3142" s="915">
        <v>44842</v>
      </c>
      <c r="C3142" s="916" t="s">
        <v>1910</v>
      </c>
      <c r="D3142" s="24" t="s">
        <v>21</v>
      </c>
      <c r="E3142" s="1014">
        <v>10000</v>
      </c>
      <c r="F3142" s="167">
        <f t="shared" si="67"/>
        <v>10000</v>
      </c>
      <c r="G3142" s="171"/>
      <c r="H3142" s="178"/>
      <c r="I3142" s="184"/>
    </row>
    <row r="3143" spans="1:9">
      <c r="A3143" s="166"/>
      <c r="B3143" s="915">
        <v>44842</v>
      </c>
      <c r="C3143" s="916" t="s">
        <v>1910</v>
      </c>
      <c r="D3143" s="24" t="s">
        <v>21</v>
      </c>
      <c r="E3143" s="1014">
        <v>10000</v>
      </c>
      <c r="F3143" s="167">
        <f t="shared" si="67"/>
        <v>10000</v>
      </c>
      <c r="G3143" s="171"/>
      <c r="H3143" s="178"/>
      <c r="I3143" s="184"/>
    </row>
    <row r="3144" spans="1:9">
      <c r="A3144" s="166"/>
      <c r="B3144" s="915">
        <v>44843</v>
      </c>
      <c r="C3144" s="916" t="s">
        <v>1911</v>
      </c>
      <c r="D3144" s="24" t="s">
        <v>21</v>
      </c>
      <c r="E3144" s="1014">
        <v>10000</v>
      </c>
      <c r="F3144" s="167">
        <f t="shared" si="67"/>
        <v>10000</v>
      </c>
      <c r="G3144" s="171"/>
      <c r="H3144" s="178"/>
      <c r="I3144" s="184"/>
    </row>
    <row r="3145" spans="1:9">
      <c r="A3145" s="166"/>
      <c r="B3145" s="915">
        <v>44843</v>
      </c>
      <c r="C3145" s="916" t="s">
        <v>1911</v>
      </c>
      <c r="D3145" s="24" t="s">
        <v>21</v>
      </c>
      <c r="E3145" s="1014">
        <v>10000</v>
      </c>
      <c r="F3145" s="167">
        <f t="shared" si="67"/>
        <v>10000</v>
      </c>
      <c r="G3145" s="171"/>
      <c r="H3145" s="178"/>
      <c r="I3145" s="184"/>
    </row>
    <row r="3146" spans="1:9">
      <c r="A3146" s="166"/>
      <c r="B3146" s="915">
        <v>44843</v>
      </c>
      <c r="C3146" s="916" t="s">
        <v>1911</v>
      </c>
      <c r="D3146" s="24" t="s">
        <v>21</v>
      </c>
      <c r="E3146" s="1014">
        <v>10000</v>
      </c>
      <c r="F3146" s="167">
        <f t="shared" si="67"/>
        <v>10000</v>
      </c>
      <c r="G3146" s="171"/>
      <c r="H3146" s="178"/>
      <c r="I3146" s="184"/>
    </row>
    <row r="3147" spans="1:9">
      <c r="A3147" s="166"/>
      <c r="B3147" s="915">
        <v>44843</v>
      </c>
      <c r="C3147" s="916" t="s">
        <v>1911</v>
      </c>
      <c r="D3147" s="24" t="s">
        <v>21</v>
      </c>
      <c r="E3147" s="1014">
        <v>10000</v>
      </c>
      <c r="F3147" s="167">
        <f t="shared" si="67"/>
        <v>10000</v>
      </c>
      <c r="G3147" s="171"/>
      <c r="H3147" s="178"/>
      <c r="I3147" s="184"/>
    </row>
    <row r="3148" spans="1:9">
      <c r="A3148" s="166"/>
      <c r="B3148" s="915">
        <v>44843</v>
      </c>
      <c r="C3148" s="916" t="s">
        <v>1911</v>
      </c>
      <c r="D3148" s="24" t="s">
        <v>21</v>
      </c>
      <c r="E3148" s="1014">
        <v>65000</v>
      </c>
      <c r="F3148" s="167">
        <f t="shared" si="67"/>
        <v>65000</v>
      </c>
      <c r="G3148" s="171"/>
      <c r="H3148" s="178"/>
      <c r="I3148" s="184"/>
    </row>
    <row r="3149" spans="1:9">
      <c r="A3149" s="166"/>
      <c r="B3149" s="915">
        <v>44844</v>
      </c>
      <c r="C3149" s="916" t="s">
        <v>1912</v>
      </c>
      <c r="D3149" s="24" t="s">
        <v>21</v>
      </c>
      <c r="E3149" s="1014">
        <v>10000</v>
      </c>
      <c r="F3149" s="167">
        <f t="shared" si="67"/>
        <v>10000</v>
      </c>
      <c r="G3149" s="171"/>
      <c r="H3149" s="178"/>
      <c r="I3149" s="184"/>
    </row>
    <row r="3150" spans="1:9" ht="25.5">
      <c r="A3150" s="166"/>
      <c r="B3150" s="915">
        <v>44844</v>
      </c>
      <c r="C3150" s="916" t="s">
        <v>1912</v>
      </c>
      <c r="D3150" s="24" t="s">
        <v>2478</v>
      </c>
      <c r="E3150" s="1014">
        <v>200000</v>
      </c>
      <c r="F3150" s="167">
        <f t="shared" si="67"/>
        <v>200000</v>
      </c>
      <c r="G3150" s="171"/>
      <c r="H3150" s="178"/>
      <c r="I3150" s="184"/>
    </row>
    <row r="3151" spans="1:9">
      <c r="A3151" s="166"/>
      <c r="B3151" s="915">
        <v>44844</v>
      </c>
      <c r="C3151" s="916" t="s">
        <v>1912</v>
      </c>
      <c r="D3151" s="106" t="s">
        <v>973</v>
      </c>
      <c r="E3151" s="1014">
        <v>200000</v>
      </c>
      <c r="F3151" s="167">
        <f t="shared" si="67"/>
        <v>200000</v>
      </c>
      <c r="G3151" s="171"/>
      <c r="H3151" s="178"/>
      <c r="I3151" s="184"/>
    </row>
    <row r="3152" spans="1:9">
      <c r="A3152" s="166"/>
      <c r="B3152" s="915">
        <v>44844</v>
      </c>
      <c r="C3152" s="916" t="s">
        <v>1912</v>
      </c>
      <c r="D3152" s="106" t="s">
        <v>2003</v>
      </c>
      <c r="E3152" s="1014">
        <v>110000</v>
      </c>
      <c r="F3152" s="167">
        <f t="shared" si="67"/>
        <v>110000</v>
      </c>
      <c r="G3152" s="171"/>
      <c r="H3152" s="178"/>
      <c r="I3152" s="184"/>
    </row>
    <row r="3153" spans="1:9" ht="25.5">
      <c r="A3153" s="166"/>
      <c r="B3153" s="915">
        <v>44844</v>
      </c>
      <c r="C3153" s="916" t="s">
        <v>1912</v>
      </c>
      <c r="D3153" s="423" t="s">
        <v>2453</v>
      </c>
      <c r="E3153" s="1014">
        <v>1000000</v>
      </c>
      <c r="F3153" s="167">
        <f t="shared" si="67"/>
        <v>1000000</v>
      </c>
      <c r="G3153" s="171"/>
      <c r="H3153" s="178"/>
      <c r="I3153" s="184"/>
    </row>
    <row r="3154" spans="1:9">
      <c r="A3154" s="166"/>
      <c r="B3154" s="915">
        <v>44844</v>
      </c>
      <c r="C3154" s="916" t="s">
        <v>1912</v>
      </c>
      <c r="D3154" s="24" t="s">
        <v>21</v>
      </c>
      <c r="E3154" s="1014">
        <v>10000</v>
      </c>
      <c r="F3154" s="167">
        <f t="shared" si="67"/>
        <v>10000</v>
      </c>
      <c r="G3154" s="171"/>
      <c r="H3154" s="178"/>
      <c r="I3154" s="184"/>
    </row>
    <row r="3155" spans="1:9">
      <c r="A3155" s="166"/>
      <c r="B3155" s="915">
        <v>44844</v>
      </c>
      <c r="C3155" s="916" t="s">
        <v>1912</v>
      </c>
      <c r="D3155" s="24" t="s">
        <v>21</v>
      </c>
      <c r="E3155" s="1014">
        <v>26981</v>
      </c>
      <c r="F3155" s="167">
        <f t="shared" si="67"/>
        <v>26981</v>
      </c>
      <c r="G3155" s="171"/>
      <c r="H3155" s="178"/>
      <c r="I3155" s="184"/>
    </row>
    <row r="3156" spans="1:9">
      <c r="A3156" s="166"/>
      <c r="B3156" s="915">
        <v>44844</v>
      </c>
      <c r="C3156" s="916" t="s">
        <v>1912</v>
      </c>
      <c r="D3156" s="24" t="s">
        <v>21</v>
      </c>
      <c r="E3156" s="1014">
        <v>10000</v>
      </c>
      <c r="F3156" s="167">
        <f t="shared" si="67"/>
        <v>10000</v>
      </c>
      <c r="G3156" s="171"/>
      <c r="H3156" s="178"/>
      <c r="I3156" s="184"/>
    </row>
    <row r="3157" spans="1:9">
      <c r="A3157" s="166"/>
      <c r="B3157" s="915">
        <v>44844</v>
      </c>
      <c r="C3157" s="916" t="s">
        <v>1912</v>
      </c>
      <c r="D3157" s="24" t="s">
        <v>21</v>
      </c>
      <c r="E3157" s="1014">
        <v>10000</v>
      </c>
      <c r="F3157" s="167">
        <f t="shared" si="67"/>
        <v>10000</v>
      </c>
      <c r="G3157" s="171"/>
      <c r="H3157" s="178"/>
      <c r="I3157" s="184"/>
    </row>
    <row r="3158" spans="1:9">
      <c r="A3158" s="166"/>
      <c r="B3158" s="915">
        <v>44844</v>
      </c>
      <c r="C3158" s="916" t="s">
        <v>1912</v>
      </c>
      <c r="D3158" s="24" t="s">
        <v>21</v>
      </c>
      <c r="E3158" s="1014">
        <v>10000</v>
      </c>
      <c r="F3158" s="167">
        <f t="shared" si="67"/>
        <v>10000</v>
      </c>
      <c r="G3158" s="171"/>
      <c r="H3158" s="178"/>
      <c r="I3158" s="184"/>
    </row>
    <row r="3159" spans="1:9">
      <c r="A3159" s="166"/>
      <c r="B3159" s="915">
        <v>44844</v>
      </c>
      <c r="C3159" s="916" t="s">
        <v>1912</v>
      </c>
      <c r="D3159" s="24" t="s">
        <v>21</v>
      </c>
      <c r="E3159" s="1014">
        <v>10000</v>
      </c>
      <c r="F3159" s="167">
        <f t="shared" si="67"/>
        <v>10000</v>
      </c>
      <c r="G3159" s="171"/>
      <c r="H3159" s="178"/>
      <c r="I3159" s="184"/>
    </row>
    <row r="3160" spans="1:9">
      <c r="A3160" s="166"/>
      <c r="B3160" s="915">
        <v>44844</v>
      </c>
      <c r="C3160" s="916" t="s">
        <v>1912</v>
      </c>
      <c r="D3160" s="106" t="s">
        <v>2004</v>
      </c>
      <c r="E3160" s="1014">
        <v>100000</v>
      </c>
      <c r="F3160" s="167">
        <f t="shared" si="67"/>
        <v>100000</v>
      </c>
      <c r="G3160" s="171"/>
      <c r="H3160" s="178"/>
      <c r="I3160" s="184"/>
    </row>
    <row r="3161" spans="1:9">
      <c r="A3161" s="166"/>
      <c r="B3161" s="915">
        <v>44844</v>
      </c>
      <c r="C3161" s="916" t="s">
        <v>1912</v>
      </c>
      <c r="D3161" s="106" t="s">
        <v>2005</v>
      </c>
      <c r="E3161" s="1014">
        <v>70000</v>
      </c>
      <c r="F3161" s="167">
        <f t="shared" si="67"/>
        <v>70000</v>
      </c>
      <c r="G3161" s="171"/>
      <c r="H3161" s="178"/>
      <c r="I3161" s="184"/>
    </row>
    <row r="3162" spans="1:9">
      <c r="A3162" s="166"/>
      <c r="B3162" s="915">
        <v>44844</v>
      </c>
      <c r="C3162" s="916" t="s">
        <v>1912</v>
      </c>
      <c r="D3162" s="106" t="s">
        <v>2006</v>
      </c>
      <c r="E3162" s="1014">
        <v>100000</v>
      </c>
      <c r="F3162" s="167">
        <f t="shared" si="67"/>
        <v>100000</v>
      </c>
      <c r="G3162" s="171"/>
      <c r="H3162" s="178"/>
      <c r="I3162" s="184"/>
    </row>
    <row r="3163" spans="1:9">
      <c r="A3163" s="166"/>
      <c r="B3163" s="915">
        <v>44844</v>
      </c>
      <c r="C3163" s="916" t="s">
        <v>1912</v>
      </c>
      <c r="D3163" s="24" t="s">
        <v>21</v>
      </c>
      <c r="E3163" s="1014">
        <v>5000</v>
      </c>
      <c r="F3163" s="167">
        <f t="shared" si="67"/>
        <v>5000</v>
      </c>
      <c r="G3163" s="171"/>
      <c r="H3163" s="178"/>
      <c r="I3163" s="184"/>
    </row>
    <row r="3164" spans="1:9">
      <c r="A3164" s="166"/>
      <c r="B3164" s="915">
        <v>44845</v>
      </c>
      <c r="C3164" s="916" t="s">
        <v>1913</v>
      </c>
      <c r="D3164" s="106" t="s">
        <v>509</v>
      </c>
      <c r="E3164" s="1014">
        <v>50000</v>
      </c>
      <c r="F3164" s="167">
        <f t="shared" si="67"/>
        <v>50000</v>
      </c>
      <c r="G3164" s="171"/>
      <c r="H3164" s="178"/>
      <c r="I3164" s="184"/>
    </row>
    <row r="3165" spans="1:9">
      <c r="A3165" s="166"/>
      <c r="B3165" s="915">
        <v>44845</v>
      </c>
      <c r="C3165" s="916" t="s">
        <v>1913</v>
      </c>
      <c r="D3165" s="106" t="s">
        <v>2007</v>
      </c>
      <c r="E3165" s="1014">
        <v>100000</v>
      </c>
      <c r="F3165" s="167">
        <f t="shared" si="67"/>
        <v>100000</v>
      </c>
      <c r="G3165" s="171"/>
      <c r="H3165" s="178"/>
      <c r="I3165" s="184"/>
    </row>
    <row r="3166" spans="1:9">
      <c r="A3166" s="166"/>
      <c r="B3166" s="915">
        <v>44845</v>
      </c>
      <c r="C3166" s="916" t="s">
        <v>1913</v>
      </c>
      <c r="D3166" s="106" t="s">
        <v>536</v>
      </c>
      <c r="E3166" s="1014">
        <v>100000</v>
      </c>
      <c r="F3166" s="167">
        <f t="shared" si="67"/>
        <v>100000</v>
      </c>
      <c r="G3166" s="171"/>
      <c r="H3166" s="178"/>
      <c r="I3166" s="184"/>
    </row>
    <row r="3167" spans="1:9">
      <c r="A3167" s="166"/>
      <c r="B3167" s="915">
        <v>44845</v>
      </c>
      <c r="C3167" s="916" t="s">
        <v>1913</v>
      </c>
      <c r="D3167" s="24" t="s">
        <v>21</v>
      </c>
      <c r="E3167" s="1014">
        <v>20000</v>
      </c>
      <c r="F3167" s="167">
        <f t="shared" si="67"/>
        <v>20000</v>
      </c>
      <c r="G3167" s="171"/>
      <c r="H3167" s="178"/>
      <c r="I3167" s="184"/>
    </row>
    <row r="3168" spans="1:9">
      <c r="A3168" s="166"/>
      <c r="B3168" s="915">
        <v>44845</v>
      </c>
      <c r="C3168" s="916" t="s">
        <v>1913</v>
      </c>
      <c r="D3168" s="24" t="s">
        <v>21</v>
      </c>
      <c r="E3168" s="1014">
        <v>10000</v>
      </c>
      <c r="F3168" s="167">
        <f t="shared" si="67"/>
        <v>10000</v>
      </c>
      <c r="G3168" s="171"/>
      <c r="H3168" s="178"/>
      <c r="I3168" s="184"/>
    </row>
    <row r="3169" spans="1:9">
      <c r="A3169" s="166"/>
      <c r="B3169" s="915">
        <v>44845</v>
      </c>
      <c r="C3169" s="916" t="s">
        <v>1913</v>
      </c>
      <c r="D3169" s="106" t="s">
        <v>979</v>
      </c>
      <c r="E3169" s="1014">
        <v>1000000</v>
      </c>
      <c r="F3169" s="167">
        <f t="shared" si="67"/>
        <v>1000000</v>
      </c>
      <c r="G3169" s="171"/>
      <c r="H3169" s="178"/>
      <c r="I3169" s="184"/>
    </row>
    <row r="3170" spans="1:9">
      <c r="A3170" s="166"/>
      <c r="B3170" s="915">
        <v>44846</v>
      </c>
      <c r="C3170" s="916" t="s">
        <v>1914</v>
      </c>
      <c r="D3170" s="24" t="s">
        <v>21</v>
      </c>
      <c r="E3170" s="1014">
        <v>5000</v>
      </c>
      <c r="F3170" s="167">
        <f t="shared" si="67"/>
        <v>5000</v>
      </c>
      <c r="G3170" s="171"/>
      <c r="H3170" s="178"/>
      <c r="I3170" s="184"/>
    </row>
    <row r="3171" spans="1:9">
      <c r="A3171" s="166"/>
      <c r="B3171" s="915">
        <v>44846</v>
      </c>
      <c r="C3171" s="916" t="s">
        <v>1914</v>
      </c>
      <c r="D3171" s="24" t="s">
        <v>21</v>
      </c>
      <c r="E3171" s="1014">
        <v>10000</v>
      </c>
      <c r="F3171" s="167">
        <f t="shared" si="67"/>
        <v>10000</v>
      </c>
      <c r="G3171" s="171"/>
      <c r="H3171" s="178"/>
      <c r="I3171" s="184"/>
    </row>
    <row r="3172" spans="1:9">
      <c r="A3172" s="166"/>
      <c r="B3172" s="915">
        <v>44846</v>
      </c>
      <c r="C3172" s="916" t="s">
        <v>1914</v>
      </c>
      <c r="D3172" s="289" t="s">
        <v>955</v>
      </c>
      <c r="E3172" s="1014">
        <v>100000</v>
      </c>
      <c r="F3172" s="167">
        <f t="shared" si="67"/>
        <v>100000</v>
      </c>
      <c r="G3172" s="171"/>
      <c r="H3172" s="178"/>
      <c r="I3172" s="184"/>
    </row>
    <row r="3173" spans="1:9">
      <c r="A3173" s="166"/>
      <c r="B3173" s="915">
        <v>44846</v>
      </c>
      <c r="C3173" s="916" t="s">
        <v>1914</v>
      </c>
      <c r="D3173" s="106" t="s">
        <v>1931</v>
      </c>
      <c r="E3173" s="1014">
        <v>200000</v>
      </c>
      <c r="F3173" s="167">
        <f t="shared" si="67"/>
        <v>200000</v>
      </c>
      <c r="G3173" s="171"/>
      <c r="H3173" s="178"/>
      <c r="I3173" s="184"/>
    </row>
    <row r="3174" spans="1:9">
      <c r="A3174" s="166"/>
      <c r="B3174" s="915">
        <v>44846</v>
      </c>
      <c r="C3174" s="916" t="s">
        <v>1914</v>
      </c>
      <c r="D3174" s="24" t="s">
        <v>21</v>
      </c>
      <c r="E3174" s="1014">
        <v>62000</v>
      </c>
      <c r="F3174" s="167">
        <f t="shared" si="67"/>
        <v>62000</v>
      </c>
      <c r="G3174" s="171"/>
      <c r="H3174" s="178"/>
      <c r="I3174" s="184"/>
    </row>
    <row r="3175" spans="1:9">
      <c r="A3175" s="166"/>
      <c r="B3175" s="915">
        <v>44846</v>
      </c>
      <c r="C3175" s="916" t="s">
        <v>1914</v>
      </c>
      <c r="D3175" s="106" t="s">
        <v>2008</v>
      </c>
      <c r="E3175" s="1014">
        <v>1000000</v>
      </c>
      <c r="F3175" s="167">
        <f t="shared" si="67"/>
        <v>1000000</v>
      </c>
      <c r="G3175" s="171"/>
      <c r="H3175" s="178"/>
      <c r="I3175" s="184"/>
    </row>
    <row r="3176" spans="1:9">
      <c r="A3176" s="166"/>
      <c r="B3176" s="915">
        <v>44846</v>
      </c>
      <c r="C3176" s="916" t="s">
        <v>1914</v>
      </c>
      <c r="D3176" s="24" t="s">
        <v>21</v>
      </c>
      <c r="E3176" s="1014">
        <v>70000</v>
      </c>
      <c r="F3176" s="167">
        <f t="shared" si="67"/>
        <v>70000</v>
      </c>
      <c r="G3176" s="171"/>
      <c r="H3176" s="178"/>
      <c r="I3176" s="184"/>
    </row>
    <row r="3177" spans="1:9">
      <c r="A3177" s="166"/>
      <c r="B3177" s="915">
        <v>44847</v>
      </c>
      <c r="C3177" s="916" t="s">
        <v>1915</v>
      </c>
      <c r="D3177" s="106" t="s">
        <v>2009</v>
      </c>
      <c r="E3177" s="1014">
        <v>62000</v>
      </c>
      <c r="F3177" s="167">
        <f t="shared" si="67"/>
        <v>62000</v>
      </c>
      <c r="G3177" s="171"/>
      <c r="H3177" s="178"/>
      <c r="I3177" s="184"/>
    </row>
    <row r="3178" spans="1:9">
      <c r="A3178" s="166"/>
      <c r="B3178" s="915">
        <v>44847</v>
      </c>
      <c r="C3178" s="916" t="s">
        <v>1915</v>
      </c>
      <c r="D3178" s="24" t="s">
        <v>21</v>
      </c>
      <c r="E3178" s="1014">
        <v>10000</v>
      </c>
      <c r="F3178" s="167">
        <f t="shared" si="67"/>
        <v>10000</v>
      </c>
      <c r="G3178" s="171"/>
      <c r="H3178" s="178"/>
      <c r="I3178" s="184"/>
    </row>
    <row r="3179" spans="1:9">
      <c r="A3179" s="166"/>
      <c r="B3179" s="915">
        <v>44847</v>
      </c>
      <c r="C3179" s="916" t="s">
        <v>1915</v>
      </c>
      <c r="D3179" s="24" t="s">
        <v>21</v>
      </c>
      <c r="E3179" s="1014">
        <v>10000</v>
      </c>
      <c r="F3179" s="167">
        <f t="shared" si="67"/>
        <v>10000</v>
      </c>
      <c r="G3179" s="171"/>
      <c r="H3179" s="178"/>
      <c r="I3179" s="184"/>
    </row>
    <row r="3180" spans="1:9">
      <c r="A3180" s="166"/>
      <c r="B3180" s="915">
        <v>44847</v>
      </c>
      <c r="C3180" s="916" t="s">
        <v>1915</v>
      </c>
      <c r="D3180" s="24" t="s">
        <v>21</v>
      </c>
      <c r="E3180" s="1014">
        <v>10000</v>
      </c>
      <c r="F3180" s="167">
        <f t="shared" si="67"/>
        <v>10000</v>
      </c>
      <c r="G3180" s="171"/>
      <c r="H3180" s="178"/>
      <c r="I3180" s="184"/>
    </row>
    <row r="3181" spans="1:9">
      <c r="A3181" s="166"/>
      <c r="B3181" s="915">
        <v>44847</v>
      </c>
      <c r="C3181" s="916" t="s">
        <v>1915</v>
      </c>
      <c r="D3181" s="24" t="s">
        <v>21</v>
      </c>
      <c r="E3181" s="1014">
        <v>10000</v>
      </c>
      <c r="F3181" s="167">
        <f t="shared" si="67"/>
        <v>10000</v>
      </c>
      <c r="G3181" s="171"/>
      <c r="H3181" s="178"/>
      <c r="I3181" s="184"/>
    </row>
    <row r="3182" spans="1:9">
      <c r="A3182" s="166"/>
      <c r="B3182" s="915">
        <v>44847</v>
      </c>
      <c r="C3182" s="916" t="s">
        <v>1915</v>
      </c>
      <c r="D3182" s="24" t="s">
        <v>21</v>
      </c>
      <c r="E3182" s="1014">
        <v>10000</v>
      </c>
      <c r="F3182" s="167">
        <f t="shared" si="67"/>
        <v>10000</v>
      </c>
      <c r="G3182" s="171"/>
      <c r="H3182" s="178"/>
      <c r="I3182" s="184"/>
    </row>
    <row r="3183" spans="1:9">
      <c r="A3183" s="166"/>
      <c r="B3183" s="915">
        <v>44847</v>
      </c>
      <c r="C3183" s="916" t="s">
        <v>1915</v>
      </c>
      <c r="D3183" s="24" t="s">
        <v>21</v>
      </c>
      <c r="E3183" s="1014">
        <v>10000</v>
      </c>
      <c r="F3183" s="167">
        <f t="shared" si="67"/>
        <v>10000</v>
      </c>
      <c r="G3183" s="171"/>
      <c r="H3183" s="178"/>
      <c r="I3183" s="184"/>
    </row>
    <row r="3184" spans="1:9">
      <c r="A3184" s="166"/>
      <c r="B3184" s="915">
        <v>44847</v>
      </c>
      <c r="C3184" s="916" t="s">
        <v>1915</v>
      </c>
      <c r="D3184" s="24" t="s">
        <v>21</v>
      </c>
      <c r="E3184" s="1014">
        <v>20000</v>
      </c>
      <c r="F3184" s="167">
        <f t="shared" si="67"/>
        <v>20000</v>
      </c>
      <c r="G3184" s="171"/>
      <c r="H3184" s="178"/>
      <c r="I3184" s="184"/>
    </row>
    <row r="3185" spans="1:9">
      <c r="A3185" s="166"/>
      <c r="B3185" s="915">
        <v>44847</v>
      </c>
      <c r="C3185" s="916" t="s">
        <v>1915</v>
      </c>
      <c r="D3185" s="24" t="s">
        <v>21</v>
      </c>
      <c r="E3185" s="1014">
        <v>5000</v>
      </c>
      <c r="F3185" s="167">
        <f t="shared" si="67"/>
        <v>5000</v>
      </c>
      <c r="G3185" s="171"/>
      <c r="H3185" s="178"/>
      <c r="I3185" s="184"/>
    </row>
    <row r="3186" spans="1:9">
      <c r="A3186" s="166"/>
      <c r="B3186" s="915">
        <v>44847</v>
      </c>
      <c r="C3186" s="916" t="s">
        <v>1915</v>
      </c>
      <c r="D3186" s="106" t="s">
        <v>191</v>
      </c>
      <c r="E3186" s="1014">
        <v>100000</v>
      </c>
      <c r="F3186" s="167">
        <f t="shared" si="67"/>
        <v>100000</v>
      </c>
      <c r="G3186" s="171"/>
      <c r="H3186" s="178"/>
      <c r="I3186" s="184"/>
    </row>
    <row r="3187" spans="1:9">
      <c r="A3187" s="166"/>
      <c r="B3187" s="915">
        <v>44847</v>
      </c>
      <c r="C3187" s="916" t="s">
        <v>1915</v>
      </c>
      <c r="D3187" s="106" t="s">
        <v>1986</v>
      </c>
      <c r="E3187" s="1014">
        <v>200000</v>
      </c>
      <c r="F3187" s="167">
        <f t="shared" si="67"/>
        <v>200000</v>
      </c>
      <c r="G3187" s="171"/>
      <c r="H3187" s="178"/>
      <c r="I3187" s="184"/>
    </row>
    <row r="3188" spans="1:9">
      <c r="A3188" s="166"/>
      <c r="B3188" s="915">
        <v>44847</v>
      </c>
      <c r="C3188" s="916" t="s">
        <v>1915</v>
      </c>
      <c r="D3188" s="24" t="s">
        <v>21</v>
      </c>
      <c r="E3188" s="1014">
        <v>10000</v>
      </c>
      <c r="F3188" s="167">
        <f t="shared" si="67"/>
        <v>10000</v>
      </c>
      <c r="G3188" s="171"/>
      <c r="H3188" s="178"/>
      <c r="I3188" s="184"/>
    </row>
    <row r="3189" spans="1:9">
      <c r="A3189" s="166"/>
      <c r="B3189" s="915">
        <v>44847</v>
      </c>
      <c r="C3189" s="916" t="s">
        <v>1915</v>
      </c>
      <c r="D3189" s="24" t="s">
        <v>21</v>
      </c>
      <c r="E3189" s="1014">
        <v>5000</v>
      </c>
      <c r="F3189" s="167">
        <f t="shared" si="67"/>
        <v>5000</v>
      </c>
      <c r="G3189" s="171"/>
      <c r="H3189" s="178"/>
      <c r="I3189" s="184"/>
    </row>
    <row r="3190" spans="1:9">
      <c r="A3190" s="166"/>
      <c r="B3190" s="915">
        <v>44847</v>
      </c>
      <c r="C3190" s="916" t="s">
        <v>1915</v>
      </c>
      <c r="D3190" s="24" t="s">
        <v>21</v>
      </c>
      <c r="E3190" s="1014">
        <v>10000</v>
      </c>
      <c r="F3190" s="167">
        <f t="shared" si="67"/>
        <v>10000</v>
      </c>
      <c r="G3190" s="171"/>
      <c r="H3190" s="178"/>
      <c r="I3190" s="184"/>
    </row>
    <row r="3191" spans="1:9">
      <c r="A3191" s="166"/>
      <c r="B3191" s="915">
        <v>44847</v>
      </c>
      <c r="C3191" s="916" t="s">
        <v>1915</v>
      </c>
      <c r="D3191" s="24" t="s">
        <v>21</v>
      </c>
      <c r="E3191" s="1014">
        <v>10000</v>
      </c>
      <c r="F3191" s="167">
        <f t="shared" si="67"/>
        <v>10000</v>
      </c>
      <c r="G3191" s="171"/>
      <c r="H3191" s="178"/>
      <c r="I3191" s="184"/>
    </row>
    <row r="3192" spans="1:9">
      <c r="A3192" s="166"/>
      <c r="B3192" s="915">
        <v>44847</v>
      </c>
      <c r="C3192" s="916" t="s">
        <v>1915</v>
      </c>
      <c r="D3192" s="24" t="s">
        <v>21</v>
      </c>
      <c r="E3192" s="1014">
        <v>5000</v>
      </c>
      <c r="F3192" s="167">
        <f t="shared" si="67"/>
        <v>5000</v>
      </c>
      <c r="G3192" s="171"/>
      <c r="H3192" s="178"/>
      <c r="I3192" s="184"/>
    </row>
    <row r="3193" spans="1:9" ht="25.5">
      <c r="A3193" s="166"/>
      <c r="B3193" s="915">
        <v>44847</v>
      </c>
      <c r="C3193" s="916" t="s">
        <v>1915</v>
      </c>
      <c r="D3193" s="289" t="s">
        <v>25</v>
      </c>
      <c r="E3193" s="1014">
        <v>800000</v>
      </c>
      <c r="F3193" s="167">
        <f t="shared" si="67"/>
        <v>800000</v>
      </c>
      <c r="G3193" s="171"/>
      <c r="H3193" s="178"/>
      <c r="I3193" s="184"/>
    </row>
    <row r="3194" spans="1:9">
      <c r="A3194" s="166"/>
      <c r="B3194" s="915">
        <v>44847</v>
      </c>
      <c r="C3194" s="916" t="s">
        <v>1915</v>
      </c>
      <c r="D3194" s="106" t="s">
        <v>1950</v>
      </c>
      <c r="E3194" s="1014">
        <v>100000</v>
      </c>
      <c r="F3194" s="167">
        <f t="shared" si="67"/>
        <v>100000</v>
      </c>
      <c r="G3194" s="171"/>
      <c r="H3194" s="178"/>
      <c r="I3194" s="184"/>
    </row>
    <row r="3195" spans="1:9">
      <c r="A3195" s="166"/>
      <c r="B3195" s="915">
        <v>44848</v>
      </c>
      <c r="C3195" s="916" t="s">
        <v>1916</v>
      </c>
      <c r="D3195" s="24" t="s">
        <v>21</v>
      </c>
      <c r="E3195" s="1014">
        <v>20000</v>
      </c>
      <c r="F3195" s="167">
        <f t="shared" si="67"/>
        <v>20000</v>
      </c>
      <c r="G3195" s="171"/>
      <c r="H3195" s="178"/>
      <c r="I3195" s="184"/>
    </row>
    <row r="3196" spans="1:9">
      <c r="A3196" s="166"/>
      <c r="B3196" s="915">
        <v>44848</v>
      </c>
      <c r="C3196" s="916" t="s">
        <v>1916</v>
      </c>
      <c r="D3196" s="106" t="s">
        <v>471</v>
      </c>
      <c r="E3196" s="1014">
        <v>100000</v>
      </c>
      <c r="F3196" s="167">
        <f t="shared" si="67"/>
        <v>100000</v>
      </c>
      <c r="G3196" s="171"/>
      <c r="H3196" s="178"/>
      <c r="I3196" s="184"/>
    </row>
    <row r="3197" spans="1:9">
      <c r="A3197" s="166"/>
      <c r="B3197" s="915">
        <v>44848</v>
      </c>
      <c r="C3197" s="916" t="s">
        <v>1916</v>
      </c>
      <c r="D3197" s="24" t="s">
        <v>21</v>
      </c>
      <c r="E3197" s="1014">
        <v>48939</v>
      </c>
      <c r="F3197" s="167">
        <f t="shared" si="67"/>
        <v>48939</v>
      </c>
      <c r="G3197" s="171"/>
      <c r="H3197" s="178"/>
      <c r="I3197" s="184"/>
    </row>
    <row r="3198" spans="1:9">
      <c r="A3198" s="166"/>
      <c r="B3198" s="915">
        <v>44848</v>
      </c>
      <c r="C3198" s="916" t="s">
        <v>1916</v>
      </c>
      <c r="D3198" s="24" t="s">
        <v>21</v>
      </c>
      <c r="E3198" s="1014">
        <v>20000</v>
      </c>
      <c r="F3198" s="167">
        <f t="shared" si="67"/>
        <v>20000</v>
      </c>
      <c r="G3198" s="171"/>
      <c r="H3198" s="178"/>
      <c r="I3198" s="184"/>
    </row>
    <row r="3199" spans="1:9">
      <c r="A3199" s="166"/>
      <c r="B3199" s="915">
        <v>44848</v>
      </c>
      <c r="C3199" s="916" t="s">
        <v>1916</v>
      </c>
      <c r="D3199" s="24" t="s">
        <v>21</v>
      </c>
      <c r="E3199" s="1014">
        <v>43000</v>
      </c>
      <c r="F3199" s="167">
        <f t="shared" si="67"/>
        <v>43000</v>
      </c>
      <c r="G3199" s="171"/>
      <c r="H3199" s="178"/>
      <c r="I3199" s="184"/>
    </row>
    <row r="3200" spans="1:9">
      <c r="A3200" s="166"/>
      <c r="B3200" s="915">
        <v>44848</v>
      </c>
      <c r="C3200" s="916" t="s">
        <v>1916</v>
      </c>
      <c r="D3200" s="24" t="s">
        <v>21</v>
      </c>
      <c r="E3200" s="1014">
        <v>5000</v>
      </c>
      <c r="F3200" s="167">
        <f t="shared" ref="F3200:F3263" si="68">E3200</f>
        <v>5000</v>
      </c>
      <c r="G3200" s="171"/>
      <c r="H3200" s="178"/>
      <c r="I3200" s="184"/>
    </row>
    <row r="3201" spans="1:9">
      <c r="A3201" s="166"/>
      <c r="B3201" s="915">
        <v>44848</v>
      </c>
      <c r="C3201" s="916" t="s">
        <v>1916</v>
      </c>
      <c r="D3201" s="24" t="s">
        <v>21</v>
      </c>
      <c r="E3201" s="1014">
        <v>5000</v>
      </c>
      <c r="F3201" s="167">
        <f t="shared" si="68"/>
        <v>5000</v>
      </c>
      <c r="G3201" s="171"/>
      <c r="H3201" s="178"/>
      <c r="I3201" s="184"/>
    </row>
    <row r="3202" spans="1:9">
      <c r="A3202" s="166"/>
      <c r="B3202" s="915">
        <v>44848</v>
      </c>
      <c r="C3202" s="916" t="s">
        <v>1916</v>
      </c>
      <c r="D3202" s="24" t="s">
        <v>21</v>
      </c>
      <c r="E3202" s="1014">
        <v>5000</v>
      </c>
      <c r="F3202" s="167">
        <f t="shared" si="68"/>
        <v>5000</v>
      </c>
      <c r="G3202" s="171"/>
      <c r="H3202" s="178"/>
      <c r="I3202" s="184"/>
    </row>
    <row r="3203" spans="1:9">
      <c r="A3203" s="166"/>
      <c r="B3203" s="915">
        <v>44848</v>
      </c>
      <c r="C3203" s="916" t="s">
        <v>1916</v>
      </c>
      <c r="D3203" s="24" t="s">
        <v>21</v>
      </c>
      <c r="E3203" s="1014">
        <v>48000</v>
      </c>
      <c r="F3203" s="167">
        <f t="shared" si="68"/>
        <v>48000</v>
      </c>
      <c r="G3203" s="171"/>
      <c r="H3203" s="178"/>
      <c r="I3203" s="184"/>
    </row>
    <row r="3204" spans="1:9">
      <c r="A3204" s="166"/>
      <c r="B3204" s="915">
        <v>44848</v>
      </c>
      <c r="C3204" s="916" t="s">
        <v>1916</v>
      </c>
      <c r="D3204" s="24" t="s">
        <v>21</v>
      </c>
      <c r="E3204" s="1014">
        <v>10000</v>
      </c>
      <c r="F3204" s="167">
        <f t="shared" si="68"/>
        <v>10000</v>
      </c>
      <c r="G3204" s="171"/>
      <c r="H3204" s="178"/>
      <c r="I3204" s="184"/>
    </row>
    <row r="3205" spans="1:9">
      <c r="A3205" s="166"/>
      <c r="B3205" s="915">
        <v>44848</v>
      </c>
      <c r="C3205" s="916" t="s">
        <v>1916</v>
      </c>
      <c r="D3205" s="24" t="s">
        <v>21</v>
      </c>
      <c r="E3205" s="1014">
        <v>30000</v>
      </c>
      <c r="F3205" s="167">
        <f t="shared" si="68"/>
        <v>30000</v>
      </c>
      <c r="G3205" s="171"/>
      <c r="H3205" s="178"/>
      <c r="I3205" s="184"/>
    </row>
    <row r="3206" spans="1:9">
      <c r="A3206" s="166"/>
      <c r="B3206" s="915">
        <v>44848</v>
      </c>
      <c r="C3206" s="916" t="s">
        <v>1916</v>
      </c>
      <c r="D3206" s="24" t="s">
        <v>21</v>
      </c>
      <c r="E3206" s="1014">
        <v>20000</v>
      </c>
      <c r="F3206" s="167">
        <f t="shared" si="68"/>
        <v>20000</v>
      </c>
      <c r="G3206" s="171"/>
      <c r="H3206" s="178"/>
      <c r="I3206" s="184"/>
    </row>
    <row r="3207" spans="1:9">
      <c r="A3207" s="166"/>
      <c r="B3207" s="915">
        <v>44848</v>
      </c>
      <c r="C3207" s="916" t="s">
        <v>1916</v>
      </c>
      <c r="D3207" s="24" t="s">
        <v>21</v>
      </c>
      <c r="E3207" s="1014">
        <v>10000</v>
      </c>
      <c r="F3207" s="167">
        <f t="shared" si="68"/>
        <v>10000</v>
      </c>
      <c r="G3207" s="171"/>
      <c r="H3207" s="178"/>
      <c r="I3207" s="184"/>
    </row>
    <row r="3208" spans="1:9">
      <c r="A3208" s="166"/>
      <c r="B3208" s="915">
        <v>44848</v>
      </c>
      <c r="C3208" s="916" t="s">
        <v>1916</v>
      </c>
      <c r="D3208" s="24" t="s">
        <v>21</v>
      </c>
      <c r="E3208" s="1014">
        <v>10000</v>
      </c>
      <c r="F3208" s="167">
        <f t="shared" si="68"/>
        <v>10000</v>
      </c>
      <c r="G3208" s="171"/>
      <c r="H3208" s="178"/>
      <c r="I3208" s="184"/>
    </row>
    <row r="3209" spans="1:9">
      <c r="A3209" s="166"/>
      <c r="B3209" s="915">
        <v>44848</v>
      </c>
      <c r="C3209" s="916" t="s">
        <v>1916</v>
      </c>
      <c r="D3209" s="24" t="s">
        <v>21</v>
      </c>
      <c r="E3209" s="1014">
        <v>10000</v>
      </c>
      <c r="F3209" s="167">
        <f t="shared" si="68"/>
        <v>10000</v>
      </c>
      <c r="G3209" s="171"/>
      <c r="H3209" s="178"/>
      <c r="I3209" s="184"/>
    </row>
    <row r="3210" spans="1:9">
      <c r="A3210" s="166"/>
      <c r="B3210" s="915">
        <v>44848</v>
      </c>
      <c r="C3210" s="916" t="s">
        <v>1916</v>
      </c>
      <c r="D3210" s="24" t="s">
        <v>21</v>
      </c>
      <c r="E3210" s="1014">
        <v>10000</v>
      </c>
      <c r="F3210" s="167">
        <f t="shared" si="68"/>
        <v>10000</v>
      </c>
      <c r="G3210" s="171"/>
      <c r="H3210" s="178"/>
      <c r="I3210" s="184"/>
    </row>
    <row r="3211" spans="1:9">
      <c r="A3211" s="166"/>
      <c r="B3211" s="915">
        <v>44848</v>
      </c>
      <c r="C3211" s="916" t="s">
        <v>1916</v>
      </c>
      <c r="D3211" s="24" t="s">
        <v>21</v>
      </c>
      <c r="E3211" s="1014">
        <v>25000</v>
      </c>
      <c r="F3211" s="167">
        <f t="shared" si="68"/>
        <v>25000</v>
      </c>
      <c r="G3211" s="171"/>
      <c r="H3211" s="178"/>
      <c r="I3211" s="184"/>
    </row>
    <row r="3212" spans="1:9">
      <c r="A3212" s="166"/>
      <c r="B3212" s="915">
        <v>44848</v>
      </c>
      <c r="C3212" s="916" t="s">
        <v>1916</v>
      </c>
      <c r="D3212" s="24" t="s">
        <v>21</v>
      </c>
      <c r="E3212" s="1014">
        <v>5000</v>
      </c>
      <c r="F3212" s="167">
        <f t="shared" si="68"/>
        <v>5000</v>
      </c>
      <c r="G3212" s="171"/>
      <c r="H3212" s="178"/>
      <c r="I3212" s="184"/>
    </row>
    <row r="3213" spans="1:9">
      <c r="A3213" s="166"/>
      <c r="B3213" s="915">
        <v>44848</v>
      </c>
      <c r="C3213" s="916" t="s">
        <v>1916</v>
      </c>
      <c r="D3213" s="24" t="s">
        <v>21</v>
      </c>
      <c r="E3213" s="1014">
        <v>10000</v>
      </c>
      <c r="F3213" s="167">
        <f t="shared" si="68"/>
        <v>10000</v>
      </c>
      <c r="G3213" s="171"/>
      <c r="H3213" s="178"/>
      <c r="I3213" s="184"/>
    </row>
    <row r="3214" spans="1:9">
      <c r="A3214" s="166"/>
      <c r="B3214" s="915">
        <v>44848</v>
      </c>
      <c r="C3214" s="916" t="s">
        <v>1916</v>
      </c>
      <c r="D3214" s="24" t="s">
        <v>21</v>
      </c>
      <c r="E3214" s="1014">
        <v>20000</v>
      </c>
      <c r="F3214" s="167">
        <f t="shared" si="68"/>
        <v>20000</v>
      </c>
      <c r="G3214" s="171"/>
      <c r="H3214" s="178"/>
      <c r="I3214" s="184"/>
    </row>
    <row r="3215" spans="1:9">
      <c r="A3215" s="166"/>
      <c r="B3215" s="915">
        <v>44849</v>
      </c>
      <c r="C3215" s="916" t="s">
        <v>2118</v>
      </c>
      <c r="D3215" s="24" t="s">
        <v>21</v>
      </c>
      <c r="E3215" s="1014">
        <v>2000</v>
      </c>
      <c r="F3215" s="167">
        <f t="shared" si="68"/>
        <v>2000</v>
      </c>
      <c r="G3215" s="171"/>
      <c r="H3215" s="178"/>
      <c r="I3215" s="184"/>
    </row>
    <row r="3216" spans="1:9">
      <c r="A3216" s="166"/>
      <c r="B3216" s="915">
        <v>44849</v>
      </c>
      <c r="C3216" s="916" t="s">
        <v>2118</v>
      </c>
      <c r="D3216" s="24" t="s">
        <v>21</v>
      </c>
      <c r="E3216" s="1014">
        <v>1000</v>
      </c>
      <c r="F3216" s="167">
        <f t="shared" si="68"/>
        <v>1000</v>
      </c>
      <c r="G3216" s="171"/>
      <c r="H3216" s="178"/>
      <c r="I3216" s="184"/>
    </row>
    <row r="3217" spans="1:9">
      <c r="A3217" s="166"/>
      <c r="B3217" s="915">
        <v>44849</v>
      </c>
      <c r="C3217" s="916" t="s">
        <v>2118</v>
      </c>
      <c r="D3217" s="24" t="s">
        <v>21</v>
      </c>
      <c r="E3217" s="1014">
        <v>5000</v>
      </c>
      <c r="F3217" s="167">
        <f t="shared" si="68"/>
        <v>5000</v>
      </c>
      <c r="G3217" s="171"/>
      <c r="H3217" s="178"/>
      <c r="I3217" s="184"/>
    </row>
    <row r="3218" spans="1:9">
      <c r="A3218" s="166"/>
      <c r="B3218" s="915">
        <v>44849</v>
      </c>
      <c r="C3218" s="916" t="s">
        <v>2118</v>
      </c>
      <c r="D3218" s="24" t="s">
        <v>21</v>
      </c>
      <c r="E3218" s="1014">
        <v>20000</v>
      </c>
      <c r="F3218" s="167">
        <f t="shared" si="68"/>
        <v>20000</v>
      </c>
      <c r="G3218" s="171"/>
      <c r="H3218" s="178"/>
      <c r="I3218" s="184"/>
    </row>
    <row r="3219" spans="1:9">
      <c r="A3219" s="166"/>
      <c r="B3219" s="915">
        <v>44849</v>
      </c>
      <c r="C3219" s="916" t="s">
        <v>2118</v>
      </c>
      <c r="D3219" s="24" t="s">
        <v>21</v>
      </c>
      <c r="E3219" s="1014">
        <v>10000</v>
      </c>
      <c r="F3219" s="167">
        <f t="shared" si="68"/>
        <v>10000</v>
      </c>
      <c r="G3219" s="171"/>
      <c r="H3219" s="178"/>
      <c r="I3219" s="184"/>
    </row>
    <row r="3220" spans="1:9">
      <c r="A3220" s="166"/>
      <c r="B3220" s="915">
        <v>44849</v>
      </c>
      <c r="C3220" s="916" t="s">
        <v>2118</v>
      </c>
      <c r="D3220" s="106" t="s">
        <v>2010</v>
      </c>
      <c r="E3220" s="1014">
        <v>100000</v>
      </c>
      <c r="F3220" s="167">
        <f t="shared" si="68"/>
        <v>100000</v>
      </c>
      <c r="G3220" s="171"/>
      <c r="H3220" s="178"/>
      <c r="I3220" s="184"/>
    </row>
    <row r="3221" spans="1:9">
      <c r="A3221" s="166"/>
      <c r="B3221" s="915">
        <v>44849</v>
      </c>
      <c r="C3221" s="916" t="s">
        <v>2118</v>
      </c>
      <c r="D3221" s="24" t="s">
        <v>529</v>
      </c>
      <c r="E3221" s="1014">
        <v>50000</v>
      </c>
      <c r="F3221" s="167">
        <f t="shared" si="68"/>
        <v>50000</v>
      </c>
      <c r="G3221" s="171"/>
      <c r="H3221" s="178"/>
      <c r="I3221" s="184"/>
    </row>
    <row r="3222" spans="1:9">
      <c r="A3222" s="166"/>
      <c r="B3222" s="915">
        <v>44849</v>
      </c>
      <c r="C3222" s="916" t="s">
        <v>2118</v>
      </c>
      <c r="D3222" s="24" t="s">
        <v>21</v>
      </c>
      <c r="E3222" s="1014">
        <v>100</v>
      </c>
      <c r="F3222" s="167">
        <f t="shared" si="68"/>
        <v>100</v>
      </c>
      <c r="G3222" s="171"/>
      <c r="H3222" s="178"/>
      <c r="I3222" s="184"/>
    </row>
    <row r="3223" spans="1:9">
      <c r="A3223" s="166"/>
      <c r="B3223" s="915">
        <v>44849</v>
      </c>
      <c r="C3223" s="916" t="s">
        <v>2118</v>
      </c>
      <c r="D3223" s="24" t="s">
        <v>21</v>
      </c>
      <c r="E3223" s="1014">
        <v>10000</v>
      </c>
      <c r="F3223" s="167">
        <f t="shared" si="68"/>
        <v>10000</v>
      </c>
      <c r="G3223" s="171"/>
      <c r="H3223" s="178"/>
      <c r="I3223" s="184"/>
    </row>
    <row r="3224" spans="1:9">
      <c r="A3224" s="166"/>
      <c r="B3224" s="915">
        <v>44849</v>
      </c>
      <c r="C3224" s="916" t="s">
        <v>2118</v>
      </c>
      <c r="D3224" s="24" t="s">
        <v>21</v>
      </c>
      <c r="E3224" s="1014">
        <v>264854</v>
      </c>
      <c r="F3224" s="167">
        <f t="shared" si="68"/>
        <v>264854</v>
      </c>
      <c r="G3224" s="171"/>
      <c r="H3224" s="178"/>
      <c r="I3224" s="184"/>
    </row>
    <row r="3225" spans="1:9">
      <c r="A3225" s="166"/>
      <c r="B3225" s="915">
        <v>44849</v>
      </c>
      <c r="C3225" s="916" t="s">
        <v>2118</v>
      </c>
      <c r="D3225" s="24" t="s">
        <v>21</v>
      </c>
      <c r="E3225" s="1014">
        <v>10000</v>
      </c>
      <c r="F3225" s="167">
        <f t="shared" si="68"/>
        <v>10000</v>
      </c>
      <c r="G3225" s="171"/>
      <c r="H3225" s="178"/>
      <c r="I3225" s="184"/>
    </row>
    <row r="3226" spans="1:9">
      <c r="A3226" s="166"/>
      <c r="B3226" s="915">
        <v>44849</v>
      </c>
      <c r="C3226" s="916" t="s">
        <v>2118</v>
      </c>
      <c r="D3226" s="24" t="s">
        <v>21</v>
      </c>
      <c r="E3226" s="1014">
        <v>10000</v>
      </c>
      <c r="F3226" s="167">
        <f t="shared" si="68"/>
        <v>10000</v>
      </c>
      <c r="G3226" s="171"/>
      <c r="H3226" s="178"/>
      <c r="I3226" s="184"/>
    </row>
    <row r="3227" spans="1:9">
      <c r="A3227" s="166"/>
      <c r="B3227" s="915">
        <v>44849</v>
      </c>
      <c r="C3227" s="916" t="s">
        <v>2118</v>
      </c>
      <c r="D3227" s="106" t="s">
        <v>1987</v>
      </c>
      <c r="E3227" s="1014">
        <v>50000</v>
      </c>
      <c r="F3227" s="167">
        <f t="shared" si="68"/>
        <v>50000</v>
      </c>
      <c r="G3227" s="171"/>
      <c r="H3227" s="178"/>
      <c r="I3227" s="184"/>
    </row>
    <row r="3228" spans="1:9">
      <c r="A3228" s="166"/>
      <c r="B3228" s="915">
        <v>44849</v>
      </c>
      <c r="C3228" s="916" t="s">
        <v>2118</v>
      </c>
      <c r="D3228" s="24" t="s">
        <v>21</v>
      </c>
      <c r="E3228" s="1014">
        <v>10000</v>
      </c>
      <c r="F3228" s="167">
        <f t="shared" si="68"/>
        <v>10000</v>
      </c>
      <c r="G3228" s="171"/>
      <c r="H3228" s="178"/>
      <c r="I3228" s="184"/>
    </row>
    <row r="3229" spans="1:9">
      <c r="A3229" s="166"/>
      <c r="B3229" s="915">
        <v>44849</v>
      </c>
      <c r="C3229" s="916" t="s">
        <v>2118</v>
      </c>
      <c r="D3229" s="24" t="s">
        <v>21</v>
      </c>
      <c r="E3229" s="1014">
        <v>10000</v>
      </c>
      <c r="F3229" s="167">
        <f t="shared" si="68"/>
        <v>10000</v>
      </c>
      <c r="G3229" s="171"/>
      <c r="H3229" s="178"/>
      <c r="I3229" s="184"/>
    </row>
    <row r="3230" spans="1:9">
      <c r="A3230" s="166"/>
      <c r="B3230" s="915">
        <v>44849</v>
      </c>
      <c r="C3230" s="916" t="s">
        <v>2118</v>
      </c>
      <c r="D3230" s="106" t="s">
        <v>343</v>
      </c>
      <c r="E3230" s="1014">
        <v>100000</v>
      </c>
      <c r="F3230" s="167">
        <f t="shared" si="68"/>
        <v>100000</v>
      </c>
      <c r="G3230" s="171"/>
      <c r="H3230" s="178"/>
      <c r="I3230" s="184"/>
    </row>
    <row r="3231" spans="1:9">
      <c r="A3231" s="166"/>
      <c r="B3231" s="915">
        <v>44849</v>
      </c>
      <c r="C3231" s="916" t="s">
        <v>2118</v>
      </c>
      <c r="D3231" s="24" t="s">
        <v>21</v>
      </c>
      <c r="E3231" s="1014">
        <v>10000</v>
      </c>
      <c r="F3231" s="167">
        <f t="shared" si="68"/>
        <v>10000</v>
      </c>
      <c r="G3231" s="171"/>
      <c r="H3231" s="178"/>
      <c r="I3231" s="184"/>
    </row>
    <row r="3232" spans="1:9">
      <c r="A3232" s="166"/>
      <c r="B3232" s="915">
        <v>44849</v>
      </c>
      <c r="C3232" s="916" t="s">
        <v>2118</v>
      </c>
      <c r="D3232" s="24" t="s">
        <v>21</v>
      </c>
      <c r="E3232" s="1014">
        <v>10000</v>
      </c>
      <c r="F3232" s="167">
        <f t="shared" si="68"/>
        <v>10000</v>
      </c>
      <c r="G3232" s="171"/>
      <c r="H3232" s="178"/>
      <c r="I3232" s="184"/>
    </row>
    <row r="3233" spans="1:9">
      <c r="A3233" s="166"/>
      <c r="B3233" s="915">
        <v>44849</v>
      </c>
      <c r="C3233" s="916" t="s">
        <v>2118</v>
      </c>
      <c r="D3233" s="24" t="s">
        <v>21</v>
      </c>
      <c r="E3233" s="1014">
        <v>10000</v>
      </c>
      <c r="F3233" s="167">
        <f t="shared" si="68"/>
        <v>10000</v>
      </c>
      <c r="G3233" s="171"/>
      <c r="H3233" s="178"/>
      <c r="I3233" s="184"/>
    </row>
    <row r="3234" spans="1:9">
      <c r="A3234" s="166"/>
      <c r="B3234" s="915">
        <v>44849</v>
      </c>
      <c r="C3234" s="916" t="s">
        <v>2118</v>
      </c>
      <c r="D3234" s="24" t="s">
        <v>21</v>
      </c>
      <c r="E3234" s="1014">
        <v>10000</v>
      </c>
      <c r="F3234" s="167">
        <f t="shared" si="68"/>
        <v>10000</v>
      </c>
      <c r="G3234" s="171"/>
      <c r="H3234" s="178"/>
      <c r="I3234" s="184"/>
    </row>
    <row r="3235" spans="1:9">
      <c r="A3235" s="166"/>
      <c r="B3235" s="915">
        <v>44849</v>
      </c>
      <c r="C3235" s="916" t="s">
        <v>2118</v>
      </c>
      <c r="D3235" s="24" t="s">
        <v>21</v>
      </c>
      <c r="E3235" s="1014">
        <v>23038</v>
      </c>
      <c r="F3235" s="167">
        <f t="shared" si="68"/>
        <v>23038</v>
      </c>
      <c r="G3235" s="171"/>
      <c r="H3235" s="178"/>
      <c r="I3235" s="184"/>
    </row>
    <row r="3236" spans="1:9">
      <c r="A3236" s="166"/>
      <c r="B3236" s="915">
        <v>44849</v>
      </c>
      <c r="C3236" s="916" t="s">
        <v>2118</v>
      </c>
      <c r="D3236" s="24" t="s">
        <v>21</v>
      </c>
      <c r="E3236" s="1014">
        <v>10000</v>
      </c>
      <c r="F3236" s="167">
        <f t="shared" si="68"/>
        <v>10000</v>
      </c>
      <c r="G3236" s="171"/>
      <c r="H3236" s="178"/>
      <c r="I3236" s="184"/>
    </row>
    <row r="3237" spans="1:9">
      <c r="A3237" s="166"/>
      <c r="B3237" s="915">
        <v>44849</v>
      </c>
      <c r="C3237" s="916" t="s">
        <v>2118</v>
      </c>
      <c r="D3237" s="24" t="s">
        <v>21</v>
      </c>
      <c r="E3237" s="1014">
        <v>10000</v>
      </c>
      <c r="F3237" s="167">
        <f t="shared" si="68"/>
        <v>10000</v>
      </c>
      <c r="G3237" s="171"/>
      <c r="H3237" s="178"/>
      <c r="I3237" s="184"/>
    </row>
    <row r="3238" spans="1:9">
      <c r="A3238" s="166"/>
      <c r="B3238" s="915">
        <v>44849</v>
      </c>
      <c r="C3238" s="916" t="s">
        <v>2118</v>
      </c>
      <c r="D3238" s="24" t="s">
        <v>21</v>
      </c>
      <c r="E3238" s="1014">
        <v>10000</v>
      </c>
      <c r="F3238" s="167">
        <f t="shared" si="68"/>
        <v>10000</v>
      </c>
      <c r="G3238" s="171"/>
      <c r="H3238" s="178"/>
      <c r="I3238" s="184"/>
    </row>
    <row r="3239" spans="1:9">
      <c r="A3239" s="166"/>
      <c r="B3239" s="915">
        <v>44849</v>
      </c>
      <c r="C3239" s="916" t="s">
        <v>2118</v>
      </c>
      <c r="D3239" s="24" t="s">
        <v>21</v>
      </c>
      <c r="E3239" s="1014">
        <v>10000</v>
      </c>
      <c r="F3239" s="167">
        <f t="shared" si="68"/>
        <v>10000</v>
      </c>
      <c r="G3239" s="171"/>
      <c r="H3239" s="178"/>
      <c r="I3239" s="184"/>
    </row>
    <row r="3240" spans="1:9">
      <c r="A3240" s="166"/>
      <c r="B3240" s="915">
        <v>44849</v>
      </c>
      <c r="C3240" s="916" t="s">
        <v>2118</v>
      </c>
      <c r="D3240" s="106" t="s">
        <v>1939</v>
      </c>
      <c r="E3240" s="1014">
        <v>100000</v>
      </c>
      <c r="F3240" s="167">
        <f t="shared" si="68"/>
        <v>100000</v>
      </c>
      <c r="G3240" s="171"/>
      <c r="H3240" s="178"/>
      <c r="I3240" s="184"/>
    </row>
    <row r="3241" spans="1:9">
      <c r="A3241" s="166"/>
      <c r="B3241" s="915">
        <v>44849</v>
      </c>
      <c r="C3241" s="916" t="s">
        <v>2118</v>
      </c>
      <c r="D3241" s="24" t="s">
        <v>21</v>
      </c>
      <c r="E3241" s="1014">
        <v>10000</v>
      </c>
      <c r="F3241" s="167">
        <f t="shared" si="68"/>
        <v>10000</v>
      </c>
      <c r="G3241" s="171"/>
      <c r="H3241" s="178"/>
      <c r="I3241" s="184"/>
    </row>
    <row r="3242" spans="1:9">
      <c r="A3242" s="166"/>
      <c r="B3242" s="915">
        <v>44849</v>
      </c>
      <c r="C3242" s="916" t="s">
        <v>2118</v>
      </c>
      <c r="D3242" s="24" t="s">
        <v>21</v>
      </c>
      <c r="E3242" s="1014">
        <v>10000</v>
      </c>
      <c r="F3242" s="167">
        <f t="shared" si="68"/>
        <v>10000</v>
      </c>
      <c r="G3242" s="171"/>
      <c r="H3242" s="178"/>
      <c r="I3242" s="184"/>
    </row>
    <row r="3243" spans="1:9">
      <c r="A3243" s="166"/>
      <c r="B3243" s="915">
        <v>44849</v>
      </c>
      <c r="C3243" s="916" t="s">
        <v>2118</v>
      </c>
      <c r="D3243" s="24" t="s">
        <v>21</v>
      </c>
      <c r="E3243" s="1014">
        <v>1000</v>
      </c>
      <c r="F3243" s="167">
        <f t="shared" si="68"/>
        <v>1000</v>
      </c>
      <c r="G3243" s="171"/>
      <c r="H3243" s="178"/>
      <c r="I3243" s="184"/>
    </row>
    <row r="3244" spans="1:9">
      <c r="A3244" s="166"/>
      <c r="B3244" s="915">
        <v>44849</v>
      </c>
      <c r="C3244" s="916" t="s">
        <v>2118</v>
      </c>
      <c r="D3244" s="24" t="s">
        <v>21</v>
      </c>
      <c r="E3244" s="1014">
        <v>10000</v>
      </c>
      <c r="F3244" s="167">
        <f t="shared" si="68"/>
        <v>10000</v>
      </c>
      <c r="G3244" s="171"/>
      <c r="H3244" s="178"/>
      <c r="I3244" s="184"/>
    </row>
    <row r="3245" spans="1:9">
      <c r="A3245" s="166"/>
      <c r="B3245" s="915">
        <v>44849</v>
      </c>
      <c r="C3245" s="916" t="s">
        <v>2118</v>
      </c>
      <c r="D3245" s="24" t="s">
        <v>21</v>
      </c>
      <c r="E3245" s="1014">
        <v>5000</v>
      </c>
      <c r="F3245" s="167">
        <f t="shared" si="68"/>
        <v>5000</v>
      </c>
      <c r="G3245" s="171"/>
      <c r="H3245" s="178"/>
      <c r="I3245" s="184"/>
    </row>
    <row r="3246" spans="1:9">
      <c r="A3246" s="166"/>
      <c r="B3246" s="915">
        <v>44849</v>
      </c>
      <c r="C3246" s="916" t="s">
        <v>2118</v>
      </c>
      <c r="D3246" s="24" t="s">
        <v>21</v>
      </c>
      <c r="E3246" s="1014">
        <v>5000</v>
      </c>
      <c r="F3246" s="167">
        <f t="shared" si="68"/>
        <v>5000</v>
      </c>
      <c r="G3246" s="171"/>
      <c r="H3246" s="178"/>
      <c r="I3246" s="184"/>
    </row>
    <row r="3247" spans="1:9">
      <c r="A3247" s="166"/>
      <c r="B3247" s="915">
        <v>44849</v>
      </c>
      <c r="C3247" s="916" t="s">
        <v>2118</v>
      </c>
      <c r="D3247" s="24" t="s">
        <v>21</v>
      </c>
      <c r="E3247" s="1014">
        <v>10000</v>
      </c>
      <c r="F3247" s="167">
        <f t="shared" si="68"/>
        <v>10000</v>
      </c>
      <c r="G3247" s="171"/>
      <c r="H3247" s="178"/>
      <c r="I3247" s="184"/>
    </row>
    <row r="3248" spans="1:9">
      <c r="A3248" s="166"/>
      <c r="B3248" s="915">
        <v>44850</v>
      </c>
      <c r="C3248" s="916" t="s">
        <v>2119</v>
      </c>
      <c r="D3248" s="24" t="s">
        <v>21</v>
      </c>
      <c r="E3248" s="1014">
        <v>10000</v>
      </c>
      <c r="F3248" s="167">
        <f t="shared" si="68"/>
        <v>10000</v>
      </c>
      <c r="G3248" s="171"/>
      <c r="H3248" s="178"/>
      <c r="I3248" s="184"/>
    </row>
    <row r="3249" spans="1:9">
      <c r="A3249" s="166"/>
      <c r="B3249" s="915">
        <v>44850</v>
      </c>
      <c r="C3249" s="916" t="s">
        <v>2119</v>
      </c>
      <c r="D3249" s="24" t="s">
        <v>21</v>
      </c>
      <c r="E3249" s="1014">
        <v>5000</v>
      </c>
      <c r="F3249" s="167">
        <f t="shared" si="68"/>
        <v>5000</v>
      </c>
      <c r="G3249" s="171"/>
      <c r="H3249" s="178"/>
      <c r="I3249" s="184"/>
    </row>
    <row r="3250" spans="1:9">
      <c r="A3250" s="166"/>
      <c r="B3250" s="915">
        <v>44850</v>
      </c>
      <c r="C3250" s="916" t="s">
        <v>2119</v>
      </c>
      <c r="D3250" s="24" t="s">
        <v>21</v>
      </c>
      <c r="E3250" s="1014">
        <v>10000</v>
      </c>
      <c r="F3250" s="167">
        <f t="shared" si="68"/>
        <v>10000</v>
      </c>
      <c r="G3250" s="171"/>
      <c r="H3250" s="178"/>
      <c r="I3250" s="184"/>
    </row>
    <row r="3251" spans="1:9">
      <c r="A3251" s="166"/>
      <c r="B3251" s="915">
        <v>44850</v>
      </c>
      <c r="C3251" s="916" t="s">
        <v>2119</v>
      </c>
      <c r="D3251" s="24" t="s">
        <v>21</v>
      </c>
      <c r="E3251" s="1014">
        <v>10000</v>
      </c>
      <c r="F3251" s="167">
        <f t="shared" si="68"/>
        <v>10000</v>
      </c>
      <c r="G3251" s="171"/>
      <c r="H3251" s="178"/>
      <c r="I3251" s="184"/>
    </row>
    <row r="3252" spans="1:9">
      <c r="A3252" s="166"/>
      <c r="B3252" s="915">
        <v>44850</v>
      </c>
      <c r="C3252" s="916" t="s">
        <v>2119</v>
      </c>
      <c r="D3252" s="24" t="s">
        <v>21</v>
      </c>
      <c r="E3252" s="1014">
        <v>10000</v>
      </c>
      <c r="F3252" s="167">
        <f t="shared" si="68"/>
        <v>10000</v>
      </c>
      <c r="G3252" s="171"/>
      <c r="H3252" s="178"/>
      <c r="I3252" s="184"/>
    </row>
    <row r="3253" spans="1:9">
      <c r="A3253" s="166"/>
      <c r="B3253" s="915">
        <v>44850</v>
      </c>
      <c r="C3253" s="916" t="s">
        <v>2119</v>
      </c>
      <c r="D3253" s="24" t="s">
        <v>21</v>
      </c>
      <c r="E3253" s="1014">
        <v>10000</v>
      </c>
      <c r="F3253" s="167">
        <f t="shared" si="68"/>
        <v>10000</v>
      </c>
      <c r="G3253" s="171"/>
      <c r="H3253" s="178"/>
      <c r="I3253" s="184"/>
    </row>
    <row r="3254" spans="1:9">
      <c r="A3254" s="166"/>
      <c r="B3254" s="915">
        <v>44850</v>
      </c>
      <c r="C3254" s="916" t="s">
        <v>2119</v>
      </c>
      <c r="D3254" s="24" t="s">
        <v>21</v>
      </c>
      <c r="E3254" s="1014">
        <v>10000</v>
      </c>
      <c r="F3254" s="167">
        <f t="shared" si="68"/>
        <v>10000</v>
      </c>
      <c r="G3254" s="171"/>
      <c r="H3254" s="178"/>
      <c r="I3254" s="184"/>
    </row>
    <row r="3255" spans="1:9">
      <c r="A3255" s="166"/>
      <c r="B3255" s="915">
        <v>44850</v>
      </c>
      <c r="C3255" s="916" t="s">
        <v>2119</v>
      </c>
      <c r="D3255" s="24" t="s">
        <v>21</v>
      </c>
      <c r="E3255" s="1014">
        <v>10000</v>
      </c>
      <c r="F3255" s="167">
        <f t="shared" si="68"/>
        <v>10000</v>
      </c>
      <c r="G3255" s="171"/>
      <c r="H3255" s="178"/>
      <c r="I3255" s="184"/>
    </row>
    <row r="3256" spans="1:9">
      <c r="A3256" s="166"/>
      <c r="B3256" s="915">
        <v>44850</v>
      </c>
      <c r="C3256" s="916" t="s">
        <v>2119</v>
      </c>
      <c r="D3256" s="24" t="s">
        <v>21</v>
      </c>
      <c r="E3256" s="1014">
        <v>20000</v>
      </c>
      <c r="F3256" s="167">
        <f t="shared" si="68"/>
        <v>20000</v>
      </c>
      <c r="G3256" s="171"/>
      <c r="H3256" s="178"/>
      <c r="I3256" s="184"/>
    </row>
    <row r="3257" spans="1:9">
      <c r="A3257" s="166"/>
      <c r="B3257" s="915">
        <v>44850</v>
      </c>
      <c r="C3257" s="916" t="s">
        <v>2119</v>
      </c>
      <c r="D3257" s="24" t="s">
        <v>21</v>
      </c>
      <c r="E3257" s="1014">
        <v>11000</v>
      </c>
      <c r="F3257" s="167">
        <f t="shared" si="68"/>
        <v>11000</v>
      </c>
      <c r="G3257" s="171"/>
      <c r="H3257" s="178"/>
      <c r="I3257" s="184"/>
    </row>
    <row r="3258" spans="1:9">
      <c r="A3258" s="166"/>
      <c r="B3258" s="915">
        <v>44850</v>
      </c>
      <c r="C3258" s="916" t="s">
        <v>2119</v>
      </c>
      <c r="D3258" s="106" t="s">
        <v>1988</v>
      </c>
      <c r="E3258" s="1014">
        <v>50000</v>
      </c>
      <c r="F3258" s="167">
        <f t="shared" si="68"/>
        <v>50000</v>
      </c>
      <c r="G3258" s="171"/>
      <c r="H3258" s="178"/>
      <c r="I3258" s="184"/>
    </row>
    <row r="3259" spans="1:9">
      <c r="A3259" s="166"/>
      <c r="B3259" s="915">
        <v>44850</v>
      </c>
      <c r="C3259" s="916" t="s">
        <v>2119</v>
      </c>
      <c r="D3259" s="24" t="s">
        <v>21</v>
      </c>
      <c r="E3259" s="1014">
        <v>10000</v>
      </c>
      <c r="F3259" s="167">
        <f t="shared" si="68"/>
        <v>10000</v>
      </c>
      <c r="G3259" s="171"/>
      <c r="H3259" s="178"/>
      <c r="I3259" s="184"/>
    </row>
    <row r="3260" spans="1:9">
      <c r="A3260" s="166"/>
      <c r="B3260" s="915">
        <v>44850</v>
      </c>
      <c r="C3260" s="916" t="s">
        <v>2119</v>
      </c>
      <c r="D3260" s="24" t="s">
        <v>21</v>
      </c>
      <c r="E3260" s="1014">
        <v>5000</v>
      </c>
      <c r="F3260" s="167">
        <f t="shared" si="68"/>
        <v>5000</v>
      </c>
      <c r="G3260" s="171"/>
      <c r="H3260" s="178"/>
      <c r="I3260" s="184"/>
    </row>
    <row r="3261" spans="1:9">
      <c r="A3261" s="166"/>
      <c r="B3261" s="915">
        <v>44850</v>
      </c>
      <c r="C3261" s="916" t="s">
        <v>2119</v>
      </c>
      <c r="D3261" s="24" t="s">
        <v>21</v>
      </c>
      <c r="E3261" s="1014">
        <v>5000</v>
      </c>
      <c r="F3261" s="167">
        <f t="shared" si="68"/>
        <v>5000</v>
      </c>
      <c r="G3261" s="171"/>
      <c r="H3261" s="178"/>
      <c r="I3261" s="184"/>
    </row>
    <row r="3262" spans="1:9">
      <c r="A3262" s="166"/>
      <c r="B3262" s="915">
        <v>44850</v>
      </c>
      <c r="C3262" s="916" t="s">
        <v>2119</v>
      </c>
      <c r="D3262" s="24" t="s">
        <v>21</v>
      </c>
      <c r="E3262" s="1014">
        <v>5000</v>
      </c>
      <c r="F3262" s="167">
        <f t="shared" si="68"/>
        <v>5000</v>
      </c>
      <c r="G3262" s="171"/>
      <c r="H3262" s="178"/>
      <c r="I3262" s="184"/>
    </row>
    <row r="3263" spans="1:9">
      <c r="A3263" s="166"/>
      <c r="B3263" s="915">
        <v>44850</v>
      </c>
      <c r="C3263" s="916" t="s">
        <v>2119</v>
      </c>
      <c r="D3263" s="24" t="s">
        <v>21</v>
      </c>
      <c r="E3263" s="1014">
        <v>5000</v>
      </c>
      <c r="F3263" s="167">
        <f t="shared" si="68"/>
        <v>5000</v>
      </c>
      <c r="G3263" s="171"/>
      <c r="H3263" s="178"/>
      <c r="I3263" s="184"/>
    </row>
    <row r="3264" spans="1:9">
      <c r="A3264" s="166"/>
      <c r="B3264" s="915">
        <v>44850</v>
      </c>
      <c r="C3264" s="916" t="s">
        <v>2119</v>
      </c>
      <c r="D3264" s="24" t="s">
        <v>21</v>
      </c>
      <c r="E3264" s="1014">
        <v>10000</v>
      </c>
      <c r="F3264" s="167">
        <f t="shared" ref="F3264:F3327" si="69">E3264</f>
        <v>10000</v>
      </c>
      <c r="G3264" s="171"/>
      <c r="H3264" s="178"/>
      <c r="I3264" s="184"/>
    </row>
    <row r="3265" spans="1:9">
      <c r="A3265" s="166"/>
      <c r="B3265" s="915">
        <v>44850</v>
      </c>
      <c r="C3265" s="916" t="s">
        <v>2119</v>
      </c>
      <c r="D3265" s="24" t="s">
        <v>21</v>
      </c>
      <c r="E3265" s="1014">
        <v>10000</v>
      </c>
      <c r="F3265" s="167">
        <f t="shared" si="69"/>
        <v>10000</v>
      </c>
      <c r="G3265" s="171"/>
      <c r="H3265" s="178"/>
      <c r="I3265" s="184"/>
    </row>
    <row r="3266" spans="1:9">
      <c r="A3266" s="166"/>
      <c r="B3266" s="915">
        <v>44850</v>
      </c>
      <c r="C3266" s="916" t="s">
        <v>2119</v>
      </c>
      <c r="D3266" s="24" t="s">
        <v>21</v>
      </c>
      <c r="E3266" s="1014">
        <v>10000</v>
      </c>
      <c r="F3266" s="167">
        <f t="shared" si="69"/>
        <v>10000</v>
      </c>
      <c r="G3266" s="171"/>
      <c r="H3266" s="178"/>
      <c r="I3266" s="184"/>
    </row>
    <row r="3267" spans="1:9">
      <c r="A3267" s="166"/>
      <c r="B3267" s="915">
        <v>44850</v>
      </c>
      <c r="C3267" s="916" t="s">
        <v>2119</v>
      </c>
      <c r="D3267" s="24" t="s">
        <v>21</v>
      </c>
      <c r="E3267" s="1014">
        <v>5000</v>
      </c>
      <c r="F3267" s="167">
        <f t="shared" si="69"/>
        <v>5000</v>
      </c>
      <c r="G3267" s="171"/>
      <c r="H3267" s="178"/>
      <c r="I3267" s="184"/>
    </row>
    <row r="3268" spans="1:9">
      <c r="A3268" s="166"/>
      <c r="B3268" s="915">
        <v>44850</v>
      </c>
      <c r="C3268" s="916" t="s">
        <v>2119</v>
      </c>
      <c r="D3268" s="24" t="s">
        <v>21</v>
      </c>
      <c r="E3268" s="1014">
        <v>5000</v>
      </c>
      <c r="F3268" s="167">
        <f t="shared" si="69"/>
        <v>5000</v>
      </c>
      <c r="G3268" s="171"/>
      <c r="H3268" s="178"/>
      <c r="I3268" s="184"/>
    </row>
    <row r="3269" spans="1:9">
      <c r="A3269" s="166"/>
      <c r="B3269" s="915">
        <v>44850</v>
      </c>
      <c r="C3269" s="916" t="s">
        <v>2119</v>
      </c>
      <c r="D3269" s="24" t="s">
        <v>21</v>
      </c>
      <c r="E3269" s="1014">
        <v>5000</v>
      </c>
      <c r="F3269" s="167">
        <f t="shared" si="69"/>
        <v>5000</v>
      </c>
      <c r="G3269" s="171"/>
      <c r="H3269" s="178"/>
      <c r="I3269" s="184"/>
    </row>
    <row r="3270" spans="1:9">
      <c r="A3270" s="166"/>
      <c r="B3270" s="915">
        <v>44850</v>
      </c>
      <c r="C3270" s="916" t="s">
        <v>2119</v>
      </c>
      <c r="D3270" s="24" t="s">
        <v>21</v>
      </c>
      <c r="E3270" s="1014">
        <v>10000</v>
      </c>
      <c r="F3270" s="167">
        <f t="shared" si="69"/>
        <v>10000</v>
      </c>
      <c r="G3270" s="171"/>
      <c r="H3270" s="178"/>
      <c r="I3270" s="184"/>
    </row>
    <row r="3271" spans="1:9">
      <c r="A3271" s="166"/>
      <c r="B3271" s="915">
        <v>44850</v>
      </c>
      <c r="C3271" s="916" t="s">
        <v>2119</v>
      </c>
      <c r="D3271" s="106" t="s">
        <v>117</v>
      </c>
      <c r="E3271" s="1014">
        <v>100000</v>
      </c>
      <c r="F3271" s="167">
        <f t="shared" si="69"/>
        <v>100000</v>
      </c>
      <c r="G3271" s="171"/>
      <c r="H3271" s="178"/>
      <c r="I3271" s="184"/>
    </row>
    <row r="3272" spans="1:9">
      <c r="A3272" s="166"/>
      <c r="B3272" s="915">
        <v>44850</v>
      </c>
      <c r="C3272" s="916" t="s">
        <v>2119</v>
      </c>
      <c r="D3272" s="24" t="s">
        <v>21</v>
      </c>
      <c r="E3272" s="1014">
        <v>5000</v>
      </c>
      <c r="F3272" s="167">
        <f t="shared" si="69"/>
        <v>5000</v>
      </c>
      <c r="G3272" s="171"/>
      <c r="H3272" s="178"/>
      <c r="I3272" s="184"/>
    </row>
    <row r="3273" spans="1:9">
      <c r="A3273" s="166"/>
      <c r="B3273" s="915">
        <v>44850</v>
      </c>
      <c r="C3273" s="916" t="s">
        <v>2119</v>
      </c>
      <c r="D3273" s="24" t="s">
        <v>21</v>
      </c>
      <c r="E3273" s="1014">
        <v>5000</v>
      </c>
      <c r="F3273" s="167">
        <f t="shared" si="69"/>
        <v>5000</v>
      </c>
      <c r="G3273" s="171"/>
      <c r="H3273" s="178"/>
      <c r="I3273" s="184"/>
    </row>
    <row r="3274" spans="1:9">
      <c r="A3274" s="166"/>
      <c r="B3274" s="915">
        <v>44850</v>
      </c>
      <c r="C3274" s="916" t="s">
        <v>2119</v>
      </c>
      <c r="D3274" s="24" t="s">
        <v>21</v>
      </c>
      <c r="E3274" s="1014">
        <v>10000</v>
      </c>
      <c r="F3274" s="167">
        <f t="shared" si="69"/>
        <v>10000</v>
      </c>
      <c r="G3274" s="171"/>
      <c r="H3274" s="178"/>
      <c r="I3274" s="184"/>
    </row>
    <row r="3275" spans="1:9">
      <c r="A3275" s="166"/>
      <c r="B3275" s="915">
        <v>44850</v>
      </c>
      <c r="C3275" s="916" t="s">
        <v>2119</v>
      </c>
      <c r="D3275" s="24" t="s">
        <v>21</v>
      </c>
      <c r="E3275" s="1014">
        <v>5000</v>
      </c>
      <c r="F3275" s="167">
        <f t="shared" si="69"/>
        <v>5000</v>
      </c>
      <c r="G3275" s="171"/>
      <c r="H3275" s="178"/>
      <c r="I3275" s="184"/>
    </row>
    <row r="3276" spans="1:9">
      <c r="A3276" s="166"/>
      <c r="B3276" s="915">
        <v>44850</v>
      </c>
      <c r="C3276" s="916" t="s">
        <v>2119</v>
      </c>
      <c r="D3276" s="24" t="s">
        <v>21</v>
      </c>
      <c r="E3276" s="1014">
        <v>20000</v>
      </c>
      <c r="F3276" s="167">
        <f t="shared" si="69"/>
        <v>20000</v>
      </c>
      <c r="G3276" s="171"/>
      <c r="H3276" s="178"/>
      <c r="I3276" s="184"/>
    </row>
    <row r="3277" spans="1:9">
      <c r="A3277" s="166"/>
      <c r="B3277" s="915">
        <v>44850</v>
      </c>
      <c r="C3277" s="916" t="s">
        <v>2119</v>
      </c>
      <c r="D3277" s="24" t="s">
        <v>21</v>
      </c>
      <c r="E3277" s="1014">
        <v>30000</v>
      </c>
      <c r="F3277" s="167">
        <f t="shared" si="69"/>
        <v>30000</v>
      </c>
      <c r="G3277" s="171"/>
      <c r="H3277" s="178"/>
      <c r="I3277" s="184"/>
    </row>
    <row r="3278" spans="1:9">
      <c r="A3278" s="166"/>
      <c r="B3278" s="915">
        <v>44850</v>
      </c>
      <c r="C3278" s="916" t="s">
        <v>2119</v>
      </c>
      <c r="D3278" s="106" t="s">
        <v>1989</v>
      </c>
      <c r="E3278" s="1014">
        <v>50000</v>
      </c>
      <c r="F3278" s="167">
        <f t="shared" si="69"/>
        <v>50000</v>
      </c>
      <c r="G3278" s="171"/>
      <c r="H3278" s="178"/>
      <c r="I3278" s="184"/>
    </row>
    <row r="3279" spans="1:9">
      <c r="A3279" s="166"/>
      <c r="B3279" s="915">
        <v>44850</v>
      </c>
      <c r="C3279" s="916" t="s">
        <v>2119</v>
      </c>
      <c r="D3279" s="24" t="s">
        <v>21</v>
      </c>
      <c r="E3279" s="1014">
        <v>10000</v>
      </c>
      <c r="F3279" s="167">
        <f t="shared" si="69"/>
        <v>10000</v>
      </c>
      <c r="G3279" s="171"/>
      <c r="H3279" s="178"/>
      <c r="I3279" s="184"/>
    </row>
    <row r="3280" spans="1:9">
      <c r="A3280" s="166"/>
      <c r="B3280" s="915">
        <v>44850</v>
      </c>
      <c r="C3280" s="916" t="s">
        <v>2119</v>
      </c>
      <c r="D3280" s="24" t="s">
        <v>21</v>
      </c>
      <c r="E3280" s="1014">
        <v>10000</v>
      </c>
      <c r="F3280" s="167">
        <f t="shared" si="69"/>
        <v>10000</v>
      </c>
      <c r="G3280" s="171"/>
      <c r="H3280" s="178"/>
      <c r="I3280" s="184"/>
    </row>
    <row r="3281" spans="1:9">
      <c r="A3281" s="166"/>
      <c r="B3281" s="915">
        <v>44850</v>
      </c>
      <c r="C3281" s="916" t="s">
        <v>2119</v>
      </c>
      <c r="D3281" s="24" t="s">
        <v>21</v>
      </c>
      <c r="E3281" s="1014">
        <v>10000</v>
      </c>
      <c r="F3281" s="167">
        <f t="shared" si="69"/>
        <v>10000</v>
      </c>
      <c r="G3281" s="171"/>
      <c r="H3281" s="178"/>
      <c r="I3281" s="184"/>
    </row>
    <row r="3282" spans="1:9">
      <c r="A3282" s="166"/>
      <c r="B3282" s="915">
        <v>44850</v>
      </c>
      <c r="C3282" s="916" t="s">
        <v>2119</v>
      </c>
      <c r="D3282" s="24" t="s">
        <v>21</v>
      </c>
      <c r="E3282" s="1014">
        <v>5000</v>
      </c>
      <c r="F3282" s="167">
        <f t="shared" si="69"/>
        <v>5000</v>
      </c>
      <c r="G3282" s="171"/>
      <c r="H3282" s="178"/>
      <c r="I3282" s="184"/>
    </row>
    <row r="3283" spans="1:9">
      <c r="A3283" s="166"/>
      <c r="B3283" s="915">
        <v>44850</v>
      </c>
      <c r="C3283" s="916" t="s">
        <v>2119</v>
      </c>
      <c r="D3283" s="24" t="s">
        <v>21</v>
      </c>
      <c r="E3283" s="1014">
        <v>20000</v>
      </c>
      <c r="F3283" s="167">
        <f t="shared" si="69"/>
        <v>20000</v>
      </c>
      <c r="G3283" s="171"/>
      <c r="H3283" s="178"/>
      <c r="I3283" s="184"/>
    </row>
    <row r="3284" spans="1:9">
      <c r="A3284" s="166"/>
      <c r="B3284" s="915">
        <v>44850</v>
      </c>
      <c r="C3284" s="916" t="s">
        <v>2119</v>
      </c>
      <c r="D3284" s="24" t="s">
        <v>21</v>
      </c>
      <c r="E3284" s="1014">
        <v>10000</v>
      </c>
      <c r="F3284" s="167">
        <f t="shared" si="69"/>
        <v>10000</v>
      </c>
      <c r="G3284" s="171"/>
      <c r="H3284" s="178"/>
      <c r="I3284" s="184"/>
    </row>
    <row r="3285" spans="1:9">
      <c r="A3285" s="166"/>
      <c r="B3285" s="915">
        <v>44850</v>
      </c>
      <c r="C3285" s="916" t="s">
        <v>2119</v>
      </c>
      <c r="D3285" s="24" t="s">
        <v>21</v>
      </c>
      <c r="E3285" s="1014">
        <v>5000</v>
      </c>
      <c r="F3285" s="167">
        <f t="shared" si="69"/>
        <v>5000</v>
      </c>
      <c r="G3285" s="171"/>
      <c r="H3285" s="178"/>
      <c r="I3285" s="184"/>
    </row>
    <row r="3286" spans="1:9">
      <c r="A3286" s="166"/>
      <c r="B3286" s="915">
        <v>44850</v>
      </c>
      <c r="C3286" s="916" t="s">
        <v>2119</v>
      </c>
      <c r="D3286" s="24" t="s">
        <v>21</v>
      </c>
      <c r="E3286" s="1014">
        <v>1000</v>
      </c>
      <c r="F3286" s="167">
        <f t="shared" si="69"/>
        <v>1000</v>
      </c>
      <c r="G3286" s="171"/>
      <c r="H3286" s="178"/>
      <c r="I3286" s="184"/>
    </row>
    <row r="3287" spans="1:9">
      <c r="A3287" s="166"/>
      <c r="B3287" s="915">
        <v>44851</v>
      </c>
      <c r="C3287" s="916" t="s">
        <v>1917</v>
      </c>
      <c r="D3287" s="24" t="s">
        <v>21</v>
      </c>
      <c r="E3287" s="1014">
        <v>10000</v>
      </c>
      <c r="F3287" s="167">
        <f t="shared" si="69"/>
        <v>10000</v>
      </c>
      <c r="G3287" s="171"/>
      <c r="H3287" s="178"/>
      <c r="I3287" s="184"/>
    </row>
    <row r="3288" spans="1:9">
      <c r="A3288" s="166"/>
      <c r="B3288" s="915">
        <v>44851</v>
      </c>
      <c r="C3288" s="916" t="s">
        <v>1917</v>
      </c>
      <c r="D3288" s="24" t="s">
        <v>21</v>
      </c>
      <c r="E3288" s="1014">
        <v>5000</v>
      </c>
      <c r="F3288" s="167">
        <f t="shared" si="69"/>
        <v>5000</v>
      </c>
      <c r="G3288" s="171"/>
      <c r="H3288" s="178"/>
      <c r="I3288" s="184"/>
    </row>
    <row r="3289" spans="1:9">
      <c r="A3289" s="166"/>
      <c r="B3289" s="915">
        <v>44851</v>
      </c>
      <c r="C3289" s="916" t="s">
        <v>1917</v>
      </c>
      <c r="D3289" s="24" t="s">
        <v>21</v>
      </c>
      <c r="E3289" s="1014">
        <v>5000</v>
      </c>
      <c r="F3289" s="167">
        <f t="shared" si="69"/>
        <v>5000</v>
      </c>
      <c r="G3289" s="171"/>
      <c r="H3289" s="178"/>
      <c r="I3289" s="184"/>
    </row>
    <row r="3290" spans="1:9">
      <c r="A3290" s="166"/>
      <c r="B3290" s="915">
        <v>44851</v>
      </c>
      <c r="C3290" s="916" t="s">
        <v>1917</v>
      </c>
      <c r="D3290" s="24" t="s">
        <v>21</v>
      </c>
      <c r="E3290" s="1014">
        <v>10000</v>
      </c>
      <c r="F3290" s="167">
        <f t="shared" si="69"/>
        <v>10000</v>
      </c>
      <c r="G3290" s="171"/>
      <c r="H3290" s="178"/>
      <c r="I3290" s="184"/>
    </row>
    <row r="3291" spans="1:9">
      <c r="A3291" s="166"/>
      <c r="B3291" s="915">
        <v>44851</v>
      </c>
      <c r="C3291" s="916" t="s">
        <v>1917</v>
      </c>
      <c r="D3291" s="24" t="s">
        <v>21</v>
      </c>
      <c r="E3291" s="1014">
        <v>10000</v>
      </c>
      <c r="F3291" s="167">
        <f t="shared" si="69"/>
        <v>10000</v>
      </c>
      <c r="G3291" s="171"/>
      <c r="H3291" s="178"/>
      <c r="I3291" s="184"/>
    </row>
    <row r="3292" spans="1:9">
      <c r="A3292" s="166"/>
      <c r="B3292" s="915">
        <v>44851</v>
      </c>
      <c r="C3292" s="916" t="s">
        <v>1917</v>
      </c>
      <c r="D3292" s="24" t="s">
        <v>21</v>
      </c>
      <c r="E3292" s="1014">
        <v>10000</v>
      </c>
      <c r="F3292" s="167">
        <f t="shared" si="69"/>
        <v>10000</v>
      </c>
      <c r="G3292" s="171"/>
      <c r="H3292" s="178"/>
      <c r="I3292" s="184"/>
    </row>
    <row r="3293" spans="1:9">
      <c r="A3293" s="166"/>
      <c r="B3293" s="915">
        <v>44851</v>
      </c>
      <c r="C3293" s="916" t="s">
        <v>1917</v>
      </c>
      <c r="D3293" s="24" t="s">
        <v>21</v>
      </c>
      <c r="E3293" s="1014">
        <v>3000</v>
      </c>
      <c r="F3293" s="167">
        <f t="shared" si="69"/>
        <v>3000</v>
      </c>
      <c r="G3293" s="171"/>
      <c r="H3293" s="178"/>
      <c r="I3293" s="184"/>
    </row>
    <row r="3294" spans="1:9">
      <c r="A3294" s="166"/>
      <c r="B3294" s="915">
        <v>44851</v>
      </c>
      <c r="C3294" s="916" t="s">
        <v>1917</v>
      </c>
      <c r="D3294" s="24" t="s">
        <v>21</v>
      </c>
      <c r="E3294" s="1014">
        <v>5000</v>
      </c>
      <c r="F3294" s="167">
        <f t="shared" si="69"/>
        <v>5000</v>
      </c>
      <c r="G3294" s="171"/>
      <c r="H3294" s="178"/>
      <c r="I3294" s="184"/>
    </row>
    <row r="3295" spans="1:9">
      <c r="A3295" s="166"/>
      <c r="B3295" s="915">
        <v>44851</v>
      </c>
      <c r="C3295" s="916" t="s">
        <v>1917</v>
      </c>
      <c r="D3295" s="24" t="s">
        <v>21</v>
      </c>
      <c r="E3295" s="1014">
        <v>10000</v>
      </c>
      <c r="F3295" s="167">
        <f t="shared" si="69"/>
        <v>10000</v>
      </c>
      <c r="G3295" s="171"/>
      <c r="H3295" s="178"/>
      <c r="I3295" s="184"/>
    </row>
    <row r="3296" spans="1:9">
      <c r="A3296" s="166"/>
      <c r="B3296" s="915">
        <v>44851</v>
      </c>
      <c r="C3296" s="916" t="s">
        <v>1917</v>
      </c>
      <c r="D3296" s="24" t="s">
        <v>21</v>
      </c>
      <c r="E3296" s="1014">
        <v>5000</v>
      </c>
      <c r="F3296" s="167">
        <f t="shared" si="69"/>
        <v>5000</v>
      </c>
      <c r="G3296" s="171"/>
      <c r="H3296" s="178"/>
      <c r="I3296" s="184"/>
    </row>
    <row r="3297" spans="1:9">
      <c r="A3297" s="166"/>
      <c r="B3297" s="915">
        <v>44851</v>
      </c>
      <c r="C3297" s="916" t="s">
        <v>1917</v>
      </c>
      <c r="D3297" s="24" t="s">
        <v>21</v>
      </c>
      <c r="E3297" s="1014">
        <v>10000</v>
      </c>
      <c r="F3297" s="167">
        <f t="shared" si="69"/>
        <v>10000</v>
      </c>
      <c r="G3297" s="171"/>
      <c r="H3297" s="178"/>
      <c r="I3297" s="184"/>
    </row>
    <row r="3298" spans="1:9">
      <c r="A3298" s="166"/>
      <c r="B3298" s="915">
        <v>44851</v>
      </c>
      <c r="C3298" s="916" t="s">
        <v>1917</v>
      </c>
      <c r="D3298" s="24" t="s">
        <v>21</v>
      </c>
      <c r="E3298" s="1014">
        <v>5000</v>
      </c>
      <c r="F3298" s="167">
        <f t="shared" si="69"/>
        <v>5000</v>
      </c>
      <c r="G3298" s="171"/>
      <c r="H3298" s="178"/>
      <c r="I3298" s="184"/>
    </row>
    <row r="3299" spans="1:9">
      <c r="A3299" s="166"/>
      <c r="B3299" s="915">
        <v>44851</v>
      </c>
      <c r="C3299" s="916" t="s">
        <v>1917</v>
      </c>
      <c r="D3299" s="24" t="s">
        <v>21</v>
      </c>
      <c r="E3299" s="1014">
        <v>10000</v>
      </c>
      <c r="F3299" s="167">
        <f t="shared" si="69"/>
        <v>10000</v>
      </c>
      <c r="G3299" s="171"/>
      <c r="H3299" s="178"/>
      <c r="I3299" s="184"/>
    </row>
    <row r="3300" spans="1:9">
      <c r="A3300" s="166"/>
      <c r="B3300" s="915">
        <v>44851</v>
      </c>
      <c r="C3300" s="916" t="s">
        <v>1917</v>
      </c>
      <c r="D3300" s="24" t="s">
        <v>21</v>
      </c>
      <c r="E3300" s="1014">
        <v>10000</v>
      </c>
      <c r="F3300" s="167">
        <f t="shared" si="69"/>
        <v>10000</v>
      </c>
      <c r="G3300" s="171"/>
      <c r="H3300" s="178"/>
      <c r="I3300" s="184"/>
    </row>
    <row r="3301" spans="1:9">
      <c r="A3301" s="166"/>
      <c r="B3301" s="915">
        <v>44851</v>
      </c>
      <c r="C3301" s="916" t="s">
        <v>1917</v>
      </c>
      <c r="D3301" s="24" t="s">
        <v>21</v>
      </c>
      <c r="E3301" s="1014">
        <v>20000</v>
      </c>
      <c r="F3301" s="167">
        <f t="shared" si="69"/>
        <v>20000</v>
      </c>
      <c r="G3301" s="171"/>
      <c r="H3301" s="178"/>
      <c r="I3301" s="184"/>
    </row>
    <row r="3302" spans="1:9">
      <c r="A3302" s="166"/>
      <c r="B3302" s="915">
        <v>44851</v>
      </c>
      <c r="C3302" s="916" t="s">
        <v>1917</v>
      </c>
      <c r="D3302" s="24" t="s">
        <v>21</v>
      </c>
      <c r="E3302" s="1014">
        <v>5000</v>
      </c>
      <c r="F3302" s="167">
        <f t="shared" si="69"/>
        <v>5000</v>
      </c>
      <c r="G3302" s="171"/>
      <c r="H3302" s="178"/>
      <c r="I3302" s="184"/>
    </row>
    <row r="3303" spans="1:9">
      <c r="A3303" s="166"/>
      <c r="B3303" s="915">
        <v>44851</v>
      </c>
      <c r="C3303" s="916" t="s">
        <v>1917</v>
      </c>
      <c r="D3303" s="24" t="s">
        <v>21</v>
      </c>
      <c r="E3303" s="1014">
        <v>10000</v>
      </c>
      <c r="F3303" s="167">
        <f t="shared" si="69"/>
        <v>10000</v>
      </c>
      <c r="G3303" s="171"/>
      <c r="H3303" s="178"/>
      <c r="I3303" s="184"/>
    </row>
    <row r="3304" spans="1:9">
      <c r="A3304" s="166"/>
      <c r="B3304" s="915">
        <v>44851</v>
      </c>
      <c r="C3304" s="916" t="s">
        <v>1917</v>
      </c>
      <c r="D3304" s="24" t="s">
        <v>21</v>
      </c>
      <c r="E3304" s="1014">
        <v>10000</v>
      </c>
      <c r="F3304" s="167">
        <f t="shared" si="69"/>
        <v>10000</v>
      </c>
      <c r="G3304" s="171"/>
      <c r="H3304" s="178"/>
      <c r="I3304" s="184"/>
    </row>
    <row r="3305" spans="1:9">
      <c r="A3305" s="166"/>
      <c r="B3305" s="915">
        <v>44851</v>
      </c>
      <c r="C3305" s="916" t="s">
        <v>1917</v>
      </c>
      <c r="D3305" s="24" t="s">
        <v>21</v>
      </c>
      <c r="E3305" s="1014">
        <v>20000</v>
      </c>
      <c r="F3305" s="167">
        <f t="shared" si="69"/>
        <v>20000</v>
      </c>
      <c r="G3305" s="171"/>
      <c r="H3305" s="178"/>
      <c r="I3305" s="184"/>
    </row>
    <row r="3306" spans="1:9">
      <c r="A3306" s="166"/>
      <c r="B3306" s="915">
        <v>44851</v>
      </c>
      <c r="C3306" s="916" t="s">
        <v>1917</v>
      </c>
      <c r="D3306" s="24" t="s">
        <v>21</v>
      </c>
      <c r="E3306" s="1014">
        <v>10000</v>
      </c>
      <c r="F3306" s="167">
        <f t="shared" si="69"/>
        <v>10000</v>
      </c>
      <c r="G3306" s="171"/>
      <c r="H3306" s="178"/>
      <c r="I3306" s="184"/>
    </row>
    <row r="3307" spans="1:9">
      <c r="A3307" s="166"/>
      <c r="B3307" s="915">
        <v>44851</v>
      </c>
      <c r="C3307" s="916" t="s">
        <v>1917</v>
      </c>
      <c r="D3307" s="24" t="s">
        <v>21</v>
      </c>
      <c r="E3307" s="1014">
        <v>10000</v>
      </c>
      <c r="F3307" s="167">
        <f t="shared" si="69"/>
        <v>10000</v>
      </c>
      <c r="G3307" s="171"/>
      <c r="H3307" s="178"/>
      <c r="I3307" s="184"/>
    </row>
    <row r="3308" spans="1:9">
      <c r="A3308" s="166"/>
      <c r="B3308" s="915">
        <v>44851</v>
      </c>
      <c r="C3308" s="916" t="s">
        <v>1917</v>
      </c>
      <c r="D3308" s="24" t="s">
        <v>21</v>
      </c>
      <c r="E3308" s="1014">
        <v>10000</v>
      </c>
      <c r="F3308" s="167">
        <f t="shared" si="69"/>
        <v>10000</v>
      </c>
      <c r="G3308" s="171"/>
      <c r="H3308" s="178"/>
      <c r="I3308" s="184"/>
    </row>
    <row r="3309" spans="1:9">
      <c r="A3309" s="166"/>
      <c r="B3309" s="915">
        <v>44851</v>
      </c>
      <c r="C3309" s="916" t="s">
        <v>1917</v>
      </c>
      <c r="D3309" s="24" t="s">
        <v>21</v>
      </c>
      <c r="E3309" s="1014">
        <v>10000</v>
      </c>
      <c r="F3309" s="167">
        <f t="shared" si="69"/>
        <v>10000</v>
      </c>
      <c r="G3309" s="171"/>
      <c r="H3309" s="178"/>
      <c r="I3309" s="184"/>
    </row>
    <row r="3310" spans="1:9">
      <c r="A3310" s="166"/>
      <c r="B3310" s="915">
        <v>44851</v>
      </c>
      <c r="C3310" s="916" t="s">
        <v>1917</v>
      </c>
      <c r="D3310" s="24" t="s">
        <v>21</v>
      </c>
      <c r="E3310" s="1014">
        <v>10000</v>
      </c>
      <c r="F3310" s="167">
        <f t="shared" si="69"/>
        <v>10000</v>
      </c>
      <c r="G3310" s="171"/>
      <c r="H3310" s="178"/>
      <c r="I3310" s="184"/>
    </row>
    <row r="3311" spans="1:9">
      <c r="A3311" s="166"/>
      <c r="B3311" s="915">
        <v>44851</v>
      </c>
      <c r="C3311" s="916" t="s">
        <v>1917</v>
      </c>
      <c r="D3311" s="24" t="s">
        <v>21</v>
      </c>
      <c r="E3311" s="1014">
        <v>5000</v>
      </c>
      <c r="F3311" s="167">
        <f t="shared" si="69"/>
        <v>5000</v>
      </c>
      <c r="G3311" s="171"/>
      <c r="H3311" s="178"/>
      <c r="I3311" s="184"/>
    </row>
    <row r="3312" spans="1:9">
      <c r="A3312" s="166"/>
      <c r="B3312" s="915">
        <v>44851</v>
      </c>
      <c r="C3312" s="916" t="s">
        <v>1917</v>
      </c>
      <c r="D3312" s="24" t="s">
        <v>21</v>
      </c>
      <c r="E3312" s="1014">
        <v>10000</v>
      </c>
      <c r="F3312" s="167">
        <f t="shared" si="69"/>
        <v>10000</v>
      </c>
      <c r="G3312" s="171"/>
      <c r="H3312" s="178"/>
      <c r="I3312" s="184"/>
    </row>
    <row r="3313" spans="1:9">
      <c r="A3313" s="166"/>
      <c r="B3313" s="915">
        <v>44851</v>
      </c>
      <c r="C3313" s="916" t="s">
        <v>1917</v>
      </c>
      <c r="D3313" s="24" t="s">
        <v>21</v>
      </c>
      <c r="E3313" s="1014">
        <v>10000</v>
      </c>
      <c r="F3313" s="167">
        <f t="shared" si="69"/>
        <v>10000</v>
      </c>
      <c r="G3313" s="171"/>
      <c r="H3313" s="178"/>
      <c r="I3313" s="184"/>
    </row>
    <row r="3314" spans="1:9">
      <c r="A3314" s="166"/>
      <c r="B3314" s="915">
        <v>44851</v>
      </c>
      <c r="C3314" s="916" t="s">
        <v>1917</v>
      </c>
      <c r="D3314" s="24" t="s">
        <v>21</v>
      </c>
      <c r="E3314" s="1014">
        <v>10000</v>
      </c>
      <c r="F3314" s="167">
        <f t="shared" si="69"/>
        <v>10000</v>
      </c>
      <c r="G3314" s="171"/>
      <c r="H3314" s="178"/>
      <c r="I3314" s="184"/>
    </row>
    <row r="3315" spans="1:9">
      <c r="A3315" s="166"/>
      <c r="B3315" s="915">
        <v>44851</v>
      </c>
      <c r="C3315" s="916" t="s">
        <v>1917</v>
      </c>
      <c r="D3315" s="106" t="s">
        <v>2011</v>
      </c>
      <c r="E3315" s="1014">
        <v>100000</v>
      </c>
      <c r="F3315" s="167">
        <f t="shared" si="69"/>
        <v>100000</v>
      </c>
      <c r="G3315" s="171"/>
      <c r="H3315" s="178"/>
      <c r="I3315" s="184"/>
    </row>
    <row r="3316" spans="1:9">
      <c r="A3316" s="166"/>
      <c r="B3316" s="915">
        <v>44851</v>
      </c>
      <c r="C3316" s="916" t="s">
        <v>1917</v>
      </c>
      <c r="D3316" s="24" t="s">
        <v>21</v>
      </c>
      <c r="E3316" s="1014">
        <v>25000</v>
      </c>
      <c r="F3316" s="167">
        <f t="shared" si="69"/>
        <v>25000</v>
      </c>
      <c r="G3316" s="171"/>
      <c r="H3316" s="178"/>
      <c r="I3316" s="184"/>
    </row>
    <row r="3317" spans="1:9">
      <c r="A3317" s="166"/>
      <c r="B3317" s="915">
        <v>44851</v>
      </c>
      <c r="C3317" s="916" t="s">
        <v>1917</v>
      </c>
      <c r="D3317" s="24" t="s">
        <v>21</v>
      </c>
      <c r="E3317" s="1014">
        <v>10000</v>
      </c>
      <c r="F3317" s="167">
        <f t="shared" si="69"/>
        <v>10000</v>
      </c>
      <c r="G3317" s="171"/>
      <c r="H3317" s="178"/>
      <c r="I3317" s="184"/>
    </row>
    <row r="3318" spans="1:9">
      <c r="A3318" s="166"/>
      <c r="B3318" s="915">
        <v>44851</v>
      </c>
      <c r="C3318" s="916" t="s">
        <v>1917</v>
      </c>
      <c r="D3318" s="24" t="s">
        <v>21</v>
      </c>
      <c r="E3318" s="1014">
        <v>10000</v>
      </c>
      <c r="F3318" s="167">
        <f t="shared" si="69"/>
        <v>10000</v>
      </c>
      <c r="G3318" s="171"/>
      <c r="H3318" s="178"/>
      <c r="I3318" s="184"/>
    </row>
    <row r="3319" spans="1:9">
      <c r="A3319" s="166"/>
      <c r="B3319" s="915">
        <v>44851</v>
      </c>
      <c r="C3319" s="916" t="s">
        <v>1917</v>
      </c>
      <c r="D3319" s="24" t="s">
        <v>21</v>
      </c>
      <c r="E3319" s="1014">
        <v>200000</v>
      </c>
      <c r="F3319" s="167">
        <f t="shared" si="69"/>
        <v>200000</v>
      </c>
      <c r="G3319" s="171"/>
      <c r="H3319" s="178"/>
      <c r="I3319" s="184"/>
    </row>
    <row r="3320" spans="1:9">
      <c r="A3320" s="166"/>
      <c r="B3320" s="915">
        <v>44851</v>
      </c>
      <c r="C3320" s="916" t="s">
        <v>1917</v>
      </c>
      <c r="D3320" s="24" t="s">
        <v>21</v>
      </c>
      <c r="E3320" s="1014">
        <v>10000</v>
      </c>
      <c r="F3320" s="167">
        <f t="shared" si="69"/>
        <v>10000</v>
      </c>
      <c r="G3320" s="171"/>
      <c r="H3320" s="178"/>
      <c r="I3320" s="184"/>
    </row>
    <row r="3321" spans="1:9">
      <c r="A3321" s="166"/>
      <c r="B3321" s="915">
        <v>44851</v>
      </c>
      <c r="C3321" s="916" t="s">
        <v>1917</v>
      </c>
      <c r="D3321" s="24" t="s">
        <v>21</v>
      </c>
      <c r="E3321" s="1014">
        <v>22000</v>
      </c>
      <c r="F3321" s="167">
        <f t="shared" si="69"/>
        <v>22000</v>
      </c>
      <c r="G3321" s="171"/>
      <c r="H3321" s="178"/>
      <c r="I3321" s="184"/>
    </row>
    <row r="3322" spans="1:9">
      <c r="A3322" s="166"/>
      <c r="B3322" s="915">
        <v>44851</v>
      </c>
      <c r="C3322" s="916" t="s">
        <v>1917</v>
      </c>
      <c r="D3322" s="24" t="s">
        <v>21</v>
      </c>
      <c r="E3322" s="1014">
        <v>10000</v>
      </c>
      <c r="F3322" s="167">
        <f t="shared" si="69"/>
        <v>10000</v>
      </c>
      <c r="G3322" s="171"/>
      <c r="H3322" s="178"/>
      <c r="I3322" s="184"/>
    </row>
    <row r="3323" spans="1:9">
      <c r="A3323" s="166"/>
      <c r="B3323" s="915">
        <v>44851</v>
      </c>
      <c r="C3323" s="916" t="s">
        <v>1917</v>
      </c>
      <c r="D3323" s="24" t="s">
        <v>21</v>
      </c>
      <c r="E3323" s="1014">
        <v>5000</v>
      </c>
      <c r="F3323" s="167">
        <f t="shared" si="69"/>
        <v>5000</v>
      </c>
      <c r="G3323" s="171"/>
      <c r="H3323" s="178"/>
      <c r="I3323" s="184"/>
    </row>
    <row r="3324" spans="1:9">
      <c r="A3324" s="166"/>
      <c r="B3324" s="915">
        <v>44851</v>
      </c>
      <c r="C3324" s="916" t="s">
        <v>1917</v>
      </c>
      <c r="D3324" s="24" t="s">
        <v>21</v>
      </c>
      <c r="E3324" s="1014">
        <v>10000</v>
      </c>
      <c r="F3324" s="167">
        <f t="shared" si="69"/>
        <v>10000</v>
      </c>
      <c r="G3324" s="171"/>
      <c r="H3324" s="178"/>
      <c r="I3324" s="184"/>
    </row>
    <row r="3325" spans="1:9">
      <c r="A3325" s="166"/>
      <c r="B3325" s="915">
        <v>44851</v>
      </c>
      <c r="C3325" s="916" t="s">
        <v>1917</v>
      </c>
      <c r="D3325" s="24" t="s">
        <v>21</v>
      </c>
      <c r="E3325" s="1014">
        <v>5000</v>
      </c>
      <c r="F3325" s="167">
        <f t="shared" si="69"/>
        <v>5000</v>
      </c>
      <c r="G3325" s="171"/>
      <c r="H3325" s="178"/>
      <c r="I3325" s="184"/>
    </row>
    <row r="3326" spans="1:9">
      <c r="A3326" s="166"/>
      <c r="B3326" s="915">
        <v>44851</v>
      </c>
      <c r="C3326" s="916" t="s">
        <v>1917</v>
      </c>
      <c r="D3326" s="24" t="s">
        <v>21</v>
      </c>
      <c r="E3326" s="1014">
        <v>10000</v>
      </c>
      <c r="F3326" s="167">
        <f t="shared" si="69"/>
        <v>10000</v>
      </c>
      <c r="G3326" s="171"/>
      <c r="H3326" s="178"/>
      <c r="I3326" s="184"/>
    </row>
    <row r="3327" spans="1:9">
      <c r="A3327" s="166"/>
      <c r="B3327" s="915">
        <v>44852</v>
      </c>
      <c r="C3327" s="916" t="s">
        <v>1918</v>
      </c>
      <c r="D3327" s="24" t="s">
        <v>21</v>
      </c>
      <c r="E3327" s="1014">
        <v>10000</v>
      </c>
      <c r="F3327" s="167">
        <f t="shared" si="69"/>
        <v>10000</v>
      </c>
      <c r="G3327" s="171"/>
      <c r="H3327" s="178"/>
      <c r="I3327" s="184"/>
    </row>
    <row r="3328" spans="1:9">
      <c r="A3328" s="166"/>
      <c r="B3328" s="915">
        <v>44852</v>
      </c>
      <c r="C3328" s="916" t="s">
        <v>1918</v>
      </c>
      <c r="D3328" s="24" t="s">
        <v>21</v>
      </c>
      <c r="E3328" s="1014">
        <v>10000</v>
      </c>
      <c r="F3328" s="167">
        <f t="shared" ref="F3328:F3391" si="70">E3328</f>
        <v>10000</v>
      </c>
      <c r="G3328" s="171"/>
      <c r="H3328" s="178"/>
      <c r="I3328" s="184"/>
    </row>
    <row r="3329" spans="1:9">
      <c r="A3329" s="166"/>
      <c r="B3329" s="915">
        <v>44852</v>
      </c>
      <c r="C3329" s="916" t="s">
        <v>1918</v>
      </c>
      <c r="D3329" s="24" t="s">
        <v>21</v>
      </c>
      <c r="E3329" s="1014">
        <v>20000</v>
      </c>
      <c r="F3329" s="167">
        <f t="shared" si="70"/>
        <v>20000</v>
      </c>
      <c r="G3329" s="171"/>
      <c r="H3329" s="178"/>
      <c r="I3329" s="184"/>
    </row>
    <row r="3330" spans="1:9">
      <c r="A3330" s="166"/>
      <c r="B3330" s="915">
        <v>44852</v>
      </c>
      <c r="C3330" s="916" t="s">
        <v>1918</v>
      </c>
      <c r="D3330" s="24" t="s">
        <v>21</v>
      </c>
      <c r="E3330" s="1014">
        <v>10000</v>
      </c>
      <c r="F3330" s="167">
        <f t="shared" si="70"/>
        <v>10000</v>
      </c>
      <c r="G3330" s="171"/>
      <c r="H3330" s="178"/>
      <c r="I3330" s="184"/>
    </row>
    <row r="3331" spans="1:9">
      <c r="A3331" s="166"/>
      <c r="B3331" s="915">
        <v>44852</v>
      </c>
      <c r="C3331" s="916" t="s">
        <v>1918</v>
      </c>
      <c r="D3331" s="24" t="s">
        <v>21</v>
      </c>
      <c r="E3331" s="1014">
        <v>5000</v>
      </c>
      <c r="F3331" s="167">
        <f t="shared" si="70"/>
        <v>5000</v>
      </c>
      <c r="G3331" s="171"/>
      <c r="H3331" s="178"/>
      <c r="I3331" s="184"/>
    </row>
    <row r="3332" spans="1:9">
      <c r="A3332" s="166"/>
      <c r="B3332" s="915">
        <v>44852</v>
      </c>
      <c r="C3332" s="916" t="s">
        <v>1918</v>
      </c>
      <c r="D3332" s="24" t="s">
        <v>21</v>
      </c>
      <c r="E3332" s="1014">
        <v>10000</v>
      </c>
      <c r="F3332" s="167">
        <f t="shared" si="70"/>
        <v>10000</v>
      </c>
      <c r="G3332" s="171"/>
      <c r="H3332" s="178"/>
      <c r="I3332" s="184"/>
    </row>
    <row r="3333" spans="1:9">
      <c r="A3333" s="166"/>
      <c r="B3333" s="915">
        <v>44852</v>
      </c>
      <c r="C3333" s="916" t="s">
        <v>1918</v>
      </c>
      <c r="D3333" s="24" t="s">
        <v>21</v>
      </c>
      <c r="E3333" s="1014">
        <v>10000</v>
      </c>
      <c r="F3333" s="167">
        <f t="shared" si="70"/>
        <v>10000</v>
      </c>
      <c r="G3333" s="171"/>
      <c r="H3333" s="178"/>
      <c r="I3333" s="184"/>
    </row>
    <row r="3334" spans="1:9">
      <c r="A3334" s="166"/>
      <c r="B3334" s="915">
        <v>44852</v>
      </c>
      <c r="C3334" s="916" t="s">
        <v>1918</v>
      </c>
      <c r="D3334" s="24" t="s">
        <v>21</v>
      </c>
      <c r="E3334" s="1014">
        <v>5000</v>
      </c>
      <c r="F3334" s="167">
        <f t="shared" si="70"/>
        <v>5000</v>
      </c>
      <c r="G3334" s="171"/>
      <c r="H3334" s="178"/>
      <c r="I3334" s="184"/>
    </row>
    <row r="3335" spans="1:9">
      <c r="A3335" s="166"/>
      <c r="B3335" s="915">
        <v>44852</v>
      </c>
      <c r="C3335" s="916" t="s">
        <v>1918</v>
      </c>
      <c r="D3335" s="24" t="s">
        <v>21</v>
      </c>
      <c r="E3335" s="1014">
        <v>10000</v>
      </c>
      <c r="F3335" s="167">
        <f t="shared" si="70"/>
        <v>10000</v>
      </c>
      <c r="G3335" s="171"/>
      <c r="H3335" s="178"/>
      <c r="I3335" s="184"/>
    </row>
    <row r="3336" spans="1:9">
      <c r="A3336" s="166"/>
      <c r="B3336" s="915">
        <v>44852</v>
      </c>
      <c r="C3336" s="916" t="s">
        <v>1918</v>
      </c>
      <c r="D3336" s="24" t="s">
        <v>21</v>
      </c>
      <c r="E3336" s="1014">
        <v>10000</v>
      </c>
      <c r="F3336" s="167">
        <f t="shared" si="70"/>
        <v>10000</v>
      </c>
      <c r="G3336" s="171"/>
      <c r="H3336" s="178"/>
      <c r="I3336" s="184"/>
    </row>
    <row r="3337" spans="1:9">
      <c r="A3337" s="166"/>
      <c r="B3337" s="915">
        <v>44852</v>
      </c>
      <c r="C3337" s="916" t="s">
        <v>1918</v>
      </c>
      <c r="D3337" s="24" t="s">
        <v>21</v>
      </c>
      <c r="E3337" s="1014">
        <v>10000</v>
      </c>
      <c r="F3337" s="167">
        <f t="shared" si="70"/>
        <v>10000</v>
      </c>
      <c r="G3337" s="171"/>
      <c r="H3337" s="178"/>
      <c r="I3337" s="184"/>
    </row>
    <row r="3338" spans="1:9">
      <c r="A3338" s="166"/>
      <c r="B3338" s="915">
        <v>44852</v>
      </c>
      <c r="C3338" s="916" t="s">
        <v>1918</v>
      </c>
      <c r="D3338" s="24" t="s">
        <v>21</v>
      </c>
      <c r="E3338" s="1014">
        <v>10000</v>
      </c>
      <c r="F3338" s="167">
        <f t="shared" si="70"/>
        <v>10000</v>
      </c>
      <c r="G3338" s="171"/>
      <c r="H3338" s="178"/>
      <c r="I3338" s="184"/>
    </row>
    <row r="3339" spans="1:9">
      <c r="A3339" s="166"/>
      <c r="B3339" s="915">
        <v>44852</v>
      </c>
      <c r="C3339" s="916" t="s">
        <v>1918</v>
      </c>
      <c r="D3339" s="24" t="s">
        <v>21</v>
      </c>
      <c r="E3339" s="1014">
        <v>20000</v>
      </c>
      <c r="F3339" s="167">
        <f t="shared" si="70"/>
        <v>20000</v>
      </c>
      <c r="G3339" s="171"/>
      <c r="H3339" s="178"/>
      <c r="I3339" s="184"/>
    </row>
    <row r="3340" spans="1:9">
      <c r="A3340" s="166"/>
      <c r="B3340" s="915">
        <v>44852</v>
      </c>
      <c r="C3340" s="916" t="s">
        <v>1918</v>
      </c>
      <c r="D3340" s="24" t="s">
        <v>21</v>
      </c>
      <c r="E3340" s="1014">
        <v>10000</v>
      </c>
      <c r="F3340" s="167">
        <f t="shared" si="70"/>
        <v>10000</v>
      </c>
      <c r="G3340" s="171"/>
      <c r="H3340" s="178"/>
      <c r="I3340" s="184"/>
    </row>
    <row r="3341" spans="1:9">
      <c r="A3341" s="166"/>
      <c r="B3341" s="915">
        <v>44852</v>
      </c>
      <c r="C3341" s="916" t="s">
        <v>1918</v>
      </c>
      <c r="D3341" s="24" t="s">
        <v>21</v>
      </c>
      <c r="E3341" s="1014">
        <v>12000</v>
      </c>
      <c r="F3341" s="167">
        <f t="shared" si="70"/>
        <v>12000</v>
      </c>
      <c r="G3341" s="171"/>
      <c r="H3341" s="178"/>
      <c r="I3341" s="184"/>
    </row>
    <row r="3342" spans="1:9">
      <c r="A3342" s="166"/>
      <c r="B3342" s="915">
        <v>44852</v>
      </c>
      <c r="C3342" s="916" t="s">
        <v>1918</v>
      </c>
      <c r="D3342" s="24" t="s">
        <v>21</v>
      </c>
      <c r="E3342" s="1014">
        <v>10000</v>
      </c>
      <c r="F3342" s="167">
        <f t="shared" si="70"/>
        <v>10000</v>
      </c>
      <c r="G3342" s="171"/>
      <c r="H3342" s="178"/>
      <c r="I3342" s="184"/>
    </row>
    <row r="3343" spans="1:9">
      <c r="A3343" s="166"/>
      <c r="B3343" s="915">
        <v>44852</v>
      </c>
      <c r="C3343" s="916" t="s">
        <v>1918</v>
      </c>
      <c r="D3343" s="24" t="s">
        <v>21</v>
      </c>
      <c r="E3343" s="1014">
        <v>10000</v>
      </c>
      <c r="F3343" s="167">
        <f t="shared" si="70"/>
        <v>10000</v>
      </c>
      <c r="G3343" s="171"/>
      <c r="H3343" s="178"/>
      <c r="I3343" s="184"/>
    </row>
    <row r="3344" spans="1:9">
      <c r="A3344" s="166"/>
      <c r="B3344" s="915">
        <v>44852</v>
      </c>
      <c r="C3344" s="916" t="s">
        <v>1918</v>
      </c>
      <c r="D3344" s="24" t="s">
        <v>21</v>
      </c>
      <c r="E3344" s="1014">
        <v>10000</v>
      </c>
      <c r="F3344" s="167">
        <f t="shared" si="70"/>
        <v>10000</v>
      </c>
      <c r="G3344" s="171"/>
      <c r="H3344" s="178"/>
      <c r="I3344" s="184"/>
    </row>
    <row r="3345" spans="1:9">
      <c r="A3345" s="166"/>
      <c r="B3345" s="915">
        <v>44852</v>
      </c>
      <c r="C3345" s="916" t="s">
        <v>1918</v>
      </c>
      <c r="D3345" s="24" t="s">
        <v>21</v>
      </c>
      <c r="E3345" s="1014">
        <v>30000</v>
      </c>
      <c r="F3345" s="167">
        <f t="shared" si="70"/>
        <v>30000</v>
      </c>
      <c r="G3345" s="171"/>
      <c r="H3345" s="178"/>
      <c r="I3345" s="184"/>
    </row>
    <row r="3346" spans="1:9">
      <c r="A3346" s="166"/>
      <c r="B3346" s="915">
        <v>44852</v>
      </c>
      <c r="C3346" s="916" t="s">
        <v>1918</v>
      </c>
      <c r="D3346" s="24" t="s">
        <v>21</v>
      </c>
      <c r="E3346" s="1014">
        <v>5000</v>
      </c>
      <c r="F3346" s="167">
        <f t="shared" si="70"/>
        <v>5000</v>
      </c>
      <c r="G3346" s="171"/>
      <c r="H3346" s="178"/>
      <c r="I3346" s="184"/>
    </row>
    <row r="3347" spans="1:9">
      <c r="A3347" s="166"/>
      <c r="B3347" s="915">
        <v>44852</v>
      </c>
      <c r="C3347" s="916" t="s">
        <v>1918</v>
      </c>
      <c r="D3347" s="24" t="s">
        <v>21</v>
      </c>
      <c r="E3347" s="1014">
        <v>20000</v>
      </c>
      <c r="F3347" s="167">
        <f t="shared" si="70"/>
        <v>20000</v>
      </c>
      <c r="G3347" s="171"/>
      <c r="H3347" s="178"/>
      <c r="I3347" s="184"/>
    </row>
    <row r="3348" spans="1:9">
      <c r="A3348" s="166"/>
      <c r="B3348" s="915">
        <v>44853</v>
      </c>
      <c r="C3348" s="916" t="s">
        <v>1919</v>
      </c>
      <c r="D3348" s="24" t="s">
        <v>21</v>
      </c>
      <c r="E3348" s="1014">
        <v>80000</v>
      </c>
      <c r="F3348" s="167">
        <f t="shared" si="70"/>
        <v>80000</v>
      </c>
      <c r="G3348" s="171"/>
      <c r="H3348" s="178"/>
      <c r="I3348" s="184"/>
    </row>
    <row r="3349" spans="1:9">
      <c r="A3349" s="166"/>
      <c r="B3349" s="915">
        <v>44853</v>
      </c>
      <c r="C3349" s="916" t="s">
        <v>1919</v>
      </c>
      <c r="D3349" s="24" t="s">
        <v>21</v>
      </c>
      <c r="E3349" s="1014">
        <v>10000</v>
      </c>
      <c r="F3349" s="167">
        <f t="shared" si="70"/>
        <v>10000</v>
      </c>
      <c r="G3349" s="171"/>
      <c r="H3349" s="178"/>
      <c r="I3349" s="184"/>
    </row>
    <row r="3350" spans="1:9">
      <c r="A3350" s="166"/>
      <c r="B3350" s="915">
        <v>44853</v>
      </c>
      <c r="C3350" s="916" t="s">
        <v>1919</v>
      </c>
      <c r="D3350" s="24" t="s">
        <v>21</v>
      </c>
      <c r="E3350" s="1014">
        <v>10000</v>
      </c>
      <c r="F3350" s="167">
        <f t="shared" si="70"/>
        <v>10000</v>
      </c>
      <c r="G3350" s="171"/>
      <c r="H3350" s="178"/>
      <c r="I3350" s="184"/>
    </row>
    <row r="3351" spans="1:9">
      <c r="A3351" s="166"/>
      <c r="B3351" s="915">
        <v>44853</v>
      </c>
      <c r="C3351" s="916" t="s">
        <v>1919</v>
      </c>
      <c r="D3351" s="106" t="s">
        <v>2448</v>
      </c>
      <c r="E3351" s="1014">
        <v>300000</v>
      </c>
      <c r="F3351" s="167">
        <f t="shared" si="70"/>
        <v>300000</v>
      </c>
      <c r="G3351" s="171"/>
      <c r="H3351" s="178"/>
      <c r="I3351" s="184"/>
    </row>
    <row r="3352" spans="1:9">
      <c r="A3352" s="166"/>
      <c r="B3352" s="915">
        <v>44853</v>
      </c>
      <c r="C3352" s="916" t="s">
        <v>1919</v>
      </c>
      <c r="D3352" s="106" t="s">
        <v>2013</v>
      </c>
      <c r="E3352" s="1014">
        <v>300000</v>
      </c>
      <c r="F3352" s="167">
        <f t="shared" si="70"/>
        <v>300000</v>
      </c>
      <c r="G3352" s="171"/>
      <c r="H3352" s="178"/>
      <c r="I3352" s="184"/>
    </row>
    <row r="3353" spans="1:9">
      <c r="A3353" s="166"/>
      <c r="B3353" s="915">
        <v>44853</v>
      </c>
      <c r="C3353" s="916" t="s">
        <v>1919</v>
      </c>
      <c r="D3353" s="24" t="s">
        <v>21</v>
      </c>
      <c r="E3353" s="1014">
        <v>10000</v>
      </c>
      <c r="F3353" s="167">
        <f t="shared" si="70"/>
        <v>10000</v>
      </c>
      <c r="G3353" s="171"/>
      <c r="H3353" s="178"/>
      <c r="I3353" s="184"/>
    </row>
    <row r="3354" spans="1:9">
      <c r="A3354" s="166"/>
      <c r="B3354" s="915">
        <v>44853</v>
      </c>
      <c r="C3354" s="916" t="s">
        <v>1919</v>
      </c>
      <c r="D3354" s="24" t="s">
        <v>21</v>
      </c>
      <c r="E3354" s="1014">
        <v>10000</v>
      </c>
      <c r="F3354" s="167">
        <f t="shared" si="70"/>
        <v>10000</v>
      </c>
      <c r="G3354" s="171"/>
      <c r="H3354" s="178"/>
      <c r="I3354" s="184"/>
    </row>
    <row r="3355" spans="1:9">
      <c r="A3355" s="166"/>
      <c r="B3355" s="915">
        <v>44853</v>
      </c>
      <c r="C3355" s="916" t="s">
        <v>1919</v>
      </c>
      <c r="D3355" s="24" t="s">
        <v>21</v>
      </c>
      <c r="E3355" s="1014">
        <v>10000</v>
      </c>
      <c r="F3355" s="167">
        <f t="shared" si="70"/>
        <v>10000</v>
      </c>
      <c r="G3355" s="171"/>
      <c r="H3355" s="178"/>
      <c r="I3355" s="184"/>
    </row>
    <row r="3356" spans="1:9">
      <c r="A3356" s="166"/>
      <c r="B3356" s="915">
        <v>44853</v>
      </c>
      <c r="C3356" s="916" t="s">
        <v>1919</v>
      </c>
      <c r="D3356" s="24" t="s">
        <v>21</v>
      </c>
      <c r="E3356" s="1014">
        <v>10000</v>
      </c>
      <c r="F3356" s="167">
        <f t="shared" si="70"/>
        <v>10000</v>
      </c>
      <c r="G3356" s="171"/>
      <c r="H3356" s="178"/>
      <c r="I3356" s="184"/>
    </row>
    <row r="3357" spans="1:9">
      <c r="A3357" s="166"/>
      <c r="B3357" s="915">
        <v>44853</v>
      </c>
      <c r="C3357" s="916" t="s">
        <v>1919</v>
      </c>
      <c r="D3357" s="24" t="s">
        <v>21</v>
      </c>
      <c r="E3357" s="1014">
        <v>10000</v>
      </c>
      <c r="F3357" s="167">
        <f t="shared" si="70"/>
        <v>10000</v>
      </c>
      <c r="G3357" s="171"/>
      <c r="H3357" s="178"/>
      <c r="I3357" s="184"/>
    </row>
    <row r="3358" spans="1:9">
      <c r="A3358" s="166"/>
      <c r="B3358" s="915">
        <v>44853</v>
      </c>
      <c r="C3358" s="916" t="s">
        <v>1919</v>
      </c>
      <c r="D3358" s="24" t="s">
        <v>21</v>
      </c>
      <c r="E3358" s="1014">
        <v>25000</v>
      </c>
      <c r="F3358" s="167">
        <f t="shared" si="70"/>
        <v>25000</v>
      </c>
      <c r="G3358" s="171"/>
      <c r="H3358" s="178"/>
      <c r="I3358" s="184"/>
    </row>
    <row r="3359" spans="1:9">
      <c r="A3359" s="166"/>
      <c r="B3359" s="915">
        <v>44853</v>
      </c>
      <c r="C3359" s="916" t="s">
        <v>1919</v>
      </c>
      <c r="D3359" s="24" t="s">
        <v>21</v>
      </c>
      <c r="E3359" s="1014">
        <v>10000</v>
      </c>
      <c r="F3359" s="167">
        <f t="shared" si="70"/>
        <v>10000</v>
      </c>
      <c r="G3359" s="171"/>
      <c r="H3359" s="178"/>
      <c r="I3359" s="184"/>
    </row>
    <row r="3360" spans="1:9">
      <c r="A3360" s="166"/>
      <c r="B3360" s="915">
        <v>44853</v>
      </c>
      <c r="C3360" s="916" t="s">
        <v>1919</v>
      </c>
      <c r="D3360" s="24" t="s">
        <v>21</v>
      </c>
      <c r="E3360" s="1014">
        <v>10000</v>
      </c>
      <c r="F3360" s="167">
        <f t="shared" si="70"/>
        <v>10000</v>
      </c>
      <c r="G3360" s="171"/>
      <c r="H3360" s="178"/>
      <c r="I3360" s="184"/>
    </row>
    <row r="3361" spans="1:9">
      <c r="A3361" s="166"/>
      <c r="B3361" s="915">
        <v>44853</v>
      </c>
      <c r="C3361" s="916" t="s">
        <v>1919</v>
      </c>
      <c r="D3361" s="24" t="s">
        <v>21</v>
      </c>
      <c r="E3361" s="1014">
        <v>10000</v>
      </c>
      <c r="F3361" s="167">
        <f t="shared" si="70"/>
        <v>10000</v>
      </c>
      <c r="G3361" s="171"/>
      <c r="H3361" s="178"/>
      <c r="I3361" s="184"/>
    </row>
    <row r="3362" spans="1:9">
      <c r="A3362" s="166"/>
      <c r="B3362" s="915">
        <v>44853</v>
      </c>
      <c r="C3362" s="916" t="s">
        <v>1919</v>
      </c>
      <c r="D3362" s="24" t="s">
        <v>21</v>
      </c>
      <c r="E3362" s="1014">
        <v>20000</v>
      </c>
      <c r="F3362" s="167">
        <f t="shared" si="70"/>
        <v>20000</v>
      </c>
      <c r="G3362" s="171"/>
      <c r="H3362" s="178"/>
      <c r="I3362" s="184"/>
    </row>
    <row r="3363" spans="1:9">
      <c r="A3363" s="166"/>
      <c r="B3363" s="915">
        <v>44853</v>
      </c>
      <c r="C3363" s="916" t="s">
        <v>1919</v>
      </c>
      <c r="D3363" s="24" t="s">
        <v>21</v>
      </c>
      <c r="E3363" s="1014">
        <v>10000</v>
      </c>
      <c r="F3363" s="167">
        <f t="shared" si="70"/>
        <v>10000</v>
      </c>
      <c r="G3363" s="171"/>
      <c r="H3363" s="178"/>
      <c r="I3363" s="184"/>
    </row>
    <row r="3364" spans="1:9">
      <c r="A3364" s="166"/>
      <c r="B3364" s="915">
        <v>44853</v>
      </c>
      <c r="C3364" s="916" t="s">
        <v>1919</v>
      </c>
      <c r="D3364" s="106" t="s">
        <v>2012</v>
      </c>
      <c r="E3364" s="1014">
        <v>308000</v>
      </c>
      <c r="F3364" s="167">
        <f t="shared" si="70"/>
        <v>308000</v>
      </c>
      <c r="G3364" s="171"/>
      <c r="H3364" s="178"/>
      <c r="I3364" s="184"/>
    </row>
    <row r="3365" spans="1:9">
      <c r="A3365" s="166"/>
      <c r="B3365" s="915">
        <v>44853</v>
      </c>
      <c r="C3365" s="916" t="s">
        <v>1919</v>
      </c>
      <c r="D3365" s="24" t="s">
        <v>21</v>
      </c>
      <c r="E3365" s="1014">
        <v>20000</v>
      </c>
      <c r="F3365" s="167">
        <f t="shared" si="70"/>
        <v>20000</v>
      </c>
      <c r="G3365" s="171"/>
      <c r="H3365" s="178"/>
      <c r="I3365" s="184"/>
    </row>
    <row r="3366" spans="1:9">
      <c r="A3366" s="166"/>
      <c r="B3366" s="915">
        <v>44853</v>
      </c>
      <c r="C3366" s="916" t="s">
        <v>1919</v>
      </c>
      <c r="D3366" s="24" t="s">
        <v>21</v>
      </c>
      <c r="E3366" s="1014">
        <v>15000</v>
      </c>
      <c r="F3366" s="167">
        <f t="shared" si="70"/>
        <v>15000</v>
      </c>
      <c r="G3366" s="171"/>
      <c r="H3366" s="178"/>
      <c r="I3366" s="184"/>
    </row>
    <row r="3367" spans="1:9">
      <c r="A3367" s="166"/>
      <c r="B3367" s="915">
        <v>44854</v>
      </c>
      <c r="C3367" s="916" t="s">
        <v>1920</v>
      </c>
      <c r="D3367" s="106" t="s">
        <v>292</v>
      </c>
      <c r="E3367" s="1014">
        <v>200000</v>
      </c>
      <c r="F3367" s="167">
        <f t="shared" si="70"/>
        <v>200000</v>
      </c>
      <c r="G3367" s="171"/>
      <c r="H3367" s="178"/>
      <c r="I3367" s="184"/>
    </row>
    <row r="3368" spans="1:9">
      <c r="A3368" s="166"/>
      <c r="B3368" s="915">
        <v>44854</v>
      </c>
      <c r="C3368" s="916" t="s">
        <v>1920</v>
      </c>
      <c r="D3368" s="106" t="s">
        <v>146</v>
      </c>
      <c r="E3368" s="1014">
        <v>200000</v>
      </c>
      <c r="F3368" s="167">
        <f t="shared" si="70"/>
        <v>200000</v>
      </c>
      <c r="G3368" s="171"/>
      <c r="H3368" s="178"/>
      <c r="I3368" s="184"/>
    </row>
    <row r="3369" spans="1:9">
      <c r="A3369" s="166"/>
      <c r="B3369" s="915">
        <v>44854</v>
      </c>
      <c r="C3369" s="916" t="s">
        <v>1920</v>
      </c>
      <c r="D3369" s="24" t="s">
        <v>21</v>
      </c>
      <c r="E3369" s="1014">
        <v>5000</v>
      </c>
      <c r="F3369" s="167">
        <f t="shared" si="70"/>
        <v>5000</v>
      </c>
      <c r="G3369" s="171"/>
      <c r="H3369" s="178"/>
      <c r="I3369" s="184"/>
    </row>
    <row r="3370" spans="1:9">
      <c r="A3370" s="166"/>
      <c r="B3370" s="915">
        <v>44854</v>
      </c>
      <c r="C3370" s="916" t="s">
        <v>1920</v>
      </c>
      <c r="D3370" s="24" t="s">
        <v>21</v>
      </c>
      <c r="E3370" s="1014">
        <v>10000</v>
      </c>
      <c r="F3370" s="167">
        <f t="shared" si="70"/>
        <v>10000</v>
      </c>
      <c r="G3370" s="171"/>
      <c r="H3370" s="178"/>
      <c r="I3370" s="184"/>
    </row>
    <row r="3371" spans="1:9">
      <c r="A3371" s="166"/>
      <c r="B3371" s="915">
        <v>44854</v>
      </c>
      <c r="C3371" s="916" t="s">
        <v>1920</v>
      </c>
      <c r="D3371" s="24" t="s">
        <v>21</v>
      </c>
      <c r="E3371" s="1014">
        <v>10000</v>
      </c>
      <c r="F3371" s="167">
        <f t="shared" si="70"/>
        <v>10000</v>
      </c>
      <c r="G3371" s="171"/>
      <c r="H3371" s="178"/>
      <c r="I3371" s="184"/>
    </row>
    <row r="3372" spans="1:9">
      <c r="A3372" s="166"/>
      <c r="B3372" s="915">
        <v>44854</v>
      </c>
      <c r="C3372" s="916" t="s">
        <v>1920</v>
      </c>
      <c r="D3372" s="24" t="s">
        <v>21</v>
      </c>
      <c r="E3372" s="1014">
        <v>10000</v>
      </c>
      <c r="F3372" s="167">
        <f t="shared" si="70"/>
        <v>10000</v>
      </c>
      <c r="G3372" s="171"/>
      <c r="H3372" s="178"/>
      <c r="I3372" s="184"/>
    </row>
    <row r="3373" spans="1:9">
      <c r="A3373" s="166"/>
      <c r="B3373" s="915">
        <v>44854</v>
      </c>
      <c r="C3373" s="916" t="s">
        <v>1920</v>
      </c>
      <c r="D3373" s="24" t="s">
        <v>21</v>
      </c>
      <c r="E3373" s="1014">
        <v>10000</v>
      </c>
      <c r="F3373" s="167">
        <f t="shared" si="70"/>
        <v>10000</v>
      </c>
      <c r="G3373" s="171"/>
      <c r="H3373" s="178"/>
      <c r="I3373" s="184"/>
    </row>
    <row r="3374" spans="1:9">
      <c r="A3374" s="166"/>
      <c r="B3374" s="915">
        <v>44854</v>
      </c>
      <c r="C3374" s="916" t="s">
        <v>1920</v>
      </c>
      <c r="D3374" s="24" t="s">
        <v>21</v>
      </c>
      <c r="E3374" s="1014">
        <v>10000</v>
      </c>
      <c r="F3374" s="167">
        <f t="shared" si="70"/>
        <v>10000</v>
      </c>
      <c r="G3374" s="171"/>
      <c r="H3374" s="178"/>
      <c r="I3374" s="184"/>
    </row>
    <row r="3375" spans="1:9">
      <c r="A3375" s="166"/>
      <c r="B3375" s="915">
        <v>44855</v>
      </c>
      <c r="C3375" s="916" t="s">
        <v>1921</v>
      </c>
      <c r="D3375" s="24" t="s">
        <v>21</v>
      </c>
      <c r="E3375" s="1014">
        <v>20000</v>
      </c>
      <c r="F3375" s="167">
        <f t="shared" si="70"/>
        <v>20000</v>
      </c>
      <c r="G3375" s="171"/>
      <c r="H3375" s="178"/>
      <c r="I3375" s="184"/>
    </row>
    <row r="3376" spans="1:9">
      <c r="A3376" s="166"/>
      <c r="B3376" s="915">
        <v>44855</v>
      </c>
      <c r="C3376" s="916" t="s">
        <v>1921</v>
      </c>
      <c r="D3376" s="24" t="s">
        <v>21</v>
      </c>
      <c r="E3376" s="1014">
        <v>5000</v>
      </c>
      <c r="F3376" s="167">
        <f t="shared" si="70"/>
        <v>5000</v>
      </c>
      <c r="G3376" s="171"/>
      <c r="H3376" s="178"/>
      <c r="I3376" s="184"/>
    </row>
    <row r="3377" spans="1:9">
      <c r="A3377" s="166"/>
      <c r="B3377" s="915">
        <v>44855</v>
      </c>
      <c r="C3377" s="916" t="s">
        <v>1921</v>
      </c>
      <c r="D3377" s="106" t="s">
        <v>2014</v>
      </c>
      <c r="E3377" s="1014">
        <v>200000</v>
      </c>
      <c r="F3377" s="167">
        <f t="shared" si="70"/>
        <v>200000</v>
      </c>
      <c r="G3377" s="171"/>
      <c r="H3377" s="178"/>
      <c r="I3377" s="184"/>
    </row>
    <row r="3378" spans="1:9">
      <c r="A3378" s="166"/>
      <c r="B3378" s="915">
        <v>44855</v>
      </c>
      <c r="C3378" s="916" t="s">
        <v>1921</v>
      </c>
      <c r="D3378" s="106" t="s">
        <v>361</v>
      </c>
      <c r="E3378" s="1014">
        <v>500000</v>
      </c>
      <c r="F3378" s="167">
        <f t="shared" si="70"/>
        <v>500000</v>
      </c>
      <c r="G3378" s="171"/>
      <c r="H3378" s="178"/>
      <c r="I3378" s="184"/>
    </row>
    <row r="3379" spans="1:9">
      <c r="A3379" s="166"/>
      <c r="B3379" s="915">
        <v>44855</v>
      </c>
      <c r="C3379" s="916" t="s">
        <v>1921</v>
      </c>
      <c r="D3379" s="106" t="s">
        <v>979</v>
      </c>
      <c r="E3379" s="1014">
        <v>1000000</v>
      </c>
      <c r="F3379" s="167">
        <f t="shared" si="70"/>
        <v>1000000</v>
      </c>
      <c r="G3379" s="171"/>
      <c r="H3379" s="178"/>
      <c r="I3379" s="184"/>
    </row>
    <row r="3380" spans="1:9">
      <c r="A3380" s="166"/>
      <c r="B3380" s="915">
        <v>44855</v>
      </c>
      <c r="C3380" s="916" t="s">
        <v>1921</v>
      </c>
      <c r="D3380" s="24" t="s">
        <v>21</v>
      </c>
      <c r="E3380" s="1014">
        <v>10000</v>
      </c>
      <c r="F3380" s="167">
        <f t="shared" si="70"/>
        <v>10000</v>
      </c>
      <c r="G3380" s="171"/>
      <c r="H3380" s="178"/>
      <c r="I3380" s="184"/>
    </row>
    <row r="3381" spans="1:9">
      <c r="A3381" s="166"/>
      <c r="B3381" s="915">
        <v>44855</v>
      </c>
      <c r="C3381" s="916" t="s">
        <v>1921</v>
      </c>
      <c r="D3381" s="24" t="s">
        <v>21</v>
      </c>
      <c r="E3381" s="1014">
        <v>10000</v>
      </c>
      <c r="F3381" s="167">
        <f t="shared" si="70"/>
        <v>10000</v>
      </c>
      <c r="G3381" s="171"/>
      <c r="H3381" s="178"/>
      <c r="I3381" s="184"/>
    </row>
    <row r="3382" spans="1:9">
      <c r="A3382" s="166"/>
      <c r="B3382" s="915">
        <v>44855</v>
      </c>
      <c r="C3382" s="916" t="s">
        <v>1921</v>
      </c>
      <c r="D3382" s="24" t="s">
        <v>21</v>
      </c>
      <c r="E3382" s="1014">
        <v>30000</v>
      </c>
      <c r="F3382" s="167">
        <f t="shared" si="70"/>
        <v>30000</v>
      </c>
      <c r="G3382" s="171"/>
      <c r="H3382" s="178"/>
      <c r="I3382" s="184"/>
    </row>
    <row r="3383" spans="1:9">
      <c r="A3383" s="166"/>
      <c r="B3383" s="915">
        <v>44855</v>
      </c>
      <c r="C3383" s="916" t="s">
        <v>1921</v>
      </c>
      <c r="D3383" s="24" t="s">
        <v>21</v>
      </c>
      <c r="E3383" s="1014">
        <v>10000</v>
      </c>
      <c r="F3383" s="167">
        <f t="shared" si="70"/>
        <v>10000</v>
      </c>
      <c r="G3383" s="171"/>
      <c r="H3383" s="178"/>
      <c r="I3383" s="184"/>
    </row>
    <row r="3384" spans="1:9">
      <c r="A3384" s="166"/>
      <c r="B3384" s="915">
        <v>44855</v>
      </c>
      <c r="C3384" s="916" t="s">
        <v>1921</v>
      </c>
      <c r="D3384" s="24" t="s">
        <v>21</v>
      </c>
      <c r="E3384" s="1014">
        <v>10000</v>
      </c>
      <c r="F3384" s="167">
        <f t="shared" si="70"/>
        <v>10000</v>
      </c>
      <c r="G3384" s="171"/>
      <c r="H3384" s="178"/>
      <c r="I3384" s="184"/>
    </row>
    <row r="3385" spans="1:9">
      <c r="A3385" s="166"/>
      <c r="B3385" s="915">
        <v>44855</v>
      </c>
      <c r="C3385" s="916" t="s">
        <v>1921</v>
      </c>
      <c r="D3385" s="24" t="s">
        <v>21</v>
      </c>
      <c r="E3385" s="1014">
        <v>5000</v>
      </c>
      <c r="F3385" s="167">
        <f t="shared" si="70"/>
        <v>5000</v>
      </c>
      <c r="G3385" s="171"/>
      <c r="H3385" s="178"/>
      <c r="I3385" s="184"/>
    </row>
    <row r="3386" spans="1:9">
      <c r="A3386" s="166"/>
      <c r="B3386" s="915">
        <v>44856</v>
      </c>
      <c r="C3386" s="916" t="s">
        <v>1922</v>
      </c>
      <c r="D3386" s="24" t="s">
        <v>21</v>
      </c>
      <c r="E3386" s="1014">
        <v>10000</v>
      </c>
      <c r="F3386" s="167">
        <f t="shared" si="70"/>
        <v>10000</v>
      </c>
      <c r="G3386" s="171"/>
      <c r="H3386" s="178"/>
      <c r="I3386" s="184"/>
    </row>
    <row r="3387" spans="1:9">
      <c r="A3387" s="166"/>
      <c r="B3387" s="915">
        <v>44856</v>
      </c>
      <c r="C3387" s="916" t="s">
        <v>1922</v>
      </c>
      <c r="D3387" s="106" t="s">
        <v>288</v>
      </c>
      <c r="E3387" s="1014">
        <v>200000</v>
      </c>
      <c r="F3387" s="167">
        <f t="shared" si="70"/>
        <v>200000</v>
      </c>
      <c r="G3387" s="171"/>
      <c r="H3387" s="178"/>
      <c r="I3387" s="184"/>
    </row>
    <row r="3388" spans="1:9">
      <c r="A3388" s="166"/>
      <c r="B3388" s="915">
        <v>44856</v>
      </c>
      <c r="C3388" s="916" t="s">
        <v>1922</v>
      </c>
      <c r="D3388" s="24" t="s">
        <v>21</v>
      </c>
      <c r="E3388" s="1014">
        <v>10000</v>
      </c>
      <c r="F3388" s="167">
        <f t="shared" si="70"/>
        <v>10000</v>
      </c>
      <c r="G3388" s="171"/>
      <c r="H3388" s="178"/>
      <c r="I3388" s="184"/>
    </row>
    <row r="3389" spans="1:9">
      <c r="A3389" s="166"/>
      <c r="B3389" s="915">
        <v>44856</v>
      </c>
      <c r="C3389" s="916" t="s">
        <v>1922</v>
      </c>
      <c r="D3389" s="24" t="s">
        <v>21</v>
      </c>
      <c r="E3389" s="1014">
        <v>20000</v>
      </c>
      <c r="F3389" s="167">
        <f t="shared" si="70"/>
        <v>20000</v>
      </c>
      <c r="G3389" s="171"/>
      <c r="H3389" s="178"/>
      <c r="I3389" s="184"/>
    </row>
    <row r="3390" spans="1:9">
      <c r="A3390" s="166"/>
      <c r="B3390" s="915">
        <v>44856</v>
      </c>
      <c r="C3390" s="916" t="s">
        <v>1922</v>
      </c>
      <c r="D3390" s="24" t="s">
        <v>21</v>
      </c>
      <c r="E3390" s="1014">
        <v>10000</v>
      </c>
      <c r="F3390" s="167">
        <f t="shared" si="70"/>
        <v>10000</v>
      </c>
      <c r="G3390" s="171"/>
      <c r="H3390" s="178"/>
      <c r="I3390" s="184"/>
    </row>
    <row r="3391" spans="1:9">
      <c r="A3391" s="166"/>
      <c r="B3391" s="915">
        <v>44856</v>
      </c>
      <c r="C3391" s="916" t="s">
        <v>1922</v>
      </c>
      <c r="D3391" s="24" t="s">
        <v>21</v>
      </c>
      <c r="E3391" s="1014">
        <v>10000</v>
      </c>
      <c r="F3391" s="167">
        <f t="shared" si="70"/>
        <v>10000</v>
      </c>
      <c r="G3391" s="171"/>
      <c r="H3391" s="178"/>
      <c r="I3391" s="184"/>
    </row>
    <row r="3392" spans="1:9">
      <c r="A3392" s="166"/>
      <c r="B3392" s="915">
        <v>44857</v>
      </c>
      <c r="C3392" s="916" t="s">
        <v>1923</v>
      </c>
      <c r="D3392" s="106" t="s">
        <v>143</v>
      </c>
      <c r="E3392" s="1014">
        <v>200000</v>
      </c>
      <c r="F3392" s="167">
        <f t="shared" ref="F3392:F3438" si="71">E3392</f>
        <v>200000</v>
      </c>
      <c r="G3392" s="171"/>
      <c r="H3392" s="178"/>
      <c r="I3392" s="184"/>
    </row>
    <row r="3393" spans="1:9">
      <c r="A3393" s="166"/>
      <c r="B3393" s="915">
        <v>44857</v>
      </c>
      <c r="C3393" s="916" t="s">
        <v>1923</v>
      </c>
      <c r="D3393" s="24" t="s">
        <v>21</v>
      </c>
      <c r="E3393" s="1014">
        <v>20000</v>
      </c>
      <c r="F3393" s="167">
        <f t="shared" si="71"/>
        <v>20000</v>
      </c>
      <c r="G3393" s="171"/>
      <c r="H3393" s="178"/>
      <c r="I3393" s="184"/>
    </row>
    <row r="3394" spans="1:9">
      <c r="A3394" s="166"/>
      <c r="B3394" s="915">
        <v>44857</v>
      </c>
      <c r="C3394" s="916" t="s">
        <v>1923</v>
      </c>
      <c r="D3394" s="24" t="s">
        <v>21</v>
      </c>
      <c r="E3394" s="1014">
        <v>10000</v>
      </c>
      <c r="F3394" s="167">
        <f t="shared" si="71"/>
        <v>10000</v>
      </c>
      <c r="G3394" s="171"/>
      <c r="H3394" s="178"/>
      <c r="I3394" s="184"/>
    </row>
    <row r="3395" spans="1:9">
      <c r="A3395" s="166"/>
      <c r="B3395" s="915">
        <v>44858</v>
      </c>
      <c r="C3395" s="916" t="s">
        <v>1924</v>
      </c>
      <c r="D3395" s="24" t="s">
        <v>21</v>
      </c>
      <c r="E3395" s="1014">
        <v>100000</v>
      </c>
      <c r="F3395" s="167">
        <f t="shared" si="71"/>
        <v>100000</v>
      </c>
      <c r="G3395" s="171"/>
      <c r="H3395" s="178"/>
      <c r="I3395" s="184"/>
    </row>
    <row r="3396" spans="1:9">
      <c r="A3396" s="166"/>
      <c r="B3396" s="915">
        <v>44858</v>
      </c>
      <c r="C3396" s="916" t="s">
        <v>1924</v>
      </c>
      <c r="D3396" s="24" t="s">
        <v>21</v>
      </c>
      <c r="E3396" s="1014">
        <v>10000</v>
      </c>
      <c r="F3396" s="167">
        <f t="shared" si="71"/>
        <v>10000</v>
      </c>
      <c r="G3396" s="171"/>
      <c r="H3396" s="178"/>
      <c r="I3396" s="184"/>
    </row>
    <row r="3397" spans="1:9">
      <c r="A3397" s="166"/>
      <c r="B3397" s="915">
        <v>44858</v>
      </c>
      <c r="C3397" s="916" t="s">
        <v>1924</v>
      </c>
      <c r="D3397" s="24" t="s">
        <v>21</v>
      </c>
      <c r="E3397" s="1014">
        <v>10000</v>
      </c>
      <c r="F3397" s="167">
        <f t="shared" si="71"/>
        <v>10000</v>
      </c>
      <c r="G3397" s="171"/>
      <c r="H3397" s="178"/>
      <c r="I3397" s="184"/>
    </row>
    <row r="3398" spans="1:9">
      <c r="A3398" s="166"/>
      <c r="B3398" s="915">
        <v>44858</v>
      </c>
      <c r="C3398" s="916" t="s">
        <v>1924</v>
      </c>
      <c r="D3398" s="24" t="s">
        <v>21</v>
      </c>
      <c r="E3398" s="1014">
        <v>10000</v>
      </c>
      <c r="F3398" s="167">
        <f t="shared" si="71"/>
        <v>10000</v>
      </c>
      <c r="G3398" s="171"/>
      <c r="H3398" s="178"/>
      <c r="I3398" s="184"/>
    </row>
    <row r="3399" spans="1:9">
      <c r="A3399" s="166"/>
      <c r="B3399" s="915">
        <v>44858</v>
      </c>
      <c r="C3399" s="916" t="s">
        <v>1924</v>
      </c>
      <c r="D3399" s="24" t="s">
        <v>21</v>
      </c>
      <c r="E3399" s="1014">
        <v>10000</v>
      </c>
      <c r="F3399" s="167">
        <f t="shared" si="71"/>
        <v>10000</v>
      </c>
      <c r="G3399" s="171"/>
      <c r="H3399" s="178"/>
      <c r="I3399" s="184"/>
    </row>
    <row r="3400" spans="1:9">
      <c r="A3400" s="166"/>
      <c r="B3400" s="915">
        <v>44858</v>
      </c>
      <c r="C3400" s="916" t="s">
        <v>1924</v>
      </c>
      <c r="D3400" s="24" t="s">
        <v>21</v>
      </c>
      <c r="E3400" s="1014">
        <v>10000</v>
      </c>
      <c r="F3400" s="167">
        <f t="shared" si="71"/>
        <v>10000</v>
      </c>
      <c r="G3400" s="171"/>
      <c r="H3400" s="178"/>
      <c r="I3400" s="184"/>
    </row>
    <row r="3401" spans="1:9">
      <c r="A3401" s="166"/>
      <c r="B3401" s="915">
        <v>44858</v>
      </c>
      <c r="C3401" s="916" t="s">
        <v>1924</v>
      </c>
      <c r="D3401" s="24" t="s">
        <v>21</v>
      </c>
      <c r="E3401" s="1014">
        <v>10000</v>
      </c>
      <c r="F3401" s="167">
        <f t="shared" si="71"/>
        <v>10000</v>
      </c>
      <c r="G3401" s="171"/>
      <c r="H3401" s="178"/>
      <c r="I3401" s="184"/>
    </row>
    <row r="3402" spans="1:9">
      <c r="A3402" s="166"/>
      <c r="B3402" s="915">
        <v>44858</v>
      </c>
      <c r="C3402" s="916" t="s">
        <v>1924</v>
      </c>
      <c r="D3402" s="106" t="s">
        <v>2014</v>
      </c>
      <c r="E3402" s="1014">
        <v>100000</v>
      </c>
      <c r="F3402" s="167">
        <f t="shared" si="71"/>
        <v>100000</v>
      </c>
      <c r="G3402" s="171"/>
      <c r="H3402" s="178"/>
      <c r="I3402" s="184"/>
    </row>
    <row r="3403" spans="1:9">
      <c r="A3403" s="166"/>
      <c r="B3403" s="915">
        <v>44858</v>
      </c>
      <c r="C3403" s="916" t="s">
        <v>1924</v>
      </c>
      <c r="D3403" s="24" t="s">
        <v>21</v>
      </c>
      <c r="E3403" s="1014">
        <v>10000</v>
      </c>
      <c r="F3403" s="167">
        <f t="shared" si="71"/>
        <v>10000</v>
      </c>
      <c r="G3403" s="171"/>
      <c r="H3403" s="178"/>
      <c r="I3403" s="184"/>
    </row>
    <row r="3404" spans="1:9">
      <c r="A3404" s="166"/>
      <c r="B3404" s="915">
        <v>44858</v>
      </c>
      <c r="C3404" s="916" t="s">
        <v>1924</v>
      </c>
      <c r="D3404" s="24" t="s">
        <v>21</v>
      </c>
      <c r="E3404" s="1014">
        <v>10000</v>
      </c>
      <c r="F3404" s="167">
        <f t="shared" si="71"/>
        <v>10000</v>
      </c>
      <c r="G3404" s="171"/>
      <c r="H3404" s="178"/>
      <c r="I3404" s="184"/>
    </row>
    <row r="3405" spans="1:9">
      <c r="A3405" s="166"/>
      <c r="B3405" s="915">
        <v>44859</v>
      </c>
      <c r="C3405" s="916" t="s">
        <v>1925</v>
      </c>
      <c r="D3405" s="106" t="s">
        <v>294</v>
      </c>
      <c r="E3405" s="1014">
        <v>200000</v>
      </c>
      <c r="F3405" s="167">
        <f t="shared" si="71"/>
        <v>200000</v>
      </c>
      <c r="G3405" s="171"/>
      <c r="H3405" s="178"/>
      <c r="I3405" s="184"/>
    </row>
    <row r="3406" spans="1:9">
      <c r="A3406" s="166"/>
      <c r="B3406" s="915">
        <v>44859</v>
      </c>
      <c r="C3406" s="916" t="s">
        <v>1925</v>
      </c>
      <c r="D3406" s="106" t="s">
        <v>520</v>
      </c>
      <c r="E3406" s="1014">
        <v>555555</v>
      </c>
      <c r="F3406" s="167">
        <f t="shared" si="71"/>
        <v>555555</v>
      </c>
      <c r="G3406" s="171"/>
      <c r="H3406" s="178"/>
      <c r="I3406" s="184"/>
    </row>
    <row r="3407" spans="1:9">
      <c r="A3407" s="166"/>
      <c r="B3407" s="915">
        <v>44859</v>
      </c>
      <c r="C3407" s="916" t="s">
        <v>1925</v>
      </c>
      <c r="D3407" s="24" t="s">
        <v>21</v>
      </c>
      <c r="E3407" s="1014">
        <v>10000</v>
      </c>
      <c r="F3407" s="167">
        <f t="shared" si="71"/>
        <v>10000</v>
      </c>
      <c r="G3407" s="171"/>
      <c r="H3407" s="178"/>
      <c r="I3407" s="184"/>
    </row>
    <row r="3408" spans="1:9">
      <c r="A3408" s="166"/>
      <c r="B3408" s="915">
        <v>44859</v>
      </c>
      <c r="C3408" s="916" t="s">
        <v>1925</v>
      </c>
      <c r="D3408" s="24" t="s">
        <v>21</v>
      </c>
      <c r="E3408" s="1014">
        <v>20000</v>
      </c>
      <c r="F3408" s="167">
        <f t="shared" si="71"/>
        <v>20000</v>
      </c>
      <c r="G3408" s="171"/>
      <c r="H3408" s="178"/>
      <c r="I3408" s="184"/>
    </row>
    <row r="3409" spans="1:9">
      <c r="A3409" s="166"/>
      <c r="B3409" s="915">
        <v>44859</v>
      </c>
      <c r="C3409" s="916" t="s">
        <v>1925</v>
      </c>
      <c r="D3409" s="24" t="s">
        <v>21</v>
      </c>
      <c r="E3409" s="1014">
        <v>10000</v>
      </c>
      <c r="F3409" s="167">
        <f t="shared" si="71"/>
        <v>10000</v>
      </c>
      <c r="G3409" s="171"/>
      <c r="H3409" s="178"/>
      <c r="I3409" s="184"/>
    </row>
    <row r="3410" spans="1:9">
      <c r="A3410" s="166"/>
      <c r="B3410" s="915">
        <v>44859</v>
      </c>
      <c r="C3410" s="916" t="s">
        <v>1925</v>
      </c>
      <c r="D3410" s="24" t="s">
        <v>21</v>
      </c>
      <c r="E3410" s="1014">
        <v>5000</v>
      </c>
      <c r="F3410" s="167">
        <f t="shared" si="71"/>
        <v>5000</v>
      </c>
      <c r="G3410" s="171"/>
      <c r="H3410" s="178"/>
      <c r="I3410" s="184"/>
    </row>
    <row r="3411" spans="1:9">
      <c r="A3411" s="166"/>
      <c r="B3411" s="915">
        <v>44859</v>
      </c>
      <c r="C3411" s="916" t="s">
        <v>1925</v>
      </c>
      <c r="D3411" s="24" t="s">
        <v>21</v>
      </c>
      <c r="E3411" s="1014">
        <v>10000</v>
      </c>
      <c r="F3411" s="167">
        <f t="shared" si="71"/>
        <v>10000</v>
      </c>
      <c r="G3411" s="171"/>
      <c r="H3411" s="178"/>
      <c r="I3411" s="184"/>
    </row>
    <row r="3412" spans="1:9">
      <c r="A3412" s="166"/>
      <c r="B3412" s="915">
        <v>44859</v>
      </c>
      <c r="C3412" s="916" t="s">
        <v>1925</v>
      </c>
      <c r="D3412" s="106" t="s">
        <v>2473</v>
      </c>
      <c r="E3412" s="1014">
        <v>200000</v>
      </c>
      <c r="F3412" s="167">
        <f t="shared" si="71"/>
        <v>200000</v>
      </c>
      <c r="G3412" s="171"/>
      <c r="H3412" s="178"/>
      <c r="I3412" s="184"/>
    </row>
    <row r="3413" spans="1:9">
      <c r="A3413" s="166"/>
      <c r="B3413" s="915">
        <v>44859</v>
      </c>
      <c r="C3413" s="916" t="s">
        <v>1925</v>
      </c>
      <c r="D3413" s="106" t="s">
        <v>2463</v>
      </c>
      <c r="E3413" s="1014">
        <v>500000</v>
      </c>
      <c r="F3413" s="167">
        <f t="shared" si="71"/>
        <v>500000</v>
      </c>
      <c r="G3413" s="171"/>
      <c r="H3413" s="178"/>
      <c r="I3413" s="184"/>
    </row>
    <row r="3414" spans="1:9">
      <c r="A3414" s="166"/>
      <c r="B3414" s="915">
        <v>44859</v>
      </c>
      <c r="C3414" s="916" t="s">
        <v>1925</v>
      </c>
      <c r="D3414" s="24" t="s">
        <v>21</v>
      </c>
      <c r="E3414" s="1014">
        <v>10000</v>
      </c>
      <c r="F3414" s="167">
        <f t="shared" si="71"/>
        <v>10000</v>
      </c>
      <c r="G3414" s="171"/>
      <c r="H3414" s="178"/>
      <c r="I3414" s="184"/>
    </row>
    <row r="3415" spans="1:9">
      <c r="A3415" s="166"/>
      <c r="B3415" s="915">
        <v>44859</v>
      </c>
      <c r="C3415" s="916" t="s">
        <v>1925</v>
      </c>
      <c r="D3415" s="24" t="s">
        <v>21</v>
      </c>
      <c r="E3415" s="1014">
        <v>10000</v>
      </c>
      <c r="F3415" s="167">
        <f t="shared" si="71"/>
        <v>10000</v>
      </c>
      <c r="G3415" s="171"/>
      <c r="H3415" s="178"/>
      <c r="I3415" s="184"/>
    </row>
    <row r="3416" spans="1:9">
      <c r="A3416" s="166"/>
      <c r="B3416" s="915">
        <v>44859</v>
      </c>
      <c r="C3416" s="916" t="s">
        <v>1925</v>
      </c>
      <c r="D3416" s="289" t="s">
        <v>2452</v>
      </c>
      <c r="E3416" s="1014">
        <v>1000000</v>
      </c>
      <c r="F3416" s="167">
        <f t="shared" si="71"/>
        <v>1000000</v>
      </c>
      <c r="G3416" s="171"/>
      <c r="H3416" s="178"/>
      <c r="I3416" s="184"/>
    </row>
    <row r="3417" spans="1:9">
      <c r="A3417" s="166"/>
      <c r="B3417" s="915">
        <v>44859</v>
      </c>
      <c r="C3417" s="916" t="s">
        <v>1925</v>
      </c>
      <c r="D3417" s="289" t="s">
        <v>2059</v>
      </c>
      <c r="E3417" s="1060">
        <v>151433</v>
      </c>
      <c r="F3417" s="167"/>
      <c r="G3417" s="171">
        <f>E3417</f>
        <v>151433</v>
      </c>
      <c r="H3417" s="178"/>
      <c r="I3417" s="184"/>
    </row>
    <row r="3418" spans="1:9">
      <c r="A3418" s="166"/>
      <c r="B3418" s="915">
        <v>44860</v>
      </c>
      <c r="C3418" s="916" t="s">
        <v>1926</v>
      </c>
      <c r="D3418" s="24" t="s">
        <v>21</v>
      </c>
      <c r="E3418" s="1014">
        <v>6100</v>
      </c>
      <c r="F3418" s="167">
        <f t="shared" si="71"/>
        <v>6100</v>
      </c>
      <c r="G3418" s="171"/>
      <c r="H3418" s="178"/>
      <c r="I3418" s="184"/>
    </row>
    <row r="3419" spans="1:9">
      <c r="A3419" s="166"/>
      <c r="B3419" s="915">
        <v>44860</v>
      </c>
      <c r="C3419" s="916" t="s">
        <v>1926</v>
      </c>
      <c r="D3419" s="24" t="s">
        <v>21</v>
      </c>
      <c r="E3419" s="1014">
        <v>20000</v>
      </c>
      <c r="F3419" s="167">
        <f t="shared" si="71"/>
        <v>20000</v>
      </c>
      <c r="G3419" s="171"/>
      <c r="H3419" s="178"/>
      <c r="I3419" s="184"/>
    </row>
    <row r="3420" spans="1:9">
      <c r="A3420" s="166"/>
      <c r="B3420" s="915">
        <v>44860</v>
      </c>
      <c r="C3420" s="916" t="s">
        <v>1926</v>
      </c>
      <c r="D3420" s="106" t="s">
        <v>2015</v>
      </c>
      <c r="E3420" s="1014">
        <v>500000</v>
      </c>
      <c r="F3420" s="167">
        <f t="shared" si="71"/>
        <v>500000</v>
      </c>
      <c r="G3420" s="171"/>
      <c r="H3420" s="178"/>
      <c r="I3420" s="184"/>
    </row>
    <row r="3421" spans="1:9">
      <c r="A3421" s="166"/>
      <c r="B3421" s="915">
        <v>44861</v>
      </c>
      <c r="C3421" s="916" t="s">
        <v>1927</v>
      </c>
      <c r="D3421" s="24" t="s">
        <v>21</v>
      </c>
      <c r="E3421" s="1014">
        <v>5000</v>
      </c>
      <c r="F3421" s="167">
        <f t="shared" si="71"/>
        <v>5000</v>
      </c>
      <c r="G3421" s="171"/>
      <c r="H3421" s="178"/>
      <c r="I3421" s="184"/>
    </row>
    <row r="3422" spans="1:9">
      <c r="A3422" s="166"/>
      <c r="B3422" s="915">
        <v>44861</v>
      </c>
      <c r="C3422" s="916" t="s">
        <v>1927</v>
      </c>
      <c r="D3422" s="24" t="s">
        <v>536</v>
      </c>
      <c r="E3422" s="1014">
        <v>100000</v>
      </c>
      <c r="F3422" s="167">
        <f t="shared" si="71"/>
        <v>100000</v>
      </c>
      <c r="G3422" s="171"/>
      <c r="H3422" s="178"/>
      <c r="I3422" s="184"/>
    </row>
    <row r="3423" spans="1:9">
      <c r="A3423" s="166"/>
      <c r="B3423" s="915">
        <v>44861</v>
      </c>
      <c r="C3423" s="916" t="s">
        <v>1927</v>
      </c>
      <c r="D3423" s="24" t="s">
        <v>21</v>
      </c>
      <c r="E3423" s="1014">
        <v>30000</v>
      </c>
      <c r="F3423" s="167">
        <f t="shared" si="71"/>
        <v>30000</v>
      </c>
      <c r="G3423" s="171"/>
      <c r="H3423" s="178"/>
      <c r="I3423" s="184"/>
    </row>
    <row r="3424" spans="1:9">
      <c r="A3424" s="166"/>
      <c r="B3424" s="915">
        <v>44861</v>
      </c>
      <c r="C3424" s="916" t="s">
        <v>1927</v>
      </c>
      <c r="D3424" s="24" t="s">
        <v>21</v>
      </c>
      <c r="E3424" s="1014">
        <v>200000</v>
      </c>
      <c r="F3424" s="167">
        <f t="shared" si="71"/>
        <v>200000</v>
      </c>
      <c r="G3424" s="171"/>
      <c r="H3424" s="178"/>
      <c r="I3424" s="184"/>
    </row>
    <row r="3425" spans="1:9">
      <c r="A3425" s="166"/>
      <c r="B3425" s="915">
        <v>44862</v>
      </c>
      <c r="C3425" s="916" t="s">
        <v>1928</v>
      </c>
      <c r="D3425" s="106" t="s">
        <v>967</v>
      </c>
      <c r="E3425" s="1014">
        <v>170000</v>
      </c>
      <c r="F3425" s="167">
        <f t="shared" si="71"/>
        <v>170000</v>
      </c>
      <c r="G3425" s="171"/>
      <c r="H3425" s="178"/>
      <c r="I3425" s="184"/>
    </row>
    <row r="3426" spans="1:9">
      <c r="A3426" s="166"/>
      <c r="B3426" s="915">
        <v>44862</v>
      </c>
      <c r="C3426" s="916" t="s">
        <v>1928</v>
      </c>
      <c r="D3426" s="106" t="s">
        <v>2017</v>
      </c>
      <c r="E3426" s="1014">
        <v>100000</v>
      </c>
      <c r="F3426" s="167">
        <f t="shared" si="71"/>
        <v>100000</v>
      </c>
      <c r="G3426" s="171"/>
      <c r="H3426" s="178"/>
      <c r="I3426" s="184"/>
    </row>
    <row r="3427" spans="1:9">
      <c r="A3427" s="166"/>
      <c r="B3427" s="915">
        <v>44862</v>
      </c>
      <c r="C3427" s="916" t="s">
        <v>1928</v>
      </c>
      <c r="D3427" s="106" t="s">
        <v>1933</v>
      </c>
      <c r="E3427" s="1014">
        <v>50000</v>
      </c>
      <c r="F3427" s="167">
        <f t="shared" si="71"/>
        <v>50000</v>
      </c>
      <c r="G3427" s="171"/>
      <c r="H3427" s="178"/>
      <c r="I3427" s="184"/>
    </row>
    <row r="3428" spans="1:9">
      <c r="A3428" s="166"/>
      <c r="B3428" s="915">
        <v>44862</v>
      </c>
      <c r="C3428" s="916" t="s">
        <v>1928</v>
      </c>
      <c r="D3428" s="24" t="s">
        <v>21</v>
      </c>
      <c r="E3428" s="1014">
        <v>131912</v>
      </c>
      <c r="F3428" s="167">
        <f t="shared" si="71"/>
        <v>131912</v>
      </c>
      <c r="G3428" s="171"/>
      <c r="H3428" s="178"/>
      <c r="I3428" s="184"/>
    </row>
    <row r="3429" spans="1:9">
      <c r="A3429" s="166"/>
      <c r="B3429" s="915">
        <v>44862</v>
      </c>
      <c r="C3429" s="916" t="s">
        <v>1928</v>
      </c>
      <c r="D3429" s="106" t="s">
        <v>2018</v>
      </c>
      <c r="E3429" s="1014">
        <v>50000</v>
      </c>
      <c r="F3429" s="167">
        <f t="shared" si="71"/>
        <v>50000</v>
      </c>
      <c r="G3429" s="171"/>
      <c r="H3429" s="178"/>
      <c r="I3429" s="184"/>
    </row>
    <row r="3430" spans="1:9">
      <c r="A3430" s="166"/>
      <c r="B3430" s="915">
        <v>44862</v>
      </c>
      <c r="C3430" s="916" t="s">
        <v>1928</v>
      </c>
      <c r="D3430" s="289" t="s">
        <v>2474</v>
      </c>
      <c r="E3430" s="1014">
        <v>1000000</v>
      </c>
      <c r="F3430" s="167">
        <f t="shared" si="71"/>
        <v>1000000</v>
      </c>
      <c r="G3430" s="171"/>
      <c r="H3430" s="178"/>
      <c r="I3430" s="184"/>
    </row>
    <row r="3431" spans="1:9">
      <c r="A3431" s="166"/>
      <c r="B3431" s="915">
        <v>44863</v>
      </c>
      <c r="C3431" s="916" t="s">
        <v>1929</v>
      </c>
      <c r="D3431" s="24" t="s">
        <v>21</v>
      </c>
      <c r="E3431" s="1014">
        <v>34272</v>
      </c>
      <c r="F3431" s="167">
        <f t="shared" si="71"/>
        <v>34272</v>
      </c>
      <c r="G3431" s="171"/>
      <c r="H3431" s="178"/>
      <c r="I3431" s="184"/>
    </row>
    <row r="3432" spans="1:9">
      <c r="A3432" s="166"/>
      <c r="B3432" s="915">
        <v>44863</v>
      </c>
      <c r="C3432" s="916" t="s">
        <v>1929</v>
      </c>
      <c r="D3432" s="24" t="s">
        <v>21</v>
      </c>
      <c r="E3432" s="1014">
        <v>22468</v>
      </c>
      <c r="F3432" s="167">
        <f t="shared" si="71"/>
        <v>22468</v>
      </c>
      <c r="G3432" s="171"/>
      <c r="H3432" s="178"/>
      <c r="I3432" s="184"/>
    </row>
    <row r="3433" spans="1:9">
      <c r="A3433" s="166"/>
      <c r="B3433" s="915">
        <v>44863</v>
      </c>
      <c r="C3433" s="916" t="s">
        <v>1929</v>
      </c>
      <c r="D3433" s="24" t="s">
        <v>21</v>
      </c>
      <c r="E3433" s="1014">
        <v>150000</v>
      </c>
      <c r="F3433" s="167">
        <f t="shared" si="71"/>
        <v>150000</v>
      </c>
      <c r="G3433" s="171"/>
      <c r="H3433" s="178"/>
      <c r="I3433" s="184"/>
    </row>
    <row r="3434" spans="1:9">
      <c r="A3434" s="166"/>
      <c r="B3434" s="915">
        <v>44864</v>
      </c>
      <c r="C3434" s="916" t="s">
        <v>1930</v>
      </c>
      <c r="D3434" s="24" t="s">
        <v>21</v>
      </c>
      <c r="E3434" s="1014">
        <v>2000</v>
      </c>
      <c r="F3434" s="167">
        <f t="shared" si="71"/>
        <v>2000</v>
      </c>
      <c r="G3434" s="171"/>
      <c r="H3434" s="178"/>
      <c r="I3434" s="184"/>
    </row>
    <row r="3435" spans="1:9">
      <c r="A3435" s="166"/>
      <c r="B3435" s="915">
        <v>44865</v>
      </c>
      <c r="C3435" s="916" t="s">
        <v>2120</v>
      </c>
      <c r="D3435" s="106" t="s">
        <v>262</v>
      </c>
      <c r="E3435" s="1014">
        <v>100000</v>
      </c>
      <c r="F3435" s="167">
        <f t="shared" si="71"/>
        <v>100000</v>
      </c>
      <c r="G3435" s="171"/>
      <c r="H3435" s="178"/>
      <c r="I3435" s="184"/>
    </row>
    <row r="3436" spans="1:9">
      <c r="A3436" s="166"/>
      <c r="B3436" s="915">
        <v>44865</v>
      </c>
      <c r="C3436" s="916" t="s">
        <v>2120</v>
      </c>
      <c r="D3436" s="106" t="s">
        <v>221</v>
      </c>
      <c r="E3436" s="1014">
        <v>100000</v>
      </c>
      <c r="F3436" s="167">
        <f t="shared" si="71"/>
        <v>100000</v>
      </c>
      <c r="G3436" s="171"/>
      <c r="H3436" s="178"/>
      <c r="I3436" s="184"/>
    </row>
    <row r="3437" spans="1:9">
      <c r="A3437" s="166"/>
      <c r="B3437" s="915">
        <v>44865</v>
      </c>
      <c r="C3437" s="916" t="s">
        <v>2120</v>
      </c>
      <c r="D3437" s="106" t="s">
        <v>218</v>
      </c>
      <c r="E3437" s="1014">
        <v>300000</v>
      </c>
      <c r="F3437" s="167">
        <f t="shared" si="71"/>
        <v>300000</v>
      </c>
      <c r="G3437" s="171"/>
      <c r="H3437" s="178"/>
      <c r="I3437" s="184"/>
    </row>
    <row r="3438" spans="1:9">
      <c r="A3438" s="166"/>
      <c r="B3438" s="915">
        <v>44865</v>
      </c>
      <c r="C3438" s="916" t="s">
        <v>2120</v>
      </c>
      <c r="D3438" s="289" t="s">
        <v>2430</v>
      </c>
      <c r="E3438" s="1014">
        <v>700000</v>
      </c>
      <c r="F3438" s="167">
        <f t="shared" si="71"/>
        <v>700000</v>
      </c>
      <c r="G3438" s="171"/>
      <c r="H3438" s="178"/>
      <c r="I3438" s="184"/>
    </row>
    <row r="3439" spans="1:9">
      <c r="A3439" s="166"/>
      <c r="B3439" s="1015">
        <v>44866</v>
      </c>
      <c r="C3439" s="1016" t="s">
        <v>1957</v>
      </c>
      <c r="D3439" s="289" t="s">
        <v>21</v>
      </c>
      <c r="E3439" s="86">
        <v>30000</v>
      </c>
      <c r="F3439" s="167">
        <f>E3439</f>
        <v>30000</v>
      </c>
      <c r="G3439" s="171"/>
      <c r="H3439" s="178"/>
      <c r="I3439" s="184"/>
    </row>
    <row r="3440" spans="1:9">
      <c r="A3440" s="166"/>
      <c r="B3440" s="1015">
        <v>44866</v>
      </c>
      <c r="C3440" s="1016" t="s">
        <v>1957</v>
      </c>
      <c r="D3440" s="289" t="s">
        <v>2475</v>
      </c>
      <c r="E3440" s="86">
        <v>200000</v>
      </c>
      <c r="F3440" s="167">
        <f t="shared" ref="F3440:F3503" si="72">E3440</f>
        <v>200000</v>
      </c>
      <c r="G3440" s="171"/>
      <c r="H3440" s="178"/>
      <c r="I3440" s="184"/>
    </row>
    <row r="3441" spans="1:9" ht="25.5">
      <c r="A3441" s="166"/>
      <c r="B3441" s="1015">
        <v>44866</v>
      </c>
      <c r="C3441" s="1016" t="s">
        <v>1957</v>
      </c>
      <c r="D3441" s="423" t="s">
        <v>2453</v>
      </c>
      <c r="E3441" s="86">
        <v>1000000</v>
      </c>
      <c r="F3441" s="167">
        <f t="shared" si="72"/>
        <v>1000000</v>
      </c>
      <c r="G3441" s="171"/>
      <c r="H3441" s="178"/>
      <c r="I3441" s="184"/>
    </row>
    <row r="3442" spans="1:9">
      <c r="A3442" s="166"/>
      <c r="B3442" s="1015">
        <v>44866</v>
      </c>
      <c r="C3442" s="1016" t="s">
        <v>1957</v>
      </c>
      <c r="D3442" s="289" t="s">
        <v>144</v>
      </c>
      <c r="E3442" s="86">
        <v>200000</v>
      </c>
      <c r="F3442" s="167">
        <f t="shared" si="72"/>
        <v>200000</v>
      </c>
      <c r="G3442" s="171"/>
      <c r="H3442" s="178"/>
      <c r="I3442" s="184"/>
    </row>
    <row r="3443" spans="1:9">
      <c r="A3443" s="166"/>
      <c r="B3443" s="1015">
        <v>44866</v>
      </c>
      <c r="C3443" s="1016" t="s">
        <v>1957</v>
      </c>
      <c r="D3443" s="289" t="s">
        <v>520</v>
      </c>
      <c r="E3443" s="86">
        <v>1111111</v>
      </c>
      <c r="F3443" s="167">
        <f t="shared" si="72"/>
        <v>1111111</v>
      </c>
      <c r="G3443" s="171"/>
      <c r="H3443" s="178"/>
      <c r="I3443" s="184"/>
    </row>
    <row r="3444" spans="1:9">
      <c r="A3444" s="166"/>
      <c r="B3444" s="1015">
        <v>44866</v>
      </c>
      <c r="C3444" s="1016" t="s">
        <v>1957</v>
      </c>
      <c r="D3444" s="289" t="s">
        <v>1931</v>
      </c>
      <c r="E3444" s="86">
        <v>200000</v>
      </c>
      <c r="F3444" s="167">
        <f t="shared" si="72"/>
        <v>200000</v>
      </c>
      <c r="G3444" s="171"/>
      <c r="H3444" s="178"/>
      <c r="I3444" s="184"/>
    </row>
    <row r="3445" spans="1:9">
      <c r="A3445" s="166"/>
      <c r="B3445" s="1015">
        <v>44866</v>
      </c>
      <c r="C3445" s="1016" t="s">
        <v>1957</v>
      </c>
      <c r="D3445" s="289" t="s">
        <v>21</v>
      </c>
      <c r="E3445" s="86">
        <v>20000</v>
      </c>
      <c r="F3445" s="167">
        <f t="shared" si="72"/>
        <v>20000</v>
      </c>
      <c r="G3445" s="171"/>
      <c r="H3445" s="178"/>
      <c r="I3445" s="184"/>
    </row>
    <row r="3446" spans="1:9">
      <c r="A3446" s="166"/>
      <c r="B3446" s="1015">
        <v>44867</v>
      </c>
      <c r="C3446" s="1016" t="s">
        <v>1958</v>
      </c>
      <c r="D3446" s="289" t="s">
        <v>139</v>
      </c>
      <c r="E3446" s="86">
        <v>100000</v>
      </c>
      <c r="F3446" s="167">
        <f t="shared" si="72"/>
        <v>100000</v>
      </c>
      <c r="G3446" s="171"/>
      <c r="H3446" s="178"/>
      <c r="I3446" s="184"/>
    </row>
    <row r="3447" spans="1:9">
      <c r="A3447" s="166"/>
      <c r="B3447" s="1015">
        <v>44867</v>
      </c>
      <c r="C3447" s="1016" t="s">
        <v>1958</v>
      </c>
      <c r="D3447" s="289" t="s">
        <v>142</v>
      </c>
      <c r="E3447" s="86">
        <v>200000</v>
      </c>
      <c r="F3447" s="167">
        <f t="shared" si="72"/>
        <v>200000</v>
      </c>
      <c r="G3447" s="171"/>
      <c r="H3447" s="178"/>
      <c r="I3447" s="184"/>
    </row>
    <row r="3448" spans="1:9">
      <c r="A3448" s="166"/>
      <c r="B3448" s="1015">
        <v>44868</v>
      </c>
      <c r="C3448" s="1016" t="s">
        <v>1959</v>
      </c>
      <c r="D3448" s="289" t="s">
        <v>21</v>
      </c>
      <c r="E3448" s="86">
        <v>300000</v>
      </c>
      <c r="F3448" s="167">
        <f t="shared" si="72"/>
        <v>300000</v>
      </c>
      <c r="G3448" s="171"/>
      <c r="H3448" s="178"/>
      <c r="I3448" s="184"/>
    </row>
    <row r="3449" spans="1:9">
      <c r="A3449" s="166"/>
      <c r="B3449" s="1015">
        <v>44868</v>
      </c>
      <c r="C3449" s="1016" t="s">
        <v>1959</v>
      </c>
      <c r="D3449" s="289" t="s">
        <v>1932</v>
      </c>
      <c r="E3449" s="86">
        <v>200000</v>
      </c>
      <c r="F3449" s="167">
        <f t="shared" si="72"/>
        <v>200000</v>
      </c>
      <c r="G3449" s="171"/>
      <c r="H3449" s="178"/>
      <c r="I3449" s="184"/>
    </row>
    <row r="3450" spans="1:9">
      <c r="A3450" s="166"/>
      <c r="B3450" s="1015">
        <v>44868</v>
      </c>
      <c r="C3450" s="1016" t="s">
        <v>1959</v>
      </c>
      <c r="D3450" s="289" t="s">
        <v>21</v>
      </c>
      <c r="E3450" s="86">
        <v>10000</v>
      </c>
      <c r="F3450" s="167">
        <f t="shared" si="72"/>
        <v>10000</v>
      </c>
      <c r="G3450" s="171"/>
      <c r="H3450" s="178"/>
      <c r="I3450" s="184"/>
    </row>
    <row r="3451" spans="1:9">
      <c r="A3451" s="166"/>
      <c r="B3451" s="1015">
        <v>44868</v>
      </c>
      <c r="C3451" s="1016" t="s">
        <v>1959</v>
      </c>
      <c r="D3451" s="289" t="s">
        <v>21</v>
      </c>
      <c r="E3451" s="86">
        <v>10000</v>
      </c>
      <c r="F3451" s="167">
        <f t="shared" si="72"/>
        <v>10000</v>
      </c>
      <c r="G3451" s="171"/>
      <c r="H3451" s="178"/>
      <c r="I3451" s="184"/>
    </row>
    <row r="3452" spans="1:9">
      <c r="A3452" s="166"/>
      <c r="B3452" s="1015">
        <v>44868</v>
      </c>
      <c r="C3452" s="1016" t="s">
        <v>1959</v>
      </c>
      <c r="D3452" s="289" t="s">
        <v>21</v>
      </c>
      <c r="E3452" s="86">
        <v>4000</v>
      </c>
      <c r="F3452" s="167">
        <f t="shared" si="72"/>
        <v>4000</v>
      </c>
      <c r="G3452" s="171"/>
      <c r="H3452" s="178"/>
      <c r="I3452" s="184"/>
    </row>
    <row r="3453" spans="1:9">
      <c r="A3453" s="166"/>
      <c r="B3453" s="1015">
        <v>44869</v>
      </c>
      <c r="C3453" s="1016" t="s">
        <v>1960</v>
      </c>
      <c r="D3453" s="289" t="s">
        <v>21</v>
      </c>
      <c r="E3453" s="86">
        <v>10000</v>
      </c>
      <c r="F3453" s="167">
        <f t="shared" si="72"/>
        <v>10000</v>
      </c>
      <c r="G3453" s="171"/>
      <c r="H3453" s="178"/>
      <c r="I3453" s="184"/>
    </row>
    <row r="3454" spans="1:9">
      <c r="A3454" s="166"/>
      <c r="B3454" s="1015">
        <v>44869</v>
      </c>
      <c r="C3454" s="1016" t="s">
        <v>1960</v>
      </c>
      <c r="D3454" s="289" t="s">
        <v>21</v>
      </c>
      <c r="E3454" s="86">
        <v>10000</v>
      </c>
      <c r="F3454" s="167">
        <f t="shared" si="72"/>
        <v>10000</v>
      </c>
      <c r="G3454" s="171"/>
      <c r="H3454" s="178"/>
      <c r="I3454" s="184"/>
    </row>
    <row r="3455" spans="1:9">
      <c r="A3455" s="166"/>
      <c r="B3455" s="1015">
        <v>44869</v>
      </c>
      <c r="C3455" s="1016" t="s">
        <v>1960</v>
      </c>
      <c r="D3455" s="289" t="s">
        <v>21</v>
      </c>
      <c r="E3455" s="86">
        <v>10000</v>
      </c>
      <c r="F3455" s="167">
        <f t="shared" si="72"/>
        <v>10000</v>
      </c>
      <c r="G3455" s="171"/>
      <c r="H3455" s="178"/>
      <c r="I3455" s="184"/>
    </row>
    <row r="3456" spans="1:9">
      <c r="A3456" s="166"/>
      <c r="B3456" s="1015">
        <v>44869</v>
      </c>
      <c r="C3456" s="1016" t="s">
        <v>1960</v>
      </c>
      <c r="D3456" s="289" t="s">
        <v>151</v>
      </c>
      <c r="E3456" s="86">
        <v>100000</v>
      </c>
      <c r="F3456" s="167">
        <f t="shared" si="72"/>
        <v>100000</v>
      </c>
      <c r="G3456" s="171"/>
      <c r="H3456" s="178"/>
      <c r="I3456" s="184"/>
    </row>
    <row r="3457" spans="1:9" ht="25.5">
      <c r="A3457" s="166"/>
      <c r="B3457" s="1015">
        <v>44869</v>
      </c>
      <c r="C3457" s="1016" t="s">
        <v>1960</v>
      </c>
      <c r="D3457" s="289" t="s">
        <v>2476</v>
      </c>
      <c r="E3457" s="86">
        <v>300000</v>
      </c>
      <c r="F3457" s="167">
        <f t="shared" si="72"/>
        <v>300000</v>
      </c>
      <c r="G3457" s="171"/>
      <c r="H3457" s="178"/>
      <c r="I3457" s="184"/>
    </row>
    <row r="3458" spans="1:9">
      <c r="A3458" s="166"/>
      <c r="B3458" s="1015">
        <v>44869</v>
      </c>
      <c r="C3458" s="1016" t="s">
        <v>1960</v>
      </c>
      <c r="D3458" s="289" t="s">
        <v>21</v>
      </c>
      <c r="E3458" s="86">
        <v>5000</v>
      </c>
      <c r="F3458" s="167">
        <f t="shared" si="72"/>
        <v>5000</v>
      </c>
      <c r="G3458" s="171"/>
      <c r="H3458" s="178"/>
      <c r="I3458" s="184"/>
    </row>
    <row r="3459" spans="1:9">
      <c r="A3459" s="166"/>
      <c r="B3459" s="1015">
        <v>44869</v>
      </c>
      <c r="C3459" s="1016" t="s">
        <v>1960</v>
      </c>
      <c r="D3459" s="289" t="s">
        <v>514</v>
      </c>
      <c r="E3459" s="86">
        <v>100000</v>
      </c>
      <c r="F3459" s="167">
        <f t="shared" si="72"/>
        <v>100000</v>
      </c>
      <c r="G3459" s="171"/>
      <c r="H3459" s="178"/>
      <c r="I3459" s="184"/>
    </row>
    <row r="3460" spans="1:9">
      <c r="A3460" s="166"/>
      <c r="B3460" s="1015">
        <v>44870</v>
      </c>
      <c r="C3460" s="1016" t="s">
        <v>1961</v>
      </c>
      <c r="D3460" s="289" t="s">
        <v>21</v>
      </c>
      <c r="E3460" s="86">
        <v>500000</v>
      </c>
      <c r="F3460" s="167">
        <f t="shared" si="72"/>
        <v>500000</v>
      </c>
      <c r="G3460" s="171"/>
      <c r="H3460" s="178"/>
      <c r="I3460" s="184"/>
    </row>
    <row r="3461" spans="1:9">
      <c r="A3461" s="166"/>
      <c r="B3461" s="1015">
        <v>44870</v>
      </c>
      <c r="C3461" s="1016" t="s">
        <v>1961</v>
      </c>
      <c r="D3461" s="289" t="s">
        <v>21</v>
      </c>
      <c r="E3461" s="86">
        <v>250000</v>
      </c>
      <c r="F3461" s="167">
        <f t="shared" si="72"/>
        <v>250000</v>
      </c>
      <c r="G3461" s="171"/>
      <c r="H3461" s="178"/>
      <c r="I3461" s="184"/>
    </row>
    <row r="3462" spans="1:9">
      <c r="A3462" s="166"/>
      <c r="B3462" s="1015">
        <v>44870</v>
      </c>
      <c r="C3462" s="1016" t="s">
        <v>1961</v>
      </c>
      <c r="D3462" s="289" t="s">
        <v>1933</v>
      </c>
      <c r="E3462" s="86">
        <v>50000</v>
      </c>
      <c r="F3462" s="167">
        <f t="shared" si="72"/>
        <v>50000</v>
      </c>
      <c r="G3462" s="171"/>
      <c r="H3462" s="178"/>
      <c r="I3462" s="184"/>
    </row>
    <row r="3463" spans="1:9">
      <c r="A3463" s="166"/>
      <c r="B3463" s="1015">
        <v>44871</v>
      </c>
      <c r="C3463" s="1016" t="s">
        <v>1962</v>
      </c>
      <c r="D3463" s="289" t="s">
        <v>1934</v>
      </c>
      <c r="E3463" s="86">
        <v>200000</v>
      </c>
      <c r="F3463" s="167">
        <f t="shared" si="72"/>
        <v>200000</v>
      </c>
      <c r="G3463" s="171"/>
      <c r="H3463" s="178"/>
      <c r="I3463" s="184"/>
    </row>
    <row r="3464" spans="1:9">
      <c r="A3464" s="166"/>
      <c r="B3464" s="1015">
        <v>44871</v>
      </c>
      <c r="C3464" s="1016" t="s">
        <v>1962</v>
      </c>
      <c r="D3464" s="289" t="s">
        <v>21</v>
      </c>
      <c r="E3464" s="86">
        <v>20000</v>
      </c>
      <c r="F3464" s="167">
        <f t="shared" si="72"/>
        <v>20000</v>
      </c>
      <c r="G3464" s="171"/>
      <c r="H3464" s="178"/>
      <c r="I3464" s="184"/>
    </row>
    <row r="3465" spans="1:9">
      <c r="A3465" s="166"/>
      <c r="B3465" s="1015">
        <v>44871</v>
      </c>
      <c r="C3465" s="1016" t="s">
        <v>1962</v>
      </c>
      <c r="D3465" s="289" t="s">
        <v>21</v>
      </c>
      <c r="E3465" s="86">
        <v>10000</v>
      </c>
      <c r="F3465" s="167">
        <f t="shared" si="72"/>
        <v>10000</v>
      </c>
      <c r="G3465" s="171"/>
      <c r="H3465" s="178"/>
      <c r="I3465" s="184"/>
    </row>
    <row r="3466" spans="1:9">
      <c r="A3466" s="166"/>
      <c r="B3466" s="1015">
        <v>44872</v>
      </c>
      <c r="C3466" s="1016" t="s">
        <v>1979</v>
      </c>
      <c r="D3466" s="289" t="s">
        <v>1935</v>
      </c>
      <c r="E3466" s="86">
        <v>71000</v>
      </c>
      <c r="F3466" s="167">
        <f t="shared" si="72"/>
        <v>71000</v>
      </c>
      <c r="G3466" s="171"/>
      <c r="H3466" s="178"/>
      <c r="I3466" s="184"/>
    </row>
    <row r="3467" spans="1:9">
      <c r="A3467" s="166"/>
      <c r="B3467" s="1015">
        <v>44872</v>
      </c>
      <c r="C3467" s="1016" t="s">
        <v>1979</v>
      </c>
      <c r="D3467" s="289" t="s">
        <v>21</v>
      </c>
      <c r="E3467" s="86">
        <v>10000</v>
      </c>
      <c r="F3467" s="167">
        <f t="shared" si="72"/>
        <v>10000</v>
      </c>
      <c r="G3467" s="171"/>
      <c r="H3467" s="178"/>
      <c r="I3467" s="184"/>
    </row>
    <row r="3468" spans="1:9">
      <c r="A3468" s="166"/>
      <c r="B3468" s="1015">
        <v>44872</v>
      </c>
      <c r="C3468" s="1016" t="s">
        <v>1979</v>
      </c>
      <c r="D3468" s="289" t="s">
        <v>21</v>
      </c>
      <c r="E3468" s="86">
        <v>10000</v>
      </c>
      <c r="F3468" s="167">
        <f t="shared" si="72"/>
        <v>10000</v>
      </c>
      <c r="G3468" s="171"/>
      <c r="H3468" s="178"/>
      <c r="I3468" s="184"/>
    </row>
    <row r="3469" spans="1:9">
      <c r="A3469" s="166"/>
      <c r="B3469" s="1015">
        <v>44872</v>
      </c>
      <c r="C3469" s="1016" t="s">
        <v>1979</v>
      </c>
      <c r="D3469" s="289" t="s">
        <v>2477</v>
      </c>
      <c r="E3469" s="86">
        <v>50000</v>
      </c>
      <c r="F3469" s="167">
        <f t="shared" si="72"/>
        <v>50000</v>
      </c>
      <c r="G3469" s="171"/>
      <c r="H3469" s="178"/>
      <c r="I3469" s="184"/>
    </row>
    <row r="3470" spans="1:9">
      <c r="A3470" s="166"/>
      <c r="B3470" s="1015">
        <v>44872</v>
      </c>
      <c r="C3470" s="1016" t="s">
        <v>1979</v>
      </c>
      <c r="D3470" s="289" t="s">
        <v>21</v>
      </c>
      <c r="E3470" s="86">
        <v>15000</v>
      </c>
      <c r="F3470" s="167">
        <f t="shared" si="72"/>
        <v>15000</v>
      </c>
      <c r="G3470" s="171"/>
      <c r="H3470" s="178"/>
      <c r="I3470" s="184"/>
    </row>
    <row r="3471" spans="1:9">
      <c r="A3471" s="166"/>
      <c r="B3471" s="1015">
        <v>44872</v>
      </c>
      <c r="C3471" s="1016" t="s">
        <v>1979</v>
      </c>
      <c r="D3471" s="289" t="s">
        <v>21</v>
      </c>
      <c r="E3471" s="86">
        <v>300000</v>
      </c>
      <c r="F3471" s="167">
        <f t="shared" si="72"/>
        <v>300000</v>
      </c>
      <c r="G3471" s="171"/>
      <c r="H3471" s="178"/>
      <c r="I3471" s="184"/>
    </row>
    <row r="3472" spans="1:9">
      <c r="A3472" s="166"/>
      <c r="B3472" s="1015">
        <v>44873</v>
      </c>
      <c r="C3472" s="1016" t="s">
        <v>1980</v>
      </c>
      <c r="D3472" s="289" t="s">
        <v>157</v>
      </c>
      <c r="E3472" s="86">
        <v>50000</v>
      </c>
      <c r="F3472" s="167">
        <f t="shared" si="72"/>
        <v>50000</v>
      </c>
      <c r="G3472" s="171"/>
      <c r="H3472" s="178"/>
      <c r="I3472" s="184"/>
    </row>
    <row r="3473" spans="1:9">
      <c r="A3473" s="166"/>
      <c r="B3473" s="1015">
        <v>44873</v>
      </c>
      <c r="C3473" s="1016" t="s">
        <v>1980</v>
      </c>
      <c r="D3473" s="289" t="s">
        <v>1936</v>
      </c>
      <c r="E3473" s="86">
        <v>100000</v>
      </c>
      <c r="F3473" s="167">
        <f t="shared" si="72"/>
        <v>100000</v>
      </c>
      <c r="G3473" s="171"/>
      <c r="H3473" s="178"/>
      <c r="I3473" s="184"/>
    </row>
    <row r="3474" spans="1:9">
      <c r="A3474" s="166"/>
      <c r="B3474" s="1015">
        <v>44873</v>
      </c>
      <c r="C3474" s="1016" t="s">
        <v>1980</v>
      </c>
      <c r="D3474" s="289" t="s">
        <v>1937</v>
      </c>
      <c r="E3474" s="86">
        <v>100000</v>
      </c>
      <c r="F3474" s="167">
        <f t="shared" si="72"/>
        <v>100000</v>
      </c>
      <c r="G3474" s="171"/>
      <c r="H3474" s="178"/>
      <c r="I3474" s="184"/>
    </row>
    <row r="3475" spans="1:9">
      <c r="A3475" s="166"/>
      <c r="B3475" s="1015">
        <v>44874</v>
      </c>
      <c r="C3475" s="1016" t="s">
        <v>1963</v>
      </c>
      <c r="D3475" s="289" t="s">
        <v>1932</v>
      </c>
      <c r="E3475" s="86">
        <v>100000</v>
      </c>
      <c r="F3475" s="167">
        <f t="shared" si="72"/>
        <v>100000</v>
      </c>
      <c r="G3475" s="171"/>
      <c r="H3475" s="178"/>
      <c r="I3475" s="184"/>
    </row>
    <row r="3476" spans="1:9" ht="25.5">
      <c r="A3476" s="166"/>
      <c r="B3476" s="1015">
        <v>44874</v>
      </c>
      <c r="C3476" s="1016" t="s">
        <v>1963</v>
      </c>
      <c r="D3476" s="24" t="s">
        <v>2478</v>
      </c>
      <c r="E3476" s="86">
        <v>200000</v>
      </c>
      <c r="F3476" s="167">
        <f t="shared" si="72"/>
        <v>200000</v>
      </c>
      <c r="G3476" s="171"/>
      <c r="H3476" s="178"/>
      <c r="I3476" s="184"/>
    </row>
    <row r="3477" spans="1:9">
      <c r="A3477" s="166"/>
      <c r="B3477" s="1015">
        <v>44874</v>
      </c>
      <c r="C3477" s="1016" t="s">
        <v>1963</v>
      </c>
      <c r="D3477" s="289" t="s">
        <v>1938</v>
      </c>
      <c r="E3477" s="86">
        <v>200000</v>
      </c>
      <c r="F3477" s="167">
        <f t="shared" si="72"/>
        <v>200000</v>
      </c>
      <c r="G3477" s="171"/>
      <c r="H3477" s="178"/>
      <c r="I3477" s="184"/>
    </row>
    <row r="3478" spans="1:9">
      <c r="A3478" s="166"/>
      <c r="B3478" s="1015">
        <v>44874</v>
      </c>
      <c r="C3478" s="1016" t="s">
        <v>1963</v>
      </c>
      <c r="D3478" s="289" t="s">
        <v>1939</v>
      </c>
      <c r="E3478" s="86">
        <v>150000</v>
      </c>
      <c r="F3478" s="167">
        <f t="shared" si="72"/>
        <v>150000</v>
      </c>
      <c r="G3478" s="171"/>
      <c r="H3478" s="178"/>
      <c r="I3478" s="184"/>
    </row>
    <row r="3479" spans="1:9">
      <c r="A3479" s="166"/>
      <c r="B3479" s="1015">
        <v>44874</v>
      </c>
      <c r="C3479" s="1016" t="s">
        <v>1963</v>
      </c>
      <c r="D3479" s="289" t="s">
        <v>2020</v>
      </c>
      <c r="E3479" s="86">
        <v>300000</v>
      </c>
      <c r="F3479" s="167">
        <f t="shared" si="72"/>
        <v>300000</v>
      </c>
      <c r="G3479" s="171"/>
      <c r="H3479" s="178"/>
      <c r="I3479" s="184"/>
    </row>
    <row r="3480" spans="1:9">
      <c r="A3480" s="166"/>
      <c r="B3480" s="1015">
        <v>44875</v>
      </c>
      <c r="C3480" s="1016" t="s">
        <v>1964</v>
      </c>
      <c r="D3480" s="289" t="s">
        <v>21</v>
      </c>
      <c r="E3480" s="86">
        <v>10000</v>
      </c>
      <c r="F3480" s="167">
        <f t="shared" si="72"/>
        <v>10000</v>
      </c>
      <c r="G3480" s="171"/>
      <c r="H3480" s="178"/>
      <c r="I3480" s="184"/>
    </row>
    <row r="3481" spans="1:9">
      <c r="A3481" s="166"/>
      <c r="B3481" s="1015">
        <v>44875</v>
      </c>
      <c r="C3481" s="1016" t="s">
        <v>1964</v>
      </c>
      <c r="D3481" s="289" t="s">
        <v>1940</v>
      </c>
      <c r="E3481" s="86">
        <v>100000</v>
      </c>
      <c r="F3481" s="167">
        <f t="shared" si="72"/>
        <v>100000</v>
      </c>
      <c r="G3481" s="171"/>
      <c r="H3481" s="178"/>
      <c r="I3481" s="184"/>
    </row>
    <row r="3482" spans="1:9">
      <c r="A3482" s="166"/>
      <c r="B3482" s="1015">
        <v>44875</v>
      </c>
      <c r="C3482" s="1016" t="s">
        <v>1964</v>
      </c>
      <c r="D3482" s="289" t="s">
        <v>1932</v>
      </c>
      <c r="E3482" s="86">
        <v>100000</v>
      </c>
      <c r="F3482" s="167">
        <f t="shared" si="72"/>
        <v>100000</v>
      </c>
      <c r="G3482" s="171"/>
      <c r="H3482" s="178"/>
      <c r="I3482" s="184"/>
    </row>
    <row r="3483" spans="1:9">
      <c r="A3483" s="166"/>
      <c r="B3483" s="1015">
        <v>44875</v>
      </c>
      <c r="C3483" s="1016" t="s">
        <v>1964</v>
      </c>
      <c r="D3483" s="289" t="s">
        <v>340</v>
      </c>
      <c r="E3483" s="86">
        <v>50000</v>
      </c>
      <c r="F3483" s="167">
        <f t="shared" si="72"/>
        <v>50000</v>
      </c>
      <c r="G3483" s="171"/>
      <c r="H3483" s="178"/>
      <c r="I3483" s="184"/>
    </row>
    <row r="3484" spans="1:9">
      <c r="A3484" s="166"/>
      <c r="B3484" s="1015">
        <v>44876</v>
      </c>
      <c r="C3484" s="1016" t="s">
        <v>1965</v>
      </c>
      <c r="D3484" s="289" t="s">
        <v>21</v>
      </c>
      <c r="E3484" s="86">
        <v>20000</v>
      </c>
      <c r="F3484" s="167">
        <f t="shared" si="72"/>
        <v>20000</v>
      </c>
      <c r="G3484" s="171"/>
      <c r="H3484" s="178"/>
      <c r="I3484" s="184"/>
    </row>
    <row r="3485" spans="1:9" ht="25.5">
      <c r="A3485" s="166"/>
      <c r="B3485" s="1015">
        <v>44876</v>
      </c>
      <c r="C3485" s="1016" t="s">
        <v>1965</v>
      </c>
      <c r="D3485" s="289" t="s">
        <v>25</v>
      </c>
      <c r="E3485" s="86">
        <v>1000000</v>
      </c>
      <c r="F3485" s="167">
        <f t="shared" si="72"/>
        <v>1000000</v>
      </c>
      <c r="G3485" s="171"/>
      <c r="H3485" s="178"/>
      <c r="I3485" s="184"/>
    </row>
    <row r="3486" spans="1:9">
      <c r="A3486" s="166"/>
      <c r="B3486" s="1015">
        <v>44876</v>
      </c>
      <c r="C3486" s="1016" t="s">
        <v>1965</v>
      </c>
      <c r="D3486" s="289" t="s">
        <v>21</v>
      </c>
      <c r="E3486" s="86">
        <v>10000</v>
      </c>
      <c r="F3486" s="167">
        <f t="shared" si="72"/>
        <v>10000</v>
      </c>
      <c r="G3486" s="171"/>
      <c r="H3486" s="178"/>
      <c r="I3486" s="184"/>
    </row>
    <row r="3487" spans="1:9">
      <c r="A3487" s="166"/>
      <c r="B3487" s="1015">
        <v>44876</v>
      </c>
      <c r="C3487" s="1016" t="s">
        <v>1965</v>
      </c>
      <c r="D3487" s="289" t="s">
        <v>21</v>
      </c>
      <c r="E3487" s="86">
        <v>500000</v>
      </c>
      <c r="F3487" s="167">
        <f t="shared" si="72"/>
        <v>500000</v>
      </c>
      <c r="G3487" s="171"/>
      <c r="H3487" s="178"/>
      <c r="I3487" s="184"/>
    </row>
    <row r="3488" spans="1:9">
      <c r="A3488" s="166"/>
      <c r="B3488" s="1015">
        <v>44876</v>
      </c>
      <c r="C3488" s="1016" t="s">
        <v>1965</v>
      </c>
      <c r="D3488" s="289" t="s">
        <v>21</v>
      </c>
      <c r="E3488" s="86">
        <v>5000</v>
      </c>
      <c r="F3488" s="167">
        <f t="shared" si="72"/>
        <v>5000</v>
      </c>
      <c r="G3488" s="171"/>
      <c r="H3488" s="178"/>
      <c r="I3488" s="184"/>
    </row>
    <row r="3489" spans="1:9">
      <c r="A3489" s="166"/>
      <c r="B3489" s="1015">
        <v>44877</v>
      </c>
      <c r="C3489" s="1016" t="s">
        <v>1966</v>
      </c>
      <c r="D3489" s="289" t="s">
        <v>955</v>
      </c>
      <c r="E3489" s="86">
        <v>100000</v>
      </c>
      <c r="F3489" s="167">
        <f t="shared" si="72"/>
        <v>100000</v>
      </c>
      <c r="G3489" s="171"/>
      <c r="H3489" s="178"/>
      <c r="I3489" s="184"/>
    </row>
    <row r="3490" spans="1:9">
      <c r="A3490" s="166"/>
      <c r="B3490" s="1015">
        <v>44877</v>
      </c>
      <c r="C3490" s="1016" t="s">
        <v>1966</v>
      </c>
      <c r="D3490" s="289" t="s">
        <v>21</v>
      </c>
      <c r="E3490" s="86">
        <v>10000</v>
      </c>
      <c r="F3490" s="167">
        <f t="shared" si="72"/>
        <v>10000</v>
      </c>
      <c r="G3490" s="171"/>
      <c r="H3490" s="178"/>
      <c r="I3490" s="184"/>
    </row>
    <row r="3491" spans="1:9">
      <c r="A3491" s="166"/>
      <c r="B3491" s="1015">
        <v>44877</v>
      </c>
      <c r="C3491" s="1016" t="s">
        <v>1966</v>
      </c>
      <c r="D3491" s="289" t="s">
        <v>21</v>
      </c>
      <c r="E3491" s="86">
        <v>50000</v>
      </c>
      <c r="F3491" s="167">
        <f t="shared" si="72"/>
        <v>50000</v>
      </c>
      <c r="G3491" s="171"/>
      <c r="H3491" s="178"/>
      <c r="I3491" s="184"/>
    </row>
    <row r="3492" spans="1:9">
      <c r="A3492" s="166"/>
      <c r="B3492" s="1015">
        <v>44877</v>
      </c>
      <c r="C3492" s="1016" t="s">
        <v>1966</v>
      </c>
      <c r="D3492" s="289" t="s">
        <v>21</v>
      </c>
      <c r="E3492" s="86">
        <v>10000</v>
      </c>
      <c r="F3492" s="167">
        <f t="shared" si="72"/>
        <v>10000</v>
      </c>
      <c r="G3492" s="171"/>
      <c r="H3492" s="178"/>
      <c r="I3492" s="184"/>
    </row>
    <row r="3493" spans="1:9">
      <c r="A3493" s="166"/>
      <c r="B3493" s="1015">
        <v>44877</v>
      </c>
      <c r="C3493" s="1016" t="s">
        <v>1966</v>
      </c>
      <c r="D3493" s="289" t="s">
        <v>1941</v>
      </c>
      <c r="E3493" s="86">
        <v>200000</v>
      </c>
      <c r="F3493" s="167">
        <f t="shared" si="72"/>
        <v>200000</v>
      </c>
      <c r="G3493" s="171"/>
      <c r="H3493" s="178"/>
      <c r="I3493" s="184"/>
    </row>
    <row r="3494" spans="1:9">
      <c r="A3494" s="166"/>
      <c r="B3494" s="1015">
        <v>44878</v>
      </c>
      <c r="C3494" s="1016" t="s">
        <v>1967</v>
      </c>
      <c r="D3494" s="289" t="s">
        <v>21</v>
      </c>
      <c r="E3494" s="86">
        <v>5000</v>
      </c>
      <c r="F3494" s="167">
        <f t="shared" si="72"/>
        <v>5000</v>
      </c>
      <c r="G3494" s="171"/>
      <c r="H3494" s="178"/>
      <c r="I3494" s="184"/>
    </row>
    <row r="3495" spans="1:9">
      <c r="A3495" s="166"/>
      <c r="B3495" s="1015">
        <v>44878</v>
      </c>
      <c r="C3495" s="1016" t="s">
        <v>1967</v>
      </c>
      <c r="D3495" s="289" t="s">
        <v>21</v>
      </c>
      <c r="E3495" s="86">
        <v>30000</v>
      </c>
      <c r="F3495" s="167">
        <f t="shared" si="72"/>
        <v>30000</v>
      </c>
      <c r="G3495" s="171"/>
      <c r="H3495" s="178"/>
      <c r="I3495" s="184"/>
    </row>
    <row r="3496" spans="1:9">
      <c r="A3496" s="166"/>
      <c r="B3496" s="1015">
        <v>44879</v>
      </c>
      <c r="C3496" s="1016" t="s">
        <v>1968</v>
      </c>
      <c r="D3496" s="289" t="s">
        <v>1942</v>
      </c>
      <c r="E3496" s="86">
        <v>100000</v>
      </c>
      <c r="F3496" s="167">
        <f t="shared" si="72"/>
        <v>100000</v>
      </c>
      <c r="G3496" s="171"/>
      <c r="H3496" s="178"/>
      <c r="I3496" s="184"/>
    </row>
    <row r="3497" spans="1:9">
      <c r="A3497" s="166"/>
      <c r="B3497" s="1015">
        <v>44879</v>
      </c>
      <c r="C3497" s="1016" t="s">
        <v>1968</v>
      </c>
      <c r="D3497" s="289" t="s">
        <v>2441</v>
      </c>
      <c r="E3497" s="86">
        <v>100000</v>
      </c>
      <c r="F3497" s="167">
        <f t="shared" si="72"/>
        <v>100000</v>
      </c>
      <c r="G3497" s="171"/>
      <c r="H3497" s="178"/>
      <c r="I3497" s="184"/>
    </row>
    <row r="3498" spans="1:9">
      <c r="A3498" s="166"/>
      <c r="B3498" s="1015">
        <v>44879</v>
      </c>
      <c r="C3498" s="1016" t="s">
        <v>1968</v>
      </c>
      <c r="D3498" s="289" t="s">
        <v>1944</v>
      </c>
      <c r="E3498" s="86">
        <v>1000000</v>
      </c>
      <c r="F3498" s="167">
        <f t="shared" si="72"/>
        <v>1000000</v>
      </c>
      <c r="G3498" s="171"/>
      <c r="H3498" s="178"/>
      <c r="I3498" s="184"/>
    </row>
    <row r="3499" spans="1:9">
      <c r="A3499" s="166"/>
      <c r="B3499" s="1015">
        <v>44879</v>
      </c>
      <c r="C3499" s="1016" t="s">
        <v>1968</v>
      </c>
      <c r="D3499" s="289" t="s">
        <v>1945</v>
      </c>
      <c r="E3499" s="86">
        <v>200000</v>
      </c>
      <c r="F3499" s="167">
        <f t="shared" si="72"/>
        <v>200000</v>
      </c>
      <c r="G3499" s="171"/>
      <c r="H3499" s="178"/>
      <c r="I3499" s="184"/>
    </row>
    <row r="3500" spans="1:9">
      <c r="A3500" s="166"/>
      <c r="B3500" s="1015">
        <v>44879</v>
      </c>
      <c r="C3500" s="1016" t="s">
        <v>1968</v>
      </c>
      <c r="D3500" s="289" t="s">
        <v>1946</v>
      </c>
      <c r="E3500" s="86">
        <v>100000</v>
      </c>
      <c r="F3500" s="167">
        <f t="shared" si="72"/>
        <v>100000</v>
      </c>
      <c r="G3500" s="171"/>
      <c r="H3500" s="178"/>
      <c r="I3500" s="184"/>
    </row>
    <row r="3501" spans="1:9">
      <c r="A3501" s="166"/>
      <c r="B3501" s="1015">
        <v>44880</v>
      </c>
      <c r="C3501" s="1016" t="s">
        <v>1969</v>
      </c>
      <c r="D3501" s="289" t="s">
        <v>21</v>
      </c>
      <c r="E3501" s="86">
        <v>10000</v>
      </c>
      <c r="F3501" s="167">
        <f t="shared" si="72"/>
        <v>10000</v>
      </c>
      <c r="G3501" s="171"/>
      <c r="H3501" s="178"/>
      <c r="I3501" s="184"/>
    </row>
    <row r="3502" spans="1:9">
      <c r="A3502" s="166"/>
      <c r="B3502" s="1015">
        <v>44880</v>
      </c>
      <c r="C3502" s="1016" t="s">
        <v>1969</v>
      </c>
      <c r="D3502" s="289" t="s">
        <v>991</v>
      </c>
      <c r="E3502" s="86">
        <v>700000</v>
      </c>
      <c r="F3502" s="167">
        <f t="shared" si="72"/>
        <v>700000</v>
      </c>
      <c r="G3502" s="171"/>
      <c r="H3502" s="178"/>
      <c r="I3502" s="184"/>
    </row>
    <row r="3503" spans="1:9">
      <c r="A3503" s="166"/>
      <c r="B3503" s="1015">
        <v>44880</v>
      </c>
      <c r="C3503" s="1016" t="s">
        <v>1969</v>
      </c>
      <c r="D3503" s="289" t="s">
        <v>966</v>
      </c>
      <c r="E3503" s="86">
        <v>100000</v>
      </c>
      <c r="F3503" s="167">
        <f t="shared" si="72"/>
        <v>100000</v>
      </c>
      <c r="G3503" s="171"/>
      <c r="H3503" s="178"/>
      <c r="I3503" s="184"/>
    </row>
    <row r="3504" spans="1:9">
      <c r="A3504" s="166"/>
      <c r="B3504" s="1015">
        <v>44881</v>
      </c>
      <c r="C3504" s="1016" t="s">
        <v>1970</v>
      </c>
      <c r="D3504" s="289" t="s">
        <v>343</v>
      </c>
      <c r="E3504" s="86">
        <v>100000</v>
      </c>
      <c r="F3504" s="167">
        <f t="shared" ref="F3504:F3548" si="73">E3504</f>
        <v>100000</v>
      </c>
      <c r="G3504" s="171"/>
      <c r="H3504" s="178"/>
      <c r="I3504" s="184"/>
    </row>
    <row r="3505" spans="1:9">
      <c r="A3505" s="166"/>
      <c r="B3505" s="1015">
        <v>44881</v>
      </c>
      <c r="C3505" s="1016" t="s">
        <v>1970</v>
      </c>
      <c r="D3505" s="289" t="s">
        <v>21</v>
      </c>
      <c r="E3505" s="86">
        <v>50000</v>
      </c>
      <c r="F3505" s="167">
        <f t="shared" si="73"/>
        <v>50000</v>
      </c>
      <c r="G3505" s="171"/>
      <c r="H3505" s="178"/>
      <c r="I3505" s="184"/>
    </row>
    <row r="3506" spans="1:9">
      <c r="A3506" s="166"/>
      <c r="B3506" s="1015">
        <v>44882</v>
      </c>
      <c r="C3506" s="1016" t="s">
        <v>1971</v>
      </c>
      <c r="D3506" s="289" t="s">
        <v>1947</v>
      </c>
      <c r="E3506" s="86">
        <v>100000</v>
      </c>
      <c r="F3506" s="167">
        <f t="shared" si="73"/>
        <v>100000</v>
      </c>
      <c r="G3506" s="171"/>
      <c r="H3506" s="178"/>
      <c r="I3506" s="184"/>
    </row>
    <row r="3507" spans="1:9">
      <c r="A3507" s="166"/>
      <c r="B3507" s="1015">
        <v>44882</v>
      </c>
      <c r="C3507" s="1016" t="s">
        <v>1971</v>
      </c>
      <c r="D3507" s="289" t="s">
        <v>509</v>
      </c>
      <c r="E3507" s="86">
        <v>50000</v>
      </c>
      <c r="F3507" s="167">
        <f t="shared" si="73"/>
        <v>50000</v>
      </c>
      <c r="G3507" s="171"/>
      <c r="H3507" s="178"/>
      <c r="I3507" s="184"/>
    </row>
    <row r="3508" spans="1:9">
      <c r="A3508" s="166"/>
      <c r="B3508" s="1015">
        <v>44882</v>
      </c>
      <c r="C3508" s="1016" t="s">
        <v>1971</v>
      </c>
      <c r="D3508" s="289" t="s">
        <v>191</v>
      </c>
      <c r="E3508" s="86">
        <v>100000</v>
      </c>
      <c r="F3508" s="167">
        <f t="shared" si="73"/>
        <v>100000</v>
      </c>
      <c r="G3508" s="171"/>
      <c r="H3508" s="178"/>
      <c r="I3508" s="184"/>
    </row>
    <row r="3509" spans="1:9">
      <c r="A3509" s="166"/>
      <c r="B3509" s="1015">
        <v>44882</v>
      </c>
      <c r="C3509" s="1016" t="s">
        <v>1971</v>
      </c>
      <c r="D3509" s="289" t="s">
        <v>1948</v>
      </c>
      <c r="E3509" s="86">
        <v>200000</v>
      </c>
      <c r="F3509" s="167">
        <f t="shared" si="73"/>
        <v>200000</v>
      </c>
      <c r="G3509" s="171"/>
      <c r="H3509" s="178"/>
      <c r="I3509" s="184"/>
    </row>
    <row r="3510" spans="1:9">
      <c r="A3510" s="166"/>
      <c r="B3510" s="1015">
        <v>44882</v>
      </c>
      <c r="C3510" s="1016" t="s">
        <v>1971</v>
      </c>
      <c r="D3510" s="289" t="s">
        <v>1949</v>
      </c>
      <c r="E3510" s="86">
        <v>300000</v>
      </c>
      <c r="F3510" s="167">
        <f t="shared" si="73"/>
        <v>300000</v>
      </c>
      <c r="G3510" s="171"/>
      <c r="H3510" s="178"/>
      <c r="I3510" s="184"/>
    </row>
    <row r="3511" spans="1:9">
      <c r="A3511" s="166"/>
      <c r="B3511" s="1015">
        <v>44882</v>
      </c>
      <c r="C3511" s="1016" t="s">
        <v>1971</v>
      </c>
      <c r="D3511" s="289" t="s">
        <v>21</v>
      </c>
      <c r="E3511" s="86">
        <v>85777</v>
      </c>
      <c r="F3511" s="167">
        <f t="shared" si="73"/>
        <v>85777</v>
      </c>
      <c r="G3511" s="171"/>
      <c r="H3511" s="178"/>
      <c r="I3511" s="184"/>
    </row>
    <row r="3512" spans="1:9">
      <c r="A3512" s="166"/>
      <c r="B3512" s="1015">
        <v>44882</v>
      </c>
      <c r="C3512" s="1016" t="s">
        <v>1971</v>
      </c>
      <c r="D3512" s="289" t="s">
        <v>153</v>
      </c>
      <c r="E3512" s="86">
        <v>70000</v>
      </c>
      <c r="F3512" s="167">
        <f t="shared" si="73"/>
        <v>70000</v>
      </c>
      <c r="G3512" s="171"/>
      <c r="H3512" s="178"/>
      <c r="I3512" s="184"/>
    </row>
    <row r="3513" spans="1:9">
      <c r="A3513" s="166"/>
      <c r="B3513" s="1015">
        <v>44883</v>
      </c>
      <c r="C3513" s="1016" t="s">
        <v>1972</v>
      </c>
      <c r="D3513" s="289" t="s">
        <v>2431</v>
      </c>
      <c r="E3513" s="86">
        <v>500000</v>
      </c>
      <c r="F3513" s="167">
        <f t="shared" si="73"/>
        <v>500000</v>
      </c>
      <c r="G3513" s="171"/>
      <c r="H3513" s="178"/>
      <c r="I3513" s="184"/>
    </row>
    <row r="3514" spans="1:9">
      <c r="A3514" s="166"/>
      <c r="B3514" s="1015">
        <v>44883</v>
      </c>
      <c r="C3514" s="1016" t="s">
        <v>1972</v>
      </c>
      <c r="D3514" s="289" t="s">
        <v>513</v>
      </c>
      <c r="E3514" s="86">
        <v>5000</v>
      </c>
      <c r="F3514" s="167">
        <f t="shared" si="73"/>
        <v>5000</v>
      </c>
      <c r="G3514" s="171"/>
      <c r="H3514" s="178"/>
      <c r="I3514" s="184"/>
    </row>
    <row r="3515" spans="1:9">
      <c r="A3515" s="166"/>
      <c r="B3515" s="1015">
        <v>44884</v>
      </c>
      <c r="C3515" s="1016" t="s">
        <v>1973</v>
      </c>
      <c r="D3515" s="289" t="s">
        <v>2448</v>
      </c>
      <c r="E3515" s="86">
        <v>300000</v>
      </c>
      <c r="F3515" s="167">
        <f t="shared" si="73"/>
        <v>300000</v>
      </c>
      <c r="G3515" s="171"/>
      <c r="H3515" s="178"/>
      <c r="I3515" s="184"/>
    </row>
    <row r="3516" spans="1:9">
      <c r="A3516" s="166"/>
      <c r="B3516" s="1015">
        <v>44884</v>
      </c>
      <c r="C3516" s="1016" t="s">
        <v>1973</v>
      </c>
      <c r="D3516" s="289" t="s">
        <v>21</v>
      </c>
      <c r="E3516" s="86">
        <v>10000</v>
      </c>
      <c r="F3516" s="167">
        <f t="shared" si="73"/>
        <v>10000</v>
      </c>
      <c r="G3516" s="171"/>
      <c r="H3516" s="178"/>
      <c r="I3516" s="184"/>
    </row>
    <row r="3517" spans="1:9">
      <c r="A3517" s="166"/>
      <c r="B3517" s="1015">
        <v>44884</v>
      </c>
      <c r="C3517" s="1016" t="s">
        <v>1973</v>
      </c>
      <c r="D3517" s="289" t="s">
        <v>1950</v>
      </c>
      <c r="E3517" s="86">
        <v>100000</v>
      </c>
      <c r="F3517" s="167">
        <f t="shared" si="73"/>
        <v>100000</v>
      </c>
      <c r="G3517" s="171"/>
      <c r="H3517" s="178"/>
      <c r="I3517" s="184"/>
    </row>
    <row r="3518" spans="1:9">
      <c r="A3518" s="166"/>
      <c r="B3518" s="1015">
        <v>44884</v>
      </c>
      <c r="C3518" s="1016" t="s">
        <v>1973</v>
      </c>
      <c r="D3518" s="289" t="s">
        <v>1951</v>
      </c>
      <c r="E3518" s="86">
        <v>100000</v>
      </c>
      <c r="F3518" s="167">
        <f t="shared" si="73"/>
        <v>100000</v>
      </c>
      <c r="G3518" s="171"/>
      <c r="H3518" s="178"/>
      <c r="I3518" s="184"/>
    </row>
    <row r="3519" spans="1:9">
      <c r="A3519" s="166"/>
      <c r="B3519" s="1015">
        <v>44885</v>
      </c>
      <c r="C3519" s="1016" t="s">
        <v>1974</v>
      </c>
      <c r="D3519" s="289" t="s">
        <v>21</v>
      </c>
      <c r="E3519" s="86">
        <v>20000</v>
      </c>
      <c r="F3519" s="167">
        <f t="shared" si="73"/>
        <v>20000</v>
      </c>
      <c r="G3519" s="171"/>
      <c r="H3519" s="178"/>
      <c r="I3519" s="184"/>
    </row>
    <row r="3520" spans="1:9">
      <c r="A3520" s="166"/>
      <c r="B3520" s="1015">
        <v>44885</v>
      </c>
      <c r="C3520" s="1016" t="s">
        <v>1974</v>
      </c>
      <c r="D3520" s="289" t="s">
        <v>146</v>
      </c>
      <c r="E3520" s="86">
        <v>200000</v>
      </c>
      <c r="F3520" s="167">
        <f t="shared" si="73"/>
        <v>200000</v>
      </c>
      <c r="G3520" s="171"/>
      <c r="H3520" s="178"/>
      <c r="I3520" s="184"/>
    </row>
    <row r="3521" spans="1:9">
      <c r="A3521" s="166"/>
      <c r="B3521" s="1015">
        <v>44886</v>
      </c>
      <c r="C3521" s="1016" t="s">
        <v>1975</v>
      </c>
      <c r="D3521" s="289" t="s">
        <v>361</v>
      </c>
      <c r="E3521" s="86">
        <v>500000</v>
      </c>
      <c r="F3521" s="167">
        <f t="shared" si="73"/>
        <v>500000</v>
      </c>
      <c r="G3521" s="171"/>
      <c r="H3521" s="178"/>
      <c r="I3521" s="184"/>
    </row>
    <row r="3522" spans="1:9">
      <c r="A3522" s="166"/>
      <c r="B3522" s="1015">
        <v>44886</v>
      </c>
      <c r="C3522" s="1016" t="s">
        <v>1975</v>
      </c>
      <c r="D3522" s="289" t="s">
        <v>143</v>
      </c>
      <c r="E3522" s="86">
        <v>200000</v>
      </c>
      <c r="F3522" s="167">
        <f t="shared" si="73"/>
        <v>200000</v>
      </c>
      <c r="G3522" s="171"/>
      <c r="H3522" s="178"/>
      <c r="I3522" s="184"/>
    </row>
    <row r="3523" spans="1:9">
      <c r="A3523" s="166"/>
      <c r="B3523" s="1015">
        <v>44887</v>
      </c>
      <c r="C3523" s="1016" t="s">
        <v>1976</v>
      </c>
      <c r="D3523" s="289" t="s">
        <v>1952</v>
      </c>
      <c r="E3523" s="86">
        <v>200000</v>
      </c>
      <c r="F3523" s="167">
        <f t="shared" si="73"/>
        <v>200000</v>
      </c>
      <c r="G3523" s="171"/>
      <c r="H3523" s="178"/>
      <c r="I3523" s="184"/>
    </row>
    <row r="3524" spans="1:9">
      <c r="A3524" s="166"/>
      <c r="B3524" s="1015">
        <v>44887</v>
      </c>
      <c r="C3524" s="1016" t="s">
        <v>1976</v>
      </c>
      <c r="D3524" s="289" t="s">
        <v>330</v>
      </c>
      <c r="E3524" s="86">
        <v>100000</v>
      </c>
      <c r="F3524" s="167">
        <f t="shared" si="73"/>
        <v>100000</v>
      </c>
      <c r="G3524" s="171"/>
      <c r="H3524" s="178"/>
      <c r="I3524" s="184"/>
    </row>
    <row r="3525" spans="1:9">
      <c r="A3525" s="166"/>
      <c r="B3525" s="1015">
        <v>44887</v>
      </c>
      <c r="C3525" s="1016" t="s">
        <v>1976</v>
      </c>
      <c r="D3525" s="289" t="s">
        <v>21</v>
      </c>
      <c r="E3525" s="86">
        <v>10000</v>
      </c>
      <c r="F3525" s="167">
        <f t="shared" si="73"/>
        <v>10000</v>
      </c>
      <c r="G3525" s="171"/>
      <c r="H3525" s="178"/>
      <c r="I3525" s="184"/>
    </row>
    <row r="3526" spans="1:9">
      <c r="A3526" s="166"/>
      <c r="B3526" s="1015">
        <v>44887</v>
      </c>
      <c r="C3526" s="1016" t="s">
        <v>1976</v>
      </c>
      <c r="D3526" s="289" t="s">
        <v>288</v>
      </c>
      <c r="E3526" s="86">
        <v>200000</v>
      </c>
      <c r="F3526" s="167">
        <f t="shared" si="73"/>
        <v>200000</v>
      </c>
      <c r="G3526" s="171"/>
      <c r="H3526" s="178"/>
      <c r="I3526" s="184"/>
    </row>
    <row r="3527" spans="1:9">
      <c r="A3527" s="166"/>
      <c r="B3527" s="1015">
        <v>44888</v>
      </c>
      <c r="C3527" s="1016" t="s">
        <v>1977</v>
      </c>
      <c r="D3527" s="289" t="s">
        <v>21</v>
      </c>
      <c r="E3527" s="86">
        <v>20000</v>
      </c>
      <c r="F3527" s="167">
        <f t="shared" si="73"/>
        <v>20000</v>
      </c>
      <c r="G3527" s="171"/>
      <c r="H3527" s="178"/>
      <c r="I3527" s="184"/>
    </row>
    <row r="3528" spans="1:9">
      <c r="A3528" s="166"/>
      <c r="B3528" s="1015">
        <v>44888</v>
      </c>
      <c r="C3528" s="1016" t="s">
        <v>1977</v>
      </c>
      <c r="D3528" s="289" t="s">
        <v>21</v>
      </c>
      <c r="E3528" s="86">
        <v>5000</v>
      </c>
      <c r="F3528" s="167">
        <f t="shared" si="73"/>
        <v>5000</v>
      </c>
      <c r="G3528" s="171"/>
      <c r="H3528" s="178"/>
      <c r="I3528" s="184"/>
    </row>
    <row r="3529" spans="1:9">
      <c r="A3529" s="166"/>
      <c r="B3529" s="1015">
        <v>44889</v>
      </c>
      <c r="C3529" s="1016" t="s">
        <v>1978</v>
      </c>
      <c r="D3529" s="289" t="s">
        <v>537</v>
      </c>
      <c r="E3529" s="86">
        <v>300000</v>
      </c>
      <c r="F3529" s="167">
        <f t="shared" si="73"/>
        <v>300000</v>
      </c>
      <c r="G3529" s="171"/>
      <c r="H3529" s="178"/>
      <c r="I3529" s="184"/>
    </row>
    <row r="3530" spans="1:9">
      <c r="A3530" s="166"/>
      <c r="B3530" s="1015">
        <v>44889</v>
      </c>
      <c r="C3530" s="1016" t="s">
        <v>1978</v>
      </c>
      <c r="D3530" s="289" t="s">
        <v>1953</v>
      </c>
      <c r="E3530" s="86">
        <v>100000</v>
      </c>
      <c r="F3530" s="167">
        <f t="shared" si="73"/>
        <v>100000</v>
      </c>
      <c r="G3530" s="171"/>
      <c r="H3530" s="178"/>
      <c r="I3530" s="184"/>
    </row>
    <row r="3531" spans="1:9">
      <c r="A3531" s="166"/>
      <c r="B3531" s="1015">
        <v>44890</v>
      </c>
      <c r="C3531" s="1016" t="s">
        <v>1981</v>
      </c>
      <c r="D3531" s="289" t="s">
        <v>294</v>
      </c>
      <c r="E3531" s="86">
        <v>200000</v>
      </c>
      <c r="F3531" s="167">
        <f t="shared" si="73"/>
        <v>200000</v>
      </c>
      <c r="G3531" s="171"/>
      <c r="H3531" s="178"/>
      <c r="I3531" s="184"/>
    </row>
    <row r="3532" spans="1:9" ht="25.5">
      <c r="A3532" s="166"/>
      <c r="B3532" s="1015">
        <v>44890</v>
      </c>
      <c r="C3532" s="1016" t="s">
        <v>1981</v>
      </c>
      <c r="D3532" s="24" t="s">
        <v>2444</v>
      </c>
      <c r="E3532" s="86">
        <v>50000</v>
      </c>
      <c r="F3532" s="167">
        <f t="shared" si="73"/>
        <v>50000</v>
      </c>
      <c r="G3532" s="171"/>
      <c r="H3532" s="178"/>
      <c r="I3532" s="184"/>
    </row>
    <row r="3533" spans="1:9">
      <c r="A3533" s="166"/>
      <c r="B3533" s="1015">
        <v>44890</v>
      </c>
      <c r="C3533" s="1016" t="s">
        <v>1981</v>
      </c>
      <c r="D3533" s="289" t="s">
        <v>21</v>
      </c>
      <c r="E3533" s="86">
        <v>10000</v>
      </c>
      <c r="F3533" s="167">
        <f t="shared" si="73"/>
        <v>10000</v>
      </c>
      <c r="G3533" s="171"/>
      <c r="H3533" s="178"/>
      <c r="I3533" s="184"/>
    </row>
    <row r="3534" spans="1:9">
      <c r="A3534" s="166"/>
      <c r="B3534" s="1015">
        <v>44890</v>
      </c>
      <c r="C3534" s="1016" t="s">
        <v>1981</v>
      </c>
      <c r="D3534" s="289" t="s">
        <v>231</v>
      </c>
      <c r="E3534" s="86">
        <v>200000</v>
      </c>
      <c r="F3534" s="167">
        <f t="shared" si="73"/>
        <v>200000</v>
      </c>
      <c r="G3534" s="171"/>
      <c r="H3534" s="178"/>
      <c r="I3534" s="184"/>
    </row>
    <row r="3535" spans="1:9">
      <c r="A3535" s="166"/>
      <c r="B3535" s="50">
        <v>44890</v>
      </c>
      <c r="C3535" s="1063" t="s">
        <v>1981</v>
      </c>
      <c r="D3535" s="289" t="s">
        <v>1955</v>
      </c>
      <c r="E3535" s="86">
        <v>102040</v>
      </c>
      <c r="F3535" s="167"/>
      <c r="G3535" s="171">
        <f>E3535</f>
        <v>102040</v>
      </c>
      <c r="H3535" s="178"/>
      <c r="I3535" s="184"/>
    </row>
    <row r="3536" spans="1:9">
      <c r="A3536" s="166"/>
      <c r="B3536" s="1015">
        <v>44891</v>
      </c>
      <c r="C3536" s="1016" t="s">
        <v>1982</v>
      </c>
      <c r="D3536" s="289" t="s">
        <v>149</v>
      </c>
      <c r="E3536" s="86">
        <v>400000</v>
      </c>
      <c r="F3536" s="167">
        <f t="shared" si="73"/>
        <v>400000</v>
      </c>
      <c r="G3536" s="171"/>
      <c r="H3536" s="178"/>
      <c r="I3536" s="184"/>
    </row>
    <row r="3537" spans="1:9">
      <c r="A3537" s="166"/>
      <c r="B3537" s="1015">
        <v>44891</v>
      </c>
      <c r="C3537" s="1016" t="s">
        <v>1982</v>
      </c>
      <c r="D3537" s="289" t="s">
        <v>21</v>
      </c>
      <c r="E3537" s="86">
        <v>10000</v>
      </c>
      <c r="F3537" s="167">
        <f t="shared" si="73"/>
        <v>10000</v>
      </c>
      <c r="G3537" s="171"/>
      <c r="H3537" s="178"/>
      <c r="I3537" s="184"/>
    </row>
    <row r="3538" spans="1:9">
      <c r="A3538" s="166"/>
      <c r="B3538" s="1015">
        <v>44891</v>
      </c>
      <c r="C3538" s="1016" t="s">
        <v>1982</v>
      </c>
      <c r="D3538" s="289" t="s">
        <v>21</v>
      </c>
      <c r="E3538" s="86">
        <v>20000</v>
      </c>
      <c r="F3538" s="167">
        <f t="shared" si="73"/>
        <v>20000</v>
      </c>
      <c r="G3538" s="171"/>
      <c r="H3538" s="178"/>
      <c r="I3538" s="184"/>
    </row>
    <row r="3539" spans="1:9">
      <c r="A3539" s="166"/>
      <c r="B3539" s="1015">
        <v>44891</v>
      </c>
      <c r="C3539" s="1016" t="s">
        <v>1982</v>
      </c>
      <c r="D3539" s="289" t="s">
        <v>21</v>
      </c>
      <c r="E3539" s="86">
        <v>5000</v>
      </c>
      <c r="F3539" s="167">
        <f t="shared" si="73"/>
        <v>5000</v>
      </c>
      <c r="G3539" s="171"/>
      <c r="H3539" s="178"/>
      <c r="I3539" s="184"/>
    </row>
    <row r="3540" spans="1:9">
      <c r="A3540" s="166"/>
      <c r="B3540" s="1015">
        <v>44892</v>
      </c>
      <c r="C3540" s="1016" t="s">
        <v>1983</v>
      </c>
      <c r="D3540" s="289" t="s">
        <v>21</v>
      </c>
      <c r="E3540" s="86">
        <v>20000</v>
      </c>
      <c r="F3540" s="167">
        <f t="shared" si="73"/>
        <v>20000</v>
      </c>
      <c r="G3540" s="171"/>
      <c r="H3540" s="178"/>
      <c r="I3540" s="184"/>
    </row>
    <row r="3541" spans="1:9">
      <c r="A3541" s="166"/>
      <c r="B3541" s="1015">
        <v>44892</v>
      </c>
      <c r="C3541" s="1016" t="s">
        <v>1983</v>
      </c>
      <c r="D3541" s="289" t="s">
        <v>1956</v>
      </c>
      <c r="E3541" s="86">
        <v>150000</v>
      </c>
      <c r="F3541" s="167">
        <f t="shared" si="73"/>
        <v>150000</v>
      </c>
      <c r="G3541" s="171"/>
      <c r="H3541" s="178"/>
      <c r="I3541" s="184"/>
    </row>
    <row r="3542" spans="1:9">
      <c r="A3542" s="166"/>
      <c r="B3542" s="1015">
        <v>44893</v>
      </c>
      <c r="C3542" s="1016" t="s">
        <v>1984</v>
      </c>
      <c r="D3542" s="289" t="s">
        <v>2430</v>
      </c>
      <c r="E3542" s="86">
        <v>900000</v>
      </c>
      <c r="F3542" s="167">
        <f t="shared" si="73"/>
        <v>900000</v>
      </c>
      <c r="G3542" s="171"/>
      <c r="H3542" s="178"/>
      <c r="I3542" s="184"/>
    </row>
    <row r="3543" spans="1:9">
      <c r="A3543" s="166"/>
      <c r="B3543" s="1015">
        <v>44893</v>
      </c>
      <c r="C3543" s="1016" t="s">
        <v>1984</v>
      </c>
      <c r="D3543" s="289" t="s">
        <v>1945</v>
      </c>
      <c r="E3543" s="86">
        <v>100000</v>
      </c>
      <c r="F3543" s="167">
        <f t="shared" si="73"/>
        <v>100000</v>
      </c>
      <c r="G3543" s="171"/>
      <c r="H3543" s="178"/>
      <c r="I3543" s="184"/>
    </row>
    <row r="3544" spans="1:9">
      <c r="A3544" s="166"/>
      <c r="B3544" s="1015">
        <v>44894</v>
      </c>
      <c r="C3544" s="1016" t="s">
        <v>1985</v>
      </c>
      <c r="D3544" s="289" t="s">
        <v>21</v>
      </c>
      <c r="E3544" s="86">
        <v>200000</v>
      </c>
      <c r="F3544" s="167">
        <f t="shared" si="73"/>
        <v>200000</v>
      </c>
      <c r="G3544" s="171"/>
      <c r="H3544" s="178"/>
      <c r="I3544" s="184"/>
    </row>
    <row r="3545" spans="1:9">
      <c r="A3545" s="166"/>
      <c r="B3545" s="1015">
        <v>44894</v>
      </c>
      <c r="C3545" s="1016" t="s">
        <v>1985</v>
      </c>
      <c r="D3545" s="289" t="s">
        <v>21</v>
      </c>
      <c r="E3545" s="86">
        <v>5000</v>
      </c>
      <c r="F3545" s="167">
        <f t="shared" si="73"/>
        <v>5000</v>
      </c>
      <c r="G3545" s="171"/>
      <c r="H3545" s="178"/>
      <c r="I3545" s="184"/>
    </row>
    <row r="3546" spans="1:9">
      <c r="A3546" s="166"/>
      <c r="B3546" s="1015">
        <v>44894</v>
      </c>
      <c r="C3546" s="1016" t="s">
        <v>1985</v>
      </c>
      <c r="D3546" s="289" t="s">
        <v>21</v>
      </c>
      <c r="E3546" s="86">
        <v>199827</v>
      </c>
      <c r="F3546" s="167">
        <f t="shared" si="73"/>
        <v>199827</v>
      </c>
      <c r="G3546" s="171"/>
      <c r="H3546" s="178"/>
      <c r="I3546" s="184"/>
    </row>
    <row r="3547" spans="1:9">
      <c r="A3547" s="166"/>
      <c r="B3547" s="1015">
        <v>44894</v>
      </c>
      <c r="C3547" s="1016" t="s">
        <v>1985</v>
      </c>
      <c r="D3547" s="289" t="s">
        <v>21</v>
      </c>
      <c r="E3547" s="86">
        <v>25000</v>
      </c>
      <c r="F3547" s="167">
        <f t="shared" si="73"/>
        <v>25000</v>
      </c>
      <c r="G3547" s="171"/>
      <c r="H3547" s="178"/>
      <c r="I3547" s="184"/>
    </row>
    <row r="3548" spans="1:9">
      <c r="A3548" s="166"/>
      <c r="B3548" s="1015">
        <v>44894</v>
      </c>
      <c r="C3548" s="1016" t="s">
        <v>1985</v>
      </c>
      <c r="D3548" s="289" t="s">
        <v>2452</v>
      </c>
      <c r="E3548" s="86">
        <v>1000000</v>
      </c>
      <c r="F3548" s="167">
        <f t="shared" si="73"/>
        <v>1000000</v>
      </c>
      <c r="G3548" s="171"/>
      <c r="H3548" s="178"/>
      <c r="I3548" s="184"/>
    </row>
    <row r="3549" spans="1:9">
      <c r="A3549" s="166"/>
      <c r="B3549" s="85">
        <v>44896</v>
      </c>
      <c r="C3549" s="65" t="s">
        <v>2026</v>
      </c>
      <c r="D3549" s="35" t="s">
        <v>973</v>
      </c>
      <c r="E3549" s="1019">
        <v>200000</v>
      </c>
      <c r="F3549" s="167">
        <f>E3549</f>
        <v>200000</v>
      </c>
      <c r="G3549" s="171"/>
      <c r="H3549" s="178"/>
      <c r="I3549" s="184"/>
    </row>
    <row r="3550" spans="1:9">
      <c r="A3550" s="166"/>
      <c r="B3550" s="85">
        <v>44896</v>
      </c>
      <c r="C3550" s="65" t="s">
        <v>2026</v>
      </c>
      <c r="D3550" s="35" t="s">
        <v>21</v>
      </c>
      <c r="E3550" s="1019">
        <v>30000</v>
      </c>
      <c r="F3550" s="167">
        <f t="shared" ref="F3550:F3613" si="74">E3550</f>
        <v>30000</v>
      </c>
      <c r="G3550" s="171"/>
      <c r="H3550" s="178"/>
      <c r="I3550" s="184"/>
    </row>
    <row r="3551" spans="1:9">
      <c r="A3551" s="166"/>
      <c r="B3551" s="85">
        <v>44896</v>
      </c>
      <c r="C3551" s="65" t="s">
        <v>2026</v>
      </c>
      <c r="D3551" s="35" t="s">
        <v>2475</v>
      </c>
      <c r="E3551" s="1019">
        <v>200000</v>
      </c>
      <c r="F3551" s="167">
        <f t="shared" si="74"/>
        <v>200000</v>
      </c>
      <c r="G3551" s="171"/>
      <c r="H3551" s="178"/>
      <c r="I3551" s="184"/>
    </row>
    <row r="3552" spans="1:9" ht="25.5">
      <c r="A3552" s="166"/>
      <c r="B3552" s="85">
        <v>44896</v>
      </c>
      <c r="C3552" s="65" t="s">
        <v>2026</v>
      </c>
      <c r="D3552" s="423" t="s">
        <v>2453</v>
      </c>
      <c r="E3552" s="1019">
        <v>1000000</v>
      </c>
      <c r="F3552" s="167">
        <f t="shared" si="74"/>
        <v>1000000</v>
      </c>
      <c r="G3552" s="171"/>
      <c r="H3552" s="178"/>
      <c r="I3552" s="184"/>
    </row>
    <row r="3553" spans="1:9">
      <c r="A3553" s="166"/>
      <c r="B3553" s="85">
        <v>44896</v>
      </c>
      <c r="C3553" s="65" t="s">
        <v>2026</v>
      </c>
      <c r="D3553" s="35" t="s">
        <v>21</v>
      </c>
      <c r="E3553" s="1019">
        <v>10000</v>
      </c>
      <c r="F3553" s="167">
        <f t="shared" si="74"/>
        <v>10000</v>
      </c>
      <c r="G3553" s="171"/>
      <c r="H3553" s="178"/>
      <c r="I3553" s="184"/>
    </row>
    <row r="3554" spans="1:9">
      <c r="A3554" s="166"/>
      <c r="B3554" s="85">
        <v>44896</v>
      </c>
      <c r="C3554" s="65" t="s">
        <v>2026</v>
      </c>
      <c r="D3554" s="35" t="s">
        <v>21</v>
      </c>
      <c r="E3554" s="1019">
        <v>20000</v>
      </c>
      <c r="F3554" s="167">
        <f t="shared" si="74"/>
        <v>20000</v>
      </c>
      <c r="G3554" s="171"/>
      <c r="H3554" s="178"/>
      <c r="I3554" s="184"/>
    </row>
    <row r="3555" spans="1:9">
      <c r="A3555" s="166"/>
      <c r="B3555" s="85">
        <v>44896</v>
      </c>
      <c r="C3555" s="65" t="s">
        <v>2026</v>
      </c>
      <c r="D3555" s="35" t="s">
        <v>21</v>
      </c>
      <c r="E3555" s="1019">
        <v>20000</v>
      </c>
      <c r="F3555" s="167">
        <f t="shared" si="74"/>
        <v>20000</v>
      </c>
      <c r="G3555" s="171"/>
      <c r="H3555" s="178"/>
      <c r="I3555" s="184"/>
    </row>
    <row r="3556" spans="1:9">
      <c r="A3556" s="166"/>
      <c r="B3556" s="85">
        <v>44896</v>
      </c>
      <c r="C3556" s="65" t="s">
        <v>2026</v>
      </c>
      <c r="D3556" s="35" t="s">
        <v>21</v>
      </c>
      <c r="E3556" s="1019">
        <v>20000</v>
      </c>
      <c r="F3556" s="167">
        <f t="shared" si="74"/>
        <v>20000</v>
      </c>
      <c r="G3556" s="171"/>
      <c r="H3556" s="178"/>
      <c r="I3556" s="184"/>
    </row>
    <row r="3557" spans="1:9">
      <c r="A3557" s="166"/>
      <c r="B3557" s="85">
        <v>44896</v>
      </c>
      <c r="C3557" s="65" t="s">
        <v>2026</v>
      </c>
      <c r="D3557" s="35" t="s">
        <v>21</v>
      </c>
      <c r="E3557" s="1019">
        <v>20000</v>
      </c>
      <c r="F3557" s="167">
        <f t="shared" si="74"/>
        <v>20000</v>
      </c>
      <c r="G3557" s="171"/>
      <c r="H3557" s="178"/>
      <c r="I3557" s="184"/>
    </row>
    <row r="3558" spans="1:9">
      <c r="A3558" s="166"/>
      <c r="B3558" s="85">
        <v>44896</v>
      </c>
      <c r="C3558" s="65" t="s">
        <v>2026</v>
      </c>
      <c r="D3558" s="35" t="s">
        <v>21</v>
      </c>
      <c r="E3558" s="1019">
        <v>20000</v>
      </c>
      <c r="F3558" s="167">
        <f t="shared" si="74"/>
        <v>20000</v>
      </c>
      <c r="G3558" s="171"/>
      <c r="H3558" s="178"/>
      <c r="I3558" s="184"/>
    </row>
    <row r="3559" spans="1:9">
      <c r="A3559" s="166"/>
      <c r="B3559" s="85">
        <v>44896</v>
      </c>
      <c r="C3559" s="65" t="s">
        <v>2026</v>
      </c>
      <c r="D3559" s="35" t="s">
        <v>21</v>
      </c>
      <c r="E3559" s="1019">
        <v>20000</v>
      </c>
      <c r="F3559" s="167">
        <f t="shared" si="74"/>
        <v>20000</v>
      </c>
      <c r="G3559" s="171"/>
      <c r="H3559" s="178"/>
      <c r="I3559" s="184"/>
    </row>
    <row r="3560" spans="1:9">
      <c r="A3560" s="166"/>
      <c r="B3560" s="85">
        <v>44896</v>
      </c>
      <c r="C3560" s="65" t="s">
        <v>2026</v>
      </c>
      <c r="D3560" s="35" t="s">
        <v>21</v>
      </c>
      <c r="E3560" s="1019">
        <v>1000</v>
      </c>
      <c r="F3560" s="167">
        <f t="shared" si="74"/>
        <v>1000</v>
      </c>
      <c r="G3560" s="171"/>
      <c r="H3560" s="178"/>
      <c r="I3560" s="184"/>
    </row>
    <row r="3561" spans="1:9">
      <c r="A3561" s="166"/>
      <c r="B3561" s="85">
        <v>44896</v>
      </c>
      <c r="C3561" s="65" t="s">
        <v>2026</v>
      </c>
      <c r="D3561" s="35" t="s">
        <v>21</v>
      </c>
      <c r="E3561" s="1019">
        <v>20000</v>
      </c>
      <c r="F3561" s="167">
        <f t="shared" si="74"/>
        <v>20000</v>
      </c>
      <c r="G3561" s="171"/>
      <c r="H3561" s="178"/>
      <c r="I3561" s="184"/>
    </row>
    <row r="3562" spans="1:9">
      <c r="A3562" s="166"/>
      <c r="B3562" s="85">
        <v>44896</v>
      </c>
      <c r="C3562" s="65" t="s">
        <v>2026</v>
      </c>
      <c r="D3562" s="35" t="s">
        <v>21</v>
      </c>
      <c r="E3562" s="1019">
        <v>20000</v>
      </c>
      <c r="F3562" s="167">
        <f t="shared" si="74"/>
        <v>20000</v>
      </c>
      <c r="G3562" s="171"/>
      <c r="H3562" s="178"/>
      <c r="I3562" s="184"/>
    </row>
    <row r="3563" spans="1:9">
      <c r="A3563" s="166"/>
      <c r="B3563" s="85">
        <v>44896</v>
      </c>
      <c r="C3563" s="65" t="s">
        <v>2026</v>
      </c>
      <c r="D3563" s="35" t="s">
        <v>21</v>
      </c>
      <c r="E3563" s="1019">
        <v>20000</v>
      </c>
      <c r="F3563" s="167">
        <f t="shared" si="74"/>
        <v>20000</v>
      </c>
      <c r="G3563" s="171"/>
      <c r="H3563" s="178"/>
      <c r="I3563" s="184"/>
    </row>
    <row r="3564" spans="1:9">
      <c r="A3564" s="166"/>
      <c r="B3564" s="85">
        <v>44896</v>
      </c>
      <c r="C3564" s="65" t="s">
        <v>2026</v>
      </c>
      <c r="D3564" s="35" t="s">
        <v>21</v>
      </c>
      <c r="E3564" s="1019">
        <v>20000</v>
      </c>
      <c r="F3564" s="167">
        <f t="shared" si="74"/>
        <v>20000</v>
      </c>
      <c r="G3564" s="171"/>
      <c r="H3564" s="178"/>
      <c r="I3564" s="184"/>
    </row>
    <row r="3565" spans="1:9">
      <c r="A3565" s="166"/>
      <c r="B3565" s="85">
        <v>44896</v>
      </c>
      <c r="C3565" s="65" t="s">
        <v>2026</v>
      </c>
      <c r="D3565" s="35" t="s">
        <v>21</v>
      </c>
      <c r="E3565" s="1019">
        <v>20000</v>
      </c>
      <c r="F3565" s="167">
        <f t="shared" si="74"/>
        <v>20000</v>
      </c>
      <c r="G3565" s="171"/>
      <c r="H3565" s="178"/>
      <c r="I3565" s="184"/>
    </row>
    <row r="3566" spans="1:9">
      <c r="A3566" s="166"/>
      <c r="B3566" s="85">
        <v>44896</v>
      </c>
      <c r="C3566" s="65" t="s">
        <v>2026</v>
      </c>
      <c r="D3566" s="35" t="s">
        <v>21</v>
      </c>
      <c r="E3566" s="1019">
        <v>20000</v>
      </c>
      <c r="F3566" s="167">
        <f t="shared" si="74"/>
        <v>20000</v>
      </c>
      <c r="G3566" s="171"/>
      <c r="H3566" s="178"/>
      <c r="I3566" s="184"/>
    </row>
    <row r="3567" spans="1:9">
      <c r="A3567" s="166"/>
      <c r="B3567" s="85">
        <v>44896</v>
      </c>
      <c r="C3567" s="65" t="s">
        <v>2026</v>
      </c>
      <c r="D3567" s="35" t="s">
        <v>21</v>
      </c>
      <c r="E3567" s="1019">
        <v>20000</v>
      </c>
      <c r="F3567" s="167">
        <f t="shared" si="74"/>
        <v>20000</v>
      </c>
      <c r="G3567" s="171"/>
      <c r="H3567" s="178"/>
      <c r="I3567" s="184"/>
    </row>
    <row r="3568" spans="1:9">
      <c r="A3568" s="166"/>
      <c r="B3568" s="85">
        <v>44896</v>
      </c>
      <c r="C3568" s="65" t="s">
        <v>2026</v>
      </c>
      <c r="D3568" s="35" t="s">
        <v>21</v>
      </c>
      <c r="E3568" s="1019">
        <v>20000</v>
      </c>
      <c r="F3568" s="167">
        <f t="shared" si="74"/>
        <v>20000</v>
      </c>
      <c r="G3568" s="171"/>
      <c r="H3568" s="178"/>
      <c r="I3568" s="184"/>
    </row>
    <row r="3569" spans="1:9">
      <c r="A3569" s="166"/>
      <c r="B3569" s="85">
        <v>44896</v>
      </c>
      <c r="C3569" s="65" t="s">
        <v>2026</v>
      </c>
      <c r="D3569" s="35" t="s">
        <v>21</v>
      </c>
      <c r="E3569" s="1019">
        <v>20000</v>
      </c>
      <c r="F3569" s="167">
        <f t="shared" si="74"/>
        <v>20000</v>
      </c>
      <c r="G3569" s="171"/>
      <c r="H3569" s="178"/>
      <c r="I3569" s="184"/>
    </row>
    <row r="3570" spans="1:9">
      <c r="A3570" s="166"/>
      <c r="B3570" s="85">
        <v>44896</v>
      </c>
      <c r="C3570" s="65" t="s">
        <v>2026</v>
      </c>
      <c r="D3570" s="35" t="s">
        <v>21</v>
      </c>
      <c r="E3570" s="1019">
        <v>20000</v>
      </c>
      <c r="F3570" s="167">
        <f t="shared" si="74"/>
        <v>20000</v>
      </c>
      <c r="G3570" s="171"/>
      <c r="H3570" s="178"/>
      <c r="I3570" s="184"/>
    </row>
    <row r="3571" spans="1:9">
      <c r="A3571" s="166"/>
      <c r="B3571" s="85">
        <v>44896</v>
      </c>
      <c r="C3571" s="65" t="s">
        <v>2026</v>
      </c>
      <c r="D3571" s="35" t="s">
        <v>21</v>
      </c>
      <c r="E3571" s="1019">
        <v>20000</v>
      </c>
      <c r="F3571" s="167">
        <f t="shared" si="74"/>
        <v>20000</v>
      </c>
      <c r="G3571" s="171"/>
      <c r="H3571" s="178"/>
      <c r="I3571" s="184"/>
    </row>
    <row r="3572" spans="1:9">
      <c r="A3572" s="166"/>
      <c r="B3572" s="85">
        <v>44896</v>
      </c>
      <c r="C3572" s="65" t="s">
        <v>2026</v>
      </c>
      <c r="D3572" s="35" t="s">
        <v>21</v>
      </c>
      <c r="E3572" s="1019">
        <v>20000</v>
      </c>
      <c r="F3572" s="167">
        <f t="shared" si="74"/>
        <v>20000</v>
      </c>
      <c r="G3572" s="171"/>
      <c r="H3572" s="178"/>
      <c r="I3572" s="184"/>
    </row>
    <row r="3573" spans="1:9">
      <c r="A3573" s="166"/>
      <c r="B3573" s="85">
        <v>44896</v>
      </c>
      <c r="C3573" s="65" t="s">
        <v>2026</v>
      </c>
      <c r="D3573" s="35" t="s">
        <v>21</v>
      </c>
      <c r="E3573" s="1019">
        <v>300000</v>
      </c>
      <c r="F3573" s="167">
        <f t="shared" si="74"/>
        <v>300000</v>
      </c>
      <c r="G3573" s="171"/>
      <c r="H3573" s="178"/>
      <c r="I3573" s="184"/>
    </row>
    <row r="3574" spans="1:9">
      <c r="A3574" s="166"/>
      <c r="B3574" s="85">
        <v>44897</v>
      </c>
      <c r="C3574" s="65" t="s">
        <v>2027</v>
      </c>
      <c r="D3574" s="35" t="s">
        <v>139</v>
      </c>
      <c r="E3574" s="1019">
        <v>100000</v>
      </c>
      <c r="F3574" s="167">
        <f t="shared" si="74"/>
        <v>100000</v>
      </c>
      <c r="G3574" s="171"/>
      <c r="H3574" s="178"/>
      <c r="I3574" s="184"/>
    </row>
    <row r="3575" spans="1:9">
      <c r="A3575" s="166"/>
      <c r="B3575" s="85">
        <v>44897</v>
      </c>
      <c r="C3575" s="65" t="s">
        <v>2027</v>
      </c>
      <c r="D3575" s="35" t="s">
        <v>21</v>
      </c>
      <c r="E3575" s="1019">
        <v>20000</v>
      </c>
      <c r="F3575" s="167">
        <f t="shared" si="74"/>
        <v>20000</v>
      </c>
      <c r="G3575" s="171"/>
      <c r="H3575" s="178"/>
      <c r="I3575" s="184"/>
    </row>
    <row r="3576" spans="1:9">
      <c r="A3576" s="166"/>
      <c r="B3576" s="85">
        <v>44897</v>
      </c>
      <c r="C3576" s="65" t="s">
        <v>2027</v>
      </c>
      <c r="D3576" s="35" t="s">
        <v>21</v>
      </c>
      <c r="E3576" s="1019">
        <v>20000</v>
      </c>
      <c r="F3576" s="167">
        <f t="shared" si="74"/>
        <v>20000</v>
      </c>
      <c r="G3576" s="171"/>
      <c r="H3576" s="178"/>
      <c r="I3576" s="184"/>
    </row>
    <row r="3577" spans="1:9">
      <c r="A3577" s="166"/>
      <c r="B3577" s="85">
        <v>44897</v>
      </c>
      <c r="C3577" s="65" t="s">
        <v>2027</v>
      </c>
      <c r="D3577" s="35" t="s">
        <v>21</v>
      </c>
      <c r="E3577" s="1019">
        <v>20000</v>
      </c>
      <c r="F3577" s="167">
        <f t="shared" si="74"/>
        <v>20000</v>
      </c>
      <c r="G3577" s="171"/>
      <c r="H3577" s="178"/>
      <c r="I3577" s="184"/>
    </row>
    <row r="3578" spans="1:9">
      <c r="A3578" s="166"/>
      <c r="B3578" s="85">
        <v>44897</v>
      </c>
      <c r="C3578" s="65" t="s">
        <v>2027</v>
      </c>
      <c r="D3578" s="35" t="s">
        <v>21</v>
      </c>
      <c r="E3578" s="1019">
        <v>20000</v>
      </c>
      <c r="F3578" s="167">
        <f t="shared" si="74"/>
        <v>20000</v>
      </c>
      <c r="G3578" s="171"/>
      <c r="H3578" s="178"/>
      <c r="I3578" s="184"/>
    </row>
    <row r="3579" spans="1:9">
      <c r="A3579" s="166"/>
      <c r="B3579" s="85">
        <v>44897</v>
      </c>
      <c r="C3579" s="65" t="s">
        <v>2027</v>
      </c>
      <c r="D3579" s="35" t="s">
        <v>21</v>
      </c>
      <c r="E3579" s="1019">
        <v>20000</v>
      </c>
      <c r="F3579" s="167">
        <f t="shared" si="74"/>
        <v>20000</v>
      </c>
      <c r="G3579" s="171"/>
      <c r="H3579" s="178"/>
      <c r="I3579" s="184"/>
    </row>
    <row r="3580" spans="1:9">
      <c r="A3580" s="166"/>
      <c r="B3580" s="85">
        <v>44897</v>
      </c>
      <c r="C3580" s="65" t="s">
        <v>2027</v>
      </c>
      <c r="D3580" s="35" t="s">
        <v>21</v>
      </c>
      <c r="E3580" s="1019">
        <v>20000</v>
      </c>
      <c r="F3580" s="167">
        <f t="shared" si="74"/>
        <v>20000</v>
      </c>
      <c r="G3580" s="171"/>
      <c r="H3580" s="178"/>
      <c r="I3580" s="184"/>
    </row>
    <row r="3581" spans="1:9">
      <c r="A3581" s="166"/>
      <c r="B3581" s="85">
        <v>44897</v>
      </c>
      <c r="C3581" s="65" t="s">
        <v>2027</v>
      </c>
      <c r="D3581" s="35" t="s">
        <v>21</v>
      </c>
      <c r="E3581" s="1019">
        <v>20000</v>
      </c>
      <c r="F3581" s="167">
        <f t="shared" si="74"/>
        <v>20000</v>
      </c>
      <c r="G3581" s="171"/>
      <c r="H3581" s="178"/>
      <c r="I3581" s="184"/>
    </row>
    <row r="3582" spans="1:9">
      <c r="A3582" s="166"/>
      <c r="B3582" s="85">
        <v>44897</v>
      </c>
      <c r="C3582" s="65" t="s">
        <v>2027</v>
      </c>
      <c r="D3582" s="35" t="s">
        <v>21</v>
      </c>
      <c r="E3582" s="1019">
        <v>20000</v>
      </c>
      <c r="F3582" s="167">
        <f t="shared" si="74"/>
        <v>20000</v>
      </c>
      <c r="G3582" s="171"/>
      <c r="H3582" s="178"/>
      <c r="I3582" s="184"/>
    </row>
    <row r="3583" spans="1:9">
      <c r="A3583" s="166"/>
      <c r="B3583" s="85">
        <v>44897</v>
      </c>
      <c r="C3583" s="65" t="s">
        <v>2027</v>
      </c>
      <c r="D3583" s="35" t="s">
        <v>21</v>
      </c>
      <c r="E3583" s="1019">
        <v>20000</v>
      </c>
      <c r="F3583" s="167">
        <f t="shared" si="74"/>
        <v>20000</v>
      </c>
      <c r="G3583" s="171"/>
      <c r="H3583" s="178"/>
      <c r="I3583" s="184"/>
    </row>
    <row r="3584" spans="1:9">
      <c r="A3584" s="166"/>
      <c r="B3584" s="85">
        <v>44897</v>
      </c>
      <c r="C3584" s="65" t="s">
        <v>2027</v>
      </c>
      <c r="D3584" s="35" t="s">
        <v>21</v>
      </c>
      <c r="E3584" s="1019">
        <v>20000</v>
      </c>
      <c r="F3584" s="167">
        <f t="shared" si="74"/>
        <v>20000</v>
      </c>
      <c r="G3584" s="171"/>
      <c r="H3584" s="178"/>
      <c r="I3584" s="184"/>
    </row>
    <row r="3585" spans="1:9">
      <c r="A3585" s="166"/>
      <c r="B3585" s="85">
        <v>44897</v>
      </c>
      <c r="C3585" s="65" t="s">
        <v>2027</v>
      </c>
      <c r="D3585" s="35" t="s">
        <v>21</v>
      </c>
      <c r="E3585" s="1019">
        <v>20000</v>
      </c>
      <c r="F3585" s="167">
        <f t="shared" si="74"/>
        <v>20000</v>
      </c>
      <c r="G3585" s="171"/>
      <c r="H3585" s="178"/>
      <c r="I3585" s="184"/>
    </row>
    <row r="3586" spans="1:9">
      <c r="A3586" s="166"/>
      <c r="B3586" s="85">
        <v>44897</v>
      </c>
      <c r="C3586" s="65" t="s">
        <v>2027</v>
      </c>
      <c r="D3586" s="35" t="s">
        <v>21</v>
      </c>
      <c r="E3586" s="1019">
        <v>20000</v>
      </c>
      <c r="F3586" s="167">
        <f t="shared" si="74"/>
        <v>20000</v>
      </c>
      <c r="G3586" s="171"/>
      <c r="H3586" s="178"/>
      <c r="I3586" s="184"/>
    </row>
    <row r="3587" spans="1:9">
      <c r="A3587" s="166"/>
      <c r="B3587" s="85">
        <v>44897</v>
      </c>
      <c r="C3587" s="65" t="s">
        <v>2027</v>
      </c>
      <c r="D3587" s="35" t="s">
        <v>21</v>
      </c>
      <c r="E3587" s="1019">
        <v>20000</v>
      </c>
      <c r="F3587" s="167">
        <f t="shared" si="74"/>
        <v>20000</v>
      </c>
      <c r="G3587" s="171"/>
      <c r="H3587" s="178"/>
      <c r="I3587" s="184"/>
    </row>
    <row r="3588" spans="1:9">
      <c r="A3588" s="166"/>
      <c r="B3588" s="85">
        <v>44897</v>
      </c>
      <c r="C3588" s="65" t="s">
        <v>2027</v>
      </c>
      <c r="D3588" s="35" t="s">
        <v>21</v>
      </c>
      <c r="E3588" s="1019">
        <v>20000</v>
      </c>
      <c r="F3588" s="167">
        <f t="shared" si="74"/>
        <v>20000</v>
      </c>
      <c r="G3588" s="171"/>
      <c r="H3588" s="178"/>
      <c r="I3588" s="184"/>
    </row>
    <row r="3589" spans="1:9">
      <c r="A3589" s="166"/>
      <c r="B3589" s="85">
        <v>44897</v>
      </c>
      <c r="C3589" s="65" t="s">
        <v>2027</v>
      </c>
      <c r="D3589" s="35" t="s">
        <v>21</v>
      </c>
      <c r="E3589" s="1019">
        <v>20000</v>
      </c>
      <c r="F3589" s="167">
        <f t="shared" si="74"/>
        <v>20000</v>
      </c>
      <c r="G3589" s="171"/>
      <c r="H3589" s="178"/>
      <c r="I3589" s="184"/>
    </row>
    <row r="3590" spans="1:9">
      <c r="A3590" s="166"/>
      <c r="B3590" s="85">
        <v>44897</v>
      </c>
      <c r="C3590" s="65" t="s">
        <v>2027</v>
      </c>
      <c r="D3590" s="35" t="s">
        <v>21</v>
      </c>
      <c r="E3590" s="1019">
        <v>20000</v>
      </c>
      <c r="F3590" s="167">
        <f t="shared" si="74"/>
        <v>20000</v>
      </c>
      <c r="G3590" s="171"/>
      <c r="H3590" s="178"/>
      <c r="I3590" s="184"/>
    </row>
    <row r="3591" spans="1:9">
      <c r="A3591" s="166"/>
      <c r="B3591" s="85">
        <v>44897</v>
      </c>
      <c r="C3591" s="65" t="s">
        <v>2027</v>
      </c>
      <c r="D3591" s="35" t="s">
        <v>21</v>
      </c>
      <c r="E3591" s="1019">
        <v>20000</v>
      </c>
      <c r="F3591" s="167">
        <f t="shared" si="74"/>
        <v>20000</v>
      </c>
      <c r="G3591" s="171"/>
      <c r="H3591" s="178"/>
      <c r="I3591" s="184"/>
    </row>
    <row r="3592" spans="1:9">
      <c r="A3592" s="166"/>
      <c r="B3592" s="85">
        <v>44897</v>
      </c>
      <c r="C3592" s="65" t="s">
        <v>2027</v>
      </c>
      <c r="D3592" s="35" t="s">
        <v>21</v>
      </c>
      <c r="E3592" s="1019">
        <v>20000</v>
      </c>
      <c r="F3592" s="167">
        <f t="shared" si="74"/>
        <v>20000</v>
      </c>
      <c r="G3592" s="171"/>
      <c r="H3592" s="178"/>
      <c r="I3592" s="184"/>
    </row>
    <row r="3593" spans="1:9">
      <c r="A3593" s="166"/>
      <c r="B3593" s="85">
        <v>44897</v>
      </c>
      <c r="C3593" s="65" t="s">
        <v>2027</v>
      </c>
      <c r="D3593" s="35" t="s">
        <v>21</v>
      </c>
      <c r="E3593" s="1019">
        <v>20000</v>
      </c>
      <c r="F3593" s="167">
        <f t="shared" si="74"/>
        <v>20000</v>
      </c>
      <c r="G3593" s="171"/>
      <c r="H3593" s="178"/>
      <c r="I3593" s="184"/>
    </row>
    <row r="3594" spans="1:9">
      <c r="A3594" s="166"/>
      <c r="B3594" s="85">
        <v>44897</v>
      </c>
      <c r="C3594" s="65" t="s">
        <v>2027</v>
      </c>
      <c r="D3594" s="35" t="s">
        <v>21</v>
      </c>
      <c r="E3594" s="1019">
        <v>20000</v>
      </c>
      <c r="F3594" s="167">
        <f t="shared" si="74"/>
        <v>20000</v>
      </c>
      <c r="G3594" s="171"/>
      <c r="H3594" s="178"/>
      <c r="I3594" s="184"/>
    </row>
    <row r="3595" spans="1:9">
      <c r="A3595" s="166"/>
      <c r="B3595" s="85">
        <v>44897</v>
      </c>
      <c r="C3595" s="65" t="s">
        <v>2027</v>
      </c>
      <c r="D3595" s="35" t="s">
        <v>21</v>
      </c>
      <c r="E3595" s="1019">
        <v>20000</v>
      </c>
      <c r="F3595" s="167">
        <f t="shared" si="74"/>
        <v>20000</v>
      </c>
      <c r="G3595" s="171"/>
      <c r="H3595" s="178"/>
      <c r="I3595" s="184"/>
    </row>
    <row r="3596" spans="1:9">
      <c r="A3596" s="166"/>
      <c r="B3596" s="85">
        <v>44897</v>
      </c>
      <c r="C3596" s="65" t="s">
        <v>2027</v>
      </c>
      <c r="D3596" s="35" t="s">
        <v>21</v>
      </c>
      <c r="E3596" s="1019">
        <v>20000</v>
      </c>
      <c r="F3596" s="167">
        <f t="shared" si="74"/>
        <v>20000</v>
      </c>
      <c r="G3596" s="171"/>
      <c r="H3596" s="178"/>
      <c r="I3596" s="184"/>
    </row>
    <row r="3597" spans="1:9">
      <c r="A3597" s="166"/>
      <c r="B3597" s="85">
        <v>44897</v>
      </c>
      <c r="C3597" s="65" t="s">
        <v>2027</v>
      </c>
      <c r="D3597" s="35" t="s">
        <v>21</v>
      </c>
      <c r="E3597" s="1019">
        <v>20000</v>
      </c>
      <c r="F3597" s="167">
        <f t="shared" si="74"/>
        <v>20000</v>
      </c>
      <c r="G3597" s="171"/>
      <c r="H3597" s="178"/>
      <c r="I3597" s="184"/>
    </row>
    <row r="3598" spans="1:9">
      <c r="A3598" s="166"/>
      <c r="B3598" s="85">
        <v>44897</v>
      </c>
      <c r="C3598" s="65" t="s">
        <v>2027</v>
      </c>
      <c r="D3598" s="35" t="s">
        <v>21</v>
      </c>
      <c r="E3598" s="1019">
        <v>20000</v>
      </c>
      <c r="F3598" s="167">
        <f t="shared" si="74"/>
        <v>20000</v>
      </c>
      <c r="G3598" s="171"/>
      <c r="H3598" s="178"/>
      <c r="I3598" s="184"/>
    </row>
    <row r="3599" spans="1:9">
      <c r="A3599" s="166"/>
      <c r="B3599" s="85">
        <v>44897</v>
      </c>
      <c r="C3599" s="65" t="s">
        <v>2027</v>
      </c>
      <c r="D3599" s="35" t="s">
        <v>21</v>
      </c>
      <c r="E3599" s="1019">
        <v>20000</v>
      </c>
      <c r="F3599" s="167">
        <f t="shared" si="74"/>
        <v>20000</v>
      </c>
      <c r="G3599" s="171"/>
      <c r="H3599" s="178"/>
      <c r="I3599" s="184"/>
    </row>
    <row r="3600" spans="1:9">
      <c r="A3600" s="166"/>
      <c r="B3600" s="85">
        <v>44897</v>
      </c>
      <c r="C3600" s="65" t="s">
        <v>2027</v>
      </c>
      <c r="D3600" s="35" t="s">
        <v>21</v>
      </c>
      <c r="E3600" s="1019">
        <v>20000</v>
      </c>
      <c r="F3600" s="167">
        <f t="shared" si="74"/>
        <v>20000</v>
      </c>
      <c r="G3600" s="171"/>
      <c r="H3600" s="178"/>
      <c r="I3600" s="184"/>
    </row>
    <row r="3601" spans="1:9">
      <c r="A3601" s="166"/>
      <c r="B3601" s="85">
        <v>44897</v>
      </c>
      <c r="C3601" s="65" t="s">
        <v>2027</v>
      </c>
      <c r="D3601" s="35" t="s">
        <v>21</v>
      </c>
      <c r="E3601" s="1019">
        <v>20000</v>
      </c>
      <c r="F3601" s="167">
        <f t="shared" si="74"/>
        <v>20000</v>
      </c>
      <c r="G3601" s="171"/>
      <c r="H3601" s="178"/>
      <c r="I3601" s="184"/>
    </row>
    <row r="3602" spans="1:9">
      <c r="A3602" s="166"/>
      <c r="B3602" s="85">
        <v>44897</v>
      </c>
      <c r="C3602" s="65" t="s">
        <v>2027</v>
      </c>
      <c r="D3602" s="35" t="s">
        <v>21</v>
      </c>
      <c r="E3602" s="1019">
        <v>20000</v>
      </c>
      <c r="F3602" s="167">
        <f t="shared" si="74"/>
        <v>20000</v>
      </c>
      <c r="G3602" s="171"/>
      <c r="H3602" s="178"/>
      <c r="I3602" s="184"/>
    </row>
    <row r="3603" spans="1:9">
      <c r="A3603" s="166"/>
      <c r="B3603" s="85">
        <v>44897</v>
      </c>
      <c r="C3603" s="65" t="s">
        <v>2027</v>
      </c>
      <c r="D3603" s="35" t="s">
        <v>21</v>
      </c>
      <c r="E3603" s="1019">
        <v>20000</v>
      </c>
      <c r="F3603" s="167">
        <f t="shared" si="74"/>
        <v>20000</v>
      </c>
      <c r="G3603" s="171"/>
      <c r="H3603" s="178"/>
      <c r="I3603" s="184"/>
    </row>
    <row r="3604" spans="1:9">
      <c r="A3604" s="166"/>
      <c r="B3604" s="85">
        <v>44897</v>
      </c>
      <c r="C3604" s="65" t="s">
        <v>2027</v>
      </c>
      <c r="D3604" s="35" t="s">
        <v>21</v>
      </c>
      <c r="E3604" s="1019">
        <v>20000</v>
      </c>
      <c r="F3604" s="167">
        <f t="shared" si="74"/>
        <v>20000</v>
      </c>
      <c r="G3604" s="171"/>
      <c r="H3604" s="178"/>
      <c r="I3604" s="184"/>
    </row>
    <row r="3605" spans="1:9">
      <c r="A3605" s="166"/>
      <c r="B3605" s="85">
        <v>44897</v>
      </c>
      <c r="C3605" s="65" t="s">
        <v>2027</v>
      </c>
      <c r="D3605" s="35" t="s">
        <v>21</v>
      </c>
      <c r="E3605" s="1019">
        <v>20000</v>
      </c>
      <c r="F3605" s="167">
        <f t="shared" si="74"/>
        <v>20000</v>
      </c>
      <c r="G3605" s="171"/>
      <c r="H3605" s="178"/>
      <c r="I3605" s="184"/>
    </row>
    <row r="3606" spans="1:9">
      <c r="A3606" s="166"/>
      <c r="B3606" s="85">
        <v>44897</v>
      </c>
      <c r="C3606" s="65" t="s">
        <v>2027</v>
      </c>
      <c r="D3606" s="35" t="s">
        <v>21</v>
      </c>
      <c r="E3606" s="1019">
        <v>30000</v>
      </c>
      <c r="F3606" s="167">
        <f t="shared" si="74"/>
        <v>30000</v>
      </c>
      <c r="G3606" s="171"/>
      <c r="H3606" s="178"/>
      <c r="I3606" s="184"/>
    </row>
    <row r="3607" spans="1:9">
      <c r="A3607" s="166"/>
      <c r="B3607" s="85">
        <v>44897</v>
      </c>
      <c r="C3607" s="65" t="s">
        <v>2027</v>
      </c>
      <c r="D3607" s="35" t="s">
        <v>21</v>
      </c>
      <c r="E3607" s="1019">
        <v>20000</v>
      </c>
      <c r="F3607" s="167">
        <f t="shared" si="74"/>
        <v>20000</v>
      </c>
      <c r="G3607" s="171"/>
      <c r="H3607" s="178"/>
      <c r="I3607" s="184"/>
    </row>
    <row r="3608" spans="1:9">
      <c r="A3608" s="166"/>
      <c r="B3608" s="85">
        <v>44897</v>
      </c>
      <c r="C3608" s="65" t="s">
        <v>2027</v>
      </c>
      <c r="D3608" s="35" t="s">
        <v>21</v>
      </c>
      <c r="E3608" s="1019">
        <v>20000</v>
      </c>
      <c r="F3608" s="167">
        <f t="shared" si="74"/>
        <v>20000</v>
      </c>
      <c r="G3608" s="171"/>
      <c r="H3608" s="178"/>
      <c r="I3608" s="184"/>
    </row>
    <row r="3609" spans="1:9">
      <c r="A3609" s="166"/>
      <c r="B3609" s="85">
        <v>44897</v>
      </c>
      <c r="C3609" s="65" t="s">
        <v>2027</v>
      </c>
      <c r="D3609" s="35" t="s">
        <v>21</v>
      </c>
      <c r="E3609" s="1019">
        <v>20000</v>
      </c>
      <c r="F3609" s="167">
        <f t="shared" si="74"/>
        <v>20000</v>
      </c>
      <c r="G3609" s="171"/>
      <c r="H3609" s="178"/>
      <c r="I3609" s="184"/>
    </row>
    <row r="3610" spans="1:9">
      <c r="A3610" s="166"/>
      <c r="B3610" s="85">
        <v>44897</v>
      </c>
      <c r="C3610" s="65" t="s">
        <v>2027</v>
      </c>
      <c r="D3610" s="35" t="s">
        <v>21</v>
      </c>
      <c r="E3610" s="1019">
        <v>20000</v>
      </c>
      <c r="F3610" s="167">
        <f t="shared" si="74"/>
        <v>20000</v>
      </c>
      <c r="G3610" s="171"/>
      <c r="H3610" s="178"/>
      <c r="I3610" s="184"/>
    </row>
    <row r="3611" spans="1:9">
      <c r="A3611" s="166"/>
      <c r="B3611" s="85">
        <v>44897</v>
      </c>
      <c r="C3611" s="65" t="s">
        <v>2027</v>
      </c>
      <c r="D3611" s="35" t="s">
        <v>21</v>
      </c>
      <c r="E3611" s="1019">
        <v>20000</v>
      </c>
      <c r="F3611" s="167">
        <f t="shared" si="74"/>
        <v>20000</v>
      </c>
      <c r="G3611" s="171"/>
      <c r="H3611" s="178"/>
      <c r="I3611" s="184"/>
    </row>
    <row r="3612" spans="1:9">
      <c r="A3612" s="166"/>
      <c r="B3612" s="85">
        <v>44897</v>
      </c>
      <c r="C3612" s="65" t="s">
        <v>2027</v>
      </c>
      <c r="D3612" s="35" t="s">
        <v>21</v>
      </c>
      <c r="E3612" s="1019">
        <v>20000</v>
      </c>
      <c r="F3612" s="167">
        <f t="shared" si="74"/>
        <v>20000</v>
      </c>
      <c r="G3612" s="171"/>
      <c r="H3612" s="178"/>
      <c r="I3612" s="184"/>
    </row>
    <row r="3613" spans="1:9">
      <c r="A3613" s="166"/>
      <c r="B3613" s="85">
        <v>44897</v>
      </c>
      <c r="C3613" s="65" t="s">
        <v>2027</v>
      </c>
      <c r="D3613" s="35" t="s">
        <v>21</v>
      </c>
      <c r="E3613" s="1019">
        <v>20000</v>
      </c>
      <c r="F3613" s="167">
        <f t="shared" si="74"/>
        <v>20000</v>
      </c>
      <c r="G3613" s="171"/>
      <c r="H3613" s="178"/>
      <c r="I3613" s="184"/>
    </row>
    <row r="3614" spans="1:9">
      <c r="A3614" s="166"/>
      <c r="B3614" s="85">
        <v>44897</v>
      </c>
      <c r="C3614" s="65" t="s">
        <v>2027</v>
      </c>
      <c r="D3614" s="35" t="s">
        <v>21</v>
      </c>
      <c r="E3614" s="1019">
        <v>20000</v>
      </c>
      <c r="F3614" s="167">
        <f t="shared" ref="F3614:F3677" si="75">E3614</f>
        <v>20000</v>
      </c>
      <c r="G3614" s="171"/>
      <c r="H3614" s="178"/>
      <c r="I3614" s="184"/>
    </row>
    <row r="3615" spans="1:9">
      <c r="A3615" s="166"/>
      <c r="B3615" s="85">
        <v>44897</v>
      </c>
      <c r="C3615" s="65" t="s">
        <v>2027</v>
      </c>
      <c r="D3615" s="35" t="s">
        <v>21</v>
      </c>
      <c r="E3615" s="1019">
        <v>20000</v>
      </c>
      <c r="F3615" s="167">
        <f t="shared" si="75"/>
        <v>20000</v>
      </c>
      <c r="G3615" s="171"/>
      <c r="H3615" s="178"/>
      <c r="I3615" s="184"/>
    </row>
    <row r="3616" spans="1:9">
      <c r="A3616" s="166"/>
      <c r="B3616" s="85">
        <v>44897</v>
      </c>
      <c r="C3616" s="65" t="s">
        <v>2027</v>
      </c>
      <c r="D3616" s="35" t="s">
        <v>21</v>
      </c>
      <c r="E3616" s="1019">
        <v>20000</v>
      </c>
      <c r="F3616" s="167">
        <f t="shared" si="75"/>
        <v>20000</v>
      </c>
      <c r="G3616" s="171"/>
      <c r="H3616" s="178"/>
      <c r="I3616" s="184"/>
    </row>
    <row r="3617" spans="1:9">
      <c r="A3617" s="166"/>
      <c r="B3617" s="85">
        <v>44897</v>
      </c>
      <c r="C3617" s="65" t="s">
        <v>2027</v>
      </c>
      <c r="D3617" s="35" t="s">
        <v>21</v>
      </c>
      <c r="E3617" s="1019">
        <v>20000</v>
      </c>
      <c r="F3617" s="167">
        <f t="shared" si="75"/>
        <v>20000</v>
      </c>
      <c r="G3617" s="171"/>
      <c r="H3617" s="178"/>
      <c r="I3617" s="184"/>
    </row>
    <row r="3618" spans="1:9">
      <c r="A3618" s="166"/>
      <c r="B3618" s="85">
        <v>44897</v>
      </c>
      <c r="C3618" s="65" t="s">
        <v>2027</v>
      </c>
      <c r="D3618" s="35" t="s">
        <v>21</v>
      </c>
      <c r="E3618" s="1019">
        <v>20000</v>
      </c>
      <c r="F3618" s="167">
        <f t="shared" si="75"/>
        <v>20000</v>
      </c>
      <c r="G3618" s="171"/>
      <c r="H3618" s="178"/>
      <c r="I3618" s="184"/>
    </row>
    <row r="3619" spans="1:9">
      <c r="A3619" s="166"/>
      <c r="B3619" s="85">
        <v>44897</v>
      </c>
      <c r="C3619" s="65" t="s">
        <v>2027</v>
      </c>
      <c r="D3619" s="35" t="s">
        <v>21</v>
      </c>
      <c r="E3619" s="1019">
        <v>20000</v>
      </c>
      <c r="F3619" s="167">
        <f t="shared" si="75"/>
        <v>20000</v>
      </c>
      <c r="G3619" s="171"/>
      <c r="H3619" s="178"/>
      <c r="I3619" s="184"/>
    </row>
    <row r="3620" spans="1:9">
      <c r="A3620" s="166"/>
      <c r="B3620" s="85">
        <v>44897</v>
      </c>
      <c r="C3620" s="65" t="s">
        <v>2027</v>
      </c>
      <c r="D3620" s="35" t="s">
        <v>2014</v>
      </c>
      <c r="E3620" s="1019">
        <v>100000</v>
      </c>
      <c r="F3620" s="167">
        <f t="shared" si="75"/>
        <v>100000</v>
      </c>
      <c r="G3620" s="171"/>
      <c r="H3620" s="178"/>
      <c r="I3620" s="184"/>
    </row>
    <row r="3621" spans="1:9">
      <c r="A3621" s="166"/>
      <c r="B3621" s="85">
        <v>44897</v>
      </c>
      <c r="C3621" s="65" t="s">
        <v>2027</v>
      </c>
      <c r="D3621" s="35" t="s">
        <v>2020</v>
      </c>
      <c r="E3621" s="1019">
        <v>300000</v>
      </c>
      <c r="F3621" s="167">
        <f t="shared" si="75"/>
        <v>300000</v>
      </c>
      <c r="G3621" s="171"/>
      <c r="H3621" s="178"/>
      <c r="I3621" s="184"/>
    </row>
    <row r="3622" spans="1:9">
      <c r="A3622" s="166"/>
      <c r="B3622" s="85">
        <v>44898</v>
      </c>
      <c r="C3622" s="65" t="s">
        <v>2028</v>
      </c>
      <c r="D3622" s="35" t="s">
        <v>21</v>
      </c>
      <c r="E3622" s="1019">
        <v>20000</v>
      </c>
      <c r="F3622" s="167">
        <f t="shared" si="75"/>
        <v>20000</v>
      </c>
      <c r="G3622" s="171"/>
      <c r="H3622" s="178"/>
      <c r="I3622" s="184"/>
    </row>
    <row r="3623" spans="1:9" ht="25.5">
      <c r="A3623" s="166"/>
      <c r="B3623" s="85">
        <v>44898</v>
      </c>
      <c r="C3623" s="65" t="s">
        <v>2028</v>
      </c>
      <c r="D3623" s="24" t="s">
        <v>2478</v>
      </c>
      <c r="E3623" s="1019">
        <v>200000</v>
      </c>
      <c r="F3623" s="167">
        <f t="shared" si="75"/>
        <v>200000</v>
      </c>
      <c r="G3623" s="171"/>
      <c r="H3623" s="178"/>
      <c r="I3623" s="184"/>
    </row>
    <row r="3624" spans="1:9">
      <c r="A3624" s="166"/>
      <c r="B3624" s="85">
        <v>44898</v>
      </c>
      <c r="C3624" s="65" t="s">
        <v>2028</v>
      </c>
      <c r="D3624" s="35" t="s">
        <v>21</v>
      </c>
      <c r="E3624" s="1019">
        <v>20000</v>
      </c>
      <c r="F3624" s="167">
        <f t="shared" si="75"/>
        <v>20000</v>
      </c>
      <c r="G3624" s="171"/>
      <c r="H3624" s="178"/>
      <c r="I3624" s="184"/>
    </row>
    <row r="3625" spans="1:9">
      <c r="A3625" s="166"/>
      <c r="B3625" s="85">
        <v>44898</v>
      </c>
      <c r="C3625" s="65" t="s">
        <v>2028</v>
      </c>
      <c r="D3625" s="35" t="s">
        <v>21</v>
      </c>
      <c r="E3625" s="1019">
        <v>20000</v>
      </c>
      <c r="F3625" s="167">
        <f t="shared" si="75"/>
        <v>20000</v>
      </c>
      <c r="G3625" s="171"/>
      <c r="H3625" s="178"/>
      <c r="I3625" s="184"/>
    </row>
    <row r="3626" spans="1:9">
      <c r="A3626" s="166"/>
      <c r="B3626" s="85">
        <v>44898</v>
      </c>
      <c r="C3626" s="65" t="s">
        <v>2028</v>
      </c>
      <c r="D3626" s="35" t="s">
        <v>21</v>
      </c>
      <c r="E3626" s="1019">
        <v>20000</v>
      </c>
      <c r="F3626" s="167">
        <f t="shared" si="75"/>
        <v>20000</v>
      </c>
      <c r="G3626" s="171"/>
      <c r="H3626" s="178"/>
      <c r="I3626" s="184"/>
    </row>
    <row r="3627" spans="1:9">
      <c r="A3627" s="166"/>
      <c r="B3627" s="85">
        <v>44898</v>
      </c>
      <c r="C3627" s="65" t="s">
        <v>2028</v>
      </c>
      <c r="D3627" s="35" t="s">
        <v>21</v>
      </c>
      <c r="E3627" s="1019">
        <v>20000</v>
      </c>
      <c r="F3627" s="167">
        <f t="shared" si="75"/>
        <v>20000</v>
      </c>
      <c r="G3627" s="171"/>
      <c r="H3627" s="178"/>
      <c r="I3627" s="184"/>
    </row>
    <row r="3628" spans="1:9">
      <c r="A3628" s="166"/>
      <c r="B3628" s="85">
        <v>44898</v>
      </c>
      <c r="C3628" s="65" t="s">
        <v>2028</v>
      </c>
      <c r="D3628" s="35" t="s">
        <v>21</v>
      </c>
      <c r="E3628" s="1019">
        <v>20000</v>
      </c>
      <c r="F3628" s="167">
        <f t="shared" si="75"/>
        <v>20000</v>
      </c>
      <c r="G3628" s="171"/>
      <c r="H3628" s="178"/>
      <c r="I3628" s="184"/>
    </row>
    <row r="3629" spans="1:9">
      <c r="A3629" s="166"/>
      <c r="B3629" s="85">
        <v>44898</v>
      </c>
      <c r="C3629" s="65" t="s">
        <v>2028</v>
      </c>
      <c r="D3629" s="35" t="s">
        <v>21</v>
      </c>
      <c r="E3629" s="1019">
        <v>10000</v>
      </c>
      <c r="F3629" s="167">
        <f t="shared" si="75"/>
        <v>10000</v>
      </c>
      <c r="G3629" s="171"/>
      <c r="H3629" s="178"/>
      <c r="I3629" s="184"/>
    </row>
    <row r="3630" spans="1:9">
      <c r="A3630" s="166"/>
      <c r="B3630" s="85">
        <v>44898</v>
      </c>
      <c r="C3630" s="65" t="s">
        <v>2028</v>
      </c>
      <c r="D3630" s="35" t="s">
        <v>21</v>
      </c>
      <c r="E3630" s="1019">
        <v>20000</v>
      </c>
      <c r="F3630" s="167">
        <f t="shared" si="75"/>
        <v>20000</v>
      </c>
      <c r="G3630" s="171"/>
      <c r="H3630" s="178"/>
      <c r="I3630" s="184"/>
    </row>
    <row r="3631" spans="1:9">
      <c r="A3631" s="166"/>
      <c r="B3631" s="85">
        <v>44898</v>
      </c>
      <c r="C3631" s="65" t="s">
        <v>2028</v>
      </c>
      <c r="D3631" s="35" t="s">
        <v>21</v>
      </c>
      <c r="E3631" s="1019">
        <v>20000</v>
      </c>
      <c r="F3631" s="167">
        <f t="shared" si="75"/>
        <v>20000</v>
      </c>
      <c r="G3631" s="171"/>
      <c r="H3631" s="178"/>
      <c r="I3631" s="184"/>
    </row>
    <row r="3632" spans="1:9">
      <c r="A3632" s="166"/>
      <c r="B3632" s="85">
        <v>44898</v>
      </c>
      <c r="C3632" s="65" t="s">
        <v>2028</v>
      </c>
      <c r="D3632" s="35" t="s">
        <v>21</v>
      </c>
      <c r="E3632" s="1019">
        <v>20000</v>
      </c>
      <c r="F3632" s="167">
        <f t="shared" si="75"/>
        <v>20000</v>
      </c>
      <c r="G3632" s="171"/>
      <c r="H3632" s="178"/>
      <c r="I3632" s="184"/>
    </row>
    <row r="3633" spans="1:9">
      <c r="A3633" s="166"/>
      <c r="B3633" s="85">
        <v>44898</v>
      </c>
      <c r="C3633" s="65" t="s">
        <v>2028</v>
      </c>
      <c r="D3633" s="35" t="s">
        <v>21</v>
      </c>
      <c r="E3633" s="1019">
        <v>20000</v>
      </c>
      <c r="F3633" s="167">
        <f t="shared" si="75"/>
        <v>20000</v>
      </c>
      <c r="G3633" s="171"/>
      <c r="H3633" s="178"/>
      <c r="I3633" s="184"/>
    </row>
    <row r="3634" spans="1:9">
      <c r="A3634" s="166"/>
      <c r="B3634" s="85">
        <v>44898</v>
      </c>
      <c r="C3634" s="65" t="s">
        <v>2028</v>
      </c>
      <c r="D3634" s="35" t="s">
        <v>21</v>
      </c>
      <c r="E3634" s="1019">
        <v>20000</v>
      </c>
      <c r="F3634" s="167">
        <f t="shared" si="75"/>
        <v>20000</v>
      </c>
      <c r="G3634" s="171"/>
      <c r="H3634" s="178"/>
      <c r="I3634" s="184"/>
    </row>
    <row r="3635" spans="1:9">
      <c r="A3635" s="166"/>
      <c r="B3635" s="85">
        <v>44898</v>
      </c>
      <c r="C3635" s="65" t="s">
        <v>2028</v>
      </c>
      <c r="D3635" s="35" t="s">
        <v>21</v>
      </c>
      <c r="E3635" s="1019">
        <v>20000</v>
      </c>
      <c r="F3635" s="167">
        <f t="shared" si="75"/>
        <v>20000</v>
      </c>
      <c r="G3635" s="171"/>
      <c r="H3635" s="178"/>
      <c r="I3635" s="184"/>
    </row>
    <row r="3636" spans="1:9">
      <c r="A3636" s="166"/>
      <c r="B3636" s="85">
        <v>44898</v>
      </c>
      <c r="C3636" s="65" t="s">
        <v>2028</v>
      </c>
      <c r="D3636" s="35" t="s">
        <v>21</v>
      </c>
      <c r="E3636" s="1019">
        <v>20000</v>
      </c>
      <c r="F3636" s="167">
        <f t="shared" si="75"/>
        <v>20000</v>
      </c>
      <c r="G3636" s="171"/>
      <c r="H3636" s="178"/>
      <c r="I3636" s="184"/>
    </row>
    <row r="3637" spans="1:9">
      <c r="A3637" s="166"/>
      <c r="B3637" s="85">
        <v>44898</v>
      </c>
      <c r="C3637" s="65" t="s">
        <v>2028</v>
      </c>
      <c r="D3637" s="35" t="s">
        <v>21</v>
      </c>
      <c r="E3637" s="1019">
        <v>20000</v>
      </c>
      <c r="F3637" s="167">
        <f t="shared" si="75"/>
        <v>20000</v>
      </c>
      <c r="G3637" s="171"/>
      <c r="H3637" s="178"/>
      <c r="I3637" s="184"/>
    </row>
    <row r="3638" spans="1:9">
      <c r="A3638" s="166"/>
      <c r="B3638" s="85">
        <v>44898</v>
      </c>
      <c r="C3638" s="65" t="s">
        <v>2028</v>
      </c>
      <c r="D3638" s="35" t="s">
        <v>21</v>
      </c>
      <c r="E3638" s="1019">
        <v>20000</v>
      </c>
      <c r="F3638" s="167">
        <f t="shared" si="75"/>
        <v>20000</v>
      </c>
      <c r="G3638" s="171"/>
      <c r="H3638" s="178"/>
      <c r="I3638" s="184"/>
    </row>
    <row r="3639" spans="1:9">
      <c r="A3639" s="166"/>
      <c r="B3639" s="85">
        <v>44898</v>
      </c>
      <c r="C3639" s="65" t="s">
        <v>2028</v>
      </c>
      <c r="D3639" s="35" t="s">
        <v>21</v>
      </c>
      <c r="E3639" s="1019">
        <v>20000</v>
      </c>
      <c r="F3639" s="167">
        <f t="shared" si="75"/>
        <v>20000</v>
      </c>
      <c r="G3639" s="171"/>
      <c r="H3639" s="178"/>
      <c r="I3639" s="184"/>
    </row>
    <row r="3640" spans="1:9">
      <c r="A3640" s="166"/>
      <c r="B3640" s="85">
        <v>44898</v>
      </c>
      <c r="C3640" s="65" t="s">
        <v>2028</v>
      </c>
      <c r="D3640" s="35" t="s">
        <v>21</v>
      </c>
      <c r="E3640" s="1019">
        <v>20000</v>
      </c>
      <c r="F3640" s="167">
        <f t="shared" si="75"/>
        <v>20000</v>
      </c>
      <c r="G3640" s="171"/>
      <c r="H3640" s="178"/>
      <c r="I3640" s="184"/>
    </row>
    <row r="3641" spans="1:9">
      <c r="A3641" s="166"/>
      <c r="B3641" s="85">
        <v>44898</v>
      </c>
      <c r="C3641" s="65" t="s">
        <v>2028</v>
      </c>
      <c r="D3641" s="35" t="s">
        <v>21</v>
      </c>
      <c r="E3641" s="1019">
        <v>20000</v>
      </c>
      <c r="F3641" s="167">
        <f t="shared" si="75"/>
        <v>20000</v>
      </c>
      <c r="G3641" s="171"/>
      <c r="H3641" s="178"/>
      <c r="I3641" s="184"/>
    </row>
    <row r="3642" spans="1:9">
      <c r="A3642" s="166"/>
      <c r="B3642" s="85">
        <v>44898</v>
      </c>
      <c r="C3642" s="65" t="s">
        <v>2028</v>
      </c>
      <c r="D3642" s="35" t="s">
        <v>21</v>
      </c>
      <c r="E3642" s="1019">
        <v>20000</v>
      </c>
      <c r="F3642" s="167">
        <f t="shared" si="75"/>
        <v>20000</v>
      </c>
      <c r="G3642" s="171"/>
      <c r="H3642" s="178"/>
      <c r="I3642" s="184"/>
    </row>
    <row r="3643" spans="1:9">
      <c r="A3643" s="166"/>
      <c r="B3643" s="85">
        <v>44898</v>
      </c>
      <c r="C3643" s="65" t="s">
        <v>2028</v>
      </c>
      <c r="D3643" s="35" t="s">
        <v>21</v>
      </c>
      <c r="E3643" s="1019">
        <v>20000</v>
      </c>
      <c r="F3643" s="167">
        <f t="shared" si="75"/>
        <v>20000</v>
      </c>
      <c r="G3643" s="171"/>
      <c r="H3643" s="178"/>
      <c r="I3643" s="184"/>
    </row>
    <row r="3644" spans="1:9">
      <c r="A3644" s="166"/>
      <c r="B3644" s="85">
        <v>44898</v>
      </c>
      <c r="C3644" s="65" t="s">
        <v>2028</v>
      </c>
      <c r="D3644" s="35" t="s">
        <v>21</v>
      </c>
      <c r="E3644" s="1019">
        <v>20000</v>
      </c>
      <c r="F3644" s="167">
        <f t="shared" si="75"/>
        <v>20000</v>
      </c>
      <c r="G3644" s="171"/>
      <c r="H3644" s="178"/>
      <c r="I3644" s="184"/>
    </row>
    <row r="3645" spans="1:9">
      <c r="A3645" s="166"/>
      <c r="B3645" s="85">
        <v>44898</v>
      </c>
      <c r="C3645" s="65" t="s">
        <v>2028</v>
      </c>
      <c r="D3645" s="35" t="s">
        <v>21</v>
      </c>
      <c r="E3645" s="1019">
        <v>20000</v>
      </c>
      <c r="F3645" s="167">
        <f t="shared" si="75"/>
        <v>20000</v>
      </c>
      <c r="G3645" s="171"/>
      <c r="H3645" s="178"/>
      <c r="I3645" s="184"/>
    </row>
    <row r="3646" spans="1:9">
      <c r="A3646" s="166"/>
      <c r="B3646" s="85">
        <v>44898</v>
      </c>
      <c r="C3646" s="65" t="s">
        <v>2028</v>
      </c>
      <c r="D3646" s="35" t="s">
        <v>21</v>
      </c>
      <c r="E3646" s="1019">
        <v>20000</v>
      </c>
      <c r="F3646" s="167">
        <f t="shared" si="75"/>
        <v>20000</v>
      </c>
      <c r="G3646" s="171"/>
      <c r="H3646" s="178"/>
      <c r="I3646" s="184"/>
    </row>
    <row r="3647" spans="1:9">
      <c r="A3647" s="166"/>
      <c r="B3647" s="85">
        <v>44898</v>
      </c>
      <c r="C3647" s="65" t="s">
        <v>2028</v>
      </c>
      <c r="D3647" s="35" t="s">
        <v>21</v>
      </c>
      <c r="E3647" s="1019">
        <v>20000</v>
      </c>
      <c r="F3647" s="167">
        <f t="shared" si="75"/>
        <v>20000</v>
      </c>
      <c r="G3647" s="171"/>
      <c r="H3647" s="178"/>
      <c r="I3647" s="184"/>
    </row>
    <row r="3648" spans="1:9">
      <c r="A3648" s="166"/>
      <c r="B3648" s="85">
        <v>44898</v>
      </c>
      <c r="C3648" s="65" t="s">
        <v>2028</v>
      </c>
      <c r="D3648" s="35" t="s">
        <v>21</v>
      </c>
      <c r="E3648" s="1019">
        <v>20000</v>
      </c>
      <c r="F3648" s="167">
        <f t="shared" si="75"/>
        <v>20000</v>
      </c>
      <c r="G3648" s="171"/>
      <c r="H3648" s="178"/>
      <c r="I3648" s="184"/>
    </row>
    <row r="3649" spans="1:9">
      <c r="A3649" s="166"/>
      <c r="B3649" s="85">
        <v>44898</v>
      </c>
      <c r="C3649" s="65" t="s">
        <v>2028</v>
      </c>
      <c r="D3649" s="35" t="s">
        <v>21</v>
      </c>
      <c r="E3649" s="1019">
        <v>20000</v>
      </c>
      <c r="F3649" s="167">
        <f t="shared" si="75"/>
        <v>20000</v>
      </c>
      <c r="G3649" s="171"/>
      <c r="H3649" s="178"/>
      <c r="I3649" s="184"/>
    </row>
    <row r="3650" spans="1:9">
      <c r="A3650" s="166"/>
      <c r="B3650" s="85">
        <v>44898</v>
      </c>
      <c r="C3650" s="65" t="s">
        <v>2028</v>
      </c>
      <c r="D3650" s="35" t="s">
        <v>21</v>
      </c>
      <c r="E3650" s="1019">
        <v>20000</v>
      </c>
      <c r="F3650" s="167">
        <f t="shared" si="75"/>
        <v>20000</v>
      </c>
      <c r="G3650" s="171"/>
      <c r="H3650" s="178"/>
      <c r="I3650" s="184"/>
    </row>
    <row r="3651" spans="1:9">
      <c r="A3651" s="166"/>
      <c r="B3651" s="85">
        <v>44898</v>
      </c>
      <c r="C3651" s="65" t="s">
        <v>2028</v>
      </c>
      <c r="D3651" s="35" t="s">
        <v>21</v>
      </c>
      <c r="E3651" s="1019">
        <v>20000</v>
      </c>
      <c r="F3651" s="167">
        <f t="shared" si="75"/>
        <v>20000</v>
      </c>
      <c r="G3651" s="171"/>
      <c r="H3651" s="178"/>
      <c r="I3651" s="184"/>
    </row>
    <row r="3652" spans="1:9">
      <c r="A3652" s="166"/>
      <c r="B3652" s="85">
        <v>44898</v>
      </c>
      <c r="C3652" s="65" t="s">
        <v>2028</v>
      </c>
      <c r="D3652" s="35" t="s">
        <v>21</v>
      </c>
      <c r="E3652" s="1019">
        <v>20000</v>
      </c>
      <c r="F3652" s="167">
        <f t="shared" si="75"/>
        <v>20000</v>
      </c>
      <c r="G3652" s="171"/>
      <c r="H3652" s="178"/>
      <c r="I3652" s="184"/>
    </row>
    <row r="3653" spans="1:9">
      <c r="A3653" s="166"/>
      <c r="B3653" s="85">
        <v>44898</v>
      </c>
      <c r="C3653" s="65" t="s">
        <v>2028</v>
      </c>
      <c r="D3653" s="35" t="s">
        <v>21</v>
      </c>
      <c r="E3653" s="1019">
        <v>20000</v>
      </c>
      <c r="F3653" s="167">
        <f t="shared" si="75"/>
        <v>20000</v>
      </c>
      <c r="G3653" s="171"/>
      <c r="H3653" s="178"/>
      <c r="I3653" s="184"/>
    </row>
    <row r="3654" spans="1:9">
      <c r="A3654" s="166"/>
      <c r="B3654" s="85">
        <v>44898</v>
      </c>
      <c r="C3654" s="65" t="s">
        <v>2028</v>
      </c>
      <c r="D3654" s="35" t="s">
        <v>21</v>
      </c>
      <c r="E3654" s="1019">
        <v>20000</v>
      </c>
      <c r="F3654" s="167">
        <f t="shared" si="75"/>
        <v>20000</v>
      </c>
      <c r="G3654" s="171"/>
      <c r="H3654" s="178"/>
      <c r="I3654" s="184"/>
    </row>
    <row r="3655" spans="1:9">
      <c r="A3655" s="166"/>
      <c r="B3655" s="85">
        <v>44898</v>
      </c>
      <c r="C3655" s="65" t="s">
        <v>2028</v>
      </c>
      <c r="D3655" s="35" t="s">
        <v>21</v>
      </c>
      <c r="E3655" s="1019">
        <v>20000</v>
      </c>
      <c r="F3655" s="167">
        <f t="shared" si="75"/>
        <v>20000</v>
      </c>
      <c r="G3655" s="171"/>
      <c r="H3655" s="178"/>
      <c r="I3655" s="184"/>
    </row>
    <row r="3656" spans="1:9">
      <c r="A3656" s="166"/>
      <c r="B3656" s="85">
        <v>44898</v>
      </c>
      <c r="C3656" s="65" t="s">
        <v>2028</v>
      </c>
      <c r="D3656" s="35" t="s">
        <v>21</v>
      </c>
      <c r="E3656" s="1019">
        <v>20000</v>
      </c>
      <c r="F3656" s="167">
        <f t="shared" si="75"/>
        <v>20000</v>
      </c>
      <c r="G3656" s="171"/>
      <c r="H3656" s="178"/>
      <c r="I3656" s="184"/>
    </row>
    <row r="3657" spans="1:9">
      <c r="A3657" s="166"/>
      <c r="B3657" s="85">
        <v>44898</v>
      </c>
      <c r="C3657" s="65" t="s">
        <v>2028</v>
      </c>
      <c r="D3657" s="35" t="s">
        <v>21</v>
      </c>
      <c r="E3657" s="1019">
        <v>20000</v>
      </c>
      <c r="F3657" s="167">
        <f t="shared" si="75"/>
        <v>20000</v>
      </c>
      <c r="G3657" s="171"/>
      <c r="H3657" s="178"/>
      <c r="I3657" s="184"/>
    </row>
    <row r="3658" spans="1:9">
      <c r="A3658" s="166"/>
      <c r="B3658" s="85">
        <v>44898</v>
      </c>
      <c r="C3658" s="65" t="s">
        <v>2028</v>
      </c>
      <c r="D3658" s="35" t="s">
        <v>21</v>
      </c>
      <c r="E3658" s="1019">
        <v>20000</v>
      </c>
      <c r="F3658" s="167">
        <f t="shared" si="75"/>
        <v>20000</v>
      </c>
      <c r="G3658" s="171"/>
      <c r="H3658" s="178"/>
      <c r="I3658" s="184"/>
    </row>
    <row r="3659" spans="1:9">
      <c r="A3659" s="166"/>
      <c r="B3659" s="85">
        <v>44898</v>
      </c>
      <c r="C3659" s="65" t="s">
        <v>2028</v>
      </c>
      <c r="D3659" s="35" t="s">
        <v>21</v>
      </c>
      <c r="E3659" s="1019">
        <v>20000</v>
      </c>
      <c r="F3659" s="167">
        <f t="shared" si="75"/>
        <v>20000</v>
      </c>
      <c r="G3659" s="171"/>
      <c r="H3659" s="178"/>
      <c r="I3659" s="184"/>
    </row>
    <row r="3660" spans="1:9">
      <c r="A3660" s="166"/>
      <c r="B3660" s="85">
        <v>44898</v>
      </c>
      <c r="C3660" s="65" t="s">
        <v>2028</v>
      </c>
      <c r="D3660" s="35" t="s">
        <v>21</v>
      </c>
      <c r="E3660" s="1019">
        <v>20000</v>
      </c>
      <c r="F3660" s="167">
        <f t="shared" si="75"/>
        <v>20000</v>
      </c>
      <c r="G3660" s="171"/>
      <c r="H3660" s="178"/>
      <c r="I3660" s="184"/>
    </row>
    <row r="3661" spans="1:9">
      <c r="A3661" s="166"/>
      <c r="B3661" s="85">
        <v>44898</v>
      </c>
      <c r="C3661" s="65" t="s">
        <v>2028</v>
      </c>
      <c r="D3661" s="35" t="s">
        <v>21</v>
      </c>
      <c r="E3661" s="1019">
        <v>20000</v>
      </c>
      <c r="F3661" s="167">
        <f t="shared" si="75"/>
        <v>20000</v>
      </c>
      <c r="G3661" s="171"/>
      <c r="H3661" s="178"/>
      <c r="I3661" s="184"/>
    </row>
    <row r="3662" spans="1:9">
      <c r="A3662" s="166"/>
      <c r="B3662" s="85">
        <v>44898</v>
      </c>
      <c r="C3662" s="65" t="s">
        <v>2028</v>
      </c>
      <c r="D3662" s="35" t="s">
        <v>21</v>
      </c>
      <c r="E3662" s="1019">
        <v>20000</v>
      </c>
      <c r="F3662" s="167">
        <f t="shared" si="75"/>
        <v>20000</v>
      </c>
      <c r="G3662" s="171"/>
      <c r="H3662" s="178"/>
      <c r="I3662" s="184"/>
    </row>
    <row r="3663" spans="1:9">
      <c r="A3663" s="166"/>
      <c r="B3663" s="85">
        <v>44899</v>
      </c>
      <c r="C3663" s="65" t="s">
        <v>2029</v>
      </c>
      <c r="D3663" s="35" t="s">
        <v>21</v>
      </c>
      <c r="E3663" s="1019">
        <v>5000</v>
      </c>
      <c r="F3663" s="167">
        <f t="shared" si="75"/>
        <v>5000</v>
      </c>
      <c r="G3663" s="171"/>
      <c r="H3663" s="178"/>
      <c r="I3663" s="184"/>
    </row>
    <row r="3664" spans="1:9">
      <c r="A3664" s="166"/>
      <c r="B3664" s="85">
        <v>44899</v>
      </c>
      <c r="C3664" s="65" t="s">
        <v>2029</v>
      </c>
      <c r="D3664" s="35" t="s">
        <v>21</v>
      </c>
      <c r="E3664" s="1019">
        <v>20000</v>
      </c>
      <c r="F3664" s="167">
        <f t="shared" si="75"/>
        <v>20000</v>
      </c>
      <c r="G3664" s="171"/>
      <c r="H3664" s="178"/>
      <c r="I3664" s="184"/>
    </row>
    <row r="3665" spans="1:9">
      <c r="A3665" s="166"/>
      <c r="B3665" s="85">
        <v>44899</v>
      </c>
      <c r="C3665" s="65" t="s">
        <v>2029</v>
      </c>
      <c r="D3665" s="35" t="s">
        <v>21</v>
      </c>
      <c r="E3665" s="1019">
        <v>20000</v>
      </c>
      <c r="F3665" s="167">
        <f t="shared" si="75"/>
        <v>20000</v>
      </c>
      <c r="G3665" s="171"/>
      <c r="H3665" s="178"/>
      <c r="I3665" s="184"/>
    </row>
    <row r="3666" spans="1:9">
      <c r="A3666" s="166"/>
      <c r="B3666" s="85">
        <v>44899</v>
      </c>
      <c r="C3666" s="65" t="s">
        <v>2029</v>
      </c>
      <c r="D3666" s="35" t="s">
        <v>21</v>
      </c>
      <c r="E3666" s="1019">
        <v>20000</v>
      </c>
      <c r="F3666" s="167">
        <f t="shared" si="75"/>
        <v>20000</v>
      </c>
      <c r="G3666" s="171"/>
      <c r="H3666" s="178"/>
      <c r="I3666" s="184"/>
    </row>
    <row r="3667" spans="1:9">
      <c r="A3667" s="166"/>
      <c r="B3667" s="85">
        <v>44899</v>
      </c>
      <c r="C3667" s="65" t="s">
        <v>2029</v>
      </c>
      <c r="D3667" s="35" t="s">
        <v>21</v>
      </c>
      <c r="E3667" s="1019">
        <v>20000</v>
      </c>
      <c r="F3667" s="167">
        <f t="shared" si="75"/>
        <v>20000</v>
      </c>
      <c r="G3667" s="171"/>
      <c r="H3667" s="178"/>
      <c r="I3667" s="184"/>
    </row>
    <row r="3668" spans="1:9">
      <c r="A3668" s="166"/>
      <c r="B3668" s="85">
        <v>44899</v>
      </c>
      <c r="C3668" s="65" t="s">
        <v>2029</v>
      </c>
      <c r="D3668" s="35" t="s">
        <v>21</v>
      </c>
      <c r="E3668" s="1019">
        <v>20000</v>
      </c>
      <c r="F3668" s="167">
        <f t="shared" si="75"/>
        <v>20000</v>
      </c>
      <c r="G3668" s="171"/>
      <c r="H3668" s="178"/>
      <c r="I3668" s="184"/>
    </row>
    <row r="3669" spans="1:9">
      <c r="A3669" s="166"/>
      <c r="B3669" s="85">
        <v>44899</v>
      </c>
      <c r="C3669" s="65" t="s">
        <v>2029</v>
      </c>
      <c r="D3669" s="35" t="s">
        <v>21</v>
      </c>
      <c r="E3669" s="1019">
        <v>20000</v>
      </c>
      <c r="F3669" s="167">
        <f t="shared" si="75"/>
        <v>20000</v>
      </c>
      <c r="G3669" s="171"/>
      <c r="H3669" s="178"/>
      <c r="I3669" s="184"/>
    </row>
    <row r="3670" spans="1:9">
      <c r="A3670" s="166"/>
      <c r="B3670" s="85">
        <v>44899</v>
      </c>
      <c r="C3670" s="65" t="s">
        <v>2029</v>
      </c>
      <c r="D3670" s="35" t="s">
        <v>21</v>
      </c>
      <c r="E3670" s="1019">
        <v>20000</v>
      </c>
      <c r="F3670" s="167">
        <f t="shared" si="75"/>
        <v>20000</v>
      </c>
      <c r="G3670" s="171"/>
      <c r="H3670" s="178"/>
      <c r="I3670" s="184"/>
    </row>
    <row r="3671" spans="1:9">
      <c r="A3671" s="166"/>
      <c r="B3671" s="85">
        <v>44899</v>
      </c>
      <c r="C3671" s="65" t="s">
        <v>2029</v>
      </c>
      <c r="D3671" s="35" t="s">
        <v>21</v>
      </c>
      <c r="E3671" s="1019">
        <v>20000</v>
      </c>
      <c r="F3671" s="167">
        <f t="shared" si="75"/>
        <v>20000</v>
      </c>
      <c r="G3671" s="171"/>
      <c r="H3671" s="178"/>
      <c r="I3671" s="184"/>
    </row>
    <row r="3672" spans="1:9">
      <c r="A3672" s="166"/>
      <c r="B3672" s="85">
        <v>44899</v>
      </c>
      <c r="C3672" s="65" t="s">
        <v>2029</v>
      </c>
      <c r="D3672" s="35" t="s">
        <v>21</v>
      </c>
      <c r="E3672" s="1019">
        <v>20000</v>
      </c>
      <c r="F3672" s="167">
        <f t="shared" si="75"/>
        <v>20000</v>
      </c>
      <c r="G3672" s="171"/>
      <c r="H3672" s="178"/>
      <c r="I3672" s="184"/>
    </row>
    <row r="3673" spans="1:9">
      <c r="A3673" s="166"/>
      <c r="B3673" s="85">
        <v>44899</v>
      </c>
      <c r="C3673" s="65" t="s">
        <v>2029</v>
      </c>
      <c r="D3673" s="35" t="s">
        <v>21</v>
      </c>
      <c r="E3673" s="1019">
        <v>20000</v>
      </c>
      <c r="F3673" s="167">
        <f t="shared" si="75"/>
        <v>20000</v>
      </c>
      <c r="G3673" s="171"/>
      <c r="H3673" s="178"/>
      <c r="I3673" s="184"/>
    </row>
    <row r="3674" spans="1:9">
      <c r="A3674" s="166"/>
      <c r="B3674" s="85">
        <v>44899</v>
      </c>
      <c r="C3674" s="65" t="s">
        <v>2029</v>
      </c>
      <c r="D3674" s="35" t="s">
        <v>21</v>
      </c>
      <c r="E3674" s="1019">
        <v>20000</v>
      </c>
      <c r="F3674" s="167">
        <f t="shared" si="75"/>
        <v>20000</v>
      </c>
      <c r="G3674" s="171"/>
      <c r="H3674" s="178"/>
      <c r="I3674" s="184"/>
    </row>
    <row r="3675" spans="1:9">
      <c r="A3675" s="166"/>
      <c r="B3675" s="85">
        <v>44899</v>
      </c>
      <c r="C3675" s="65" t="s">
        <v>2029</v>
      </c>
      <c r="D3675" s="35" t="s">
        <v>21</v>
      </c>
      <c r="E3675" s="1019">
        <v>20000</v>
      </c>
      <c r="F3675" s="167">
        <f t="shared" si="75"/>
        <v>20000</v>
      </c>
      <c r="G3675" s="171"/>
      <c r="H3675" s="178"/>
      <c r="I3675" s="184"/>
    </row>
    <row r="3676" spans="1:9">
      <c r="A3676" s="166"/>
      <c r="B3676" s="85">
        <v>44899</v>
      </c>
      <c r="C3676" s="65" t="s">
        <v>2029</v>
      </c>
      <c r="D3676" s="35" t="s">
        <v>21</v>
      </c>
      <c r="E3676" s="1019">
        <v>20000</v>
      </c>
      <c r="F3676" s="167">
        <f t="shared" si="75"/>
        <v>20000</v>
      </c>
      <c r="G3676" s="171"/>
      <c r="H3676" s="178"/>
      <c r="I3676" s="184"/>
    </row>
    <row r="3677" spans="1:9">
      <c r="A3677" s="166"/>
      <c r="B3677" s="85">
        <v>44899</v>
      </c>
      <c r="C3677" s="65" t="s">
        <v>2029</v>
      </c>
      <c r="D3677" s="35" t="s">
        <v>21</v>
      </c>
      <c r="E3677" s="1019">
        <v>20000</v>
      </c>
      <c r="F3677" s="167">
        <f t="shared" si="75"/>
        <v>20000</v>
      </c>
      <c r="G3677" s="171"/>
      <c r="H3677" s="178"/>
      <c r="I3677" s="184"/>
    </row>
    <row r="3678" spans="1:9">
      <c r="A3678" s="166"/>
      <c r="B3678" s="85">
        <v>44899</v>
      </c>
      <c r="C3678" s="65" t="s">
        <v>2029</v>
      </c>
      <c r="D3678" s="35" t="s">
        <v>21</v>
      </c>
      <c r="E3678" s="1019">
        <v>20000</v>
      </c>
      <c r="F3678" s="167">
        <f t="shared" ref="F3678:F3741" si="76">E3678</f>
        <v>20000</v>
      </c>
      <c r="G3678" s="171"/>
      <c r="H3678" s="178"/>
      <c r="I3678" s="184"/>
    </row>
    <row r="3679" spans="1:9">
      <c r="A3679" s="166"/>
      <c r="B3679" s="85">
        <v>44899</v>
      </c>
      <c r="C3679" s="65" t="s">
        <v>2029</v>
      </c>
      <c r="D3679" s="35" t="s">
        <v>21</v>
      </c>
      <c r="E3679" s="1019">
        <v>20000</v>
      </c>
      <c r="F3679" s="167">
        <f t="shared" si="76"/>
        <v>20000</v>
      </c>
      <c r="G3679" s="171"/>
      <c r="H3679" s="178"/>
      <c r="I3679" s="184"/>
    </row>
    <row r="3680" spans="1:9">
      <c r="A3680" s="166"/>
      <c r="B3680" s="85">
        <v>44899</v>
      </c>
      <c r="C3680" s="65" t="s">
        <v>2029</v>
      </c>
      <c r="D3680" s="35" t="s">
        <v>21</v>
      </c>
      <c r="E3680" s="1019">
        <v>20000</v>
      </c>
      <c r="F3680" s="167">
        <f t="shared" si="76"/>
        <v>20000</v>
      </c>
      <c r="G3680" s="171"/>
      <c r="H3680" s="178"/>
      <c r="I3680" s="184"/>
    </row>
    <row r="3681" spans="1:9">
      <c r="A3681" s="166"/>
      <c r="B3681" s="85">
        <v>44899</v>
      </c>
      <c r="C3681" s="65" t="s">
        <v>2029</v>
      </c>
      <c r="D3681" s="35" t="s">
        <v>21</v>
      </c>
      <c r="E3681" s="1019">
        <v>20000</v>
      </c>
      <c r="F3681" s="167">
        <f t="shared" si="76"/>
        <v>20000</v>
      </c>
      <c r="G3681" s="171"/>
      <c r="H3681" s="178"/>
      <c r="I3681" s="184"/>
    </row>
    <row r="3682" spans="1:9">
      <c r="A3682" s="166"/>
      <c r="B3682" s="85">
        <v>44899</v>
      </c>
      <c r="C3682" s="65" t="s">
        <v>2029</v>
      </c>
      <c r="D3682" s="35" t="s">
        <v>21</v>
      </c>
      <c r="E3682" s="1019">
        <v>20000</v>
      </c>
      <c r="F3682" s="167">
        <f t="shared" si="76"/>
        <v>20000</v>
      </c>
      <c r="G3682" s="171"/>
      <c r="H3682" s="178"/>
      <c r="I3682" s="184"/>
    </row>
    <row r="3683" spans="1:9">
      <c r="A3683" s="166"/>
      <c r="B3683" s="85">
        <v>44899</v>
      </c>
      <c r="C3683" s="65" t="s">
        <v>2029</v>
      </c>
      <c r="D3683" s="35" t="s">
        <v>21</v>
      </c>
      <c r="E3683" s="1019">
        <v>20000</v>
      </c>
      <c r="F3683" s="167">
        <f t="shared" si="76"/>
        <v>20000</v>
      </c>
      <c r="G3683" s="171"/>
      <c r="H3683" s="178"/>
      <c r="I3683" s="184"/>
    </row>
    <row r="3684" spans="1:9">
      <c r="A3684" s="166"/>
      <c r="B3684" s="85">
        <v>44899</v>
      </c>
      <c r="C3684" s="65" t="s">
        <v>2029</v>
      </c>
      <c r="D3684" s="35" t="s">
        <v>2166</v>
      </c>
      <c r="E3684" s="1019">
        <v>200000</v>
      </c>
      <c r="F3684" s="167">
        <f t="shared" si="76"/>
        <v>200000</v>
      </c>
      <c r="G3684" s="171"/>
      <c r="H3684" s="178"/>
      <c r="I3684" s="184"/>
    </row>
    <row r="3685" spans="1:9">
      <c r="A3685" s="166"/>
      <c r="B3685" s="85">
        <v>44899</v>
      </c>
      <c r="C3685" s="65" t="s">
        <v>2029</v>
      </c>
      <c r="D3685" s="35" t="s">
        <v>21</v>
      </c>
      <c r="E3685" s="1019">
        <v>20000</v>
      </c>
      <c r="F3685" s="167">
        <f t="shared" si="76"/>
        <v>20000</v>
      </c>
      <c r="G3685" s="171"/>
      <c r="H3685" s="178"/>
      <c r="I3685" s="184"/>
    </row>
    <row r="3686" spans="1:9">
      <c r="A3686" s="166"/>
      <c r="B3686" s="85">
        <v>44899</v>
      </c>
      <c r="C3686" s="65" t="s">
        <v>2029</v>
      </c>
      <c r="D3686" s="35" t="s">
        <v>21</v>
      </c>
      <c r="E3686" s="1019">
        <v>20000</v>
      </c>
      <c r="F3686" s="167">
        <f t="shared" si="76"/>
        <v>20000</v>
      </c>
      <c r="G3686" s="171"/>
      <c r="H3686" s="178"/>
      <c r="I3686" s="184"/>
    </row>
    <row r="3687" spans="1:9">
      <c r="A3687" s="166"/>
      <c r="B3687" s="85">
        <v>44899</v>
      </c>
      <c r="C3687" s="65" t="s">
        <v>2029</v>
      </c>
      <c r="D3687" s="35" t="s">
        <v>21</v>
      </c>
      <c r="E3687" s="1019">
        <v>20000</v>
      </c>
      <c r="F3687" s="167">
        <f t="shared" si="76"/>
        <v>20000</v>
      </c>
      <c r="G3687" s="171"/>
      <c r="H3687" s="178"/>
      <c r="I3687" s="184"/>
    </row>
    <row r="3688" spans="1:9">
      <c r="A3688" s="166"/>
      <c r="B3688" s="85">
        <v>44899</v>
      </c>
      <c r="C3688" s="65" t="s">
        <v>2029</v>
      </c>
      <c r="D3688" s="35" t="s">
        <v>21</v>
      </c>
      <c r="E3688" s="1019">
        <v>20000</v>
      </c>
      <c r="F3688" s="167">
        <f t="shared" si="76"/>
        <v>20000</v>
      </c>
      <c r="G3688" s="171"/>
      <c r="H3688" s="178"/>
      <c r="I3688" s="184"/>
    </row>
    <row r="3689" spans="1:9">
      <c r="A3689" s="166"/>
      <c r="B3689" s="85">
        <v>44899</v>
      </c>
      <c r="C3689" s="65" t="s">
        <v>2029</v>
      </c>
      <c r="D3689" s="35" t="s">
        <v>21</v>
      </c>
      <c r="E3689" s="1019">
        <v>20000</v>
      </c>
      <c r="F3689" s="167">
        <f t="shared" si="76"/>
        <v>20000</v>
      </c>
      <c r="G3689" s="171"/>
      <c r="H3689" s="178"/>
      <c r="I3689" s="184"/>
    </row>
    <row r="3690" spans="1:9">
      <c r="A3690" s="166"/>
      <c r="B3690" s="85">
        <v>44899</v>
      </c>
      <c r="C3690" s="65" t="s">
        <v>2029</v>
      </c>
      <c r="D3690" s="35" t="s">
        <v>21</v>
      </c>
      <c r="E3690" s="1019">
        <v>20000</v>
      </c>
      <c r="F3690" s="167">
        <f t="shared" si="76"/>
        <v>20000</v>
      </c>
      <c r="G3690" s="171"/>
      <c r="H3690" s="178"/>
      <c r="I3690" s="184"/>
    </row>
    <row r="3691" spans="1:9">
      <c r="A3691" s="166"/>
      <c r="B3691" s="85">
        <v>44899</v>
      </c>
      <c r="C3691" s="65" t="s">
        <v>2029</v>
      </c>
      <c r="D3691" s="35" t="s">
        <v>21</v>
      </c>
      <c r="E3691" s="1019">
        <v>20000</v>
      </c>
      <c r="F3691" s="167">
        <f t="shared" si="76"/>
        <v>20000</v>
      </c>
      <c r="G3691" s="171"/>
      <c r="H3691" s="178"/>
      <c r="I3691" s="184"/>
    </row>
    <row r="3692" spans="1:9">
      <c r="A3692" s="166"/>
      <c r="B3692" s="85">
        <v>44899</v>
      </c>
      <c r="C3692" s="65" t="s">
        <v>2029</v>
      </c>
      <c r="D3692" s="35" t="s">
        <v>21</v>
      </c>
      <c r="E3692" s="1019">
        <v>20000</v>
      </c>
      <c r="F3692" s="167">
        <f t="shared" si="76"/>
        <v>20000</v>
      </c>
      <c r="G3692" s="171"/>
      <c r="H3692" s="178"/>
      <c r="I3692" s="184"/>
    </row>
    <row r="3693" spans="1:9">
      <c r="A3693" s="166"/>
      <c r="B3693" s="85">
        <v>44899</v>
      </c>
      <c r="C3693" s="65" t="s">
        <v>2029</v>
      </c>
      <c r="D3693" s="35" t="s">
        <v>21</v>
      </c>
      <c r="E3693" s="1019">
        <v>20000</v>
      </c>
      <c r="F3693" s="167">
        <f t="shared" si="76"/>
        <v>20000</v>
      </c>
      <c r="G3693" s="171"/>
      <c r="H3693" s="178"/>
      <c r="I3693" s="184"/>
    </row>
    <row r="3694" spans="1:9">
      <c r="A3694" s="166"/>
      <c r="B3694" s="85">
        <v>44899</v>
      </c>
      <c r="C3694" s="65" t="s">
        <v>2029</v>
      </c>
      <c r="D3694" s="35" t="s">
        <v>21</v>
      </c>
      <c r="E3694" s="1019">
        <v>20000</v>
      </c>
      <c r="F3694" s="167">
        <f t="shared" si="76"/>
        <v>20000</v>
      </c>
      <c r="G3694" s="171"/>
      <c r="H3694" s="178"/>
      <c r="I3694" s="184"/>
    </row>
    <row r="3695" spans="1:9">
      <c r="A3695" s="166"/>
      <c r="B3695" s="85">
        <v>44899</v>
      </c>
      <c r="C3695" s="65" t="s">
        <v>2029</v>
      </c>
      <c r="D3695" s="35" t="s">
        <v>21</v>
      </c>
      <c r="E3695" s="1019">
        <v>20000</v>
      </c>
      <c r="F3695" s="167">
        <f t="shared" si="76"/>
        <v>20000</v>
      </c>
      <c r="G3695" s="171"/>
      <c r="H3695" s="178"/>
      <c r="I3695" s="184"/>
    </row>
    <row r="3696" spans="1:9">
      <c r="A3696" s="166"/>
      <c r="B3696" s="85">
        <v>44899</v>
      </c>
      <c r="C3696" s="65" t="s">
        <v>2029</v>
      </c>
      <c r="D3696" s="35" t="s">
        <v>21</v>
      </c>
      <c r="E3696" s="1019">
        <v>20000</v>
      </c>
      <c r="F3696" s="167">
        <f t="shared" si="76"/>
        <v>20000</v>
      </c>
      <c r="G3696" s="171"/>
      <c r="H3696" s="178"/>
      <c r="I3696" s="184"/>
    </row>
    <row r="3697" spans="1:9">
      <c r="A3697" s="166"/>
      <c r="B3697" s="85">
        <v>44899</v>
      </c>
      <c r="C3697" s="65" t="s">
        <v>2029</v>
      </c>
      <c r="D3697" s="35" t="s">
        <v>21</v>
      </c>
      <c r="E3697" s="1019">
        <v>20000</v>
      </c>
      <c r="F3697" s="167">
        <f t="shared" si="76"/>
        <v>20000</v>
      </c>
      <c r="G3697" s="171"/>
      <c r="H3697" s="178"/>
      <c r="I3697" s="184"/>
    </row>
    <row r="3698" spans="1:9">
      <c r="A3698" s="166"/>
      <c r="B3698" s="85">
        <v>44899</v>
      </c>
      <c r="C3698" s="65" t="s">
        <v>2029</v>
      </c>
      <c r="D3698" s="35" t="s">
        <v>21</v>
      </c>
      <c r="E3698" s="1019">
        <v>20000</v>
      </c>
      <c r="F3698" s="167">
        <f t="shared" si="76"/>
        <v>20000</v>
      </c>
      <c r="G3698" s="171"/>
      <c r="H3698" s="178"/>
      <c r="I3698" s="184"/>
    </row>
    <row r="3699" spans="1:9">
      <c r="A3699" s="166"/>
      <c r="B3699" s="85">
        <v>44899</v>
      </c>
      <c r="C3699" s="65" t="s">
        <v>2029</v>
      </c>
      <c r="D3699" s="35" t="s">
        <v>21</v>
      </c>
      <c r="E3699" s="1019">
        <v>20000</v>
      </c>
      <c r="F3699" s="167">
        <f t="shared" si="76"/>
        <v>20000</v>
      </c>
      <c r="G3699" s="171"/>
      <c r="H3699" s="178"/>
      <c r="I3699" s="184"/>
    </row>
    <row r="3700" spans="1:9">
      <c r="A3700" s="166"/>
      <c r="B3700" s="85">
        <v>44899</v>
      </c>
      <c r="C3700" s="65" t="s">
        <v>2029</v>
      </c>
      <c r="D3700" s="35" t="s">
        <v>21</v>
      </c>
      <c r="E3700" s="1019">
        <v>20000</v>
      </c>
      <c r="F3700" s="167">
        <f t="shared" si="76"/>
        <v>20000</v>
      </c>
      <c r="G3700" s="171"/>
      <c r="H3700" s="178"/>
      <c r="I3700" s="184"/>
    </row>
    <row r="3701" spans="1:9">
      <c r="A3701" s="166"/>
      <c r="B3701" s="85">
        <v>44899</v>
      </c>
      <c r="C3701" s="65" t="s">
        <v>2029</v>
      </c>
      <c r="D3701" s="35" t="s">
        <v>21</v>
      </c>
      <c r="E3701" s="1019">
        <v>20000</v>
      </c>
      <c r="F3701" s="167">
        <f t="shared" si="76"/>
        <v>20000</v>
      </c>
      <c r="G3701" s="171"/>
      <c r="H3701" s="178"/>
      <c r="I3701" s="184"/>
    </row>
    <row r="3702" spans="1:9">
      <c r="A3702" s="166"/>
      <c r="B3702" s="85">
        <v>44899</v>
      </c>
      <c r="C3702" s="65" t="s">
        <v>2029</v>
      </c>
      <c r="D3702" s="35" t="s">
        <v>21</v>
      </c>
      <c r="E3702" s="1019">
        <v>20000</v>
      </c>
      <c r="F3702" s="167">
        <f t="shared" si="76"/>
        <v>20000</v>
      </c>
      <c r="G3702" s="171"/>
      <c r="H3702" s="178"/>
      <c r="I3702" s="184"/>
    </row>
    <row r="3703" spans="1:9">
      <c r="A3703" s="166"/>
      <c r="B3703" s="85">
        <v>44899</v>
      </c>
      <c r="C3703" s="65" t="s">
        <v>2029</v>
      </c>
      <c r="D3703" s="35" t="s">
        <v>21</v>
      </c>
      <c r="E3703" s="1019">
        <v>20000</v>
      </c>
      <c r="F3703" s="167">
        <f t="shared" si="76"/>
        <v>20000</v>
      </c>
      <c r="G3703" s="171"/>
      <c r="H3703" s="178"/>
      <c r="I3703" s="184"/>
    </row>
    <row r="3704" spans="1:9">
      <c r="A3704" s="166"/>
      <c r="B3704" s="85">
        <v>44899</v>
      </c>
      <c r="C3704" s="65" t="s">
        <v>2029</v>
      </c>
      <c r="D3704" s="35" t="s">
        <v>21</v>
      </c>
      <c r="E3704" s="1019">
        <v>20000</v>
      </c>
      <c r="F3704" s="167">
        <f t="shared" si="76"/>
        <v>20000</v>
      </c>
      <c r="G3704" s="171"/>
      <c r="H3704" s="178"/>
      <c r="I3704" s="184"/>
    </row>
    <row r="3705" spans="1:9">
      <c r="A3705" s="166"/>
      <c r="B3705" s="85">
        <v>44899</v>
      </c>
      <c r="C3705" s="65" t="s">
        <v>2029</v>
      </c>
      <c r="D3705" s="35" t="s">
        <v>21</v>
      </c>
      <c r="E3705" s="1019">
        <v>20000</v>
      </c>
      <c r="F3705" s="167">
        <f t="shared" si="76"/>
        <v>20000</v>
      </c>
      <c r="G3705" s="171"/>
      <c r="H3705" s="178"/>
      <c r="I3705" s="184"/>
    </row>
    <row r="3706" spans="1:9">
      <c r="A3706" s="166"/>
      <c r="B3706" s="85">
        <v>44899</v>
      </c>
      <c r="C3706" s="65" t="s">
        <v>2029</v>
      </c>
      <c r="D3706" s="35" t="s">
        <v>21</v>
      </c>
      <c r="E3706" s="1019">
        <v>20000</v>
      </c>
      <c r="F3706" s="167">
        <f t="shared" si="76"/>
        <v>20000</v>
      </c>
      <c r="G3706" s="171"/>
      <c r="H3706" s="178"/>
      <c r="I3706" s="184"/>
    </row>
    <row r="3707" spans="1:9">
      <c r="A3707" s="166"/>
      <c r="B3707" s="85">
        <v>44899</v>
      </c>
      <c r="C3707" s="65" t="s">
        <v>2029</v>
      </c>
      <c r="D3707" s="35" t="s">
        <v>21</v>
      </c>
      <c r="E3707" s="1019">
        <v>20000</v>
      </c>
      <c r="F3707" s="167">
        <f t="shared" si="76"/>
        <v>20000</v>
      </c>
      <c r="G3707" s="171"/>
      <c r="H3707" s="178"/>
      <c r="I3707" s="184"/>
    </row>
    <row r="3708" spans="1:9">
      <c r="A3708" s="166"/>
      <c r="B3708" s="85">
        <v>44899</v>
      </c>
      <c r="C3708" s="65" t="s">
        <v>2029</v>
      </c>
      <c r="D3708" s="35" t="s">
        <v>1006</v>
      </c>
      <c r="E3708" s="1019">
        <v>100000</v>
      </c>
      <c r="F3708" s="167">
        <f t="shared" si="76"/>
        <v>100000</v>
      </c>
      <c r="G3708" s="171"/>
      <c r="H3708" s="178"/>
      <c r="I3708" s="184"/>
    </row>
    <row r="3709" spans="1:9">
      <c r="A3709" s="166"/>
      <c r="B3709" s="85">
        <v>44900</v>
      </c>
      <c r="C3709" s="65" t="s">
        <v>2030</v>
      </c>
      <c r="D3709" s="35" t="s">
        <v>21</v>
      </c>
      <c r="E3709" s="1019">
        <v>20000</v>
      </c>
      <c r="F3709" s="167">
        <f t="shared" si="76"/>
        <v>20000</v>
      </c>
      <c r="G3709" s="171"/>
      <c r="H3709" s="178"/>
      <c r="I3709" s="184"/>
    </row>
    <row r="3710" spans="1:9">
      <c r="A3710" s="166"/>
      <c r="B3710" s="85">
        <v>44900</v>
      </c>
      <c r="C3710" s="65" t="s">
        <v>2030</v>
      </c>
      <c r="D3710" s="35" t="s">
        <v>520</v>
      </c>
      <c r="E3710" s="1019">
        <v>555555</v>
      </c>
      <c r="F3710" s="167">
        <f t="shared" si="76"/>
        <v>555555</v>
      </c>
      <c r="G3710" s="171"/>
      <c r="H3710" s="178"/>
      <c r="I3710" s="184"/>
    </row>
    <row r="3711" spans="1:9">
      <c r="A3711" s="166"/>
      <c r="B3711" s="85">
        <v>44900</v>
      </c>
      <c r="C3711" s="65" t="s">
        <v>2030</v>
      </c>
      <c r="D3711" s="35" t="s">
        <v>21</v>
      </c>
      <c r="E3711" s="1019">
        <v>20000</v>
      </c>
      <c r="F3711" s="167">
        <f t="shared" si="76"/>
        <v>20000</v>
      </c>
      <c r="G3711" s="171"/>
      <c r="H3711" s="178"/>
      <c r="I3711" s="184"/>
    </row>
    <row r="3712" spans="1:9">
      <c r="A3712" s="166"/>
      <c r="B3712" s="85">
        <v>44900</v>
      </c>
      <c r="C3712" s="65" t="s">
        <v>2030</v>
      </c>
      <c r="D3712" s="35" t="s">
        <v>1008</v>
      </c>
      <c r="E3712" s="1019">
        <v>500000</v>
      </c>
      <c r="F3712" s="167">
        <f t="shared" si="76"/>
        <v>500000</v>
      </c>
      <c r="G3712" s="171"/>
      <c r="H3712" s="178"/>
      <c r="I3712" s="184"/>
    </row>
    <row r="3713" spans="1:9">
      <c r="A3713" s="166"/>
      <c r="B3713" s="85">
        <v>44900</v>
      </c>
      <c r="C3713" s="65" t="s">
        <v>2030</v>
      </c>
      <c r="D3713" s="35" t="s">
        <v>21</v>
      </c>
      <c r="E3713" s="1019">
        <v>20000</v>
      </c>
      <c r="F3713" s="167">
        <f t="shared" si="76"/>
        <v>20000</v>
      </c>
      <c r="G3713" s="171"/>
      <c r="H3713" s="178"/>
      <c r="I3713" s="184"/>
    </row>
    <row r="3714" spans="1:9">
      <c r="A3714" s="166"/>
      <c r="B3714" s="85">
        <v>44900</v>
      </c>
      <c r="C3714" s="65" t="s">
        <v>2030</v>
      </c>
      <c r="D3714" s="35" t="s">
        <v>21</v>
      </c>
      <c r="E3714" s="1019">
        <v>20000</v>
      </c>
      <c r="F3714" s="167">
        <f t="shared" si="76"/>
        <v>20000</v>
      </c>
      <c r="G3714" s="171"/>
      <c r="H3714" s="178"/>
      <c r="I3714" s="184"/>
    </row>
    <row r="3715" spans="1:9">
      <c r="A3715" s="166"/>
      <c r="B3715" s="85">
        <v>44900</v>
      </c>
      <c r="C3715" s="65" t="s">
        <v>2030</v>
      </c>
      <c r="D3715" s="35" t="s">
        <v>21</v>
      </c>
      <c r="E3715" s="1019">
        <v>20000</v>
      </c>
      <c r="F3715" s="167">
        <f t="shared" si="76"/>
        <v>20000</v>
      </c>
      <c r="G3715" s="171"/>
      <c r="H3715" s="178"/>
      <c r="I3715" s="184"/>
    </row>
    <row r="3716" spans="1:9">
      <c r="A3716" s="166"/>
      <c r="B3716" s="85">
        <v>44900</v>
      </c>
      <c r="C3716" s="65" t="s">
        <v>2030</v>
      </c>
      <c r="D3716" s="35" t="s">
        <v>21</v>
      </c>
      <c r="E3716" s="1019">
        <v>20000</v>
      </c>
      <c r="F3716" s="167">
        <f t="shared" si="76"/>
        <v>20000</v>
      </c>
      <c r="G3716" s="171"/>
      <c r="H3716" s="178"/>
      <c r="I3716" s="184"/>
    </row>
    <row r="3717" spans="1:9">
      <c r="A3717" s="166"/>
      <c r="B3717" s="85">
        <v>44900</v>
      </c>
      <c r="C3717" s="65" t="s">
        <v>2030</v>
      </c>
      <c r="D3717" s="35" t="s">
        <v>21</v>
      </c>
      <c r="E3717" s="1019">
        <v>20000</v>
      </c>
      <c r="F3717" s="167">
        <f t="shared" si="76"/>
        <v>20000</v>
      </c>
      <c r="G3717" s="171"/>
      <c r="H3717" s="178"/>
      <c r="I3717" s="184"/>
    </row>
    <row r="3718" spans="1:9">
      <c r="A3718" s="166"/>
      <c r="B3718" s="85">
        <v>44900</v>
      </c>
      <c r="C3718" s="65" t="s">
        <v>2030</v>
      </c>
      <c r="D3718" s="35" t="s">
        <v>21</v>
      </c>
      <c r="E3718" s="1019">
        <v>20000</v>
      </c>
      <c r="F3718" s="167">
        <f t="shared" si="76"/>
        <v>20000</v>
      </c>
      <c r="G3718" s="171"/>
      <c r="H3718" s="178"/>
      <c r="I3718" s="184"/>
    </row>
    <row r="3719" spans="1:9">
      <c r="A3719" s="166"/>
      <c r="B3719" s="85">
        <v>44900</v>
      </c>
      <c r="C3719" s="65" t="s">
        <v>2030</v>
      </c>
      <c r="D3719" s="35" t="s">
        <v>21</v>
      </c>
      <c r="E3719" s="1019">
        <v>20000</v>
      </c>
      <c r="F3719" s="167">
        <f t="shared" si="76"/>
        <v>20000</v>
      </c>
      <c r="G3719" s="171"/>
      <c r="H3719" s="178"/>
      <c r="I3719" s="184"/>
    </row>
    <row r="3720" spans="1:9">
      <c r="A3720" s="166"/>
      <c r="B3720" s="85">
        <v>44900</v>
      </c>
      <c r="C3720" s="65" t="s">
        <v>2030</v>
      </c>
      <c r="D3720" s="35" t="s">
        <v>21</v>
      </c>
      <c r="E3720" s="1019">
        <v>20000</v>
      </c>
      <c r="F3720" s="167">
        <f t="shared" si="76"/>
        <v>20000</v>
      </c>
      <c r="G3720" s="171"/>
      <c r="H3720" s="178"/>
      <c r="I3720" s="184"/>
    </row>
    <row r="3721" spans="1:9">
      <c r="A3721" s="166"/>
      <c r="B3721" s="85">
        <v>44900</v>
      </c>
      <c r="C3721" s="65" t="s">
        <v>2030</v>
      </c>
      <c r="D3721" s="35" t="s">
        <v>21</v>
      </c>
      <c r="E3721" s="1019">
        <v>20000</v>
      </c>
      <c r="F3721" s="167">
        <f t="shared" si="76"/>
        <v>20000</v>
      </c>
      <c r="G3721" s="171"/>
      <c r="H3721" s="178"/>
      <c r="I3721" s="184"/>
    </row>
    <row r="3722" spans="1:9">
      <c r="A3722" s="166"/>
      <c r="B3722" s="85">
        <v>44900</v>
      </c>
      <c r="C3722" s="65" t="s">
        <v>2030</v>
      </c>
      <c r="D3722" s="35" t="s">
        <v>21</v>
      </c>
      <c r="E3722" s="1019">
        <v>10000</v>
      </c>
      <c r="F3722" s="167">
        <f t="shared" si="76"/>
        <v>10000</v>
      </c>
      <c r="G3722" s="171"/>
      <c r="H3722" s="178"/>
      <c r="I3722" s="184"/>
    </row>
    <row r="3723" spans="1:9">
      <c r="A3723" s="166"/>
      <c r="B3723" s="85">
        <v>44900</v>
      </c>
      <c r="C3723" s="65" t="s">
        <v>2030</v>
      </c>
      <c r="D3723" s="35" t="s">
        <v>21</v>
      </c>
      <c r="E3723" s="1019">
        <v>20000</v>
      </c>
      <c r="F3723" s="167">
        <f t="shared" si="76"/>
        <v>20000</v>
      </c>
      <c r="G3723" s="171"/>
      <c r="H3723" s="178"/>
      <c r="I3723" s="184"/>
    </row>
    <row r="3724" spans="1:9">
      <c r="A3724" s="166"/>
      <c r="B3724" s="85">
        <v>44900</v>
      </c>
      <c r="C3724" s="65" t="s">
        <v>2030</v>
      </c>
      <c r="D3724" s="35" t="s">
        <v>21</v>
      </c>
      <c r="E3724" s="1019">
        <v>20000</v>
      </c>
      <c r="F3724" s="167">
        <f t="shared" si="76"/>
        <v>20000</v>
      </c>
      <c r="G3724" s="171"/>
      <c r="H3724" s="178"/>
      <c r="I3724" s="184"/>
    </row>
    <row r="3725" spans="1:9">
      <c r="A3725" s="166"/>
      <c r="B3725" s="85">
        <v>44900</v>
      </c>
      <c r="C3725" s="65" t="s">
        <v>2030</v>
      </c>
      <c r="D3725" s="35" t="s">
        <v>21</v>
      </c>
      <c r="E3725" s="1019">
        <v>20000</v>
      </c>
      <c r="F3725" s="167">
        <f t="shared" si="76"/>
        <v>20000</v>
      </c>
      <c r="G3725" s="171"/>
      <c r="H3725" s="178"/>
      <c r="I3725" s="184"/>
    </row>
    <row r="3726" spans="1:9">
      <c r="A3726" s="166"/>
      <c r="B3726" s="85">
        <v>44900</v>
      </c>
      <c r="C3726" s="65" t="s">
        <v>2030</v>
      </c>
      <c r="D3726" s="35" t="s">
        <v>21</v>
      </c>
      <c r="E3726" s="1019">
        <v>20000</v>
      </c>
      <c r="F3726" s="167">
        <f t="shared" si="76"/>
        <v>20000</v>
      </c>
      <c r="G3726" s="171"/>
      <c r="H3726" s="178"/>
      <c r="I3726" s="184"/>
    </row>
    <row r="3727" spans="1:9">
      <c r="A3727" s="166"/>
      <c r="B3727" s="85">
        <v>44900</v>
      </c>
      <c r="C3727" s="65" t="s">
        <v>2030</v>
      </c>
      <c r="D3727" s="35" t="s">
        <v>21</v>
      </c>
      <c r="E3727" s="1019">
        <v>20000</v>
      </c>
      <c r="F3727" s="167">
        <f t="shared" si="76"/>
        <v>20000</v>
      </c>
      <c r="G3727" s="171"/>
      <c r="H3727" s="178"/>
      <c r="I3727" s="184"/>
    </row>
    <row r="3728" spans="1:9">
      <c r="A3728" s="166"/>
      <c r="B3728" s="85">
        <v>44900</v>
      </c>
      <c r="C3728" s="65" t="s">
        <v>2030</v>
      </c>
      <c r="D3728" s="35" t="s">
        <v>21</v>
      </c>
      <c r="E3728" s="1019">
        <v>20000</v>
      </c>
      <c r="F3728" s="167">
        <f t="shared" si="76"/>
        <v>20000</v>
      </c>
      <c r="G3728" s="171"/>
      <c r="H3728" s="178"/>
      <c r="I3728" s="184"/>
    </row>
    <row r="3729" spans="1:9">
      <c r="A3729" s="166"/>
      <c r="B3729" s="85">
        <v>44900</v>
      </c>
      <c r="C3729" s="65" t="s">
        <v>2030</v>
      </c>
      <c r="D3729" s="35" t="s">
        <v>21</v>
      </c>
      <c r="E3729" s="1019">
        <v>20000</v>
      </c>
      <c r="F3729" s="167">
        <f t="shared" si="76"/>
        <v>20000</v>
      </c>
      <c r="G3729" s="171"/>
      <c r="H3729" s="178"/>
      <c r="I3729" s="184"/>
    </row>
    <row r="3730" spans="1:9">
      <c r="A3730" s="166"/>
      <c r="B3730" s="85">
        <v>44900</v>
      </c>
      <c r="C3730" s="65" t="s">
        <v>2030</v>
      </c>
      <c r="D3730" s="35" t="s">
        <v>21</v>
      </c>
      <c r="E3730" s="1019">
        <v>20000</v>
      </c>
      <c r="F3730" s="167">
        <f t="shared" si="76"/>
        <v>20000</v>
      </c>
      <c r="G3730" s="171"/>
      <c r="H3730" s="178"/>
      <c r="I3730" s="184"/>
    </row>
    <row r="3731" spans="1:9">
      <c r="A3731" s="166"/>
      <c r="B3731" s="85">
        <v>44900</v>
      </c>
      <c r="C3731" s="65" t="s">
        <v>2030</v>
      </c>
      <c r="D3731" s="35" t="s">
        <v>21</v>
      </c>
      <c r="E3731" s="1019">
        <v>20000</v>
      </c>
      <c r="F3731" s="167">
        <f t="shared" si="76"/>
        <v>20000</v>
      </c>
      <c r="G3731" s="171"/>
      <c r="H3731" s="178"/>
      <c r="I3731" s="184"/>
    </row>
    <row r="3732" spans="1:9">
      <c r="A3732" s="166"/>
      <c r="B3732" s="85">
        <v>44900</v>
      </c>
      <c r="C3732" s="65" t="s">
        <v>2030</v>
      </c>
      <c r="D3732" s="35" t="s">
        <v>21</v>
      </c>
      <c r="E3732" s="1019">
        <v>20000</v>
      </c>
      <c r="F3732" s="167">
        <f t="shared" si="76"/>
        <v>20000</v>
      </c>
      <c r="G3732" s="171"/>
      <c r="H3732" s="178"/>
      <c r="I3732" s="184"/>
    </row>
    <row r="3733" spans="1:9">
      <c r="A3733" s="166"/>
      <c r="B3733" s="85">
        <v>44900</v>
      </c>
      <c r="C3733" s="65" t="s">
        <v>2030</v>
      </c>
      <c r="D3733" s="35" t="s">
        <v>21</v>
      </c>
      <c r="E3733" s="1019">
        <v>20000</v>
      </c>
      <c r="F3733" s="167">
        <f t="shared" si="76"/>
        <v>20000</v>
      </c>
      <c r="G3733" s="171"/>
      <c r="H3733" s="178"/>
      <c r="I3733" s="184"/>
    </row>
    <row r="3734" spans="1:9">
      <c r="A3734" s="166"/>
      <c r="B3734" s="85">
        <v>44900</v>
      </c>
      <c r="C3734" s="65" t="s">
        <v>2030</v>
      </c>
      <c r="D3734" s="35" t="s">
        <v>21</v>
      </c>
      <c r="E3734" s="1019">
        <v>20000</v>
      </c>
      <c r="F3734" s="167">
        <f t="shared" si="76"/>
        <v>20000</v>
      </c>
      <c r="G3734" s="171"/>
      <c r="H3734" s="178"/>
      <c r="I3734" s="184"/>
    </row>
    <row r="3735" spans="1:9">
      <c r="A3735" s="166"/>
      <c r="B3735" s="85">
        <v>44900</v>
      </c>
      <c r="C3735" s="65" t="s">
        <v>2030</v>
      </c>
      <c r="D3735" s="35" t="s">
        <v>21</v>
      </c>
      <c r="E3735" s="1019">
        <v>20000</v>
      </c>
      <c r="F3735" s="167">
        <f t="shared" si="76"/>
        <v>20000</v>
      </c>
      <c r="G3735" s="171"/>
      <c r="H3735" s="178"/>
      <c r="I3735" s="184"/>
    </row>
    <row r="3736" spans="1:9">
      <c r="A3736" s="166"/>
      <c r="B3736" s="85">
        <v>44900</v>
      </c>
      <c r="C3736" s="65" t="s">
        <v>2030</v>
      </c>
      <c r="D3736" s="35" t="s">
        <v>21</v>
      </c>
      <c r="E3736" s="1019">
        <v>20000</v>
      </c>
      <c r="F3736" s="167">
        <f t="shared" si="76"/>
        <v>20000</v>
      </c>
      <c r="G3736" s="171"/>
      <c r="H3736" s="178"/>
      <c r="I3736" s="184"/>
    </row>
    <row r="3737" spans="1:9">
      <c r="A3737" s="166"/>
      <c r="B3737" s="85">
        <v>44900</v>
      </c>
      <c r="C3737" s="65" t="s">
        <v>2030</v>
      </c>
      <c r="D3737" s="35" t="s">
        <v>21</v>
      </c>
      <c r="E3737" s="1019">
        <v>20000</v>
      </c>
      <c r="F3737" s="167">
        <f t="shared" si="76"/>
        <v>20000</v>
      </c>
      <c r="G3737" s="171"/>
      <c r="H3737" s="178"/>
      <c r="I3737" s="184"/>
    </row>
    <row r="3738" spans="1:9">
      <c r="A3738" s="166"/>
      <c r="B3738" s="85">
        <v>44900</v>
      </c>
      <c r="C3738" s="65" t="s">
        <v>2030</v>
      </c>
      <c r="D3738" s="35" t="s">
        <v>21</v>
      </c>
      <c r="E3738" s="1019">
        <v>20000</v>
      </c>
      <c r="F3738" s="167">
        <f t="shared" si="76"/>
        <v>20000</v>
      </c>
      <c r="G3738" s="171"/>
      <c r="H3738" s="178"/>
      <c r="I3738" s="184"/>
    </row>
    <row r="3739" spans="1:9">
      <c r="A3739" s="166"/>
      <c r="B3739" s="85">
        <v>44900</v>
      </c>
      <c r="C3739" s="65" t="s">
        <v>2030</v>
      </c>
      <c r="D3739" s="35" t="s">
        <v>21</v>
      </c>
      <c r="E3739" s="1019">
        <v>20000</v>
      </c>
      <c r="F3739" s="167">
        <f t="shared" si="76"/>
        <v>20000</v>
      </c>
      <c r="G3739" s="171"/>
      <c r="H3739" s="178"/>
      <c r="I3739" s="184"/>
    </row>
    <row r="3740" spans="1:9">
      <c r="A3740" s="166"/>
      <c r="B3740" s="85">
        <v>44900</v>
      </c>
      <c r="C3740" s="65" t="s">
        <v>2030</v>
      </c>
      <c r="D3740" s="35" t="s">
        <v>21</v>
      </c>
      <c r="E3740" s="1019">
        <v>10000</v>
      </c>
      <c r="F3740" s="167">
        <f t="shared" si="76"/>
        <v>10000</v>
      </c>
      <c r="G3740" s="171"/>
      <c r="H3740" s="178"/>
      <c r="I3740" s="184"/>
    </row>
    <row r="3741" spans="1:9">
      <c r="A3741" s="166"/>
      <c r="B3741" s="85">
        <v>44900</v>
      </c>
      <c r="C3741" s="65" t="s">
        <v>2030</v>
      </c>
      <c r="D3741" s="35" t="s">
        <v>21</v>
      </c>
      <c r="E3741" s="1019">
        <v>20000</v>
      </c>
      <c r="F3741" s="167">
        <f t="shared" si="76"/>
        <v>20000</v>
      </c>
      <c r="G3741" s="171"/>
      <c r="H3741" s="178"/>
      <c r="I3741" s="184"/>
    </row>
    <row r="3742" spans="1:9">
      <c r="A3742" s="166"/>
      <c r="B3742" s="85">
        <v>44900</v>
      </c>
      <c r="C3742" s="65" t="s">
        <v>2030</v>
      </c>
      <c r="D3742" s="35" t="s">
        <v>21</v>
      </c>
      <c r="E3742" s="1019">
        <v>20000</v>
      </c>
      <c r="F3742" s="167">
        <f t="shared" ref="F3742:F3805" si="77">E3742</f>
        <v>20000</v>
      </c>
      <c r="G3742" s="171"/>
      <c r="H3742" s="178"/>
      <c r="I3742" s="184"/>
    </row>
    <row r="3743" spans="1:9">
      <c r="A3743" s="166"/>
      <c r="B3743" s="85">
        <v>44900</v>
      </c>
      <c r="C3743" s="65" t="s">
        <v>2030</v>
      </c>
      <c r="D3743" s="35" t="s">
        <v>21</v>
      </c>
      <c r="E3743" s="1019">
        <v>20000</v>
      </c>
      <c r="F3743" s="167">
        <f t="shared" si="77"/>
        <v>20000</v>
      </c>
      <c r="G3743" s="171"/>
      <c r="H3743" s="178"/>
      <c r="I3743" s="184"/>
    </row>
    <row r="3744" spans="1:9">
      <c r="A3744" s="166"/>
      <c r="B3744" s="85">
        <v>44901</v>
      </c>
      <c r="C3744" s="65" t="s">
        <v>2031</v>
      </c>
      <c r="D3744" s="35" t="s">
        <v>151</v>
      </c>
      <c r="E3744" s="1019">
        <v>100000</v>
      </c>
      <c r="F3744" s="167">
        <f t="shared" si="77"/>
        <v>100000</v>
      </c>
      <c r="G3744" s="171"/>
      <c r="H3744" s="178"/>
      <c r="I3744" s="184"/>
    </row>
    <row r="3745" spans="1:9">
      <c r="A3745" s="166"/>
      <c r="B3745" s="85">
        <v>44901</v>
      </c>
      <c r="C3745" s="65" t="s">
        <v>2031</v>
      </c>
      <c r="D3745" s="35" t="s">
        <v>1657</v>
      </c>
      <c r="E3745" s="1019">
        <v>500000</v>
      </c>
      <c r="F3745" s="167">
        <f t="shared" si="77"/>
        <v>500000</v>
      </c>
      <c r="G3745" s="171"/>
      <c r="H3745" s="178"/>
      <c r="I3745" s="184"/>
    </row>
    <row r="3746" spans="1:9">
      <c r="A3746" s="166"/>
      <c r="B3746" s="85">
        <v>44901</v>
      </c>
      <c r="C3746" s="65" t="s">
        <v>2031</v>
      </c>
      <c r="D3746" s="35" t="s">
        <v>21</v>
      </c>
      <c r="E3746" s="1019">
        <v>20000</v>
      </c>
      <c r="F3746" s="167">
        <f t="shared" si="77"/>
        <v>20000</v>
      </c>
      <c r="G3746" s="171"/>
      <c r="H3746" s="178"/>
      <c r="I3746" s="184"/>
    </row>
    <row r="3747" spans="1:9">
      <c r="A3747" s="166"/>
      <c r="B3747" s="85">
        <v>44901</v>
      </c>
      <c r="C3747" s="65" t="s">
        <v>2031</v>
      </c>
      <c r="D3747" s="35" t="s">
        <v>21</v>
      </c>
      <c r="E3747" s="1019">
        <v>250000</v>
      </c>
      <c r="F3747" s="167">
        <f t="shared" si="77"/>
        <v>250000</v>
      </c>
      <c r="G3747" s="171"/>
      <c r="H3747" s="178"/>
      <c r="I3747" s="184"/>
    </row>
    <row r="3748" spans="1:9">
      <c r="A3748" s="166"/>
      <c r="B3748" s="85">
        <v>44901</v>
      </c>
      <c r="C3748" s="65" t="s">
        <v>2031</v>
      </c>
      <c r="D3748" s="35" t="s">
        <v>21</v>
      </c>
      <c r="E3748" s="1019">
        <v>1000</v>
      </c>
      <c r="F3748" s="167">
        <f t="shared" si="77"/>
        <v>1000</v>
      </c>
      <c r="G3748" s="171"/>
      <c r="H3748" s="178"/>
      <c r="I3748" s="184"/>
    </row>
    <row r="3749" spans="1:9">
      <c r="A3749" s="166"/>
      <c r="B3749" s="85">
        <v>44901</v>
      </c>
      <c r="C3749" s="65" t="s">
        <v>2031</v>
      </c>
      <c r="D3749" s="35" t="s">
        <v>21</v>
      </c>
      <c r="E3749" s="1019">
        <v>20000</v>
      </c>
      <c r="F3749" s="167">
        <f t="shared" si="77"/>
        <v>20000</v>
      </c>
      <c r="G3749" s="171"/>
      <c r="H3749" s="178"/>
      <c r="I3749" s="184"/>
    </row>
    <row r="3750" spans="1:9">
      <c r="A3750" s="166"/>
      <c r="B3750" s="85">
        <v>44901</v>
      </c>
      <c r="C3750" s="65" t="s">
        <v>2031</v>
      </c>
      <c r="D3750" s="35" t="s">
        <v>21</v>
      </c>
      <c r="E3750" s="1019">
        <v>20000</v>
      </c>
      <c r="F3750" s="167">
        <f t="shared" si="77"/>
        <v>20000</v>
      </c>
      <c r="G3750" s="171"/>
      <c r="H3750" s="178"/>
      <c r="I3750" s="184"/>
    </row>
    <row r="3751" spans="1:9">
      <c r="A3751" s="166"/>
      <c r="B3751" s="85">
        <v>44901</v>
      </c>
      <c r="C3751" s="65" t="s">
        <v>2031</v>
      </c>
      <c r="D3751" s="35" t="s">
        <v>21</v>
      </c>
      <c r="E3751" s="1019">
        <v>1500</v>
      </c>
      <c r="F3751" s="167">
        <f t="shared" si="77"/>
        <v>1500</v>
      </c>
      <c r="G3751" s="171"/>
      <c r="H3751" s="178"/>
      <c r="I3751" s="184"/>
    </row>
    <row r="3752" spans="1:9">
      <c r="A3752" s="166"/>
      <c r="B3752" s="85">
        <v>44901</v>
      </c>
      <c r="C3752" s="65" t="s">
        <v>2031</v>
      </c>
      <c r="D3752" s="35" t="s">
        <v>21</v>
      </c>
      <c r="E3752" s="1019">
        <v>13500</v>
      </c>
      <c r="F3752" s="167">
        <f t="shared" si="77"/>
        <v>13500</v>
      </c>
      <c r="G3752" s="171"/>
      <c r="H3752" s="178"/>
      <c r="I3752" s="184"/>
    </row>
    <row r="3753" spans="1:9">
      <c r="A3753" s="166"/>
      <c r="B3753" s="85">
        <v>44901</v>
      </c>
      <c r="C3753" s="65" t="s">
        <v>2031</v>
      </c>
      <c r="D3753" s="35" t="s">
        <v>21</v>
      </c>
      <c r="E3753" s="1019">
        <v>20000</v>
      </c>
      <c r="F3753" s="167">
        <f t="shared" si="77"/>
        <v>20000</v>
      </c>
      <c r="G3753" s="171"/>
      <c r="H3753" s="178"/>
      <c r="I3753" s="184"/>
    </row>
    <row r="3754" spans="1:9">
      <c r="A3754" s="166"/>
      <c r="B3754" s="85">
        <v>44901</v>
      </c>
      <c r="C3754" s="65" t="s">
        <v>2031</v>
      </c>
      <c r="D3754" s="35" t="s">
        <v>21</v>
      </c>
      <c r="E3754" s="1019">
        <v>1000</v>
      </c>
      <c r="F3754" s="167">
        <f t="shared" si="77"/>
        <v>1000</v>
      </c>
      <c r="G3754" s="171"/>
      <c r="H3754" s="178"/>
      <c r="I3754" s="184"/>
    </row>
    <row r="3755" spans="1:9">
      <c r="A3755" s="166"/>
      <c r="B3755" s="85">
        <v>44901</v>
      </c>
      <c r="C3755" s="65" t="s">
        <v>2031</v>
      </c>
      <c r="D3755" s="35" t="s">
        <v>21</v>
      </c>
      <c r="E3755" s="1019">
        <v>20000</v>
      </c>
      <c r="F3755" s="167">
        <f t="shared" si="77"/>
        <v>20000</v>
      </c>
      <c r="G3755" s="171"/>
      <c r="H3755" s="178"/>
      <c r="I3755" s="184"/>
    </row>
    <row r="3756" spans="1:9">
      <c r="A3756" s="166"/>
      <c r="B3756" s="85">
        <v>44901</v>
      </c>
      <c r="C3756" s="65" t="s">
        <v>2031</v>
      </c>
      <c r="D3756" s="35" t="s">
        <v>21</v>
      </c>
      <c r="E3756" s="1019">
        <v>20000</v>
      </c>
      <c r="F3756" s="167">
        <f t="shared" si="77"/>
        <v>20000</v>
      </c>
      <c r="G3756" s="171"/>
      <c r="H3756" s="178"/>
      <c r="I3756" s="184"/>
    </row>
    <row r="3757" spans="1:9">
      <c r="A3757" s="166"/>
      <c r="B3757" s="85">
        <v>44901</v>
      </c>
      <c r="C3757" s="65" t="s">
        <v>2031</v>
      </c>
      <c r="D3757" s="35" t="s">
        <v>21</v>
      </c>
      <c r="E3757" s="1019">
        <v>20000</v>
      </c>
      <c r="F3757" s="167">
        <f t="shared" si="77"/>
        <v>20000</v>
      </c>
      <c r="G3757" s="171"/>
      <c r="H3757" s="178"/>
      <c r="I3757" s="184"/>
    </row>
    <row r="3758" spans="1:9">
      <c r="A3758" s="166"/>
      <c r="B3758" s="85">
        <v>44901</v>
      </c>
      <c r="C3758" s="65" t="s">
        <v>2031</v>
      </c>
      <c r="D3758" s="35" t="s">
        <v>21</v>
      </c>
      <c r="E3758" s="1019">
        <v>20000</v>
      </c>
      <c r="F3758" s="167">
        <f t="shared" si="77"/>
        <v>20000</v>
      </c>
      <c r="G3758" s="171"/>
      <c r="H3758" s="178"/>
      <c r="I3758" s="184"/>
    </row>
    <row r="3759" spans="1:9">
      <c r="A3759" s="166"/>
      <c r="B3759" s="85">
        <v>44901</v>
      </c>
      <c r="C3759" s="65" t="s">
        <v>2031</v>
      </c>
      <c r="D3759" s="35" t="s">
        <v>21</v>
      </c>
      <c r="E3759" s="1019">
        <v>20000</v>
      </c>
      <c r="F3759" s="167">
        <f t="shared" si="77"/>
        <v>20000</v>
      </c>
      <c r="G3759" s="171"/>
      <c r="H3759" s="178"/>
      <c r="I3759" s="184"/>
    </row>
    <row r="3760" spans="1:9">
      <c r="A3760" s="166"/>
      <c r="B3760" s="85">
        <v>44901</v>
      </c>
      <c r="C3760" s="65" t="s">
        <v>2031</v>
      </c>
      <c r="D3760" s="35" t="s">
        <v>21</v>
      </c>
      <c r="E3760" s="1019">
        <v>20000</v>
      </c>
      <c r="F3760" s="167">
        <f t="shared" si="77"/>
        <v>20000</v>
      </c>
      <c r="G3760" s="171"/>
      <c r="H3760" s="178"/>
      <c r="I3760" s="184"/>
    </row>
    <row r="3761" spans="1:9">
      <c r="A3761" s="166"/>
      <c r="B3761" s="85">
        <v>44901</v>
      </c>
      <c r="C3761" s="65" t="s">
        <v>2031</v>
      </c>
      <c r="D3761" s="35" t="s">
        <v>21</v>
      </c>
      <c r="E3761" s="1019">
        <v>20000</v>
      </c>
      <c r="F3761" s="167">
        <f t="shared" si="77"/>
        <v>20000</v>
      </c>
      <c r="G3761" s="171"/>
      <c r="H3761" s="178"/>
      <c r="I3761" s="184"/>
    </row>
    <row r="3762" spans="1:9">
      <c r="A3762" s="166"/>
      <c r="B3762" s="85">
        <v>44901</v>
      </c>
      <c r="C3762" s="65" t="s">
        <v>2031</v>
      </c>
      <c r="D3762" s="35" t="s">
        <v>21</v>
      </c>
      <c r="E3762" s="1019">
        <v>20000</v>
      </c>
      <c r="F3762" s="167">
        <f t="shared" si="77"/>
        <v>20000</v>
      </c>
      <c r="G3762" s="171"/>
      <c r="H3762" s="178"/>
      <c r="I3762" s="184"/>
    </row>
    <row r="3763" spans="1:9">
      <c r="A3763" s="166"/>
      <c r="B3763" s="85">
        <v>44901</v>
      </c>
      <c r="C3763" s="65" t="s">
        <v>2031</v>
      </c>
      <c r="D3763" s="35" t="s">
        <v>21</v>
      </c>
      <c r="E3763" s="1019">
        <v>20000</v>
      </c>
      <c r="F3763" s="167">
        <f t="shared" si="77"/>
        <v>20000</v>
      </c>
      <c r="G3763" s="171"/>
      <c r="H3763" s="178"/>
      <c r="I3763" s="184"/>
    </row>
    <row r="3764" spans="1:9">
      <c r="A3764" s="166"/>
      <c r="B3764" s="85">
        <v>44901</v>
      </c>
      <c r="C3764" s="65" t="s">
        <v>2031</v>
      </c>
      <c r="D3764" s="35" t="s">
        <v>21</v>
      </c>
      <c r="E3764" s="1019">
        <v>20000</v>
      </c>
      <c r="F3764" s="167">
        <f t="shared" si="77"/>
        <v>20000</v>
      </c>
      <c r="G3764" s="171"/>
      <c r="H3764" s="178"/>
      <c r="I3764" s="184"/>
    </row>
    <row r="3765" spans="1:9">
      <c r="A3765" s="166"/>
      <c r="B3765" s="85">
        <v>44901</v>
      </c>
      <c r="C3765" s="65" t="s">
        <v>2031</v>
      </c>
      <c r="D3765" s="35" t="s">
        <v>21</v>
      </c>
      <c r="E3765" s="1019">
        <v>20000</v>
      </c>
      <c r="F3765" s="167">
        <f t="shared" si="77"/>
        <v>20000</v>
      </c>
      <c r="G3765" s="171"/>
      <c r="H3765" s="178"/>
      <c r="I3765" s="184"/>
    </row>
    <row r="3766" spans="1:9">
      <c r="A3766" s="166"/>
      <c r="B3766" s="85">
        <v>44901</v>
      </c>
      <c r="C3766" s="65" t="s">
        <v>2031</v>
      </c>
      <c r="D3766" s="35" t="s">
        <v>21</v>
      </c>
      <c r="E3766" s="1019">
        <v>20000</v>
      </c>
      <c r="F3766" s="167">
        <f t="shared" si="77"/>
        <v>20000</v>
      </c>
      <c r="G3766" s="171"/>
      <c r="H3766" s="178"/>
      <c r="I3766" s="184"/>
    </row>
    <row r="3767" spans="1:9">
      <c r="A3767" s="166"/>
      <c r="B3767" s="85">
        <v>44901</v>
      </c>
      <c r="C3767" s="65" t="s">
        <v>2031</v>
      </c>
      <c r="D3767" s="35" t="s">
        <v>21</v>
      </c>
      <c r="E3767" s="1019">
        <v>20000</v>
      </c>
      <c r="F3767" s="167">
        <f t="shared" si="77"/>
        <v>20000</v>
      </c>
      <c r="G3767" s="171"/>
      <c r="H3767" s="178"/>
      <c r="I3767" s="184"/>
    </row>
    <row r="3768" spans="1:9">
      <c r="A3768" s="166"/>
      <c r="B3768" s="85">
        <v>44901</v>
      </c>
      <c r="C3768" s="65" t="s">
        <v>2031</v>
      </c>
      <c r="D3768" s="35" t="s">
        <v>21</v>
      </c>
      <c r="E3768" s="1019">
        <v>20000</v>
      </c>
      <c r="F3768" s="167">
        <f t="shared" si="77"/>
        <v>20000</v>
      </c>
      <c r="G3768" s="171"/>
      <c r="H3768" s="178"/>
      <c r="I3768" s="184"/>
    </row>
    <row r="3769" spans="1:9">
      <c r="A3769" s="166"/>
      <c r="B3769" s="85">
        <v>44901</v>
      </c>
      <c r="C3769" s="65" t="s">
        <v>2031</v>
      </c>
      <c r="D3769" s="35" t="s">
        <v>21</v>
      </c>
      <c r="E3769" s="1019">
        <v>20000</v>
      </c>
      <c r="F3769" s="167">
        <f t="shared" si="77"/>
        <v>20000</v>
      </c>
      <c r="G3769" s="171"/>
      <c r="H3769" s="178"/>
      <c r="I3769" s="184"/>
    </row>
    <row r="3770" spans="1:9">
      <c r="A3770" s="166"/>
      <c r="B3770" s="85">
        <v>44901</v>
      </c>
      <c r="C3770" s="65" t="s">
        <v>2031</v>
      </c>
      <c r="D3770" s="35" t="s">
        <v>21</v>
      </c>
      <c r="E3770" s="1019">
        <v>300000</v>
      </c>
      <c r="F3770" s="167">
        <f t="shared" si="77"/>
        <v>300000</v>
      </c>
      <c r="G3770" s="171"/>
      <c r="H3770" s="178"/>
      <c r="I3770" s="184"/>
    </row>
    <row r="3771" spans="1:9">
      <c r="A3771" s="166"/>
      <c r="B3771" s="85">
        <v>44901</v>
      </c>
      <c r="C3771" s="65" t="s">
        <v>2031</v>
      </c>
      <c r="D3771" s="35" t="s">
        <v>21</v>
      </c>
      <c r="E3771" s="1019">
        <v>20000</v>
      </c>
      <c r="F3771" s="167">
        <f t="shared" si="77"/>
        <v>20000</v>
      </c>
      <c r="G3771" s="171"/>
      <c r="H3771" s="178"/>
      <c r="I3771" s="184"/>
    </row>
    <row r="3772" spans="1:9">
      <c r="A3772" s="166"/>
      <c r="B3772" s="85">
        <v>44901</v>
      </c>
      <c r="C3772" s="65" t="s">
        <v>2031</v>
      </c>
      <c r="D3772" s="35" t="s">
        <v>21</v>
      </c>
      <c r="E3772" s="1019">
        <v>20000</v>
      </c>
      <c r="F3772" s="167">
        <f t="shared" si="77"/>
        <v>20000</v>
      </c>
      <c r="G3772" s="171"/>
      <c r="H3772" s="178"/>
      <c r="I3772" s="184"/>
    </row>
    <row r="3773" spans="1:9">
      <c r="A3773" s="166"/>
      <c r="B3773" s="85">
        <v>44901</v>
      </c>
      <c r="C3773" s="65" t="s">
        <v>2031</v>
      </c>
      <c r="D3773" s="35" t="s">
        <v>21</v>
      </c>
      <c r="E3773" s="1019">
        <v>20000</v>
      </c>
      <c r="F3773" s="167">
        <f t="shared" si="77"/>
        <v>20000</v>
      </c>
      <c r="G3773" s="171"/>
      <c r="H3773" s="178"/>
      <c r="I3773" s="184"/>
    </row>
    <row r="3774" spans="1:9">
      <c r="A3774" s="166"/>
      <c r="B3774" s="85">
        <v>44901</v>
      </c>
      <c r="C3774" s="65" t="s">
        <v>2031</v>
      </c>
      <c r="D3774" s="35" t="s">
        <v>21</v>
      </c>
      <c r="E3774" s="1019">
        <v>20000</v>
      </c>
      <c r="F3774" s="167">
        <f t="shared" si="77"/>
        <v>20000</v>
      </c>
      <c r="G3774" s="171"/>
      <c r="H3774" s="178"/>
      <c r="I3774" s="184"/>
    </row>
    <row r="3775" spans="1:9">
      <c r="A3775" s="166"/>
      <c r="B3775" s="85">
        <v>44901</v>
      </c>
      <c r="C3775" s="65" t="s">
        <v>2031</v>
      </c>
      <c r="D3775" s="35" t="s">
        <v>21</v>
      </c>
      <c r="E3775" s="1019">
        <v>20000</v>
      </c>
      <c r="F3775" s="167">
        <f t="shared" si="77"/>
        <v>20000</v>
      </c>
      <c r="G3775" s="171"/>
      <c r="H3775" s="178"/>
      <c r="I3775" s="184"/>
    </row>
    <row r="3776" spans="1:9">
      <c r="A3776" s="166"/>
      <c r="B3776" s="85">
        <v>44901</v>
      </c>
      <c r="C3776" s="65" t="s">
        <v>2031</v>
      </c>
      <c r="D3776" s="35" t="s">
        <v>21</v>
      </c>
      <c r="E3776" s="1019">
        <v>20000</v>
      </c>
      <c r="F3776" s="167">
        <f t="shared" si="77"/>
        <v>20000</v>
      </c>
      <c r="G3776" s="171"/>
      <c r="H3776" s="178"/>
      <c r="I3776" s="184"/>
    </row>
    <row r="3777" spans="1:9">
      <c r="A3777" s="166"/>
      <c r="B3777" s="85">
        <v>44901</v>
      </c>
      <c r="C3777" s="65" t="s">
        <v>2031</v>
      </c>
      <c r="D3777" s="35" t="s">
        <v>21</v>
      </c>
      <c r="E3777" s="1019">
        <v>20000</v>
      </c>
      <c r="F3777" s="167">
        <f t="shared" si="77"/>
        <v>20000</v>
      </c>
      <c r="G3777" s="171"/>
      <c r="H3777" s="178"/>
      <c r="I3777" s="184"/>
    </row>
    <row r="3778" spans="1:9">
      <c r="A3778" s="166"/>
      <c r="B3778" s="85">
        <v>44901</v>
      </c>
      <c r="C3778" s="65" t="s">
        <v>2031</v>
      </c>
      <c r="D3778" s="35" t="s">
        <v>21</v>
      </c>
      <c r="E3778" s="1019">
        <v>20000</v>
      </c>
      <c r="F3778" s="167">
        <f t="shared" si="77"/>
        <v>20000</v>
      </c>
      <c r="G3778" s="171"/>
      <c r="H3778" s="178"/>
      <c r="I3778" s="184"/>
    </row>
    <row r="3779" spans="1:9">
      <c r="A3779" s="166"/>
      <c r="B3779" s="85">
        <v>44901</v>
      </c>
      <c r="C3779" s="65" t="s">
        <v>2031</v>
      </c>
      <c r="D3779" s="35" t="s">
        <v>21</v>
      </c>
      <c r="E3779" s="1019">
        <v>20000</v>
      </c>
      <c r="F3779" s="167">
        <f t="shared" si="77"/>
        <v>20000</v>
      </c>
      <c r="G3779" s="171"/>
      <c r="H3779" s="178"/>
      <c r="I3779" s="184"/>
    </row>
    <row r="3780" spans="1:9">
      <c r="A3780" s="166"/>
      <c r="B3780" s="85">
        <v>44901</v>
      </c>
      <c r="C3780" s="65" t="s">
        <v>2031</v>
      </c>
      <c r="D3780" s="35" t="s">
        <v>21</v>
      </c>
      <c r="E3780" s="1019">
        <v>20000</v>
      </c>
      <c r="F3780" s="167">
        <f t="shared" si="77"/>
        <v>20000</v>
      </c>
      <c r="G3780" s="171"/>
      <c r="H3780" s="178"/>
      <c r="I3780" s="184"/>
    </row>
    <row r="3781" spans="1:9">
      <c r="A3781" s="166"/>
      <c r="B3781" s="85">
        <v>44901</v>
      </c>
      <c r="C3781" s="65" t="s">
        <v>2031</v>
      </c>
      <c r="D3781" s="35" t="s">
        <v>21</v>
      </c>
      <c r="E3781" s="1019">
        <v>20000</v>
      </c>
      <c r="F3781" s="167">
        <f t="shared" si="77"/>
        <v>20000</v>
      </c>
      <c r="G3781" s="171"/>
      <c r="H3781" s="178"/>
      <c r="I3781" s="184"/>
    </row>
    <row r="3782" spans="1:9">
      <c r="A3782" s="166"/>
      <c r="B3782" s="85">
        <v>44901</v>
      </c>
      <c r="C3782" s="65" t="s">
        <v>2031</v>
      </c>
      <c r="D3782" s="35" t="s">
        <v>21</v>
      </c>
      <c r="E3782" s="1019">
        <v>20000</v>
      </c>
      <c r="F3782" s="167">
        <f t="shared" si="77"/>
        <v>20000</v>
      </c>
      <c r="G3782" s="171"/>
      <c r="H3782" s="178"/>
      <c r="I3782" s="184"/>
    </row>
    <row r="3783" spans="1:9">
      <c r="A3783" s="166"/>
      <c r="B3783" s="85">
        <v>44901</v>
      </c>
      <c r="C3783" s="65" t="s">
        <v>2031</v>
      </c>
      <c r="D3783" s="35" t="s">
        <v>21</v>
      </c>
      <c r="E3783" s="1019">
        <v>20000</v>
      </c>
      <c r="F3783" s="167">
        <f t="shared" si="77"/>
        <v>20000</v>
      </c>
      <c r="G3783" s="171"/>
      <c r="H3783" s="178"/>
      <c r="I3783" s="184"/>
    </row>
    <row r="3784" spans="1:9">
      <c r="A3784" s="166"/>
      <c r="B3784" s="85">
        <v>44901</v>
      </c>
      <c r="C3784" s="65" t="s">
        <v>2031</v>
      </c>
      <c r="D3784" s="35" t="s">
        <v>21</v>
      </c>
      <c r="E3784" s="1019">
        <v>20000</v>
      </c>
      <c r="F3784" s="167">
        <f t="shared" si="77"/>
        <v>20000</v>
      </c>
      <c r="G3784" s="171"/>
      <c r="H3784" s="178"/>
      <c r="I3784" s="184"/>
    </row>
    <row r="3785" spans="1:9">
      <c r="A3785" s="166"/>
      <c r="B3785" s="85">
        <v>44901</v>
      </c>
      <c r="C3785" s="65" t="s">
        <v>2031</v>
      </c>
      <c r="D3785" s="35" t="s">
        <v>21</v>
      </c>
      <c r="E3785" s="1019">
        <v>20000</v>
      </c>
      <c r="F3785" s="167">
        <f t="shared" si="77"/>
        <v>20000</v>
      </c>
      <c r="G3785" s="171"/>
      <c r="H3785" s="178"/>
      <c r="I3785" s="184"/>
    </row>
    <row r="3786" spans="1:9">
      <c r="A3786" s="166"/>
      <c r="B3786" s="85">
        <v>44901</v>
      </c>
      <c r="C3786" s="65" t="s">
        <v>2031</v>
      </c>
      <c r="D3786" s="35" t="s">
        <v>21</v>
      </c>
      <c r="E3786" s="1019">
        <v>20000</v>
      </c>
      <c r="F3786" s="167">
        <f t="shared" si="77"/>
        <v>20000</v>
      </c>
      <c r="G3786" s="171"/>
      <c r="H3786" s="178"/>
      <c r="I3786" s="184"/>
    </row>
    <row r="3787" spans="1:9">
      <c r="A3787" s="166"/>
      <c r="B3787" s="85">
        <v>44901</v>
      </c>
      <c r="C3787" s="65" t="s">
        <v>2031</v>
      </c>
      <c r="D3787" s="35" t="s">
        <v>21</v>
      </c>
      <c r="E3787" s="1019">
        <v>20000</v>
      </c>
      <c r="F3787" s="167">
        <f t="shared" si="77"/>
        <v>20000</v>
      </c>
      <c r="G3787" s="171"/>
      <c r="H3787" s="178"/>
      <c r="I3787" s="184"/>
    </row>
    <row r="3788" spans="1:9">
      <c r="A3788" s="166"/>
      <c r="B3788" s="85">
        <v>44901</v>
      </c>
      <c r="C3788" s="65" t="s">
        <v>2031</v>
      </c>
      <c r="D3788" s="35" t="s">
        <v>21</v>
      </c>
      <c r="E3788" s="1019">
        <v>20000</v>
      </c>
      <c r="F3788" s="167">
        <f t="shared" si="77"/>
        <v>20000</v>
      </c>
      <c r="G3788" s="171"/>
      <c r="H3788" s="178"/>
      <c r="I3788" s="184"/>
    </row>
    <row r="3789" spans="1:9">
      <c r="A3789" s="166"/>
      <c r="B3789" s="85">
        <v>44901</v>
      </c>
      <c r="C3789" s="65" t="s">
        <v>2031</v>
      </c>
      <c r="D3789" s="35" t="s">
        <v>2167</v>
      </c>
      <c r="E3789" s="1019">
        <v>50000</v>
      </c>
      <c r="F3789" s="167">
        <f t="shared" si="77"/>
        <v>50000</v>
      </c>
      <c r="G3789" s="171"/>
      <c r="H3789" s="178"/>
      <c r="I3789" s="184"/>
    </row>
    <row r="3790" spans="1:9">
      <c r="A3790" s="166"/>
      <c r="B3790" s="85">
        <v>44901</v>
      </c>
      <c r="C3790" s="65" t="s">
        <v>2031</v>
      </c>
      <c r="D3790" s="35" t="s">
        <v>21</v>
      </c>
      <c r="E3790" s="1019">
        <v>20000</v>
      </c>
      <c r="F3790" s="167">
        <f t="shared" si="77"/>
        <v>20000</v>
      </c>
      <c r="G3790" s="171"/>
      <c r="H3790" s="178"/>
      <c r="I3790" s="184"/>
    </row>
    <row r="3791" spans="1:9">
      <c r="A3791" s="166"/>
      <c r="B3791" s="85">
        <v>44901</v>
      </c>
      <c r="C3791" s="65" t="s">
        <v>2031</v>
      </c>
      <c r="D3791" s="35" t="s">
        <v>21</v>
      </c>
      <c r="E3791" s="1019">
        <v>20000</v>
      </c>
      <c r="F3791" s="167">
        <f t="shared" si="77"/>
        <v>20000</v>
      </c>
      <c r="G3791" s="171"/>
      <c r="H3791" s="178"/>
      <c r="I3791" s="184"/>
    </row>
    <row r="3792" spans="1:9">
      <c r="A3792" s="166"/>
      <c r="B3792" s="85">
        <v>44901</v>
      </c>
      <c r="C3792" s="65" t="s">
        <v>2031</v>
      </c>
      <c r="D3792" s="35" t="s">
        <v>21</v>
      </c>
      <c r="E3792" s="1019">
        <v>20000</v>
      </c>
      <c r="F3792" s="167">
        <f t="shared" si="77"/>
        <v>20000</v>
      </c>
      <c r="G3792" s="171"/>
      <c r="H3792" s="178"/>
      <c r="I3792" s="184"/>
    </row>
    <row r="3793" spans="1:9">
      <c r="A3793" s="166"/>
      <c r="B3793" s="85">
        <v>44901</v>
      </c>
      <c r="C3793" s="65" t="s">
        <v>2031</v>
      </c>
      <c r="D3793" s="35" t="s">
        <v>21</v>
      </c>
      <c r="E3793" s="1019">
        <v>20000</v>
      </c>
      <c r="F3793" s="167">
        <f t="shared" si="77"/>
        <v>20000</v>
      </c>
      <c r="G3793" s="171"/>
      <c r="H3793" s="178"/>
      <c r="I3793" s="184"/>
    </row>
    <row r="3794" spans="1:9">
      <c r="A3794" s="166"/>
      <c r="B3794" s="85">
        <v>44901</v>
      </c>
      <c r="C3794" s="65" t="s">
        <v>2031</v>
      </c>
      <c r="D3794" s="35" t="s">
        <v>21</v>
      </c>
      <c r="E3794" s="1019">
        <v>20000</v>
      </c>
      <c r="F3794" s="167">
        <f t="shared" si="77"/>
        <v>20000</v>
      </c>
      <c r="G3794" s="171"/>
      <c r="H3794" s="178"/>
      <c r="I3794" s="184"/>
    </row>
    <row r="3795" spans="1:9">
      <c r="A3795" s="166"/>
      <c r="B3795" s="85">
        <v>44901</v>
      </c>
      <c r="C3795" s="65" t="s">
        <v>2031</v>
      </c>
      <c r="D3795" s="35" t="s">
        <v>21</v>
      </c>
      <c r="E3795" s="1019">
        <v>20000</v>
      </c>
      <c r="F3795" s="167">
        <f t="shared" si="77"/>
        <v>20000</v>
      </c>
      <c r="G3795" s="171"/>
      <c r="H3795" s="178"/>
      <c r="I3795" s="184"/>
    </row>
    <row r="3796" spans="1:9">
      <c r="A3796" s="166"/>
      <c r="B3796" s="85">
        <v>44901</v>
      </c>
      <c r="C3796" s="65" t="s">
        <v>2031</v>
      </c>
      <c r="D3796" s="35" t="s">
        <v>21</v>
      </c>
      <c r="E3796" s="1019">
        <v>20000</v>
      </c>
      <c r="F3796" s="167">
        <f t="shared" si="77"/>
        <v>20000</v>
      </c>
      <c r="G3796" s="171"/>
      <c r="H3796" s="178"/>
      <c r="I3796" s="184"/>
    </row>
    <row r="3797" spans="1:9">
      <c r="A3797" s="166"/>
      <c r="B3797" s="85">
        <v>44901</v>
      </c>
      <c r="C3797" s="65" t="s">
        <v>2031</v>
      </c>
      <c r="D3797" s="35" t="s">
        <v>21</v>
      </c>
      <c r="E3797" s="1019">
        <v>20000</v>
      </c>
      <c r="F3797" s="167">
        <f t="shared" si="77"/>
        <v>20000</v>
      </c>
      <c r="G3797" s="171"/>
      <c r="H3797" s="178"/>
      <c r="I3797" s="184"/>
    </row>
    <row r="3798" spans="1:9">
      <c r="A3798" s="166"/>
      <c r="B3798" s="85">
        <v>44901</v>
      </c>
      <c r="C3798" s="65" t="s">
        <v>2031</v>
      </c>
      <c r="D3798" s="35" t="s">
        <v>21</v>
      </c>
      <c r="E3798" s="1019">
        <v>20000</v>
      </c>
      <c r="F3798" s="167">
        <f t="shared" si="77"/>
        <v>20000</v>
      </c>
      <c r="G3798" s="171"/>
      <c r="H3798" s="178"/>
      <c r="I3798" s="184"/>
    </row>
    <row r="3799" spans="1:9">
      <c r="A3799" s="166"/>
      <c r="B3799" s="85">
        <v>44901</v>
      </c>
      <c r="C3799" s="65" t="s">
        <v>2031</v>
      </c>
      <c r="D3799" s="35" t="s">
        <v>21</v>
      </c>
      <c r="E3799" s="1019">
        <v>20000</v>
      </c>
      <c r="F3799" s="167">
        <f t="shared" si="77"/>
        <v>20000</v>
      </c>
      <c r="G3799" s="171"/>
      <c r="H3799" s="178"/>
      <c r="I3799" s="184"/>
    </row>
    <row r="3800" spans="1:9">
      <c r="A3800" s="166"/>
      <c r="B3800" s="85">
        <v>44901</v>
      </c>
      <c r="C3800" s="65" t="s">
        <v>2031</v>
      </c>
      <c r="D3800" s="35" t="s">
        <v>21</v>
      </c>
      <c r="E3800" s="1019">
        <v>20000</v>
      </c>
      <c r="F3800" s="167">
        <f t="shared" si="77"/>
        <v>20000</v>
      </c>
      <c r="G3800" s="171"/>
      <c r="H3800" s="178"/>
      <c r="I3800" s="184"/>
    </row>
    <row r="3801" spans="1:9">
      <c r="A3801" s="166"/>
      <c r="B3801" s="85">
        <v>44901</v>
      </c>
      <c r="C3801" s="65" t="s">
        <v>2031</v>
      </c>
      <c r="D3801" s="35" t="s">
        <v>21</v>
      </c>
      <c r="E3801" s="1019">
        <v>20000</v>
      </c>
      <c r="F3801" s="167">
        <f t="shared" si="77"/>
        <v>20000</v>
      </c>
      <c r="G3801" s="171"/>
      <c r="H3801" s="178"/>
      <c r="I3801" s="184"/>
    </row>
    <row r="3802" spans="1:9">
      <c r="A3802" s="166"/>
      <c r="B3802" s="85">
        <v>44901</v>
      </c>
      <c r="C3802" s="65" t="s">
        <v>2031</v>
      </c>
      <c r="D3802" s="35" t="s">
        <v>21</v>
      </c>
      <c r="E3802" s="1019">
        <v>20000</v>
      </c>
      <c r="F3802" s="167">
        <f t="shared" si="77"/>
        <v>20000</v>
      </c>
      <c r="G3802" s="171"/>
      <c r="H3802" s="178"/>
      <c r="I3802" s="184"/>
    </row>
    <row r="3803" spans="1:9">
      <c r="A3803" s="166"/>
      <c r="B3803" s="85">
        <v>44901</v>
      </c>
      <c r="C3803" s="65" t="s">
        <v>2031</v>
      </c>
      <c r="D3803" s="35" t="s">
        <v>21</v>
      </c>
      <c r="E3803" s="1019">
        <v>20000</v>
      </c>
      <c r="F3803" s="167">
        <f t="shared" si="77"/>
        <v>20000</v>
      </c>
      <c r="G3803" s="171"/>
      <c r="H3803" s="178"/>
      <c r="I3803" s="184"/>
    </row>
    <row r="3804" spans="1:9">
      <c r="A3804" s="166"/>
      <c r="B3804" s="85">
        <v>44901</v>
      </c>
      <c r="C3804" s="65" t="s">
        <v>2031</v>
      </c>
      <c r="D3804" s="35" t="s">
        <v>21</v>
      </c>
      <c r="E3804" s="1019">
        <v>20000</v>
      </c>
      <c r="F3804" s="167">
        <f t="shared" si="77"/>
        <v>20000</v>
      </c>
      <c r="G3804" s="171"/>
      <c r="H3804" s="178"/>
      <c r="I3804" s="184"/>
    </row>
    <row r="3805" spans="1:9">
      <c r="A3805" s="166"/>
      <c r="B3805" s="85">
        <v>44901</v>
      </c>
      <c r="C3805" s="65" t="s">
        <v>2031</v>
      </c>
      <c r="D3805" s="35" t="s">
        <v>21</v>
      </c>
      <c r="E3805" s="1019">
        <v>20000</v>
      </c>
      <c r="F3805" s="167">
        <f t="shared" si="77"/>
        <v>20000</v>
      </c>
      <c r="G3805" s="171"/>
      <c r="H3805" s="178"/>
      <c r="I3805" s="184"/>
    </row>
    <row r="3806" spans="1:9">
      <c r="A3806" s="166"/>
      <c r="B3806" s="85">
        <v>44901</v>
      </c>
      <c r="C3806" s="65" t="s">
        <v>2031</v>
      </c>
      <c r="D3806" s="35" t="s">
        <v>21</v>
      </c>
      <c r="E3806" s="1019">
        <v>20000</v>
      </c>
      <c r="F3806" s="167">
        <f t="shared" ref="F3806:F3869" si="78">E3806</f>
        <v>20000</v>
      </c>
      <c r="G3806" s="171"/>
      <c r="H3806" s="178"/>
      <c r="I3806" s="184"/>
    </row>
    <row r="3807" spans="1:9">
      <c r="A3807" s="166"/>
      <c r="B3807" s="85">
        <v>44901</v>
      </c>
      <c r="C3807" s="65" t="s">
        <v>2031</v>
      </c>
      <c r="D3807" s="35" t="s">
        <v>21</v>
      </c>
      <c r="E3807" s="1019">
        <v>20000</v>
      </c>
      <c r="F3807" s="167">
        <f t="shared" si="78"/>
        <v>20000</v>
      </c>
      <c r="G3807" s="171"/>
      <c r="H3807" s="178"/>
      <c r="I3807" s="184"/>
    </row>
    <row r="3808" spans="1:9">
      <c r="A3808" s="166"/>
      <c r="B3808" s="85">
        <v>44902</v>
      </c>
      <c r="C3808" s="65" t="s">
        <v>2032</v>
      </c>
      <c r="D3808" s="35" t="s">
        <v>2168</v>
      </c>
      <c r="E3808" s="1019">
        <v>1000000</v>
      </c>
      <c r="F3808" s="167">
        <f t="shared" si="78"/>
        <v>1000000</v>
      </c>
      <c r="G3808" s="171"/>
      <c r="H3808" s="178"/>
      <c r="I3808" s="184"/>
    </row>
    <row r="3809" spans="1:9">
      <c r="A3809" s="166"/>
      <c r="B3809" s="85">
        <v>44902</v>
      </c>
      <c r="C3809" s="65" t="s">
        <v>2032</v>
      </c>
      <c r="D3809" s="35" t="s">
        <v>21</v>
      </c>
      <c r="E3809" s="1019">
        <v>20000</v>
      </c>
      <c r="F3809" s="167">
        <f t="shared" si="78"/>
        <v>20000</v>
      </c>
      <c r="G3809" s="171"/>
      <c r="H3809" s="178"/>
      <c r="I3809" s="184"/>
    </row>
    <row r="3810" spans="1:9">
      <c r="A3810" s="166"/>
      <c r="B3810" s="85">
        <v>44902</v>
      </c>
      <c r="C3810" s="65" t="s">
        <v>2032</v>
      </c>
      <c r="D3810" s="35" t="s">
        <v>21</v>
      </c>
      <c r="E3810" s="1019">
        <v>20000</v>
      </c>
      <c r="F3810" s="167">
        <f t="shared" si="78"/>
        <v>20000</v>
      </c>
      <c r="G3810" s="171"/>
      <c r="H3810" s="178"/>
      <c r="I3810" s="184"/>
    </row>
    <row r="3811" spans="1:9">
      <c r="A3811" s="166"/>
      <c r="B3811" s="85">
        <v>44902</v>
      </c>
      <c r="C3811" s="65" t="s">
        <v>2032</v>
      </c>
      <c r="D3811" s="35" t="s">
        <v>21</v>
      </c>
      <c r="E3811" s="1019">
        <v>20000</v>
      </c>
      <c r="F3811" s="167">
        <f t="shared" si="78"/>
        <v>20000</v>
      </c>
      <c r="G3811" s="171"/>
      <c r="H3811" s="178"/>
      <c r="I3811" s="184"/>
    </row>
    <row r="3812" spans="1:9">
      <c r="A3812" s="166"/>
      <c r="B3812" s="85">
        <v>44902</v>
      </c>
      <c r="C3812" s="65" t="s">
        <v>2032</v>
      </c>
      <c r="D3812" s="35" t="s">
        <v>21</v>
      </c>
      <c r="E3812" s="1019">
        <v>20000</v>
      </c>
      <c r="F3812" s="167">
        <f t="shared" si="78"/>
        <v>20000</v>
      </c>
      <c r="G3812" s="171"/>
      <c r="H3812" s="178"/>
      <c r="I3812" s="184"/>
    </row>
    <row r="3813" spans="1:9">
      <c r="A3813" s="166"/>
      <c r="B3813" s="85">
        <v>44902</v>
      </c>
      <c r="C3813" s="65" t="s">
        <v>2032</v>
      </c>
      <c r="D3813" s="35" t="s">
        <v>21</v>
      </c>
      <c r="E3813" s="1019">
        <v>20000</v>
      </c>
      <c r="F3813" s="167">
        <f t="shared" si="78"/>
        <v>20000</v>
      </c>
      <c r="G3813" s="171"/>
      <c r="H3813" s="178"/>
      <c r="I3813" s="184"/>
    </row>
    <row r="3814" spans="1:9">
      <c r="A3814" s="166"/>
      <c r="B3814" s="85">
        <v>44902</v>
      </c>
      <c r="C3814" s="65" t="s">
        <v>2032</v>
      </c>
      <c r="D3814" s="35" t="s">
        <v>21</v>
      </c>
      <c r="E3814" s="1019">
        <v>20000</v>
      </c>
      <c r="F3814" s="167">
        <f t="shared" si="78"/>
        <v>20000</v>
      </c>
      <c r="G3814" s="171"/>
      <c r="H3814" s="178"/>
      <c r="I3814" s="184"/>
    </row>
    <row r="3815" spans="1:9">
      <c r="A3815" s="166"/>
      <c r="B3815" s="85">
        <v>44902</v>
      </c>
      <c r="C3815" s="65" t="s">
        <v>2032</v>
      </c>
      <c r="D3815" s="35" t="s">
        <v>21</v>
      </c>
      <c r="E3815" s="1019">
        <v>20000</v>
      </c>
      <c r="F3815" s="167">
        <f t="shared" si="78"/>
        <v>20000</v>
      </c>
      <c r="G3815" s="171"/>
      <c r="H3815" s="178"/>
      <c r="I3815" s="184"/>
    </row>
    <row r="3816" spans="1:9">
      <c r="A3816" s="166"/>
      <c r="B3816" s="85">
        <v>44902</v>
      </c>
      <c r="C3816" s="65" t="s">
        <v>2032</v>
      </c>
      <c r="D3816" s="35" t="s">
        <v>21</v>
      </c>
      <c r="E3816" s="1019">
        <v>20000</v>
      </c>
      <c r="F3816" s="167">
        <f t="shared" si="78"/>
        <v>20000</v>
      </c>
      <c r="G3816" s="171"/>
      <c r="H3816" s="178"/>
      <c r="I3816" s="184"/>
    </row>
    <row r="3817" spans="1:9">
      <c r="A3817" s="166"/>
      <c r="B3817" s="85">
        <v>44902</v>
      </c>
      <c r="C3817" s="65" t="s">
        <v>2032</v>
      </c>
      <c r="D3817" s="35" t="s">
        <v>21</v>
      </c>
      <c r="E3817" s="1019">
        <v>20000</v>
      </c>
      <c r="F3817" s="167">
        <f t="shared" si="78"/>
        <v>20000</v>
      </c>
      <c r="G3817" s="171"/>
      <c r="H3817" s="178"/>
      <c r="I3817" s="184"/>
    </row>
    <row r="3818" spans="1:9">
      <c r="A3818" s="166"/>
      <c r="B3818" s="85">
        <v>44902</v>
      </c>
      <c r="C3818" s="65" t="s">
        <v>2032</v>
      </c>
      <c r="D3818" s="35" t="s">
        <v>21</v>
      </c>
      <c r="E3818" s="1019">
        <v>20000</v>
      </c>
      <c r="F3818" s="167">
        <f t="shared" si="78"/>
        <v>20000</v>
      </c>
      <c r="G3818" s="171"/>
      <c r="H3818" s="178"/>
      <c r="I3818" s="184"/>
    </row>
    <row r="3819" spans="1:9">
      <c r="A3819" s="166"/>
      <c r="B3819" s="85">
        <v>44902</v>
      </c>
      <c r="C3819" s="65" t="s">
        <v>2032</v>
      </c>
      <c r="D3819" s="35" t="s">
        <v>21</v>
      </c>
      <c r="E3819" s="1019">
        <v>20000</v>
      </c>
      <c r="F3819" s="167">
        <f t="shared" si="78"/>
        <v>20000</v>
      </c>
      <c r="G3819" s="171"/>
      <c r="H3819" s="178"/>
      <c r="I3819" s="184"/>
    </row>
    <row r="3820" spans="1:9">
      <c r="A3820" s="166"/>
      <c r="B3820" s="85">
        <v>44902</v>
      </c>
      <c r="C3820" s="65" t="s">
        <v>2032</v>
      </c>
      <c r="D3820" s="35" t="s">
        <v>21</v>
      </c>
      <c r="E3820" s="1019">
        <v>1000</v>
      </c>
      <c r="F3820" s="167">
        <f t="shared" si="78"/>
        <v>1000</v>
      </c>
      <c r="G3820" s="171"/>
      <c r="H3820" s="178"/>
      <c r="I3820" s="184"/>
    </row>
    <row r="3821" spans="1:9">
      <c r="A3821" s="166"/>
      <c r="B3821" s="85">
        <v>44902</v>
      </c>
      <c r="C3821" s="65" t="s">
        <v>2032</v>
      </c>
      <c r="D3821" s="35" t="s">
        <v>21</v>
      </c>
      <c r="E3821" s="1019">
        <v>20000</v>
      </c>
      <c r="F3821" s="167">
        <f t="shared" si="78"/>
        <v>20000</v>
      </c>
      <c r="G3821" s="171"/>
      <c r="H3821" s="178"/>
      <c r="I3821" s="184"/>
    </row>
    <row r="3822" spans="1:9">
      <c r="A3822" s="166"/>
      <c r="B3822" s="85">
        <v>44902</v>
      </c>
      <c r="C3822" s="65" t="s">
        <v>2032</v>
      </c>
      <c r="D3822" s="35" t="s">
        <v>21</v>
      </c>
      <c r="E3822" s="1019">
        <v>20000</v>
      </c>
      <c r="F3822" s="167">
        <f t="shared" si="78"/>
        <v>20000</v>
      </c>
      <c r="G3822" s="171"/>
      <c r="H3822" s="178"/>
      <c r="I3822" s="184"/>
    </row>
    <row r="3823" spans="1:9">
      <c r="A3823" s="166"/>
      <c r="B3823" s="85">
        <v>44902</v>
      </c>
      <c r="C3823" s="65" t="s">
        <v>2032</v>
      </c>
      <c r="D3823" s="35" t="s">
        <v>21</v>
      </c>
      <c r="E3823" s="1019">
        <v>20000</v>
      </c>
      <c r="F3823" s="167">
        <f t="shared" si="78"/>
        <v>20000</v>
      </c>
      <c r="G3823" s="171"/>
      <c r="H3823" s="178"/>
      <c r="I3823" s="184"/>
    </row>
    <row r="3824" spans="1:9">
      <c r="A3824" s="166"/>
      <c r="B3824" s="85">
        <v>44902</v>
      </c>
      <c r="C3824" s="65" t="s">
        <v>2032</v>
      </c>
      <c r="D3824" s="35" t="s">
        <v>2021</v>
      </c>
      <c r="E3824" s="1019">
        <v>500000</v>
      </c>
      <c r="F3824" s="167">
        <f t="shared" si="78"/>
        <v>500000</v>
      </c>
      <c r="G3824" s="171"/>
      <c r="H3824" s="178"/>
      <c r="I3824" s="184"/>
    </row>
    <row r="3825" spans="1:9">
      <c r="A3825" s="166"/>
      <c r="B3825" s="85">
        <v>44902</v>
      </c>
      <c r="C3825" s="65" t="s">
        <v>2032</v>
      </c>
      <c r="D3825" s="35" t="s">
        <v>152</v>
      </c>
      <c r="E3825" s="1019">
        <v>50000</v>
      </c>
      <c r="F3825" s="167">
        <f t="shared" si="78"/>
        <v>50000</v>
      </c>
      <c r="G3825" s="171"/>
      <c r="H3825" s="178"/>
      <c r="I3825" s="184"/>
    </row>
    <row r="3826" spans="1:9">
      <c r="A3826" s="166"/>
      <c r="B3826" s="85">
        <v>44902</v>
      </c>
      <c r="C3826" s="65" t="s">
        <v>2032</v>
      </c>
      <c r="D3826" s="35" t="s">
        <v>1939</v>
      </c>
      <c r="E3826" s="1019">
        <v>300000</v>
      </c>
      <c r="F3826" s="167">
        <f t="shared" si="78"/>
        <v>300000</v>
      </c>
      <c r="G3826" s="171"/>
      <c r="H3826" s="178"/>
      <c r="I3826" s="184"/>
    </row>
    <row r="3827" spans="1:9">
      <c r="A3827" s="166"/>
      <c r="B3827" s="85">
        <v>44902</v>
      </c>
      <c r="C3827" s="65" t="s">
        <v>2032</v>
      </c>
      <c r="D3827" s="35" t="s">
        <v>21</v>
      </c>
      <c r="E3827" s="1019">
        <v>20000</v>
      </c>
      <c r="F3827" s="167">
        <f t="shared" si="78"/>
        <v>20000</v>
      </c>
      <c r="G3827" s="171"/>
      <c r="H3827" s="178"/>
      <c r="I3827" s="184"/>
    </row>
    <row r="3828" spans="1:9">
      <c r="A3828" s="166"/>
      <c r="B3828" s="85">
        <v>44902</v>
      </c>
      <c r="C3828" s="65" t="s">
        <v>2032</v>
      </c>
      <c r="D3828" s="35" t="s">
        <v>21</v>
      </c>
      <c r="E3828" s="1019">
        <v>5000</v>
      </c>
      <c r="F3828" s="167">
        <f t="shared" si="78"/>
        <v>5000</v>
      </c>
      <c r="G3828" s="171"/>
      <c r="H3828" s="178"/>
      <c r="I3828" s="184"/>
    </row>
    <row r="3829" spans="1:9">
      <c r="A3829" s="166"/>
      <c r="B3829" s="85">
        <v>44902</v>
      </c>
      <c r="C3829" s="65" t="s">
        <v>2032</v>
      </c>
      <c r="D3829" s="35" t="s">
        <v>21</v>
      </c>
      <c r="E3829" s="1019">
        <v>20000</v>
      </c>
      <c r="F3829" s="167">
        <f t="shared" si="78"/>
        <v>20000</v>
      </c>
      <c r="G3829" s="171"/>
      <c r="H3829" s="178"/>
      <c r="I3829" s="184"/>
    </row>
    <row r="3830" spans="1:9">
      <c r="A3830" s="166"/>
      <c r="B3830" s="85">
        <v>44903</v>
      </c>
      <c r="C3830" s="65" t="s">
        <v>2033</v>
      </c>
      <c r="D3830" s="35" t="s">
        <v>21</v>
      </c>
      <c r="E3830" s="1019">
        <v>20000</v>
      </c>
      <c r="F3830" s="167">
        <f t="shared" si="78"/>
        <v>20000</v>
      </c>
      <c r="G3830" s="171"/>
      <c r="H3830" s="178"/>
      <c r="I3830" s="184"/>
    </row>
    <row r="3831" spans="1:9">
      <c r="A3831" s="166"/>
      <c r="B3831" s="85">
        <v>44903</v>
      </c>
      <c r="C3831" s="65" t="s">
        <v>2033</v>
      </c>
      <c r="D3831" s="35" t="s">
        <v>21</v>
      </c>
      <c r="E3831" s="1019">
        <v>10000</v>
      </c>
      <c r="F3831" s="167">
        <f t="shared" si="78"/>
        <v>10000</v>
      </c>
      <c r="G3831" s="171"/>
      <c r="H3831" s="178"/>
      <c r="I3831" s="184"/>
    </row>
    <row r="3832" spans="1:9">
      <c r="A3832" s="166"/>
      <c r="B3832" s="85">
        <v>44903</v>
      </c>
      <c r="C3832" s="65" t="s">
        <v>2033</v>
      </c>
      <c r="D3832" s="35" t="s">
        <v>21</v>
      </c>
      <c r="E3832" s="1019">
        <v>20000</v>
      </c>
      <c r="F3832" s="167">
        <f t="shared" si="78"/>
        <v>20000</v>
      </c>
      <c r="G3832" s="171"/>
      <c r="H3832" s="178"/>
      <c r="I3832" s="184"/>
    </row>
    <row r="3833" spans="1:9">
      <c r="A3833" s="166"/>
      <c r="B3833" s="85">
        <v>44903</v>
      </c>
      <c r="C3833" s="65" t="s">
        <v>2033</v>
      </c>
      <c r="D3833" s="35" t="s">
        <v>21</v>
      </c>
      <c r="E3833" s="1019">
        <v>20000</v>
      </c>
      <c r="F3833" s="167">
        <f t="shared" si="78"/>
        <v>20000</v>
      </c>
      <c r="G3833" s="171"/>
      <c r="H3833" s="178"/>
      <c r="I3833" s="184"/>
    </row>
    <row r="3834" spans="1:9">
      <c r="A3834" s="166"/>
      <c r="B3834" s="85">
        <v>44903</v>
      </c>
      <c r="C3834" s="65" t="s">
        <v>2033</v>
      </c>
      <c r="D3834" s="35" t="s">
        <v>21</v>
      </c>
      <c r="E3834" s="1019">
        <v>20000</v>
      </c>
      <c r="F3834" s="167">
        <f t="shared" si="78"/>
        <v>20000</v>
      </c>
      <c r="G3834" s="171"/>
      <c r="H3834" s="178"/>
      <c r="I3834" s="184"/>
    </row>
    <row r="3835" spans="1:9">
      <c r="A3835" s="166"/>
      <c r="B3835" s="85">
        <v>44903</v>
      </c>
      <c r="C3835" s="65" t="s">
        <v>2033</v>
      </c>
      <c r="D3835" s="35" t="s">
        <v>21</v>
      </c>
      <c r="E3835" s="1019">
        <v>20000</v>
      </c>
      <c r="F3835" s="167">
        <f t="shared" si="78"/>
        <v>20000</v>
      </c>
      <c r="G3835" s="171"/>
      <c r="H3835" s="178"/>
      <c r="I3835" s="184"/>
    </row>
    <row r="3836" spans="1:9">
      <c r="A3836" s="166"/>
      <c r="B3836" s="85">
        <v>44903</v>
      </c>
      <c r="C3836" s="65" t="s">
        <v>2033</v>
      </c>
      <c r="D3836" s="35" t="s">
        <v>2022</v>
      </c>
      <c r="E3836" s="1019">
        <v>75000</v>
      </c>
      <c r="F3836" s="167">
        <f t="shared" si="78"/>
        <v>75000</v>
      </c>
      <c r="G3836" s="171"/>
      <c r="H3836" s="178"/>
      <c r="I3836" s="184"/>
    </row>
    <row r="3837" spans="1:9">
      <c r="A3837" s="166"/>
      <c r="B3837" s="85">
        <v>44903</v>
      </c>
      <c r="C3837" s="65" t="s">
        <v>2033</v>
      </c>
      <c r="D3837" s="35" t="s">
        <v>21</v>
      </c>
      <c r="E3837" s="1019">
        <v>20000</v>
      </c>
      <c r="F3837" s="167">
        <f t="shared" si="78"/>
        <v>20000</v>
      </c>
      <c r="G3837" s="171"/>
      <c r="H3837" s="178"/>
      <c r="I3837" s="184"/>
    </row>
    <row r="3838" spans="1:9">
      <c r="A3838" s="166"/>
      <c r="B3838" s="85">
        <v>44903</v>
      </c>
      <c r="C3838" s="65" t="s">
        <v>2033</v>
      </c>
      <c r="D3838" s="35" t="s">
        <v>21</v>
      </c>
      <c r="E3838" s="1019">
        <v>20000</v>
      </c>
      <c r="F3838" s="167">
        <f t="shared" si="78"/>
        <v>20000</v>
      </c>
      <c r="G3838" s="171"/>
      <c r="H3838" s="178"/>
      <c r="I3838" s="184"/>
    </row>
    <row r="3839" spans="1:9">
      <c r="A3839" s="166"/>
      <c r="B3839" s="85">
        <v>44903</v>
      </c>
      <c r="C3839" s="65" t="s">
        <v>2033</v>
      </c>
      <c r="D3839" s="35" t="s">
        <v>21</v>
      </c>
      <c r="E3839" s="1019">
        <v>20000</v>
      </c>
      <c r="F3839" s="167">
        <f t="shared" si="78"/>
        <v>20000</v>
      </c>
      <c r="G3839" s="171"/>
      <c r="H3839" s="178"/>
      <c r="I3839" s="184"/>
    </row>
    <row r="3840" spans="1:9">
      <c r="A3840" s="166"/>
      <c r="B3840" s="85">
        <v>44903</v>
      </c>
      <c r="C3840" s="65" t="s">
        <v>2033</v>
      </c>
      <c r="D3840" s="35" t="s">
        <v>21</v>
      </c>
      <c r="E3840" s="1019">
        <v>20000</v>
      </c>
      <c r="F3840" s="167">
        <f t="shared" si="78"/>
        <v>20000</v>
      </c>
      <c r="G3840" s="171"/>
      <c r="H3840" s="178"/>
      <c r="I3840" s="184"/>
    </row>
    <row r="3841" spans="1:9">
      <c r="A3841" s="166"/>
      <c r="B3841" s="85">
        <v>44903</v>
      </c>
      <c r="C3841" s="65" t="s">
        <v>2033</v>
      </c>
      <c r="D3841" s="35" t="s">
        <v>21</v>
      </c>
      <c r="E3841" s="1019">
        <v>20000</v>
      </c>
      <c r="F3841" s="167">
        <f t="shared" si="78"/>
        <v>20000</v>
      </c>
      <c r="G3841" s="171"/>
      <c r="H3841" s="178"/>
      <c r="I3841" s="184"/>
    </row>
    <row r="3842" spans="1:9">
      <c r="A3842" s="166"/>
      <c r="B3842" s="85">
        <v>44903</v>
      </c>
      <c r="C3842" s="65" t="s">
        <v>2033</v>
      </c>
      <c r="D3842" s="35" t="s">
        <v>21</v>
      </c>
      <c r="E3842" s="1019">
        <v>20000</v>
      </c>
      <c r="F3842" s="167">
        <f t="shared" si="78"/>
        <v>20000</v>
      </c>
      <c r="G3842" s="171"/>
      <c r="H3842" s="178"/>
      <c r="I3842" s="184"/>
    </row>
    <row r="3843" spans="1:9">
      <c r="A3843" s="166"/>
      <c r="B3843" s="85">
        <v>44903</v>
      </c>
      <c r="C3843" s="65" t="s">
        <v>2033</v>
      </c>
      <c r="D3843" s="35" t="s">
        <v>21</v>
      </c>
      <c r="E3843" s="1019">
        <v>20000</v>
      </c>
      <c r="F3843" s="167">
        <f t="shared" si="78"/>
        <v>20000</v>
      </c>
      <c r="G3843" s="171"/>
      <c r="H3843" s="178"/>
      <c r="I3843" s="184"/>
    </row>
    <row r="3844" spans="1:9">
      <c r="A3844" s="166"/>
      <c r="B3844" s="85">
        <v>44903</v>
      </c>
      <c r="C3844" s="65" t="s">
        <v>2033</v>
      </c>
      <c r="D3844" s="35" t="s">
        <v>2023</v>
      </c>
      <c r="E3844" s="1019">
        <v>200000</v>
      </c>
      <c r="F3844" s="167">
        <f t="shared" si="78"/>
        <v>200000</v>
      </c>
      <c r="G3844" s="171"/>
      <c r="H3844" s="178"/>
      <c r="I3844" s="184"/>
    </row>
    <row r="3845" spans="1:9">
      <c r="A3845" s="166"/>
      <c r="B3845" s="85">
        <v>44903</v>
      </c>
      <c r="C3845" s="65" t="s">
        <v>2033</v>
      </c>
      <c r="D3845" s="35" t="s">
        <v>21</v>
      </c>
      <c r="E3845" s="1019">
        <v>20000</v>
      </c>
      <c r="F3845" s="167">
        <f t="shared" si="78"/>
        <v>20000</v>
      </c>
      <c r="G3845" s="171"/>
      <c r="H3845" s="178"/>
      <c r="I3845" s="184"/>
    </row>
    <row r="3846" spans="1:9">
      <c r="A3846" s="166"/>
      <c r="B3846" s="85">
        <v>44903</v>
      </c>
      <c r="C3846" s="65" t="s">
        <v>2033</v>
      </c>
      <c r="D3846" s="35" t="s">
        <v>21</v>
      </c>
      <c r="E3846" s="1019">
        <v>20000</v>
      </c>
      <c r="F3846" s="167">
        <f t="shared" si="78"/>
        <v>20000</v>
      </c>
      <c r="G3846" s="171"/>
      <c r="H3846" s="178"/>
      <c r="I3846" s="184"/>
    </row>
    <row r="3847" spans="1:9">
      <c r="A3847" s="166"/>
      <c r="B3847" s="85">
        <v>44903</v>
      </c>
      <c r="C3847" s="65" t="s">
        <v>2033</v>
      </c>
      <c r="D3847" s="35" t="s">
        <v>2169</v>
      </c>
      <c r="E3847" s="1019">
        <v>50000</v>
      </c>
      <c r="F3847" s="167">
        <f t="shared" si="78"/>
        <v>50000</v>
      </c>
      <c r="G3847" s="171"/>
      <c r="H3847" s="178"/>
      <c r="I3847" s="184"/>
    </row>
    <row r="3848" spans="1:9">
      <c r="A3848" s="166"/>
      <c r="B3848" s="85">
        <v>44903</v>
      </c>
      <c r="C3848" s="65" t="s">
        <v>2033</v>
      </c>
      <c r="D3848" s="35" t="s">
        <v>21</v>
      </c>
      <c r="E3848" s="1019">
        <v>20000</v>
      </c>
      <c r="F3848" s="167">
        <f t="shared" si="78"/>
        <v>20000</v>
      </c>
      <c r="G3848" s="171"/>
      <c r="H3848" s="178"/>
      <c r="I3848" s="184"/>
    </row>
    <row r="3849" spans="1:9">
      <c r="A3849" s="166"/>
      <c r="B3849" s="85">
        <v>44903</v>
      </c>
      <c r="C3849" s="65" t="s">
        <v>2033</v>
      </c>
      <c r="D3849" s="35" t="s">
        <v>21</v>
      </c>
      <c r="E3849" s="1019">
        <v>20000</v>
      </c>
      <c r="F3849" s="167">
        <f t="shared" si="78"/>
        <v>20000</v>
      </c>
      <c r="G3849" s="171"/>
      <c r="H3849" s="178"/>
      <c r="I3849" s="184"/>
    </row>
    <row r="3850" spans="1:9">
      <c r="A3850" s="166"/>
      <c r="B3850" s="85">
        <v>44904</v>
      </c>
      <c r="C3850" s="65" t="s">
        <v>2034</v>
      </c>
      <c r="D3850" s="35" t="s">
        <v>21</v>
      </c>
      <c r="E3850" s="1019">
        <v>5000</v>
      </c>
      <c r="F3850" s="167">
        <f t="shared" si="78"/>
        <v>5000</v>
      </c>
      <c r="G3850" s="171"/>
      <c r="H3850" s="178"/>
      <c r="I3850" s="184"/>
    </row>
    <row r="3851" spans="1:9">
      <c r="A3851" s="166"/>
      <c r="B3851" s="85">
        <v>44904</v>
      </c>
      <c r="C3851" s="65" t="s">
        <v>2034</v>
      </c>
      <c r="D3851" s="35" t="s">
        <v>21</v>
      </c>
      <c r="E3851" s="1019">
        <v>20000</v>
      </c>
      <c r="F3851" s="167">
        <f t="shared" si="78"/>
        <v>20000</v>
      </c>
      <c r="G3851" s="171"/>
      <c r="H3851" s="178"/>
      <c r="I3851" s="184"/>
    </row>
    <row r="3852" spans="1:9">
      <c r="A3852" s="166"/>
      <c r="B3852" s="85">
        <v>44904</v>
      </c>
      <c r="C3852" s="65" t="s">
        <v>2034</v>
      </c>
      <c r="D3852" s="35" t="s">
        <v>21</v>
      </c>
      <c r="E3852" s="1019">
        <v>20000</v>
      </c>
      <c r="F3852" s="167">
        <f t="shared" si="78"/>
        <v>20000</v>
      </c>
      <c r="G3852" s="171"/>
      <c r="H3852" s="178"/>
      <c r="I3852" s="184"/>
    </row>
    <row r="3853" spans="1:9">
      <c r="A3853" s="166"/>
      <c r="B3853" s="85">
        <v>44904</v>
      </c>
      <c r="C3853" s="65" t="s">
        <v>2034</v>
      </c>
      <c r="D3853" s="35" t="s">
        <v>21</v>
      </c>
      <c r="E3853" s="1019">
        <v>20000</v>
      </c>
      <c r="F3853" s="167">
        <f t="shared" si="78"/>
        <v>20000</v>
      </c>
      <c r="G3853" s="171"/>
      <c r="H3853" s="178"/>
      <c r="I3853" s="184"/>
    </row>
    <row r="3854" spans="1:9">
      <c r="A3854" s="166"/>
      <c r="B3854" s="85">
        <v>44904</v>
      </c>
      <c r="C3854" s="65" t="s">
        <v>2034</v>
      </c>
      <c r="D3854" s="35" t="s">
        <v>21</v>
      </c>
      <c r="E3854" s="1019">
        <v>20000</v>
      </c>
      <c r="F3854" s="167">
        <f t="shared" si="78"/>
        <v>20000</v>
      </c>
      <c r="G3854" s="171"/>
      <c r="H3854" s="178"/>
      <c r="I3854" s="184"/>
    </row>
    <row r="3855" spans="1:9">
      <c r="A3855" s="166"/>
      <c r="B3855" s="85">
        <v>44904</v>
      </c>
      <c r="C3855" s="65" t="s">
        <v>2034</v>
      </c>
      <c r="D3855" s="35" t="s">
        <v>21</v>
      </c>
      <c r="E3855" s="1019">
        <v>20000</v>
      </c>
      <c r="F3855" s="167">
        <f t="shared" si="78"/>
        <v>20000</v>
      </c>
      <c r="G3855" s="171"/>
      <c r="H3855" s="178"/>
      <c r="I3855" s="184"/>
    </row>
    <row r="3856" spans="1:9">
      <c r="A3856" s="166"/>
      <c r="B3856" s="85">
        <v>44905</v>
      </c>
      <c r="C3856" s="65" t="s">
        <v>2035</v>
      </c>
      <c r="D3856" s="35" t="s">
        <v>2170</v>
      </c>
      <c r="E3856" s="1019">
        <v>5000000</v>
      </c>
      <c r="F3856" s="167">
        <f t="shared" si="78"/>
        <v>5000000</v>
      </c>
      <c r="G3856" s="171"/>
      <c r="H3856" s="178"/>
      <c r="I3856" s="184"/>
    </row>
    <row r="3857" spans="1:9">
      <c r="A3857" s="166"/>
      <c r="B3857" s="85">
        <v>44905</v>
      </c>
      <c r="C3857" s="65" t="s">
        <v>2035</v>
      </c>
      <c r="D3857" s="35" t="s">
        <v>21</v>
      </c>
      <c r="E3857" s="1019">
        <v>5000</v>
      </c>
      <c r="F3857" s="167">
        <f t="shared" si="78"/>
        <v>5000</v>
      </c>
      <c r="G3857" s="171"/>
      <c r="H3857" s="178"/>
      <c r="I3857" s="184"/>
    </row>
    <row r="3858" spans="1:9" ht="25.5">
      <c r="A3858" s="166"/>
      <c r="B3858" s="85">
        <v>44905</v>
      </c>
      <c r="C3858" s="65" t="s">
        <v>2035</v>
      </c>
      <c r="D3858" s="24" t="s">
        <v>2479</v>
      </c>
      <c r="E3858" s="167">
        <v>1000000</v>
      </c>
      <c r="F3858" s="167">
        <f t="shared" si="78"/>
        <v>1000000</v>
      </c>
      <c r="G3858" s="171"/>
      <c r="H3858" s="178"/>
      <c r="I3858" s="184"/>
    </row>
    <row r="3859" spans="1:9">
      <c r="A3859" s="166"/>
      <c r="B3859" s="85">
        <v>44905</v>
      </c>
      <c r="C3859" s="65" t="s">
        <v>2035</v>
      </c>
      <c r="D3859" s="35" t="s">
        <v>21</v>
      </c>
      <c r="E3859" s="1019">
        <v>40000</v>
      </c>
      <c r="F3859" s="167">
        <f t="shared" si="78"/>
        <v>40000</v>
      </c>
      <c r="G3859" s="171"/>
      <c r="H3859" s="178"/>
      <c r="I3859" s="184"/>
    </row>
    <row r="3860" spans="1:9">
      <c r="A3860" s="166"/>
      <c r="B3860" s="85">
        <v>44905</v>
      </c>
      <c r="C3860" s="65" t="s">
        <v>2035</v>
      </c>
      <c r="D3860" s="35" t="s">
        <v>21</v>
      </c>
      <c r="E3860" s="1019">
        <v>20000</v>
      </c>
      <c r="F3860" s="167">
        <f t="shared" si="78"/>
        <v>20000</v>
      </c>
      <c r="G3860" s="171"/>
      <c r="H3860" s="178"/>
      <c r="I3860" s="184"/>
    </row>
    <row r="3861" spans="1:9">
      <c r="A3861" s="166"/>
      <c r="B3861" s="85">
        <v>44905</v>
      </c>
      <c r="C3861" s="65" t="s">
        <v>2035</v>
      </c>
      <c r="D3861" s="35" t="s">
        <v>21</v>
      </c>
      <c r="E3861" s="1019">
        <v>20000</v>
      </c>
      <c r="F3861" s="167">
        <f t="shared" si="78"/>
        <v>20000</v>
      </c>
      <c r="G3861" s="171"/>
      <c r="H3861" s="178"/>
      <c r="I3861" s="184"/>
    </row>
    <row r="3862" spans="1:9">
      <c r="A3862" s="166"/>
      <c r="B3862" s="85">
        <v>44905</v>
      </c>
      <c r="C3862" s="65" t="s">
        <v>2035</v>
      </c>
      <c r="D3862" s="35" t="s">
        <v>21</v>
      </c>
      <c r="E3862" s="1019">
        <v>5000</v>
      </c>
      <c r="F3862" s="167">
        <f t="shared" si="78"/>
        <v>5000</v>
      </c>
      <c r="G3862" s="171"/>
      <c r="H3862" s="178"/>
      <c r="I3862" s="184"/>
    </row>
    <row r="3863" spans="1:9">
      <c r="A3863" s="166"/>
      <c r="B3863" s="85">
        <v>44905</v>
      </c>
      <c r="C3863" s="65" t="s">
        <v>2035</v>
      </c>
      <c r="D3863" s="35" t="s">
        <v>21</v>
      </c>
      <c r="E3863" s="1019">
        <v>20000</v>
      </c>
      <c r="F3863" s="167">
        <f t="shared" si="78"/>
        <v>20000</v>
      </c>
      <c r="G3863" s="171"/>
      <c r="H3863" s="178"/>
      <c r="I3863" s="184"/>
    </row>
    <row r="3864" spans="1:9">
      <c r="A3864" s="166"/>
      <c r="B3864" s="85">
        <v>44905</v>
      </c>
      <c r="C3864" s="65" t="s">
        <v>2035</v>
      </c>
      <c r="D3864" s="35" t="s">
        <v>21</v>
      </c>
      <c r="E3864" s="1019">
        <v>20000</v>
      </c>
      <c r="F3864" s="167">
        <f t="shared" si="78"/>
        <v>20000</v>
      </c>
      <c r="G3864" s="171"/>
      <c r="H3864" s="178"/>
      <c r="I3864" s="184"/>
    </row>
    <row r="3865" spans="1:9">
      <c r="A3865" s="166"/>
      <c r="B3865" s="85">
        <v>44905</v>
      </c>
      <c r="C3865" s="65" t="s">
        <v>2035</v>
      </c>
      <c r="D3865" s="35" t="s">
        <v>21</v>
      </c>
      <c r="E3865" s="1019">
        <v>20000</v>
      </c>
      <c r="F3865" s="167">
        <f t="shared" si="78"/>
        <v>20000</v>
      </c>
      <c r="G3865" s="171"/>
      <c r="H3865" s="178"/>
      <c r="I3865" s="184"/>
    </row>
    <row r="3866" spans="1:9">
      <c r="A3866" s="166"/>
      <c r="B3866" s="85">
        <v>44905</v>
      </c>
      <c r="C3866" s="65" t="s">
        <v>2035</v>
      </c>
      <c r="D3866" s="35" t="s">
        <v>21</v>
      </c>
      <c r="E3866" s="1019">
        <v>20000</v>
      </c>
      <c r="F3866" s="167">
        <f t="shared" si="78"/>
        <v>20000</v>
      </c>
      <c r="G3866" s="171"/>
      <c r="H3866" s="178"/>
      <c r="I3866" s="184"/>
    </row>
    <row r="3867" spans="1:9">
      <c r="A3867" s="166"/>
      <c r="B3867" s="85">
        <v>44905</v>
      </c>
      <c r="C3867" s="65" t="s">
        <v>2035</v>
      </c>
      <c r="D3867" s="35" t="s">
        <v>21</v>
      </c>
      <c r="E3867" s="1019">
        <v>20000</v>
      </c>
      <c r="F3867" s="167">
        <f t="shared" si="78"/>
        <v>20000</v>
      </c>
      <c r="G3867" s="171"/>
      <c r="H3867" s="178"/>
      <c r="I3867" s="184"/>
    </row>
    <row r="3868" spans="1:9">
      <c r="A3868" s="166"/>
      <c r="B3868" s="85">
        <v>44905</v>
      </c>
      <c r="C3868" s="65" t="s">
        <v>2035</v>
      </c>
      <c r="D3868" s="35" t="s">
        <v>21</v>
      </c>
      <c r="E3868" s="1019">
        <v>20000</v>
      </c>
      <c r="F3868" s="167">
        <f t="shared" si="78"/>
        <v>20000</v>
      </c>
      <c r="G3868" s="171"/>
      <c r="H3868" s="178"/>
      <c r="I3868" s="184"/>
    </row>
    <row r="3869" spans="1:9">
      <c r="A3869" s="166"/>
      <c r="B3869" s="85">
        <v>44905</v>
      </c>
      <c r="C3869" s="65" t="s">
        <v>2035</v>
      </c>
      <c r="D3869" s="35" t="s">
        <v>21</v>
      </c>
      <c r="E3869" s="1019">
        <v>20000</v>
      </c>
      <c r="F3869" s="167">
        <f t="shared" si="78"/>
        <v>20000</v>
      </c>
      <c r="G3869" s="171"/>
      <c r="H3869" s="178"/>
      <c r="I3869" s="184"/>
    </row>
    <row r="3870" spans="1:9">
      <c r="A3870" s="166"/>
      <c r="B3870" s="85">
        <v>44905</v>
      </c>
      <c r="C3870" s="65" t="s">
        <v>2035</v>
      </c>
      <c r="D3870" s="35" t="s">
        <v>21</v>
      </c>
      <c r="E3870" s="1019">
        <v>20000</v>
      </c>
      <c r="F3870" s="167">
        <f t="shared" ref="F3870:F3933" si="79">E3870</f>
        <v>20000</v>
      </c>
      <c r="G3870" s="171"/>
      <c r="H3870" s="178"/>
      <c r="I3870" s="184"/>
    </row>
    <row r="3871" spans="1:9">
      <c r="A3871" s="166"/>
      <c r="B3871" s="85">
        <v>44906</v>
      </c>
      <c r="C3871" s="65" t="s">
        <v>2036</v>
      </c>
      <c r="D3871" s="35" t="s">
        <v>21</v>
      </c>
      <c r="E3871" s="1019">
        <v>20000</v>
      </c>
      <c r="F3871" s="167">
        <f t="shared" si="79"/>
        <v>20000</v>
      </c>
      <c r="G3871" s="171"/>
      <c r="H3871" s="178"/>
      <c r="I3871" s="184"/>
    </row>
    <row r="3872" spans="1:9">
      <c r="A3872" s="166"/>
      <c r="B3872" s="85">
        <v>44906</v>
      </c>
      <c r="C3872" s="65" t="s">
        <v>2036</v>
      </c>
      <c r="D3872" s="35" t="s">
        <v>21</v>
      </c>
      <c r="E3872" s="1019">
        <v>20000</v>
      </c>
      <c r="F3872" s="167">
        <f t="shared" si="79"/>
        <v>20000</v>
      </c>
      <c r="G3872" s="171"/>
      <c r="H3872" s="178"/>
      <c r="I3872" s="184"/>
    </row>
    <row r="3873" spans="1:9">
      <c r="A3873" s="166"/>
      <c r="B3873" s="85">
        <v>44906</v>
      </c>
      <c r="C3873" s="65" t="s">
        <v>2036</v>
      </c>
      <c r="D3873" s="35" t="s">
        <v>21</v>
      </c>
      <c r="E3873" s="1019">
        <v>20000</v>
      </c>
      <c r="F3873" s="167">
        <f t="shared" si="79"/>
        <v>20000</v>
      </c>
      <c r="G3873" s="171"/>
      <c r="H3873" s="178"/>
      <c r="I3873" s="184"/>
    </row>
    <row r="3874" spans="1:9">
      <c r="A3874" s="166"/>
      <c r="B3874" s="85">
        <v>44906</v>
      </c>
      <c r="C3874" s="65" t="s">
        <v>2036</v>
      </c>
      <c r="D3874" s="35" t="s">
        <v>21</v>
      </c>
      <c r="E3874" s="1019">
        <v>20000</v>
      </c>
      <c r="F3874" s="167">
        <f t="shared" si="79"/>
        <v>20000</v>
      </c>
      <c r="G3874" s="171"/>
      <c r="H3874" s="178"/>
      <c r="I3874" s="184"/>
    </row>
    <row r="3875" spans="1:9">
      <c r="A3875" s="166"/>
      <c r="B3875" s="85">
        <v>44906</v>
      </c>
      <c r="C3875" s="65" t="s">
        <v>2036</v>
      </c>
      <c r="D3875" s="35" t="s">
        <v>21</v>
      </c>
      <c r="E3875" s="1019">
        <v>20000</v>
      </c>
      <c r="F3875" s="167">
        <f t="shared" si="79"/>
        <v>20000</v>
      </c>
      <c r="G3875" s="171"/>
      <c r="H3875" s="178"/>
      <c r="I3875" s="184"/>
    </row>
    <row r="3876" spans="1:9">
      <c r="A3876" s="166"/>
      <c r="B3876" s="85">
        <v>44906</v>
      </c>
      <c r="C3876" s="65" t="s">
        <v>2036</v>
      </c>
      <c r="D3876" s="35" t="s">
        <v>21</v>
      </c>
      <c r="E3876" s="1019">
        <v>10000</v>
      </c>
      <c r="F3876" s="167">
        <f t="shared" si="79"/>
        <v>10000</v>
      </c>
      <c r="G3876" s="171"/>
      <c r="H3876" s="178"/>
      <c r="I3876" s="184"/>
    </row>
    <row r="3877" spans="1:9">
      <c r="A3877" s="166"/>
      <c r="B3877" s="85">
        <v>44906</v>
      </c>
      <c r="C3877" s="65" t="s">
        <v>2036</v>
      </c>
      <c r="D3877" s="35" t="s">
        <v>21</v>
      </c>
      <c r="E3877" s="1019">
        <v>20000</v>
      </c>
      <c r="F3877" s="167">
        <f t="shared" si="79"/>
        <v>20000</v>
      </c>
      <c r="G3877" s="171"/>
      <c r="H3877" s="178"/>
      <c r="I3877" s="184"/>
    </row>
    <row r="3878" spans="1:9">
      <c r="A3878" s="166"/>
      <c r="B3878" s="85">
        <v>44906</v>
      </c>
      <c r="C3878" s="65" t="s">
        <v>2036</v>
      </c>
      <c r="D3878" s="35" t="s">
        <v>21</v>
      </c>
      <c r="E3878" s="1019">
        <v>20000</v>
      </c>
      <c r="F3878" s="167">
        <f t="shared" si="79"/>
        <v>20000</v>
      </c>
      <c r="G3878" s="171"/>
      <c r="H3878" s="178"/>
      <c r="I3878" s="184"/>
    </row>
    <row r="3879" spans="1:9">
      <c r="A3879" s="166"/>
      <c r="B3879" s="85">
        <v>44907</v>
      </c>
      <c r="C3879" s="65" t="s">
        <v>2037</v>
      </c>
      <c r="D3879" s="35" t="s">
        <v>21</v>
      </c>
      <c r="E3879" s="1019">
        <v>70000</v>
      </c>
      <c r="F3879" s="167">
        <f t="shared" si="79"/>
        <v>70000</v>
      </c>
      <c r="G3879" s="171"/>
      <c r="H3879" s="178"/>
      <c r="I3879" s="184"/>
    </row>
    <row r="3880" spans="1:9">
      <c r="A3880" s="166"/>
      <c r="B3880" s="85">
        <v>44907</v>
      </c>
      <c r="C3880" s="65" t="s">
        <v>2037</v>
      </c>
      <c r="D3880" s="289" t="s">
        <v>955</v>
      </c>
      <c r="E3880" s="1019">
        <v>100000</v>
      </c>
      <c r="F3880" s="167">
        <f t="shared" si="79"/>
        <v>100000</v>
      </c>
      <c r="G3880" s="171"/>
      <c r="H3880" s="178"/>
      <c r="I3880" s="184"/>
    </row>
    <row r="3881" spans="1:9" ht="25.5">
      <c r="A3881" s="166"/>
      <c r="B3881" s="85">
        <v>44907</v>
      </c>
      <c r="C3881" s="65" t="s">
        <v>2037</v>
      </c>
      <c r="D3881" s="24" t="s">
        <v>2444</v>
      </c>
      <c r="E3881" s="1019">
        <v>50000</v>
      </c>
      <c r="F3881" s="167">
        <f t="shared" si="79"/>
        <v>50000</v>
      </c>
      <c r="G3881" s="171"/>
      <c r="H3881" s="178"/>
      <c r="I3881" s="184"/>
    </row>
    <row r="3882" spans="1:9">
      <c r="A3882" s="166"/>
      <c r="B3882" s="85">
        <v>44907</v>
      </c>
      <c r="C3882" s="65" t="s">
        <v>2037</v>
      </c>
      <c r="D3882" s="35" t="s">
        <v>21</v>
      </c>
      <c r="E3882" s="1019">
        <v>20000</v>
      </c>
      <c r="F3882" s="167">
        <f t="shared" si="79"/>
        <v>20000</v>
      </c>
      <c r="G3882" s="171"/>
      <c r="H3882" s="178"/>
      <c r="I3882" s="184"/>
    </row>
    <row r="3883" spans="1:9">
      <c r="A3883" s="166"/>
      <c r="B3883" s="85">
        <v>44907</v>
      </c>
      <c r="C3883" s="65" t="s">
        <v>2037</v>
      </c>
      <c r="D3883" s="35" t="s">
        <v>21</v>
      </c>
      <c r="E3883" s="1019">
        <v>20000</v>
      </c>
      <c r="F3883" s="167">
        <f t="shared" si="79"/>
        <v>20000</v>
      </c>
      <c r="G3883" s="171"/>
      <c r="H3883" s="178"/>
      <c r="I3883" s="184"/>
    </row>
    <row r="3884" spans="1:9">
      <c r="A3884" s="166"/>
      <c r="B3884" s="85">
        <v>44907</v>
      </c>
      <c r="C3884" s="65" t="s">
        <v>2037</v>
      </c>
      <c r="D3884" s="35" t="s">
        <v>21</v>
      </c>
      <c r="E3884" s="1019">
        <v>20000</v>
      </c>
      <c r="F3884" s="167">
        <f t="shared" si="79"/>
        <v>20000</v>
      </c>
      <c r="G3884" s="171"/>
      <c r="H3884" s="178"/>
      <c r="I3884" s="184"/>
    </row>
    <row r="3885" spans="1:9">
      <c r="A3885" s="166"/>
      <c r="B3885" s="85">
        <v>44907</v>
      </c>
      <c r="C3885" s="65" t="s">
        <v>2037</v>
      </c>
      <c r="D3885" s="35" t="s">
        <v>21</v>
      </c>
      <c r="E3885" s="1019">
        <v>10000</v>
      </c>
      <c r="F3885" s="167">
        <f t="shared" si="79"/>
        <v>10000</v>
      </c>
      <c r="G3885" s="171"/>
      <c r="H3885" s="178"/>
      <c r="I3885" s="184"/>
    </row>
    <row r="3886" spans="1:9">
      <c r="A3886" s="166"/>
      <c r="B3886" s="85">
        <v>44907</v>
      </c>
      <c r="C3886" s="65" t="s">
        <v>2037</v>
      </c>
      <c r="D3886" s="35" t="s">
        <v>21</v>
      </c>
      <c r="E3886" s="1019">
        <v>20000</v>
      </c>
      <c r="F3886" s="167">
        <f t="shared" si="79"/>
        <v>20000</v>
      </c>
      <c r="G3886" s="171"/>
      <c r="H3886" s="178"/>
      <c r="I3886" s="184"/>
    </row>
    <row r="3887" spans="1:9">
      <c r="A3887" s="166"/>
      <c r="B3887" s="85">
        <v>44908</v>
      </c>
      <c r="C3887" s="65" t="s">
        <v>2038</v>
      </c>
      <c r="D3887" s="35" t="s">
        <v>21</v>
      </c>
      <c r="E3887" s="1019">
        <v>10000</v>
      </c>
      <c r="F3887" s="167">
        <f t="shared" si="79"/>
        <v>10000</v>
      </c>
      <c r="G3887" s="171"/>
      <c r="H3887" s="178"/>
      <c r="I3887" s="184"/>
    </row>
    <row r="3888" spans="1:9">
      <c r="A3888" s="166"/>
      <c r="B3888" s="85">
        <v>44908</v>
      </c>
      <c r="C3888" s="65" t="s">
        <v>2038</v>
      </c>
      <c r="D3888" s="35" t="s">
        <v>21</v>
      </c>
      <c r="E3888" s="1019">
        <v>20000</v>
      </c>
      <c r="F3888" s="167">
        <f t="shared" si="79"/>
        <v>20000</v>
      </c>
      <c r="G3888" s="171"/>
      <c r="H3888" s="178"/>
      <c r="I3888" s="184"/>
    </row>
    <row r="3889" spans="1:9">
      <c r="A3889" s="166"/>
      <c r="B3889" s="85">
        <v>44908</v>
      </c>
      <c r="C3889" s="65" t="s">
        <v>2038</v>
      </c>
      <c r="D3889" s="35" t="s">
        <v>21</v>
      </c>
      <c r="E3889" s="1019">
        <v>10000</v>
      </c>
      <c r="F3889" s="167">
        <f t="shared" si="79"/>
        <v>10000</v>
      </c>
      <c r="G3889" s="171"/>
      <c r="H3889" s="178"/>
      <c r="I3889" s="184"/>
    </row>
    <row r="3890" spans="1:9">
      <c r="A3890" s="166"/>
      <c r="B3890" s="85">
        <v>44908</v>
      </c>
      <c r="C3890" s="65" t="s">
        <v>2038</v>
      </c>
      <c r="D3890" s="35" t="s">
        <v>21</v>
      </c>
      <c r="E3890" s="1020">
        <v>20</v>
      </c>
      <c r="F3890" s="167">
        <f t="shared" si="79"/>
        <v>20</v>
      </c>
      <c r="G3890" s="171"/>
      <c r="H3890" s="178"/>
      <c r="I3890" s="184"/>
    </row>
    <row r="3891" spans="1:9">
      <c r="A3891" s="166"/>
      <c r="B3891" s="85">
        <v>44908</v>
      </c>
      <c r="C3891" s="65" t="s">
        <v>2038</v>
      </c>
      <c r="D3891" s="35" t="s">
        <v>21</v>
      </c>
      <c r="E3891" s="1019">
        <v>20000</v>
      </c>
      <c r="F3891" s="167">
        <f t="shared" si="79"/>
        <v>20000</v>
      </c>
      <c r="G3891" s="171"/>
      <c r="H3891" s="178"/>
      <c r="I3891" s="184"/>
    </row>
    <row r="3892" spans="1:9">
      <c r="A3892" s="166"/>
      <c r="B3892" s="85">
        <v>44908</v>
      </c>
      <c r="C3892" s="65" t="s">
        <v>2038</v>
      </c>
      <c r="D3892" s="35" t="s">
        <v>21</v>
      </c>
      <c r="E3892" s="1019">
        <v>20000</v>
      </c>
      <c r="F3892" s="167">
        <f t="shared" si="79"/>
        <v>20000</v>
      </c>
      <c r="G3892" s="171"/>
      <c r="H3892" s="178"/>
      <c r="I3892" s="184"/>
    </row>
    <row r="3893" spans="1:9">
      <c r="A3893" s="166"/>
      <c r="B3893" s="85">
        <v>44908</v>
      </c>
      <c r="C3893" s="65" t="s">
        <v>2038</v>
      </c>
      <c r="D3893" s="35" t="s">
        <v>21</v>
      </c>
      <c r="E3893" s="1019">
        <v>20000</v>
      </c>
      <c r="F3893" s="167">
        <f t="shared" si="79"/>
        <v>20000</v>
      </c>
      <c r="G3893" s="171"/>
      <c r="H3893" s="178"/>
      <c r="I3893" s="184"/>
    </row>
    <row r="3894" spans="1:9">
      <c r="A3894" s="166"/>
      <c r="B3894" s="85">
        <v>44908</v>
      </c>
      <c r="C3894" s="65" t="s">
        <v>2038</v>
      </c>
      <c r="D3894" s="35" t="s">
        <v>21</v>
      </c>
      <c r="E3894" s="1019">
        <v>20000</v>
      </c>
      <c r="F3894" s="167">
        <f t="shared" si="79"/>
        <v>20000</v>
      </c>
      <c r="G3894" s="171"/>
      <c r="H3894" s="178"/>
      <c r="I3894" s="184"/>
    </row>
    <row r="3895" spans="1:9">
      <c r="A3895" s="166"/>
      <c r="B3895" s="85">
        <v>44908</v>
      </c>
      <c r="C3895" s="65" t="s">
        <v>2038</v>
      </c>
      <c r="D3895" s="35" t="s">
        <v>21</v>
      </c>
      <c r="E3895" s="1019">
        <v>5000</v>
      </c>
      <c r="F3895" s="167">
        <f t="shared" si="79"/>
        <v>5000</v>
      </c>
      <c r="G3895" s="171"/>
      <c r="H3895" s="178"/>
      <c r="I3895" s="184"/>
    </row>
    <row r="3896" spans="1:9">
      <c r="A3896" s="166"/>
      <c r="B3896" s="85">
        <v>44908</v>
      </c>
      <c r="C3896" s="65" t="s">
        <v>2038</v>
      </c>
      <c r="D3896" s="35" t="s">
        <v>21</v>
      </c>
      <c r="E3896" s="1019">
        <v>10000</v>
      </c>
      <c r="F3896" s="167">
        <f t="shared" si="79"/>
        <v>10000</v>
      </c>
      <c r="G3896" s="171"/>
      <c r="H3896" s="178"/>
      <c r="I3896" s="184"/>
    </row>
    <row r="3897" spans="1:9">
      <c r="A3897" s="166"/>
      <c r="B3897" s="85">
        <v>44908</v>
      </c>
      <c r="C3897" s="65" t="s">
        <v>2038</v>
      </c>
      <c r="D3897" s="35" t="s">
        <v>21</v>
      </c>
      <c r="E3897" s="1019">
        <v>5000</v>
      </c>
      <c r="F3897" s="167">
        <f t="shared" si="79"/>
        <v>5000</v>
      </c>
      <c r="G3897" s="171"/>
      <c r="H3897" s="178"/>
      <c r="I3897" s="184"/>
    </row>
    <row r="3898" spans="1:9">
      <c r="A3898" s="166"/>
      <c r="B3898" s="85">
        <v>44908</v>
      </c>
      <c r="C3898" s="65" t="s">
        <v>2038</v>
      </c>
      <c r="D3898" s="35" t="s">
        <v>21</v>
      </c>
      <c r="E3898" s="1019">
        <v>20000</v>
      </c>
      <c r="F3898" s="167">
        <f t="shared" si="79"/>
        <v>20000</v>
      </c>
      <c r="G3898" s="171"/>
      <c r="H3898" s="178"/>
      <c r="I3898" s="184"/>
    </row>
    <row r="3899" spans="1:9">
      <c r="A3899" s="166"/>
      <c r="B3899" s="85">
        <v>44909</v>
      </c>
      <c r="C3899" s="65" t="s">
        <v>2039</v>
      </c>
      <c r="D3899" s="35" t="s">
        <v>21</v>
      </c>
      <c r="E3899" s="1019">
        <v>70000</v>
      </c>
      <c r="F3899" s="167">
        <f t="shared" si="79"/>
        <v>70000</v>
      </c>
      <c r="G3899" s="171"/>
      <c r="H3899" s="178"/>
      <c r="I3899" s="184"/>
    </row>
    <row r="3900" spans="1:9">
      <c r="A3900" s="166"/>
      <c r="B3900" s="85">
        <v>44909</v>
      </c>
      <c r="C3900" s="65" t="s">
        <v>2039</v>
      </c>
      <c r="D3900" s="35" t="s">
        <v>2441</v>
      </c>
      <c r="E3900" s="1019">
        <v>100000</v>
      </c>
      <c r="F3900" s="167">
        <f t="shared" si="79"/>
        <v>100000</v>
      </c>
      <c r="G3900" s="171"/>
      <c r="H3900" s="178"/>
      <c r="I3900" s="184"/>
    </row>
    <row r="3901" spans="1:9">
      <c r="A3901" s="166"/>
      <c r="B3901" s="85">
        <v>44909</v>
      </c>
      <c r="C3901" s="65" t="s">
        <v>2039</v>
      </c>
      <c r="D3901" s="35" t="s">
        <v>21</v>
      </c>
      <c r="E3901" s="1019">
        <v>20000</v>
      </c>
      <c r="F3901" s="167">
        <f t="shared" si="79"/>
        <v>20000</v>
      </c>
      <c r="G3901" s="171"/>
      <c r="H3901" s="178"/>
      <c r="I3901" s="184"/>
    </row>
    <row r="3902" spans="1:9">
      <c r="A3902" s="166"/>
      <c r="B3902" s="85">
        <v>44909</v>
      </c>
      <c r="C3902" s="65" t="s">
        <v>2039</v>
      </c>
      <c r="D3902" s="35" t="s">
        <v>21</v>
      </c>
      <c r="E3902" s="1019">
        <v>20000</v>
      </c>
      <c r="F3902" s="167">
        <f t="shared" si="79"/>
        <v>20000</v>
      </c>
      <c r="G3902" s="171"/>
      <c r="H3902" s="178"/>
      <c r="I3902" s="184"/>
    </row>
    <row r="3903" spans="1:9">
      <c r="A3903" s="166"/>
      <c r="B3903" s="85">
        <v>44909</v>
      </c>
      <c r="C3903" s="65" t="s">
        <v>2039</v>
      </c>
      <c r="D3903" s="35" t="s">
        <v>21</v>
      </c>
      <c r="E3903" s="1019">
        <v>20000</v>
      </c>
      <c r="F3903" s="167">
        <f t="shared" si="79"/>
        <v>20000</v>
      </c>
      <c r="G3903" s="171"/>
      <c r="H3903" s="178"/>
      <c r="I3903" s="184"/>
    </row>
    <row r="3904" spans="1:9">
      <c r="A3904" s="166"/>
      <c r="B3904" s="85">
        <v>44909</v>
      </c>
      <c r="C3904" s="65" t="s">
        <v>2039</v>
      </c>
      <c r="D3904" s="35" t="s">
        <v>21</v>
      </c>
      <c r="E3904" s="1019">
        <v>20000</v>
      </c>
      <c r="F3904" s="167">
        <f t="shared" si="79"/>
        <v>20000</v>
      </c>
      <c r="G3904" s="171"/>
      <c r="H3904" s="178"/>
      <c r="I3904" s="184"/>
    </row>
    <row r="3905" spans="1:9">
      <c r="A3905" s="166"/>
      <c r="B3905" s="85">
        <v>44909</v>
      </c>
      <c r="C3905" s="65" t="s">
        <v>2039</v>
      </c>
      <c r="D3905" s="35" t="s">
        <v>1950</v>
      </c>
      <c r="E3905" s="1019">
        <v>100000</v>
      </c>
      <c r="F3905" s="167">
        <f t="shared" si="79"/>
        <v>100000</v>
      </c>
      <c r="G3905" s="171"/>
      <c r="H3905" s="178"/>
      <c r="I3905" s="184"/>
    </row>
    <row r="3906" spans="1:9">
      <c r="A3906" s="166"/>
      <c r="B3906" s="85">
        <v>44909</v>
      </c>
      <c r="C3906" s="65" t="s">
        <v>2039</v>
      </c>
      <c r="D3906" s="35" t="s">
        <v>21</v>
      </c>
      <c r="E3906" s="1019">
        <v>20000</v>
      </c>
      <c r="F3906" s="167">
        <f t="shared" si="79"/>
        <v>20000</v>
      </c>
      <c r="G3906" s="171"/>
      <c r="H3906" s="178"/>
      <c r="I3906" s="184"/>
    </row>
    <row r="3907" spans="1:9">
      <c r="A3907" s="166"/>
      <c r="B3907" s="85">
        <v>44909</v>
      </c>
      <c r="C3907" s="65" t="s">
        <v>2039</v>
      </c>
      <c r="D3907" s="35" t="s">
        <v>21</v>
      </c>
      <c r="E3907" s="1019">
        <v>20000</v>
      </c>
      <c r="F3907" s="167">
        <f t="shared" si="79"/>
        <v>20000</v>
      </c>
      <c r="G3907" s="171"/>
      <c r="H3907" s="178"/>
      <c r="I3907" s="184"/>
    </row>
    <row r="3908" spans="1:9">
      <c r="A3908" s="166"/>
      <c r="B3908" s="85">
        <v>44909</v>
      </c>
      <c r="C3908" s="65" t="s">
        <v>2039</v>
      </c>
      <c r="D3908" s="35" t="s">
        <v>21</v>
      </c>
      <c r="E3908" s="1019">
        <v>1000</v>
      </c>
      <c r="F3908" s="167">
        <f t="shared" si="79"/>
        <v>1000</v>
      </c>
      <c r="G3908" s="171"/>
      <c r="H3908" s="178"/>
      <c r="I3908" s="184"/>
    </row>
    <row r="3909" spans="1:9">
      <c r="A3909" s="166"/>
      <c r="B3909" s="85">
        <v>44909</v>
      </c>
      <c r="C3909" s="65" t="s">
        <v>2039</v>
      </c>
      <c r="D3909" s="35" t="s">
        <v>2172</v>
      </c>
      <c r="E3909" s="1019">
        <v>100000</v>
      </c>
      <c r="F3909" s="167">
        <f t="shared" si="79"/>
        <v>100000</v>
      </c>
      <c r="G3909" s="171"/>
      <c r="H3909" s="178"/>
      <c r="I3909" s="184"/>
    </row>
    <row r="3910" spans="1:9">
      <c r="A3910" s="166"/>
      <c r="B3910" s="85">
        <v>44909</v>
      </c>
      <c r="C3910" s="65" t="s">
        <v>2039</v>
      </c>
      <c r="D3910" s="35" t="s">
        <v>21</v>
      </c>
      <c r="E3910" s="1019">
        <v>10000</v>
      </c>
      <c r="F3910" s="167">
        <f t="shared" si="79"/>
        <v>10000</v>
      </c>
      <c r="G3910" s="171"/>
      <c r="H3910" s="178"/>
      <c r="I3910" s="184"/>
    </row>
    <row r="3911" spans="1:9">
      <c r="A3911" s="166"/>
      <c r="B3911" s="85">
        <v>44909</v>
      </c>
      <c r="C3911" s="65" t="s">
        <v>2039</v>
      </c>
      <c r="D3911" s="35" t="s">
        <v>21</v>
      </c>
      <c r="E3911" s="1019">
        <v>20000</v>
      </c>
      <c r="F3911" s="167">
        <f t="shared" si="79"/>
        <v>20000</v>
      </c>
      <c r="G3911" s="171"/>
      <c r="H3911" s="178"/>
      <c r="I3911" s="184"/>
    </row>
    <row r="3912" spans="1:9">
      <c r="A3912" s="166"/>
      <c r="B3912" s="85">
        <v>44909</v>
      </c>
      <c r="C3912" s="65" t="s">
        <v>2039</v>
      </c>
      <c r="D3912" s="35" t="s">
        <v>21</v>
      </c>
      <c r="E3912" s="1019">
        <v>1000</v>
      </c>
      <c r="F3912" s="167">
        <f t="shared" si="79"/>
        <v>1000</v>
      </c>
      <c r="G3912" s="171"/>
      <c r="H3912" s="178"/>
      <c r="I3912" s="184"/>
    </row>
    <row r="3913" spans="1:9">
      <c r="A3913" s="166"/>
      <c r="B3913" s="85">
        <v>44909</v>
      </c>
      <c r="C3913" s="65" t="s">
        <v>2039</v>
      </c>
      <c r="D3913" s="35" t="s">
        <v>21</v>
      </c>
      <c r="E3913" s="1019">
        <v>20000</v>
      </c>
      <c r="F3913" s="167">
        <f t="shared" si="79"/>
        <v>20000</v>
      </c>
      <c r="G3913" s="171"/>
      <c r="H3913" s="178"/>
      <c r="I3913" s="184"/>
    </row>
    <row r="3914" spans="1:9" ht="25.5">
      <c r="A3914" s="166"/>
      <c r="B3914" s="85">
        <v>44909</v>
      </c>
      <c r="C3914" s="65" t="s">
        <v>2039</v>
      </c>
      <c r="D3914" s="289" t="s">
        <v>25</v>
      </c>
      <c r="E3914" s="1019">
        <v>750000</v>
      </c>
      <c r="F3914" s="167">
        <f t="shared" si="79"/>
        <v>750000</v>
      </c>
      <c r="G3914" s="171"/>
      <c r="H3914" s="178"/>
      <c r="I3914" s="184"/>
    </row>
    <row r="3915" spans="1:9">
      <c r="A3915" s="166"/>
      <c r="B3915" s="85">
        <v>44910</v>
      </c>
      <c r="C3915" s="65" t="s">
        <v>2040</v>
      </c>
      <c r="D3915" s="35" t="s">
        <v>21</v>
      </c>
      <c r="E3915" s="1019">
        <v>10000</v>
      </c>
      <c r="F3915" s="167">
        <f t="shared" si="79"/>
        <v>10000</v>
      </c>
      <c r="G3915" s="171"/>
      <c r="H3915" s="178"/>
      <c r="I3915" s="184"/>
    </row>
    <row r="3916" spans="1:9">
      <c r="A3916" s="166"/>
      <c r="B3916" s="85">
        <v>44910</v>
      </c>
      <c r="C3916" s="65" t="s">
        <v>2040</v>
      </c>
      <c r="D3916" s="35" t="s">
        <v>343</v>
      </c>
      <c r="E3916" s="1019">
        <v>100000</v>
      </c>
      <c r="F3916" s="167">
        <f t="shared" si="79"/>
        <v>100000</v>
      </c>
      <c r="G3916" s="171"/>
      <c r="H3916" s="178"/>
      <c r="I3916" s="184"/>
    </row>
    <row r="3917" spans="1:9">
      <c r="A3917" s="166"/>
      <c r="B3917" s="85">
        <v>44910</v>
      </c>
      <c r="C3917" s="65" t="s">
        <v>2040</v>
      </c>
      <c r="D3917" s="35" t="s">
        <v>21</v>
      </c>
      <c r="E3917" s="1019">
        <v>1000</v>
      </c>
      <c r="F3917" s="167">
        <f t="shared" si="79"/>
        <v>1000</v>
      </c>
      <c r="G3917" s="171"/>
      <c r="H3917" s="178"/>
      <c r="I3917" s="184"/>
    </row>
    <row r="3918" spans="1:9">
      <c r="A3918" s="166"/>
      <c r="B3918" s="85">
        <v>44910</v>
      </c>
      <c r="C3918" s="65" t="s">
        <v>2040</v>
      </c>
      <c r="D3918" s="35" t="s">
        <v>21</v>
      </c>
      <c r="E3918" s="1019">
        <v>20000</v>
      </c>
      <c r="F3918" s="167">
        <f t="shared" si="79"/>
        <v>20000</v>
      </c>
      <c r="G3918" s="171"/>
      <c r="H3918" s="178"/>
      <c r="I3918" s="184"/>
    </row>
    <row r="3919" spans="1:9">
      <c r="A3919" s="166"/>
      <c r="B3919" s="85">
        <v>44910</v>
      </c>
      <c r="C3919" s="65" t="s">
        <v>2040</v>
      </c>
      <c r="D3919" s="35" t="s">
        <v>21</v>
      </c>
      <c r="E3919" s="1019">
        <v>20000</v>
      </c>
      <c r="F3919" s="167">
        <f t="shared" si="79"/>
        <v>20000</v>
      </c>
      <c r="G3919" s="171"/>
      <c r="H3919" s="178"/>
      <c r="I3919" s="184"/>
    </row>
    <row r="3920" spans="1:9">
      <c r="A3920" s="166"/>
      <c r="B3920" s="85">
        <v>44910</v>
      </c>
      <c r="C3920" s="65" t="s">
        <v>2040</v>
      </c>
      <c r="D3920" s="35" t="s">
        <v>21</v>
      </c>
      <c r="E3920" s="1019">
        <v>20000</v>
      </c>
      <c r="F3920" s="167">
        <f t="shared" si="79"/>
        <v>20000</v>
      </c>
      <c r="G3920" s="171"/>
      <c r="H3920" s="178"/>
      <c r="I3920" s="184"/>
    </row>
    <row r="3921" spans="1:9">
      <c r="A3921" s="166"/>
      <c r="B3921" s="85">
        <v>44910</v>
      </c>
      <c r="C3921" s="65" t="s">
        <v>2040</v>
      </c>
      <c r="D3921" s="35" t="s">
        <v>2173</v>
      </c>
      <c r="E3921" s="1019">
        <v>50000</v>
      </c>
      <c r="F3921" s="167">
        <f t="shared" si="79"/>
        <v>50000</v>
      </c>
      <c r="G3921" s="171"/>
      <c r="H3921" s="178"/>
      <c r="I3921" s="184"/>
    </row>
    <row r="3922" spans="1:9">
      <c r="A3922" s="166"/>
      <c r="B3922" s="85">
        <v>44910</v>
      </c>
      <c r="C3922" s="65" t="s">
        <v>2040</v>
      </c>
      <c r="D3922" s="35" t="s">
        <v>21</v>
      </c>
      <c r="E3922" s="1019">
        <v>20000</v>
      </c>
      <c r="F3922" s="167">
        <f t="shared" si="79"/>
        <v>20000</v>
      </c>
      <c r="G3922" s="171"/>
      <c r="H3922" s="178"/>
      <c r="I3922" s="184"/>
    </row>
    <row r="3923" spans="1:9">
      <c r="A3923" s="166"/>
      <c r="B3923" s="85">
        <v>44910</v>
      </c>
      <c r="C3923" s="65" t="s">
        <v>2040</v>
      </c>
      <c r="D3923" s="35" t="s">
        <v>21</v>
      </c>
      <c r="E3923" s="1019">
        <v>20000</v>
      </c>
      <c r="F3923" s="167">
        <f t="shared" si="79"/>
        <v>20000</v>
      </c>
      <c r="G3923" s="171"/>
      <c r="H3923" s="178"/>
      <c r="I3923" s="184"/>
    </row>
    <row r="3924" spans="1:9">
      <c r="A3924" s="166"/>
      <c r="B3924" s="85">
        <v>44910</v>
      </c>
      <c r="C3924" s="65" t="s">
        <v>2040</v>
      </c>
      <c r="D3924" s="35" t="s">
        <v>21</v>
      </c>
      <c r="E3924" s="1020">
        <v>1</v>
      </c>
      <c r="F3924" s="167">
        <f t="shared" si="79"/>
        <v>1</v>
      </c>
      <c r="G3924" s="171"/>
      <c r="H3924" s="178"/>
      <c r="I3924" s="184"/>
    </row>
    <row r="3925" spans="1:9">
      <c r="A3925" s="166"/>
      <c r="B3925" s="85">
        <v>44910</v>
      </c>
      <c r="C3925" s="65" t="s">
        <v>2040</v>
      </c>
      <c r="D3925" s="35" t="s">
        <v>21</v>
      </c>
      <c r="E3925" s="1019">
        <v>20000</v>
      </c>
      <c r="F3925" s="167">
        <f t="shared" si="79"/>
        <v>20000</v>
      </c>
      <c r="G3925" s="171"/>
      <c r="H3925" s="178"/>
      <c r="I3925" s="184"/>
    </row>
    <row r="3926" spans="1:9">
      <c r="A3926" s="166"/>
      <c r="B3926" s="85">
        <v>44911</v>
      </c>
      <c r="C3926" s="65" t="s">
        <v>2041</v>
      </c>
      <c r="D3926" s="35" t="s">
        <v>21</v>
      </c>
      <c r="E3926" s="1019">
        <v>10000</v>
      </c>
      <c r="F3926" s="167">
        <f t="shared" si="79"/>
        <v>10000</v>
      </c>
      <c r="G3926" s="171"/>
      <c r="H3926" s="178"/>
      <c r="I3926" s="184"/>
    </row>
    <row r="3927" spans="1:9">
      <c r="A3927" s="166"/>
      <c r="B3927" s="85">
        <v>44911</v>
      </c>
      <c r="C3927" s="65" t="s">
        <v>2041</v>
      </c>
      <c r="D3927" s="35" t="s">
        <v>21</v>
      </c>
      <c r="E3927" s="1019">
        <v>20000</v>
      </c>
      <c r="F3927" s="167">
        <f t="shared" si="79"/>
        <v>20000</v>
      </c>
      <c r="G3927" s="171"/>
      <c r="H3927" s="178"/>
      <c r="I3927" s="184"/>
    </row>
    <row r="3928" spans="1:9">
      <c r="A3928" s="166"/>
      <c r="B3928" s="85">
        <v>44911</v>
      </c>
      <c r="C3928" s="65" t="s">
        <v>2041</v>
      </c>
      <c r="D3928" s="35" t="s">
        <v>537</v>
      </c>
      <c r="E3928" s="1019">
        <v>300000</v>
      </c>
      <c r="F3928" s="167">
        <f t="shared" si="79"/>
        <v>300000</v>
      </c>
      <c r="G3928" s="171"/>
      <c r="H3928" s="178"/>
      <c r="I3928" s="184"/>
    </row>
    <row r="3929" spans="1:9">
      <c r="A3929" s="166"/>
      <c r="B3929" s="85">
        <v>44911</v>
      </c>
      <c r="C3929" s="65" t="s">
        <v>2041</v>
      </c>
      <c r="D3929" s="35" t="s">
        <v>21</v>
      </c>
      <c r="E3929" s="1019">
        <v>20000</v>
      </c>
      <c r="F3929" s="167">
        <f t="shared" si="79"/>
        <v>20000</v>
      </c>
      <c r="G3929" s="171"/>
      <c r="H3929" s="178"/>
      <c r="I3929" s="184"/>
    </row>
    <row r="3930" spans="1:9">
      <c r="A3930" s="166"/>
      <c r="B3930" s="85">
        <v>44911</v>
      </c>
      <c r="C3930" s="65" t="s">
        <v>2041</v>
      </c>
      <c r="D3930" s="35" t="s">
        <v>21</v>
      </c>
      <c r="E3930" s="1019">
        <v>20000</v>
      </c>
      <c r="F3930" s="167">
        <f t="shared" si="79"/>
        <v>20000</v>
      </c>
      <c r="G3930" s="171"/>
      <c r="H3930" s="178"/>
      <c r="I3930" s="184"/>
    </row>
    <row r="3931" spans="1:9">
      <c r="A3931" s="166"/>
      <c r="B3931" s="85">
        <v>44911</v>
      </c>
      <c r="C3931" s="65" t="s">
        <v>2041</v>
      </c>
      <c r="D3931" s="35" t="s">
        <v>21</v>
      </c>
      <c r="E3931" s="1019">
        <v>20000</v>
      </c>
      <c r="F3931" s="167">
        <f t="shared" si="79"/>
        <v>20000</v>
      </c>
      <c r="G3931" s="171"/>
      <c r="H3931" s="178"/>
      <c r="I3931" s="184"/>
    </row>
    <row r="3932" spans="1:9">
      <c r="A3932" s="166"/>
      <c r="B3932" s="85">
        <v>44911</v>
      </c>
      <c r="C3932" s="65" t="s">
        <v>2041</v>
      </c>
      <c r="D3932" s="35" t="s">
        <v>21</v>
      </c>
      <c r="E3932" s="1019">
        <v>20000</v>
      </c>
      <c r="F3932" s="167">
        <f t="shared" si="79"/>
        <v>20000</v>
      </c>
      <c r="G3932" s="171"/>
      <c r="H3932" s="178"/>
      <c r="I3932" s="184"/>
    </row>
    <row r="3933" spans="1:9">
      <c r="A3933" s="166"/>
      <c r="B3933" s="85">
        <v>44911</v>
      </c>
      <c r="C3933" s="65" t="s">
        <v>2041</v>
      </c>
      <c r="D3933" s="35" t="s">
        <v>21</v>
      </c>
      <c r="E3933" s="1019">
        <v>20000</v>
      </c>
      <c r="F3933" s="167">
        <f t="shared" si="79"/>
        <v>20000</v>
      </c>
      <c r="G3933" s="171"/>
      <c r="H3933" s="178"/>
      <c r="I3933" s="184"/>
    </row>
    <row r="3934" spans="1:9">
      <c r="A3934" s="166"/>
      <c r="B3934" s="85">
        <v>44911</v>
      </c>
      <c r="C3934" s="65" t="s">
        <v>2041</v>
      </c>
      <c r="D3934" s="35" t="s">
        <v>21</v>
      </c>
      <c r="E3934" s="1019">
        <v>20000</v>
      </c>
      <c r="F3934" s="167">
        <f t="shared" ref="F3934:F3997" si="80">E3934</f>
        <v>20000</v>
      </c>
      <c r="G3934" s="171"/>
      <c r="H3934" s="178"/>
      <c r="I3934" s="184"/>
    </row>
    <row r="3935" spans="1:9">
      <c r="A3935" s="166"/>
      <c r="B3935" s="85">
        <v>44911</v>
      </c>
      <c r="C3935" s="65" t="s">
        <v>2041</v>
      </c>
      <c r="D3935" s="35" t="s">
        <v>21</v>
      </c>
      <c r="E3935" s="1019">
        <v>20000</v>
      </c>
      <c r="F3935" s="167">
        <f t="shared" si="80"/>
        <v>20000</v>
      </c>
      <c r="G3935" s="171"/>
      <c r="H3935" s="178"/>
      <c r="I3935" s="184"/>
    </row>
    <row r="3936" spans="1:9">
      <c r="A3936" s="166"/>
      <c r="B3936" s="85">
        <v>44911</v>
      </c>
      <c r="C3936" s="65" t="s">
        <v>2041</v>
      </c>
      <c r="D3936" s="35" t="s">
        <v>21</v>
      </c>
      <c r="E3936" s="1019">
        <v>20000</v>
      </c>
      <c r="F3936" s="167">
        <f t="shared" si="80"/>
        <v>20000</v>
      </c>
      <c r="G3936" s="171"/>
      <c r="H3936" s="178"/>
      <c r="I3936" s="184"/>
    </row>
    <row r="3937" spans="1:9">
      <c r="A3937" s="166"/>
      <c r="B3937" s="85">
        <v>44911</v>
      </c>
      <c r="C3937" s="65" t="s">
        <v>2041</v>
      </c>
      <c r="D3937" s="35" t="s">
        <v>21</v>
      </c>
      <c r="E3937" s="1019">
        <v>20000</v>
      </c>
      <c r="F3937" s="167">
        <f t="shared" si="80"/>
        <v>20000</v>
      </c>
      <c r="G3937" s="171"/>
      <c r="H3937" s="178"/>
      <c r="I3937" s="184"/>
    </row>
    <row r="3938" spans="1:9">
      <c r="A3938" s="166"/>
      <c r="B3938" s="85">
        <v>44911</v>
      </c>
      <c r="C3938" s="65" t="s">
        <v>2041</v>
      </c>
      <c r="D3938" s="35" t="s">
        <v>21</v>
      </c>
      <c r="E3938" s="1019">
        <v>20000</v>
      </c>
      <c r="F3938" s="167">
        <f t="shared" si="80"/>
        <v>20000</v>
      </c>
      <c r="G3938" s="171"/>
      <c r="H3938" s="178"/>
      <c r="I3938" s="184"/>
    </row>
    <row r="3939" spans="1:9">
      <c r="A3939" s="166"/>
      <c r="B3939" s="85">
        <v>44911</v>
      </c>
      <c r="C3939" s="65" t="s">
        <v>2041</v>
      </c>
      <c r="D3939" s="35" t="s">
        <v>21</v>
      </c>
      <c r="E3939" s="1019">
        <v>20000</v>
      </c>
      <c r="F3939" s="167">
        <f t="shared" si="80"/>
        <v>20000</v>
      </c>
      <c r="G3939" s="171"/>
      <c r="H3939" s="178"/>
      <c r="I3939" s="184"/>
    </row>
    <row r="3940" spans="1:9">
      <c r="A3940" s="166"/>
      <c r="B3940" s="85">
        <v>44911</v>
      </c>
      <c r="C3940" s="65" t="s">
        <v>2041</v>
      </c>
      <c r="D3940" s="35" t="s">
        <v>979</v>
      </c>
      <c r="E3940" s="1019">
        <v>2000000</v>
      </c>
      <c r="F3940" s="167">
        <f t="shared" si="80"/>
        <v>2000000</v>
      </c>
      <c r="G3940" s="171"/>
      <c r="H3940" s="178"/>
      <c r="I3940" s="184"/>
    </row>
    <row r="3941" spans="1:9">
      <c r="A3941" s="166"/>
      <c r="B3941" s="85">
        <v>44911</v>
      </c>
      <c r="C3941" s="65" t="s">
        <v>2041</v>
      </c>
      <c r="D3941" s="35" t="s">
        <v>21</v>
      </c>
      <c r="E3941" s="1019">
        <v>20000</v>
      </c>
      <c r="F3941" s="167">
        <f t="shared" si="80"/>
        <v>20000</v>
      </c>
      <c r="G3941" s="171"/>
      <c r="H3941" s="178"/>
      <c r="I3941" s="184"/>
    </row>
    <row r="3942" spans="1:9">
      <c r="A3942" s="166"/>
      <c r="B3942" s="85">
        <v>44911</v>
      </c>
      <c r="C3942" s="65" t="s">
        <v>2041</v>
      </c>
      <c r="D3942" s="35" t="s">
        <v>21</v>
      </c>
      <c r="E3942" s="1019">
        <v>20000</v>
      </c>
      <c r="F3942" s="167">
        <f t="shared" si="80"/>
        <v>20000</v>
      </c>
      <c r="G3942" s="171"/>
      <c r="H3942" s="178"/>
      <c r="I3942" s="184"/>
    </row>
    <row r="3943" spans="1:9">
      <c r="A3943" s="166"/>
      <c r="B3943" s="85">
        <v>44911</v>
      </c>
      <c r="C3943" s="65" t="s">
        <v>2041</v>
      </c>
      <c r="D3943" s="35" t="s">
        <v>21</v>
      </c>
      <c r="E3943" s="1019">
        <v>20000</v>
      </c>
      <c r="F3943" s="167">
        <f t="shared" si="80"/>
        <v>20000</v>
      </c>
      <c r="G3943" s="171"/>
      <c r="H3943" s="178"/>
      <c r="I3943" s="184"/>
    </row>
    <row r="3944" spans="1:9">
      <c r="A3944" s="166"/>
      <c r="B3944" s="85">
        <v>44911</v>
      </c>
      <c r="C3944" s="65" t="s">
        <v>2041</v>
      </c>
      <c r="D3944" s="35" t="s">
        <v>21</v>
      </c>
      <c r="E3944" s="1019">
        <v>20000</v>
      </c>
      <c r="F3944" s="167">
        <f t="shared" si="80"/>
        <v>20000</v>
      </c>
      <c r="G3944" s="171"/>
      <c r="H3944" s="178"/>
      <c r="I3944" s="184"/>
    </row>
    <row r="3945" spans="1:9">
      <c r="A3945" s="166"/>
      <c r="B3945" s="85">
        <v>44911</v>
      </c>
      <c r="C3945" s="65" t="s">
        <v>2041</v>
      </c>
      <c r="D3945" s="35" t="s">
        <v>21</v>
      </c>
      <c r="E3945" s="1019">
        <v>20000</v>
      </c>
      <c r="F3945" s="167">
        <f t="shared" si="80"/>
        <v>20000</v>
      </c>
      <c r="G3945" s="171"/>
      <c r="H3945" s="178"/>
      <c r="I3945" s="184"/>
    </row>
    <row r="3946" spans="1:9">
      <c r="A3946" s="166"/>
      <c r="B3946" s="85">
        <v>44912</v>
      </c>
      <c r="C3946" s="65" t="s">
        <v>2042</v>
      </c>
      <c r="D3946" s="35" t="s">
        <v>21</v>
      </c>
      <c r="E3946" s="1019">
        <v>20000</v>
      </c>
      <c r="F3946" s="167">
        <f t="shared" si="80"/>
        <v>20000</v>
      </c>
      <c r="G3946" s="171"/>
      <c r="H3946" s="178"/>
      <c r="I3946" s="184"/>
    </row>
    <row r="3947" spans="1:9">
      <c r="A3947" s="166"/>
      <c r="B3947" s="85">
        <v>44912</v>
      </c>
      <c r="C3947" s="65" t="s">
        <v>2042</v>
      </c>
      <c r="D3947" s="35" t="s">
        <v>21</v>
      </c>
      <c r="E3947" s="1019">
        <v>10000</v>
      </c>
      <c r="F3947" s="167">
        <f t="shared" si="80"/>
        <v>10000</v>
      </c>
      <c r="G3947" s="171"/>
      <c r="H3947" s="178"/>
      <c r="I3947" s="184"/>
    </row>
    <row r="3948" spans="1:9">
      <c r="A3948" s="166"/>
      <c r="B3948" s="85">
        <v>44912</v>
      </c>
      <c r="C3948" s="65" t="s">
        <v>2042</v>
      </c>
      <c r="D3948" s="35" t="s">
        <v>21</v>
      </c>
      <c r="E3948" s="1019">
        <v>10000</v>
      </c>
      <c r="F3948" s="167">
        <f t="shared" si="80"/>
        <v>10000</v>
      </c>
      <c r="G3948" s="171"/>
      <c r="H3948" s="178"/>
      <c r="I3948" s="184"/>
    </row>
    <row r="3949" spans="1:9">
      <c r="A3949" s="166"/>
      <c r="B3949" s="85">
        <v>44912</v>
      </c>
      <c r="C3949" s="65" t="s">
        <v>2042</v>
      </c>
      <c r="D3949" s="35" t="s">
        <v>21</v>
      </c>
      <c r="E3949" s="1019">
        <v>10000</v>
      </c>
      <c r="F3949" s="167">
        <f t="shared" si="80"/>
        <v>10000</v>
      </c>
      <c r="G3949" s="171"/>
      <c r="H3949" s="178"/>
      <c r="I3949" s="184"/>
    </row>
    <row r="3950" spans="1:9">
      <c r="A3950" s="166"/>
      <c r="B3950" s="85">
        <v>44912</v>
      </c>
      <c r="C3950" s="65" t="s">
        <v>2042</v>
      </c>
      <c r="D3950" s="35" t="s">
        <v>21</v>
      </c>
      <c r="E3950" s="1019">
        <v>10000</v>
      </c>
      <c r="F3950" s="167">
        <f t="shared" si="80"/>
        <v>10000</v>
      </c>
      <c r="G3950" s="171"/>
      <c r="H3950" s="178"/>
      <c r="I3950" s="184"/>
    </row>
    <row r="3951" spans="1:9">
      <c r="A3951" s="166"/>
      <c r="B3951" s="85">
        <v>44913</v>
      </c>
      <c r="C3951" s="65" t="s">
        <v>2043</v>
      </c>
      <c r="D3951" s="35" t="s">
        <v>21</v>
      </c>
      <c r="E3951" s="1019">
        <v>10000</v>
      </c>
      <c r="F3951" s="167">
        <f t="shared" si="80"/>
        <v>10000</v>
      </c>
      <c r="G3951" s="171"/>
      <c r="H3951" s="178"/>
      <c r="I3951" s="184"/>
    </row>
    <row r="3952" spans="1:9">
      <c r="A3952" s="166"/>
      <c r="B3952" s="85">
        <v>44913</v>
      </c>
      <c r="C3952" s="65" t="s">
        <v>2043</v>
      </c>
      <c r="D3952" s="35" t="s">
        <v>21</v>
      </c>
      <c r="E3952" s="1019">
        <v>20000</v>
      </c>
      <c r="F3952" s="167">
        <f t="shared" si="80"/>
        <v>20000</v>
      </c>
      <c r="G3952" s="171"/>
      <c r="H3952" s="178"/>
      <c r="I3952" s="184"/>
    </row>
    <row r="3953" spans="1:9">
      <c r="A3953" s="166"/>
      <c r="B3953" s="85">
        <v>44913</v>
      </c>
      <c r="C3953" s="65" t="s">
        <v>2043</v>
      </c>
      <c r="D3953" s="35" t="s">
        <v>21</v>
      </c>
      <c r="E3953" s="1019">
        <v>20000</v>
      </c>
      <c r="F3953" s="167">
        <f t="shared" si="80"/>
        <v>20000</v>
      </c>
      <c r="G3953" s="171"/>
      <c r="H3953" s="178"/>
      <c r="I3953" s="184"/>
    </row>
    <row r="3954" spans="1:9">
      <c r="A3954" s="166"/>
      <c r="B3954" s="85">
        <v>44913</v>
      </c>
      <c r="C3954" s="65" t="s">
        <v>2043</v>
      </c>
      <c r="D3954" s="35" t="s">
        <v>21</v>
      </c>
      <c r="E3954" s="1019">
        <v>10000</v>
      </c>
      <c r="F3954" s="167">
        <f t="shared" si="80"/>
        <v>10000</v>
      </c>
      <c r="G3954" s="171"/>
      <c r="H3954" s="178"/>
      <c r="I3954" s="184"/>
    </row>
    <row r="3955" spans="1:9">
      <c r="A3955" s="166"/>
      <c r="B3955" s="85">
        <v>44913</v>
      </c>
      <c r="C3955" s="65" t="s">
        <v>2043</v>
      </c>
      <c r="D3955" s="35" t="s">
        <v>21</v>
      </c>
      <c r="E3955" s="1019">
        <v>20000</v>
      </c>
      <c r="F3955" s="167">
        <f t="shared" si="80"/>
        <v>20000</v>
      </c>
      <c r="G3955" s="171"/>
      <c r="H3955" s="178"/>
      <c r="I3955" s="184"/>
    </row>
    <row r="3956" spans="1:9">
      <c r="A3956" s="166"/>
      <c r="B3956" s="85">
        <v>44913</v>
      </c>
      <c r="C3956" s="65" t="s">
        <v>2043</v>
      </c>
      <c r="D3956" s="35" t="s">
        <v>21</v>
      </c>
      <c r="E3956" s="1019">
        <v>20000</v>
      </c>
      <c r="F3956" s="167">
        <f t="shared" si="80"/>
        <v>20000</v>
      </c>
      <c r="G3956" s="171"/>
      <c r="H3956" s="178"/>
      <c r="I3956" s="184"/>
    </row>
    <row r="3957" spans="1:9">
      <c r="A3957" s="166"/>
      <c r="B3957" s="85">
        <v>44913</v>
      </c>
      <c r="C3957" s="65" t="s">
        <v>2043</v>
      </c>
      <c r="D3957" s="35" t="s">
        <v>21</v>
      </c>
      <c r="E3957" s="1020">
        <v>1</v>
      </c>
      <c r="F3957" s="167">
        <f t="shared" si="80"/>
        <v>1</v>
      </c>
      <c r="G3957" s="171"/>
      <c r="H3957" s="178"/>
      <c r="I3957" s="184"/>
    </row>
    <row r="3958" spans="1:9">
      <c r="A3958" s="166"/>
      <c r="B3958" s="85">
        <v>44913</v>
      </c>
      <c r="C3958" s="65" t="s">
        <v>2043</v>
      </c>
      <c r="D3958" s="35" t="s">
        <v>21</v>
      </c>
      <c r="E3958" s="1019">
        <v>20000</v>
      </c>
      <c r="F3958" s="167">
        <f t="shared" si="80"/>
        <v>20000</v>
      </c>
      <c r="G3958" s="171"/>
      <c r="H3958" s="178"/>
      <c r="I3958" s="184"/>
    </row>
    <row r="3959" spans="1:9">
      <c r="A3959" s="166"/>
      <c r="B3959" s="85">
        <v>44913</v>
      </c>
      <c r="C3959" s="65" t="s">
        <v>2043</v>
      </c>
      <c r="D3959" s="35" t="s">
        <v>21</v>
      </c>
      <c r="E3959" s="1019">
        <v>10000</v>
      </c>
      <c r="F3959" s="167">
        <f t="shared" si="80"/>
        <v>10000</v>
      </c>
      <c r="G3959" s="171"/>
      <c r="H3959" s="178"/>
      <c r="I3959" s="184"/>
    </row>
    <row r="3960" spans="1:9">
      <c r="A3960" s="166"/>
      <c r="B3960" s="85">
        <v>44913</v>
      </c>
      <c r="C3960" s="65" t="s">
        <v>2043</v>
      </c>
      <c r="D3960" s="35" t="s">
        <v>21</v>
      </c>
      <c r="E3960" s="1019">
        <v>20000</v>
      </c>
      <c r="F3960" s="167">
        <f t="shared" si="80"/>
        <v>20000</v>
      </c>
      <c r="G3960" s="171"/>
      <c r="H3960" s="178"/>
      <c r="I3960" s="184"/>
    </row>
    <row r="3961" spans="1:9">
      <c r="A3961" s="166"/>
      <c r="B3961" s="85">
        <v>44913</v>
      </c>
      <c r="C3961" s="65" t="s">
        <v>2043</v>
      </c>
      <c r="D3961" s="35" t="s">
        <v>21</v>
      </c>
      <c r="E3961" s="1019">
        <v>20000</v>
      </c>
      <c r="F3961" s="167">
        <f t="shared" si="80"/>
        <v>20000</v>
      </c>
      <c r="G3961" s="171"/>
      <c r="H3961" s="178"/>
      <c r="I3961" s="184"/>
    </row>
    <row r="3962" spans="1:9">
      <c r="A3962" s="166"/>
      <c r="B3962" s="85">
        <v>44913</v>
      </c>
      <c r="C3962" s="65" t="s">
        <v>2043</v>
      </c>
      <c r="D3962" s="35" t="s">
        <v>21</v>
      </c>
      <c r="E3962" s="1019">
        <v>20000</v>
      </c>
      <c r="F3962" s="167">
        <f t="shared" si="80"/>
        <v>20000</v>
      </c>
      <c r="G3962" s="171"/>
      <c r="H3962" s="178"/>
      <c r="I3962" s="184"/>
    </row>
    <row r="3963" spans="1:9">
      <c r="A3963" s="166"/>
      <c r="B3963" s="85">
        <v>44913</v>
      </c>
      <c r="C3963" s="65" t="s">
        <v>2043</v>
      </c>
      <c r="D3963" s="35" t="s">
        <v>21</v>
      </c>
      <c r="E3963" s="1019">
        <v>5000</v>
      </c>
      <c r="F3963" s="167">
        <f t="shared" si="80"/>
        <v>5000</v>
      </c>
      <c r="G3963" s="171"/>
      <c r="H3963" s="178"/>
      <c r="I3963" s="184"/>
    </row>
    <row r="3964" spans="1:9">
      <c r="A3964" s="166"/>
      <c r="B3964" s="85">
        <v>44913</v>
      </c>
      <c r="C3964" s="65" t="s">
        <v>2043</v>
      </c>
      <c r="D3964" s="35" t="s">
        <v>21</v>
      </c>
      <c r="E3964" s="1019">
        <v>20000</v>
      </c>
      <c r="F3964" s="167">
        <f t="shared" si="80"/>
        <v>20000</v>
      </c>
      <c r="G3964" s="171"/>
      <c r="H3964" s="178"/>
      <c r="I3964" s="184"/>
    </row>
    <row r="3965" spans="1:9">
      <c r="A3965" s="166"/>
      <c r="B3965" s="85">
        <v>44913</v>
      </c>
      <c r="C3965" s="65" t="s">
        <v>2043</v>
      </c>
      <c r="D3965" s="35" t="s">
        <v>21</v>
      </c>
      <c r="E3965" s="1019">
        <v>20000</v>
      </c>
      <c r="F3965" s="167">
        <f t="shared" si="80"/>
        <v>20000</v>
      </c>
      <c r="G3965" s="171"/>
      <c r="H3965" s="178"/>
      <c r="I3965" s="184"/>
    </row>
    <row r="3966" spans="1:9">
      <c r="A3966" s="166"/>
      <c r="B3966" s="85">
        <v>44913</v>
      </c>
      <c r="C3966" s="65" t="s">
        <v>2043</v>
      </c>
      <c r="D3966" s="35" t="s">
        <v>21</v>
      </c>
      <c r="E3966" s="1019">
        <v>20000</v>
      </c>
      <c r="F3966" s="167">
        <f t="shared" si="80"/>
        <v>20000</v>
      </c>
      <c r="G3966" s="171"/>
      <c r="H3966" s="178"/>
      <c r="I3966" s="184"/>
    </row>
    <row r="3967" spans="1:9">
      <c r="A3967" s="166"/>
      <c r="B3967" s="85">
        <v>44913</v>
      </c>
      <c r="C3967" s="65" t="s">
        <v>2043</v>
      </c>
      <c r="D3967" s="35" t="s">
        <v>21</v>
      </c>
      <c r="E3967" s="1019">
        <v>20000</v>
      </c>
      <c r="F3967" s="167">
        <f t="shared" si="80"/>
        <v>20000</v>
      </c>
      <c r="G3967" s="171"/>
      <c r="H3967" s="178"/>
      <c r="I3967" s="184"/>
    </row>
    <row r="3968" spans="1:9">
      <c r="A3968" s="166"/>
      <c r="B3968" s="85">
        <v>44913</v>
      </c>
      <c r="C3968" s="65" t="s">
        <v>2043</v>
      </c>
      <c r="D3968" s="35" t="s">
        <v>21</v>
      </c>
      <c r="E3968" s="1019">
        <v>20000</v>
      </c>
      <c r="F3968" s="167">
        <f t="shared" si="80"/>
        <v>20000</v>
      </c>
      <c r="G3968" s="171"/>
      <c r="H3968" s="178"/>
      <c r="I3968" s="184"/>
    </row>
    <row r="3969" spans="1:9">
      <c r="A3969" s="166"/>
      <c r="B3969" s="85">
        <v>44913</v>
      </c>
      <c r="C3969" s="65" t="s">
        <v>2043</v>
      </c>
      <c r="D3969" s="35" t="s">
        <v>21</v>
      </c>
      <c r="E3969" s="1019">
        <v>20000</v>
      </c>
      <c r="F3969" s="167">
        <f t="shared" si="80"/>
        <v>20000</v>
      </c>
      <c r="G3969" s="171"/>
      <c r="H3969" s="178"/>
      <c r="I3969" s="184"/>
    </row>
    <row r="3970" spans="1:9">
      <c r="A3970" s="166"/>
      <c r="B3970" s="85">
        <v>44913</v>
      </c>
      <c r="C3970" s="65" t="s">
        <v>2043</v>
      </c>
      <c r="D3970" s="35" t="s">
        <v>21</v>
      </c>
      <c r="E3970" s="1019">
        <v>20000</v>
      </c>
      <c r="F3970" s="167">
        <f t="shared" si="80"/>
        <v>20000</v>
      </c>
      <c r="G3970" s="171"/>
      <c r="H3970" s="178"/>
      <c r="I3970" s="184"/>
    </row>
    <row r="3971" spans="1:9">
      <c r="A3971" s="166"/>
      <c r="B3971" s="85">
        <v>44913</v>
      </c>
      <c r="C3971" s="65" t="s">
        <v>2043</v>
      </c>
      <c r="D3971" s="35" t="s">
        <v>21</v>
      </c>
      <c r="E3971" s="1019">
        <v>20000</v>
      </c>
      <c r="F3971" s="167">
        <f t="shared" si="80"/>
        <v>20000</v>
      </c>
      <c r="G3971" s="171"/>
      <c r="H3971" s="178"/>
      <c r="I3971" s="184"/>
    </row>
    <row r="3972" spans="1:9">
      <c r="A3972" s="166"/>
      <c r="B3972" s="85">
        <v>44913</v>
      </c>
      <c r="C3972" s="65" t="s">
        <v>2043</v>
      </c>
      <c r="D3972" s="35" t="s">
        <v>21</v>
      </c>
      <c r="E3972" s="1019">
        <v>20000</v>
      </c>
      <c r="F3972" s="167">
        <f t="shared" si="80"/>
        <v>20000</v>
      </c>
      <c r="G3972" s="171"/>
      <c r="H3972" s="178"/>
      <c r="I3972" s="184"/>
    </row>
    <row r="3973" spans="1:9">
      <c r="A3973" s="166"/>
      <c r="B3973" s="85">
        <v>44913</v>
      </c>
      <c r="C3973" s="65" t="s">
        <v>2043</v>
      </c>
      <c r="D3973" s="35" t="s">
        <v>21</v>
      </c>
      <c r="E3973" s="1019">
        <v>20000</v>
      </c>
      <c r="F3973" s="167">
        <f t="shared" si="80"/>
        <v>20000</v>
      </c>
      <c r="G3973" s="171"/>
      <c r="H3973" s="178"/>
      <c r="I3973" s="184"/>
    </row>
    <row r="3974" spans="1:9">
      <c r="A3974" s="166"/>
      <c r="B3974" s="85">
        <v>44913</v>
      </c>
      <c r="C3974" s="65" t="s">
        <v>2043</v>
      </c>
      <c r="D3974" s="35" t="s">
        <v>21</v>
      </c>
      <c r="E3974" s="1019">
        <v>20000</v>
      </c>
      <c r="F3974" s="167">
        <f t="shared" si="80"/>
        <v>20000</v>
      </c>
      <c r="G3974" s="171"/>
      <c r="H3974" s="178"/>
      <c r="I3974" s="184"/>
    </row>
    <row r="3975" spans="1:9">
      <c r="A3975" s="166"/>
      <c r="B3975" s="85">
        <v>44913</v>
      </c>
      <c r="C3975" s="65" t="s">
        <v>2043</v>
      </c>
      <c r="D3975" s="35" t="s">
        <v>21</v>
      </c>
      <c r="E3975" s="1019">
        <v>20000</v>
      </c>
      <c r="F3975" s="167">
        <f t="shared" si="80"/>
        <v>20000</v>
      </c>
      <c r="G3975" s="171"/>
      <c r="H3975" s="178"/>
      <c r="I3975" s="184"/>
    </row>
    <row r="3976" spans="1:9">
      <c r="A3976" s="166"/>
      <c r="B3976" s="85">
        <v>44913</v>
      </c>
      <c r="C3976" s="65" t="s">
        <v>2043</v>
      </c>
      <c r="D3976" s="35" t="s">
        <v>21</v>
      </c>
      <c r="E3976" s="1019">
        <v>20000</v>
      </c>
      <c r="F3976" s="167">
        <f t="shared" si="80"/>
        <v>20000</v>
      </c>
      <c r="G3976" s="171"/>
      <c r="H3976" s="178"/>
      <c r="I3976" s="184"/>
    </row>
    <row r="3977" spans="1:9">
      <c r="A3977" s="166"/>
      <c r="B3977" s="85">
        <v>44913</v>
      </c>
      <c r="C3977" s="65" t="s">
        <v>2043</v>
      </c>
      <c r="D3977" s="35" t="s">
        <v>21</v>
      </c>
      <c r="E3977" s="1019">
        <v>20000</v>
      </c>
      <c r="F3977" s="167">
        <f t="shared" si="80"/>
        <v>20000</v>
      </c>
      <c r="G3977" s="171"/>
      <c r="H3977" s="178"/>
      <c r="I3977" s="184"/>
    </row>
    <row r="3978" spans="1:9">
      <c r="A3978" s="166"/>
      <c r="B3978" s="85">
        <v>44913</v>
      </c>
      <c r="C3978" s="65" t="s">
        <v>2043</v>
      </c>
      <c r="D3978" s="35" t="s">
        <v>21</v>
      </c>
      <c r="E3978" s="1019">
        <v>20000</v>
      </c>
      <c r="F3978" s="167">
        <f t="shared" si="80"/>
        <v>20000</v>
      </c>
      <c r="G3978" s="171"/>
      <c r="H3978" s="178"/>
      <c r="I3978" s="184"/>
    </row>
    <row r="3979" spans="1:9">
      <c r="A3979" s="166"/>
      <c r="B3979" s="85">
        <v>44913</v>
      </c>
      <c r="C3979" s="65" t="s">
        <v>2043</v>
      </c>
      <c r="D3979" s="35" t="s">
        <v>21</v>
      </c>
      <c r="E3979" s="1019">
        <v>20000</v>
      </c>
      <c r="F3979" s="167">
        <f t="shared" si="80"/>
        <v>20000</v>
      </c>
      <c r="G3979" s="171"/>
      <c r="H3979" s="178"/>
      <c r="I3979" s="184"/>
    </row>
    <row r="3980" spans="1:9">
      <c r="A3980" s="166"/>
      <c r="B3980" s="85">
        <v>44913</v>
      </c>
      <c r="C3980" s="65" t="s">
        <v>2043</v>
      </c>
      <c r="D3980" s="35" t="s">
        <v>21</v>
      </c>
      <c r="E3980" s="1019">
        <v>20000</v>
      </c>
      <c r="F3980" s="167">
        <f t="shared" si="80"/>
        <v>20000</v>
      </c>
      <c r="G3980" s="171"/>
      <c r="H3980" s="178"/>
      <c r="I3980" s="184"/>
    </row>
    <row r="3981" spans="1:9">
      <c r="A3981" s="166"/>
      <c r="B3981" s="85">
        <v>44913</v>
      </c>
      <c r="C3981" s="65" t="s">
        <v>2043</v>
      </c>
      <c r="D3981" s="35" t="s">
        <v>21</v>
      </c>
      <c r="E3981" s="1019">
        <v>20000</v>
      </c>
      <c r="F3981" s="167">
        <f t="shared" si="80"/>
        <v>20000</v>
      </c>
      <c r="G3981" s="171"/>
      <c r="H3981" s="178"/>
      <c r="I3981" s="184"/>
    </row>
    <row r="3982" spans="1:9">
      <c r="A3982" s="166"/>
      <c r="B3982" s="85">
        <v>44913</v>
      </c>
      <c r="C3982" s="65" t="s">
        <v>2043</v>
      </c>
      <c r="D3982" s="35" t="s">
        <v>21</v>
      </c>
      <c r="E3982" s="1019">
        <v>10000</v>
      </c>
      <c r="F3982" s="167">
        <f t="shared" si="80"/>
        <v>10000</v>
      </c>
      <c r="G3982" s="171"/>
      <c r="H3982" s="178"/>
      <c r="I3982" s="184"/>
    </row>
    <row r="3983" spans="1:9">
      <c r="A3983" s="166"/>
      <c r="B3983" s="85">
        <v>44913</v>
      </c>
      <c r="C3983" s="65" t="s">
        <v>2043</v>
      </c>
      <c r="D3983" s="35" t="s">
        <v>21</v>
      </c>
      <c r="E3983" s="1019">
        <v>20000</v>
      </c>
      <c r="F3983" s="167">
        <f t="shared" si="80"/>
        <v>20000</v>
      </c>
      <c r="G3983" s="171"/>
      <c r="H3983" s="178"/>
      <c r="I3983" s="184"/>
    </row>
    <row r="3984" spans="1:9">
      <c r="A3984" s="166"/>
      <c r="B3984" s="85">
        <v>44913</v>
      </c>
      <c r="C3984" s="65" t="s">
        <v>2043</v>
      </c>
      <c r="D3984" s="35" t="s">
        <v>21</v>
      </c>
      <c r="E3984" s="1019">
        <v>20000</v>
      </c>
      <c r="F3984" s="167">
        <f t="shared" si="80"/>
        <v>20000</v>
      </c>
      <c r="G3984" s="171"/>
      <c r="H3984" s="178"/>
      <c r="I3984" s="184"/>
    </row>
    <row r="3985" spans="1:9">
      <c r="A3985" s="166"/>
      <c r="B3985" s="85">
        <v>44913</v>
      </c>
      <c r="C3985" s="65" t="s">
        <v>2043</v>
      </c>
      <c r="D3985" s="35" t="s">
        <v>21</v>
      </c>
      <c r="E3985" s="1019">
        <v>20000</v>
      </c>
      <c r="F3985" s="167">
        <f t="shared" si="80"/>
        <v>20000</v>
      </c>
      <c r="G3985" s="171"/>
      <c r="H3985" s="178"/>
      <c r="I3985" s="184"/>
    </row>
    <row r="3986" spans="1:9">
      <c r="A3986" s="166"/>
      <c r="B3986" s="85">
        <v>44913</v>
      </c>
      <c r="C3986" s="65" t="s">
        <v>2043</v>
      </c>
      <c r="D3986" s="35" t="s">
        <v>21</v>
      </c>
      <c r="E3986" s="1019">
        <v>20000</v>
      </c>
      <c r="F3986" s="167">
        <f t="shared" si="80"/>
        <v>20000</v>
      </c>
      <c r="G3986" s="171"/>
      <c r="H3986" s="178"/>
      <c r="I3986" s="184"/>
    </row>
    <row r="3987" spans="1:9">
      <c r="A3987" s="166"/>
      <c r="B3987" s="85">
        <v>44913</v>
      </c>
      <c r="C3987" s="65" t="s">
        <v>2043</v>
      </c>
      <c r="D3987" s="35" t="s">
        <v>21</v>
      </c>
      <c r="E3987" s="1019">
        <v>20000</v>
      </c>
      <c r="F3987" s="167">
        <f t="shared" si="80"/>
        <v>20000</v>
      </c>
      <c r="G3987" s="171"/>
      <c r="H3987" s="178"/>
      <c r="I3987" s="184"/>
    </row>
    <row r="3988" spans="1:9">
      <c r="A3988" s="166"/>
      <c r="B3988" s="85">
        <v>44913</v>
      </c>
      <c r="C3988" s="65" t="s">
        <v>2043</v>
      </c>
      <c r="D3988" s="35" t="s">
        <v>21</v>
      </c>
      <c r="E3988" s="1019">
        <v>20000</v>
      </c>
      <c r="F3988" s="167">
        <f t="shared" si="80"/>
        <v>20000</v>
      </c>
      <c r="G3988" s="171"/>
      <c r="H3988" s="178"/>
      <c r="I3988" s="184"/>
    </row>
    <row r="3989" spans="1:9">
      <c r="A3989" s="166"/>
      <c r="B3989" s="85">
        <v>44914</v>
      </c>
      <c r="C3989" s="65" t="s">
        <v>2044</v>
      </c>
      <c r="D3989" s="35" t="s">
        <v>2448</v>
      </c>
      <c r="E3989" s="1019">
        <v>300000</v>
      </c>
      <c r="F3989" s="167">
        <f t="shared" si="80"/>
        <v>300000</v>
      </c>
      <c r="G3989" s="171"/>
      <c r="H3989" s="178"/>
      <c r="I3989" s="184"/>
    </row>
    <row r="3990" spans="1:9">
      <c r="A3990" s="166"/>
      <c r="B3990" s="85">
        <v>44914</v>
      </c>
      <c r="C3990" s="65" t="s">
        <v>2044</v>
      </c>
      <c r="D3990" s="35" t="s">
        <v>21</v>
      </c>
      <c r="E3990" s="1019">
        <v>20000</v>
      </c>
      <c r="F3990" s="167">
        <f t="shared" si="80"/>
        <v>20000</v>
      </c>
      <c r="G3990" s="171"/>
      <c r="H3990" s="178"/>
      <c r="I3990" s="184"/>
    </row>
    <row r="3991" spans="1:9">
      <c r="A3991" s="166"/>
      <c r="B3991" s="85">
        <v>44914</v>
      </c>
      <c r="C3991" s="65" t="s">
        <v>2044</v>
      </c>
      <c r="D3991" s="35" t="s">
        <v>21</v>
      </c>
      <c r="E3991" s="1019">
        <v>1000</v>
      </c>
      <c r="F3991" s="167">
        <f t="shared" si="80"/>
        <v>1000</v>
      </c>
      <c r="G3991" s="171"/>
      <c r="H3991" s="178"/>
      <c r="I3991" s="184"/>
    </row>
    <row r="3992" spans="1:9">
      <c r="A3992" s="166"/>
      <c r="B3992" s="85">
        <v>44914</v>
      </c>
      <c r="C3992" s="65" t="s">
        <v>2044</v>
      </c>
      <c r="D3992" s="35" t="s">
        <v>21</v>
      </c>
      <c r="E3992" s="1019">
        <v>20000</v>
      </c>
      <c r="F3992" s="167">
        <f t="shared" si="80"/>
        <v>20000</v>
      </c>
      <c r="G3992" s="171"/>
      <c r="H3992" s="178"/>
      <c r="I3992" s="184"/>
    </row>
    <row r="3993" spans="1:9">
      <c r="A3993" s="166"/>
      <c r="B3993" s="85">
        <v>44914</v>
      </c>
      <c r="C3993" s="65" t="s">
        <v>2044</v>
      </c>
      <c r="D3993" s="35" t="s">
        <v>21</v>
      </c>
      <c r="E3993" s="1019">
        <v>20000</v>
      </c>
      <c r="F3993" s="167">
        <f t="shared" si="80"/>
        <v>20000</v>
      </c>
      <c r="G3993" s="171"/>
      <c r="H3993" s="178"/>
      <c r="I3993" s="184"/>
    </row>
    <row r="3994" spans="1:9">
      <c r="A3994" s="166"/>
      <c r="B3994" s="85">
        <v>44914</v>
      </c>
      <c r="C3994" s="65" t="s">
        <v>2044</v>
      </c>
      <c r="D3994" s="35" t="s">
        <v>21</v>
      </c>
      <c r="E3994" s="1019">
        <v>20000</v>
      </c>
      <c r="F3994" s="167">
        <f t="shared" si="80"/>
        <v>20000</v>
      </c>
      <c r="G3994" s="171"/>
      <c r="H3994" s="178"/>
      <c r="I3994" s="184"/>
    </row>
    <row r="3995" spans="1:9">
      <c r="A3995" s="166"/>
      <c r="B3995" s="85">
        <v>44914</v>
      </c>
      <c r="C3995" s="65" t="s">
        <v>2044</v>
      </c>
      <c r="D3995" s="35" t="s">
        <v>21</v>
      </c>
      <c r="E3995" s="1019">
        <v>20000</v>
      </c>
      <c r="F3995" s="167">
        <f t="shared" si="80"/>
        <v>20000</v>
      </c>
      <c r="G3995" s="171"/>
      <c r="H3995" s="178"/>
      <c r="I3995" s="184"/>
    </row>
    <row r="3996" spans="1:9">
      <c r="A3996" s="166"/>
      <c r="B3996" s="85">
        <v>44914</v>
      </c>
      <c r="C3996" s="65" t="s">
        <v>2044</v>
      </c>
      <c r="D3996" s="35" t="s">
        <v>21</v>
      </c>
      <c r="E3996" s="1019">
        <v>20000</v>
      </c>
      <c r="F3996" s="167">
        <f t="shared" si="80"/>
        <v>20000</v>
      </c>
      <c r="G3996" s="171"/>
      <c r="H3996" s="178"/>
      <c r="I3996" s="184"/>
    </row>
    <row r="3997" spans="1:9">
      <c r="A3997" s="166"/>
      <c r="B3997" s="85">
        <v>44914</v>
      </c>
      <c r="C3997" s="65" t="s">
        <v>2044</v>
      </c>
      <c r="D3997" s="35" t="s">
        <v>21</v>
      </c>
      <c r="E3997" s="1019">
        <v>10000</v>
      </c>
      <c r="F3997" s="167">
        <f t="shared" si="80"/>
        <v>10000</v>
      </c>
      <c r="G3997" s="171"/>
      <c r="H3997" s="178"/>
      <c r="I3997" s="184"/>
    </row>
    <row r="3998" spans="1:9">
      <c r="A3998" s="166"/>
      <c r="B3998" s="85">
        <v>44914</v>
      </c>
      <c r="C3998" s="65" t="s">
        <v>2044</v>
      </c>
      <c r="D3998" s="35" t="s">
        <v>21</v>
      </c>
      <c r="E3998" s="1019">
        <v>20000</v>
      </c>
      <c r="F3998" s="167">
        <f t="shared" ref="F3998:F4061" si="81">E3998</f>
        <v>20000</v>
      </c>
      <c r="G3998" s="171"/>
      <c r="H3998" s="178"/>
      <c r="I3998" s="184"/>
    </row>
    <row r="3999" spans="1:9">
      <c r="A3999" s="166"/>
      <c r="B3999" s="85">
        <v>44914</v>
      </c>
      <c r="C3999" s="65" t="s">
        <v>2044</v>
      </c>
      <c r="D3999" s="35" t="s">
        <v>21</v>
      </c>
      <c r="E3999" s="1019">
        <v>20000</v>
      </c>
      <c r="F3999" s="167">
        <f t="shared" si="81"/>
        <v>20000</v>
      </c>
      <c r="G3999" s="171"/>
      <c r="H3999" s="178"/>
      <c r="I3999" s="184"/>
    </row>
    <row r="4000" spans="1:9">
      <c r="A4000" s="166"/>
      <c r="B4000" s="85">
        <v>44914</v>
      </c>
      <c r="C4000" s="65" t="s">
        <v>2044</v>
      </c>
      <c r="D4000" s="35" t="s">
        <v>21</v>
      </c>
      <c r="E4000" s="1019">
        <v>20000</v>
      </c>
      <c r="F4000" s="167">
        <f t="shared" si="81"/>
        <v>20000</v>
      </c>
      <c r="G4000" s="171"/>
      <c r="H4000" s="178"/>
      <c r="I4000" s="184"/>
    </row>
    <row r="4001" spans="1:9">
      <c r="A4001" s="166"/>
      <c r="B4001" s="85">
        <v>44914</v>
      </c>
      <c r="C4001" s="65" t="s">
        <v>2044</v>
      </c>
      <c r="D4001" s="35" t="s">
        <v>21</v>
      </c>
      <c r="E4001" s="1019">
        <v>20000</v>
      </c>
      <c r="F4001" s="167">
        <f t="shared" si="81"/>
        <v>20000</v>
      </c>
      <c r="G4001" s="171"/>
      <c r="H4001" s="178"/>
      <c r="I4001" s="184"/>
    </row>
    <row r="4002" spans="1:9">
      <c r="A4002" s="166"/>
      <c r="B4002" s="85">
        <v>44914</v>
      </c>
      <c r="C4002" s="65" t="s">
        <v>2044</v>
      </c>
      <c r="D4002" s="35" t="s">
        <v>21</v>
      </c>
      <c r="E4002" s="1019">
        <v>3000</v>
      </c>
      <c r="F4002" s="167">
        <f t="shared" si="81"/>
        <v>3000</v>
      </c>
      <c r="G4002" s="171"/>
      <c r="H4002" s="178"/>
      <c r="I4002" s="184"/>
    </row>
    <row r="4003" spans="1:9">
      <c r="A4003" s="166"/>
      <c r="B4003" s="85">
        <v>44914</v>
      </c>
      <c r="C4003" s="65" t="s">
        <v>2044</v>
      </c>
      <c r="D4003" s="35" t="s">
        <v>21</v>
      </c>
      <c r="E4003" s="1019">
        <v>5000</v>
      </c>
      <c r="F4003" s="167">
        <f t="shared" si="81"/>
        <v>5000</v>
      </c>
      <c r="G4003" s="171"/>
      <c r="H4003" s="178"/>
      <c r="I4003" s="184"/>
    </row>
    <row r="4004" spans="1:9">
      <c r="A4004" s="166"/>
      <c r="B4004" s="85">
        <v>44914</v>
      </c>
      <c r="C4004" s="65" t="s">
        <v>2044</v>
      </c>
      <c r="D4004" s="35" t="s">
        <v>21</v>
      </c>
      <c r="E4004" s="1019">
        <v>20000</v>
      </c>
      <c r="F4004" s="167">
        <f t="shared" si="81"/>
        <v>20000</v>
      </c>
      <c r="G4004" s="171"/>
      <c r="H4004" s="178"/>
      <c r="I4004" s="184"/>
    </row>
    <row r="4005" spans="1:9">
      <c r="A4005" s="166"/>
      <c r="B4005" s="85">
        <v>44914</v>
      </c>
      <c r="C4005" s="65" t="s">
        <v>2044</v>
      </c>
      <c r="D4005" s="35" t="s">
        <v>21</v>
      </c>
      <c r="E4005" s="1019">
        <v>10000</v>
      </c>
      <c r="F4005" s="167">
        <f t="shared" si="81"/>
        <v>10000</v>
      </c>
      <c r="G4005" s="171"/>
      <c r="H4005" s="178"/>
      <c r="I4005" s="184"/>
    </row>
    <row r="4006" spans="1:9">
      <c r="A4006" s="166"/>
      <c r="B4006" s="85">
        <v>44914</v>
      </c>
      <c r="C4006" s="65" t="s">
        <v>2044</v>
      </c>
      <c r="D4006" s="35" t="s">
        <v>21</v>
      </c>
      <c r="E4006" s="1019">
        <v>20000</v>
      </c>
      <c r="F4006" s="167">
        <f t="shared" si="81"/>
        <v>20000</v>
      </c>
      <c r="G4006" s="171"/>
      <c r="H4006" s="178"/>
      <c r="I4006" s="184"/>
    </row>
    <row r="4007" spans="1:9">
      <c r="A4007" s="166"/>
      <c r="B4007" s="85">
        <v>44914</v>
      </c>
      <c r="C4007" s="65" t="s">
        <v>2044</v>
      </c>
      <c r="D4007" s="35" t="s">
        <v>21</v>
      </c>
      <c r="E4007" s="1019">
        <v>20000</v>
      </c>
      <c r="F4007" s="167">
        <f t="shared" si="81"/>
        <v>20000</v>
      </c>
      <c r="G4007" s="171"/>
      <c r="H4007" s="178"/>
      <c r="I4007" s="184"/>
    </row>
    <row r="4008" spans="1:9">
      <c r="A4008" s="166"/>
      <c r="B4008" s="85">
        <v>44914</v>
      </c>
      <c r="C4008" s="65" t="s">
        <v>2044</v>
      </c>
      <c r="D4008" s="35" t="s">
        <v>21</v>
      </c>
      <c r="E4008" s="1019">
        <v>20000</v>
      </c>
      <c r="F4008" s="167">
        <f t="shared" si="81"/>
        <v>20000</v>
      </c>
      <c r="G4008" s="171"/>
      <c r="H4008" s="178"/>
      <c r="I4008" s="184"/>
    </row>
    <row r="4009" spans="1:9">
      <c r="A4009" s="166"/>
      <c r="B4009" s="85">
        <v>44914</v>
      </c>
      <c r="C4009" s="65" t="s">
        <v>2044</v>
      </c>
      <c r="D4009" s="35" t="s">
        <v>2024</v>
      </c>
      <c r="E4009" s="1019">
        <v>100000</v>
      </c>
      <c r="F4009" s="167">
        <f t="shared" si="81"/>
        <v>100000</v>
      </c>
      <c r="G4009" s="171"/>
      <c r="H4009" s="178"/>
      <c r="I4009" s="184"/>
    </row>
    <row r="4010" spans="1:9">
      <c r="A4010" s="166"/>
      <c r="B4010" s="85">
        <v>44915</v>
      </c>
      <c r="C4010" s="65" t="s">
        <v>2045</v>
      </c>
      <c r="D4010" s="35" t="s">
        <v>146</v>
      </c>
      <c r="E4010" s="1019">
        <v>200000</v>
      </c>
      <c r="F4010" s="167">
        <f t="shared" si="81"/>
        <v>200000</v>
      </c>
      <c r="G4010" s="171"/>
      <c r="H4010" s="178"/>
      <c r="I4010" s="184"/>
    </row>
    <row r="4011" spans="1:9">
      <c r="A4011" s="166"/>
      <c r="B4011" s="85">
        <v>44915</v>
      </c>
      <c r="C4011" s="65" t="s">
        <v>2045</v>
      </c>
      <c r="D4011" s="35" t="s">
        <v>21</v>
      </c>
      <c r="E4011" s="1019">
        <v>20000</v>
      </c>
      <c r="F4011" s="167">
        <f t="shared" si="81"/>
        <v>20000</v>
      </c>
      <c r="G4011" s="171"/>
      <c r="H4011" s="178"/>
      <c r="I4011" s="184"/>
    </row>
    <row r="4012" spans="1:9">
      <c r="A4012" s="166"/>
      <c r="B4012" s="85">
        <v>44915</v>
      </c>
      <c r="C4012" s="65" t="s">
        <v>2045</v>
      </c>
      <c r="D4012" s="35" t="s">
        <v>21</v>
      </c>
      <c r="E4012" s="1019">
        <v>20000</v>
      </c>
      <c r="F4012" s="167">
        <f t="shared" si="81"/>
        <v>20000</v>
      </c>
      <c r="G4012" s="171"/>
      <c r="H4012" s="178"/>
      <c r="I4012" s="184"/>
    </row>
    <row r="4013" spans="1:9">
      <c r="A4013" s="166"/>
      <c r="B4013" s="85">
        <v>44915</v>
      </c>
      <c r="C4013" s="65" t="s">
        <v>2045</v>
      </c>
      <c r="D4013" s="35" t="s">
        <v>21</v>
      </c>
      <c r="E4013" s="1019">
        <v>20000</v>
      </c>
      <c r="F4013" s="167">
        <f t="shared" si="81"/>
        <v>20000</v>
      </c>
      <c r="G4013" s="171"/>
      <c r="H4013" s="178"/>
      <c r="I4013" s="184"/>
    </row>
    <row r="4014" spans="1:9">
      <c r="A4014" s="166"/>
      <c r="B4014" s="85">
        <v>44915</v>
      </c>
      <c r="C4014" s="65" t="s">
        <v>2045</v>
      </c>
      <c r="D4014" s="35" t="s">
        <v>21</v>
      </c>
      <c r="E4014" s="1019">
        <v>20000</v>
      </c>
      <c r="F4014" s="167">
        <f t="shared" si="81"/>
        <v>20000</v>
      </c>
      <c r="G4014" s="171"/>
      <c r="H4014" s="178"/>
      <c r="I4014" s="184"/>
    </row>
    <row r="4015" spans="1:9">
      <c r="A4015" s="166"/>
      <c r="B4015" s="85">
        <v>44915</v>
      </c>
      <c r="C4015" s="65" t="s">
        <v>2045</v>
      </c>
      <c r="D4015" s="35" t="s">
        <v>21</v>
      </c>
      <c r="E4015" s="1019">
        <v>20000</v>
      </c>
      <c r="F4015" s="167">
        <f t="shared" si="81"/>
        <v>20000</v>
      </c>
      <c r="G4015" s="171"/>
      <c r="H4015" s="178"/>
      <c r="I4015" s="184"/>
    </row>
    <row r="4016" spans="1:9">
      <c r="A4016" s="166"/>
      <c r="B4016" s="85">
        <v>44915</v>
      </c>
      <c r="C4016" s="65" t="s">
        <v>2045</v>
      </c>
      <c r="D4016" s="35" t="s">
        <v>21</v>
      </c>
      <c r="E4016" s="1019">
        <v>20000</v>
      </c>
      <c r="F4016" s="167">
        <f t="shared" si="81"/>
        <v>20000</v>
      </c>
      <c r="G4016" s="171"/>
      <c r="H4016" s="178"/>
      <c r="I4016" s="184"/>
    </row>
    <row r="4017" spans="1:9">
      <c r="A4017" s="166"/>
      <c r="B4017" s="85">
        <v>44915</v>
      </c>
      <c r="C4017" s="65" t="s">
        <v>2045</v>
      </c>
      <c r="D4017" s="35" t="s">
        <v>21</v>
      </c>
      <c r="E4017" s="1019">
        <v>20000</v>
      </c>
      <c r="F4017" s="167">
        <f t="shared" si="81"/>
        <v>20000</v>
      </c>
      <c r="G4017" s="171"/>
      <c r="H4017" s="178"/>
      <c r="I4017" s="184"/>
    </row>
    <row r="4018" spans="1:9">
      <c r="A4018" s="166"/>
      <c r="B4018" s="85">
        <v>44915</v>
      </c>
      <c r="C4018" s="65" t="s">
        <v>2045</v>
      </c>
      <c r="D4018" s="35" t="s">
        <v>21</v>
      </c>
      <c r="E4018" s="1019">
        <v>20000</v>
      </c>
      <c r="F4018" s="167">
        <f t="shared" si="81"/>
        <v>20000</v>
      </c>
      <c r="G4018" s="171"/>
      <c r="H4018" s="178"/>
      <c r="I4018" s="184"/>
    </row>
    <row r="4019" spans="1:9">
      <c r="A4019" s="166"/>
      <c r="B4019" s="85">
        <v>44915</v>
      </c>
      <c r="C4019" s="65" t="s">
        <v>2045</v>
      </c>
      <c r="D4019" s="35" t="s">
        <v>21</v>
      </c>
      <c r="E4019" s="1019">
        <v>10000</v>
      </c>
      <c r="F4019" s="167">
        <f t="shared" si="81"/>
        <v>10000</v>
      </c>
      <c r="G4019" s="171"/>
      <c r="H4019" s="178"/>
      <c r="I4019" s="184"/>
    </row>
    <row r="4020" spans="1:9">
      <c r="A4020" s="166"/>
      <c r="B4020" s="85">
        <v>44915</v>
      </c>
      <c r="C4020" s="65" t="s">
        <v>2045</v>
      </c>
      <c r="D4020" s="35" t="s">
        <v>21</v>
      </c>
      <c r="E4020" s="1019">
        <v>20000</v>
      </c>
      <c r="F4020" s="167">
        <f t="shared" si="81"/>
        <v>20000</v>
      </c>
      <c r="G4020" s="171"/>
      <c r="H4020" s="178"/>
      <c r="I4020" s="184"/>
    </row>
    <row r="4021" spans="1:9">
      <c r="A4021" s="166"/>
      <c r="B4021" s="85">
        <v>44915</v>
      </c>
      <c r="C4021" s="65" t="s">
        <v>2045</v>
      </c>
      <c r="D4021" s="35" t="s">
        <v>2084</v>
      </c>
      <c r="E4021" s="1019">
        <v>200000</v>
      </c>
      <c r="F4021" s="167">
        <f t="shared" si="81"/>
        <v>200000</v>
      </c>
      <c r="G4021" s="171"/>
      <c r="H4021" s="178"/>
      <c r="I4021" s="184"/>
    </row>
    <row r="4022" spans="1:9">
      <c r="A4022" s="166"/>
      <c r="B4022" s="85">
        <v>44915</v>
      </c>
      <c r="C4022" s="65" t="s">
        <v>2045</v>
      </c>
      <c r="D4022" s="35" t="s">
        <v>21</v>
      </c>
      <c r="E4022" s="1019">
        <v>20000</v>
      </c>
      <c r="F4022" s="167">
        <f t="shared" si="81"/>
        <v>20000</v>
      </c>
      <c r="G4022" s="171"/>
      <c r="H4022" s="178"/>
      <c r="I4022" s="184"/>
    </row>
    <row r="4023" spans="1:9">
      <c r="A4023" s="166"/>
      <c r="B4023" s="85">
        <v>44915</v>
      </c>
      <c r="C4023" s="65" t="s">
        <v>2045</v>
      </c>
      <c r="D4023" s="35" t="s">
        <v>21</v>
      </c>
      <c r="E4023" s="1019">
        <v>20000</v>
      </c>
      <c r="F4023" s="167">
        <f t="shared" si="81"/>
        <v>20000</v>
      </c>
      <c r="G4023" s="171"/>
      <c r="H4023" s="178"/>
      <c r="I4023" s="184"/>
    </row>
    <row r="4024" spans="1:9">
      <c r="A4024" s="166"/>
      <c r="B4024" s="85">
        <v>44915</v>
      </c>
      <c r="C4024" s="65" t="s">
        <v>2045</v>
      </c>
      <c r="D4024" s="35" t="s">
        <v>21</v>
      </c>
      <c r="E4024" s="1019">
        <v>20000</v>
      </c>
      <c r="F4024" s="167">
        <f t="shared" si="81"/>
        <v>20000</v>
      </c>
      <c r="G4024" s="171"/>
      <c r="H4024" s="178"/>
      <c r="I4024" s="184"/>
    </row>
    <row r="4025" spans="1:9">
      <c r="A4025" s="166"/>
      <c r="B4025" s="85">
        <v>44915</v>
      </c>
      <c r="C4025" s="65" t="s">
        <v>2045</v>
      </c>
      <c r="D4025" s="35" t="s">
        <v>21</v>
      </c>
      <c r="E4025" s="1019">
        <v>20000</v>
      </c>
      <c r="F4025" s="167">
        <f t="shared" si="81"/>
        <v>20000</v>
      </c>
      <c r="G4025" s="171"/>
      <c r="H4025" s="178"/>
      <c r="I4025" s="184"/>
    </row>
    <row r="4026" spans="1:9">
      <c r="A4026" s="166"/>
      <c r="B4026" s="85">
        <v>44915</v>
      </c>
      <c r="C4026" s="65" t="s">
        <v>2045</v>
      </c>
      <c r="D4026" s="35" t="s">
        <v>21</v>
      </c>
      <c r="E4026" s="1019">
        <v>10000</v>
      </c>
      <c r="F4026" s="167">
        <f t="shared" si="81"/>
        <v>10000</v>
      </c>
      <c r="G4026" s="171"/>
      <c r="H4026" s="178"/>
      <c r="I4026" s="184"/>
    </row>
    <row r="4027" spans="1:9">
      <c r="A4027" s="166"/>
      <c r="B4027" s="85">
        <v>44915</v>
      </c>
      <c r="C4027" s="65" t="s">
        <v>2045</v>
      </c>
      <c r="D4027" s="35" t="s">
        <v>21</v>
      </c>
      <c r="E4027" s="1019">
        <v>10000</v>
      </c>
      <c r="F4027" s="167">
        <f t="shared" si="81"/>
        <v>10000</v>
      </c>
      <c r="G4027" s="171"/>
      <c r="H4027" s="178"/>
      <c r="I4027" s="184"/>
    </row>
    <row r="4028" spans="1:9">
      <c r="A4028" s="166"/>
      <c r="B4028" s="85">
        <v>44915</v>
      </c>
      <c r="C4028" s="65" t="s">
        <v>2045</v>
      </c>
      <c r="D4028" s="35" t="s">
        <v>21</v>
      </c>
      <c r="E4028" s="1019">
        <v>20000</v>
      </c>
      <c r="F4028" s="167">
        <f t="shared" si="81"/>
        <v>20000</v>
      </c>
      <c r="G4028" s="171"/>
      <c r="H4028" s="178"/>
      <c r="I4028" s="184"/>
    </row>
    <row r="4029" spans="1:9">
      <c r="A4029" s="166"/>
      <c r="B4029" s="85">
        <v>44915</v>
      </c>
      <c r="C4029" s="65" t="s">
        <v>2045</v>
      </c>
      <c r="D4029" s="35" t="s">
        <v>21</v>
      </c>
      <c r="E4029" s="1019">
        <v>10000</v>
      </c>
      <c r="F4029" s="167">
        <f t="shared" si="81"/>
        <v>10000</v>
      </c>
      <c r="G4029" s="171"/>
      <c r="H4029" s="178"/>
      <c r="I4029" s="184"/>
    </row>
    <row r="4030" spans="1:9">
      <c r="A4030" s="166"/>
      <c r="B4030" s="85">
        <v>44915</v>
      </c>
      <c r="C4030" s="65" t="s">
        <v>2045</v>
      </c>
      <c r="D4030" s="35" t="s">
        <v>21</v>
      </c>
      <c r="E4030" s="1019">
        <v>20000</v>
      </c>
      <c r="F4030" s="167">
        <f t="shared" si="81"/>
        <v>20000</v>
      </c>
      <c r="G4030" s="171"/>
      <c r="H4030" s="178"/>
      <c r="I4030" s="184"/>
    </row>
    <row r="4031" spans="1:9">
      <c r="A4031" s="166"/>
      <c r="B4031" s="85">
        <v>44915</v>
      </c>
      <c r="C4031" s="65" t="s">
        <v>2045</v>
      </c>
      <c r="D4031" s="35" t="s">
        <v>21</v>
      </c>
      <c r="E4031" s="1019">
        <v>10000</v>
      </c>
      <c r="F4031" s="167">
        <f t="shared" si="81"/>
        <v>10000</v>
      </c>
      <c r="G4031" s="171"/>
      <c r="H4031" s="178"/>
      <c r="I4031" s="184"/>
    </row>
    <row r="4032" spans="1:9">
      <c r="A4032" s="166"/>
      <c r="B4032" s="85">
        <v>44915</v>
      </c>
      <c r="C4032" s="65" t="s">
        <v>2045</v>
      </c>
      <c r="D4032" s="35" t="s">
        <v>21</v>
      </c>
      <c r="E4032" s="1019">
        <v>20000</v>
      </c>
      <c r="F4032" s="167">
        <f t="shared" si="81"/>
        <v>20000</v>
      </c>
      <c r="G4032" s="171"/>
      <c r="H4032" s="178"/>
      <c r="I4032" s="184"/>
    </row>
    <row r="4033" spans="1:9">
      <c r="A4033" s="166"/>
      <c r="B4033" s="85">
        <v>44915</v>
      </c>
      <c r="C4033" s="65" t="s">
        <v>2045</v>
      </c>
      <c r="D4033" s="35" t="s">
        <v>21</v>
      </c>
      <c r="E4033" s="1019">
        <v>20000</v>
      </c>
      <c r="F4033" s="167">
        <f t="shared" si="81"/>
        <v>20000</v>
      </c>
      <c r="G4033" s="171"/>
      <c r="H4033" s="178"/>
      <c r="I4033" s="184"/>
    </row>
    <row r="4034" spans="1:9">
      <c r="A4034" s="166"/>
      <c r="B4034" s="85">
        <v>44915</v>
      </c>
      <c r="C4034" s="65" t="s">
        <v>2045</v>
      </c>
      <c r="D4034" s="35" t="s">
        <v>21</v>
      </c>
      <c r="E4034" s="1019">
        <v>5000</v>
      </c>
      <c r="F4034" s="167">
        <f t="shared" si="81"/>
        <v>5000</v>
      </c>
      <c r="G4034" s="171"/>
      <c r="H4034" s="178"/>
      <c r="I4034" s="184"/>
    </row>
    <row r="4035" spans="1:9">
      <c r="A4035" s="166"/>
      <c r="B4035" s="85">
        <v>44915</v>
      </c>
      <c r="C4035" s="65" t="s">
        <v>2045</v>
      </c>
      <c r="D4035" s="35" t="s">
        <v>21</v>
      </c>
      <c r="E4035" s="1019">
        <v>20000</v>
      </c>
      <c r="F4035" s="167">
        <f t="shared" si="81"/>
        <v>20000</v>
      </c>
      <c r="G4035" s="171"/>
      <c r="H4035" s="178"/>
      <c r="I4035" s="184"/>
    </row>
    <row r="4036" spans="1:9">
      <c r="A4036" s="166"/>
      <c r="B4036" s="85">
        <v>44915</v>
      </c>
      <c r="C4036" s="65" t="s">
        <v>2045</v>
      </c>
      <c r="D4036" s="35" t="s">
        <v>21</v>
      </c>
      <c r="E4036" s="1019">
        <v>20000</v>
      </c>
      <c r="F4036" s="167">
        <f t="shared" si="81"/>
        <v>20000</v>
      </c>
      <c r="G4036" s="171"/>
      <c r="H4036" s="178"/>
      <c r="I4036" s="184"/>
    </row>
    <row r="4037" spans="1:9">
      <c r="A4037" s="166"/>
      <c r="B4037" s="85">
        <v>44915</v>
      </c>
      <c r="C4037" s="65" t="s">
        <v>2045</v>
      </c>
      <c r="D4037" s="35" t="s">
        <v>21</v>
      </c>
      <c r="E4037" s="1019">
        <v>20000</v>
      </c>
      <c r="F4037" s="167">
        <f t="shared" si="81"/>
        <v>20000</v>
      </c>
      <c r="G4037" s="171"/>
      <c r="H4037" s="178"/>
      <c r="I4037" s="184"/>
    </row>
    <row r="4038" spans="1:9">
      <c r="A4038" s="166"/>
      <c r="B4038" s="85">
        <v>44916</v>
      </c>
      <c r="C4038" s="65" t="s">
        <v>2046</v>
      </c>
      <c r="D4038" s="35" t="s">
        <v>361</v>
      </c>
      <c r="E4038" s="1019">
        <v>500000</v>
      </c>
      <c r="F4038" s="167">
        <f t="shared" si="81"/>
        <v>500000</v>
      </c>
      <c r="G4038" s="171"/>
      <c r="H4038" s="178"/>
      <c r="I4038" s="184"/>
    </row>
    <row r="4039" spans="1:9">
      <c r="A4039" s="166"/>
      <c r="B4039" s="85">
        <v>44916</v>
      </c>
      <c r="C4039" s="65" t="s">
        <v>2046</v>
      </c>
      <c r="D4039" s="35" t="s">
        <v>21</v>
      </c>
      <c r="E4039" s="1019">
        <v>20000</v>
      </c>
      <c r="F4039" s="167">
        <f t="shared" si="81"/>
        <v>20000</v>
      </c>
      <c r="G4039" s="171"/>
      <c r="H4039" s="178"/>
      <c r="I4039" s="184"/>
    </row>
    <row r="4040" spans="1:9">
      <c r="A4040" s="166"/>
      <c r="B4040" s="85">
        <v>44916</v>
      </c>
      <c r="C4040" s="65" t="s">
        <v>2046</v>
      </c>
      <c r="D4040" s="35" t="s">
        <v>21</v>
      </c>
      <c r="E4040" s="1019">
        <v>20000</v>
      </c>
      <c r="F4040" s="167">
        <f t="shared" si="81"/>
        <v>20000</v>
      </c>
      <c r="G4040" s="171"/>
      <c r="H4040" s="178"/>
      <c r="I4040" s="184"/>
    </row>
    <row r="4041" spans="1:9">
      <c r="A4041" s="166"/>
      <c r="B4041" s="85">
        <v>44916</v>
      </c>
      <c r="C4041" s="65" t="s">
        <v>2046</v>
      </c>
      <c r="D4041" s="35" t="s">
        <v>143</v>
      </c>
      <c r="E4041" s="1019">
        <v>100000</v>
      </c>
      <c r="F4041" s="167">
        <f t="shared" si="81"/>
        <v>100000</v>
      </c>
      <c r="G4041" s="171"/>
      <c r="H4041" s="178"/>
      <c r="I4041" s="184"/>
    </row>
    <row r="4042" spans="1:9">
      <c r="A4042" s="166"/>
      <c r="B4042" s="85">
        <v>44916</v>
      </c>
      <c r="C4042" s="65" t="s">
        <v>2046</v>
      </c>
      <c r="D4042" s="35" t="s">
        <v>21</v>
      </c>
      <c r="E4042" s="1019">
        <v>20000</v>
      </c>
      <c r="F4042" s="167">
        <f t="shared" si="81"/>
        <v>20000</v>
      </c>
      <c r="G4042" s="171"/>
      <c r="H4042" s="178"/>
      <c r="I4042" s="184"/>
    </row>
    <row r="4043" spans="1:9">
      <c r="A4043" s="166"/>
      <c r="B4043" s="85">
        <v>44916</v>
      </c>
      <c r="C4043" s="65" t="s">
        <v>2046</v>
      </c>
      <c r="D4043" s="35" t="s">
        <v>21</v>
      </c>
      <c r="E4043" s="1019">
        <v>20000</v>
      </c>
      <c r="F4043" s="167">
        <f t="shared" si="81"/>
        <v>20000</v>
      </c>
      <c r="G4043" s="171"/>
      <c r="H4043" s="178"/>
      <c r="I4043" s="184"/>
    </row>
    <row r="4044" spans="1:9">
      <c r="A4044" s="166"/>
      <c r="B4044" s="85">
        <v>44916</v>
      </c>
      <c r="C4044" s="65" t="s">
        <v>2046</v>
      </c>
      <c r="D4044" s="35" t="s">
        <v>21</v>
      </c>
      <c r="E4044" s="1019">
        <v>20000</v>
      </c>
      <c r="F4044" s="167">
        <f t="shared" si="81"/>
        <v>20000</v>
      </c>
      <c r="G4044" s="171"/>
      <c r="H4044" s="178"/>
      <c r="I4044" s="184"/>
    </row>
    <row r="4045" spans="1:9">
      <c r="A4045" s="166"/>
      <c r="B4045" s="85">
        <v>44916</v>
      </c>
      <c r="C4045" s="65" t="s">
        <v>2046</v>
      </c>
      <c r="D4045" s="35" t="s">
        <v>21</v>
      </c>
      <c r="E4045" s="1019">
        <v>10000</v>
      </c>
      <c r="F4045" s="167">
        <f t="shared" si="81"/>
        <v>10000</v>
      </c>
      <c r="G4045" s="171"/>
      <c r="H4045" s="178"/>
      <c r="I4045" s="184"/>
    </row>
    <row r="4046" spans="1:9">
      <c r="A4046" s="166"/>
      <c r="B4046" s="85">
        <v>44916</v>
      </c>
      <c r="C4046" s="65" t="s">
        <v>2046</v>
      </c>
      <c r="D4046" s="35" t="s">
        <v>21</v>
      </c>
      <c r="E4046" s="1019">
        <v>20000</v>
      </c>
      <c r="F4046" s="167">
        <f t="shared" si="81"/>
        <v>20000</v>
      </c>
      <c r="G4046" s="171"/>
      <c r="H4046" s="178"/>
      <c r="I4046" s="184"/>
    </row>
    <row r="4047" spans="1:9">
      <c r="A4047" s="166"/>
      <c r="B4047" s="85">
        <v>44916</v>
      </c>
      <c r="C4047" s="65" t="s">
        <v>2046</v>
      </c>
      <c r="D4047" s="35" t="s">
        <v>21</v>
      </c>
      <c r="E4047" s="1019">
        <v>10000</v>
      </c>
      <c r="F4047" s="167">
        <f t="shared" si="81"/>
        <v>10000</v>
      </c>
      <c r="G4047" s="171"/>
      <c r="H4047" s="178"/>
      <c r="I4047" s="184"/>
    </row>
    <row r="4048" spans="1:9">
      <c r="A4048" s="166"/>
      <c r="B4048" s="85">
        <v>44916</v>
      </c>
      <c r="C4048" s="65" t="s">
        <v>2046</v>
      </c>
      <c r="D4048" s="35" t="s">
        <v>21</v>
      </c>
      <c r="E4048" s="1019">
        <v>20000</v>
      </c>
      <c r="F4048" s="167">
        <f t="shared" si="81"/>
        <v>20000</v>
      </c>
      <c r="G4048" s="171"/>
      <c r="H4048" s="178"/>
      <c r="I4048" s="184"/>
    </row>
    <row r="4049" spans="1:9">
      <c r="A4049" s="166"/>
      <c r="B4049" s="85">
        <v>44916</v>
      </c>
      <c r="C4049" s="65" t="s">
        <v>2046</v>
      </c>
      <c r="D4049" s="35" t="s">
        <v>21</v>
      </c>
      <c r="E4049" s="1019">
        <v>20000</v>
      </c>
      <c r="F4049" s="167">
        <f t="shared" si="81"/>
        <v>20000</v>
      </c>
      <c r="G4049" s="171"/>
      <c r="H4049" s="178"/>
      <c r="I4049" s="184"/>
    </row>
    <row r="4050" spans="1:9">
      <c r="A4050" s="166"/>
      <c r="B4050" s="85">
        <v>44916</v>
      </c>
      <c r="C4050" s="65" t="s">
        <v>2046</v>
      </c>
      <c r="D4050" s="35" t="s">
        <v>21</v>
      </c>
      <c r="E4050" s="1019">
        <v>10000</v>
      </c>
      <c r="F4050" s="167">
        <f t="shared" si="81"/>
        <v>10000</v>
      </c>
      <c r="G4050" s="171"/>
      <c r="H4050" s="178"/>
      <c r="I4050" s="184"/>
    </row>
    <row r="4051" spans="1:9">
      <c r="A4051" s="166"/>
      <c r="B4051" s="85">
        <v>44916</v>
      </c>
      <c r="C4051" s="65" t="s">
        <v>2046</v>
      </c>
      <c r="D4051" s="35" t="s">
        <v>21</v>
      </c>
      <c r="E4051" s="1019">
        <v>20000</v>
      </c>
      <c r="F4051" s="167">
        <f t="shared" si="81"/>
        <v>20000</v>
      </c>
      <c r="G4051" s="171"/>
      <c r="H4051" s="178"/>
      <c r="I4051" s="184"/>
    </row>
    <row r="4052" spans="1:9">
      <c r="A4052" s="166"/>
      <c r="B4052" s="85">
        <v>44916</v>
      </c>
      <c r="C4052" s="65" t="s">
        <v>2046</v>
      </c>
      <c r="D4052" s="35" t="s">
        <v>21</v>
      </c>
      <c r="E4052" s="1019">
        <v>20000</v>
      </c>
      <c r="F4052" s="167">
        <f t="shared" si="81"/>
        <v>20000</v>
      </c>
      <c r="G4052" s="171"/>
      <c r="H4052" s="178"/>
      <c r="I4052" s="184"/>
    </row>
    <row r="4053" spans="1:9">
      <c r="A4053" s="166"/>
      <c r="B4053" s="85">
        <v>44916</v>
      </c>
      <c r="C4053" s="65" t="s">
        <v>2046</v>
      </c>
      <c r="D4053" s="35" t="s">
        <v>21</v>
      </c>
      <c r="E4053" s="1019">
        <v>20000</v>
      </c>
      <c r="F4053" s="167">
        <f t="shared" si="81"/>
        <v>20000</v>
      </c>
      <c r="G4053" s="171"/>
      <c r="H4053" s="178"/>
      <c r="I4053" s="184"/>
    </row>
    <row r="4054" spans="1:9">
      <c r="A4054" s="166"/>
      <c r="B4054" s="85">
        <v>44916</v>
      </c>
      <c r="C4054" s="65" t="s">
        <v>2046</v>
      </c>
      <c r="D4054" s="35" t="s">
        <v>21</v>
      </c>
      <c r="E4054" s="1019">
        <v>20000</v>
      </c>
      <c r="F4054" s="167">
        <f t="shared" si="81"/>
        <v>20000</v>
      </c>
      <c r="G4054" s="171"/>
      <c r="H4054" s="178"/>
      <c r="I4054" s="184"/>
    </row>
    <row r="4055" spans="1:9">
      <c r="A4055" s="166"/>
      <c r="B4055" s="85">
        <v>44916</v>
      </c>
      <c r="C4055" s="65" t="s">
        <v>2046</v>
      </c>
      <c r="D4055" s="35" t="s">
        <v>21</v>
      </c>
      <c r="E4055" s="1019">
        <v>20000</v>
      </c>
      <c r="F4055" s="167">
        <f t="shared" si="81"/>
        <v>20000</v>
      </c>
      <c r="G4055" s="171"/>
      <c r="H4055" s="178"/>
      <c r="I4055" s="184"/>
    </row>
    <row r="4056" spans="1:9">
      <c r="A4056" s="166"/>
      <c r="B4056" s="85">
        <v>44916</v>
      </c>
      <c r="C4056" s="65" t="s">
        <v>2046</v>
      </c>
      <c r="D4056" s="35" t="s">
        <v>21</v>
      </c>
      <c r="E4056" s="1019">
        <v>20000</v>
      </c>
      <c r="F4056" s="167">
        <f t="shared" si="81"/>
        <v>20000</v>
      </c>
      <c r="G4056" s="171"/>
      <c r="H4056" s="178"/>
      <c r="I4056" s="184"/>
    </row>
    <row r="4057" spans="1:9">
      <c r="A4057" s="166"/>
      <c r="B4057" s="85">
        <v>44916</v>
      </c>
      <c r="C4057" s="65" t="s">
        <v>2046</v>
      </c>
      <c r="D4057" s="35" t="s">
        <v>21</v>
      </c>
      <c r="E4057" s="1019">
        <v>10000</v>
      </c>
      <c r="F4057" s="167">
        <f t="shared" si="81"/>
        <v>10000</v>
      </c>
      <c r="G4057" s="171"/>
      <c r="H4057" s="178"/>
      <c r="I4057" s="184"/>
    </row>
    <row r="4058" spans="1:9">
      <c r="A4058" s="166"/>
      <c r="B4058" s="85">
        <v>44916</v>
      </c>
      <c r="C4058" s="65" t="s">
        <v>2046</v>
      </c>
      <c r="D4058" s="35" t="s">
        <v>21</v>
      </c>
      <c r="E4058" s="1019">
        <v>10000</v>
      </c>
      <c r="F4058" s="167">
        <f t="shared" si="81"/>
        <v>10000</v>
      </c>
      <c r="G4058" s="171"/>
      <c r="H4058" s="178"/>
      <c r="I4058" s="184"/>
    </row>
    <row r="4059" spans="1:9">
      <c r="A4059" s="166"/>
      <c r="B4059" s="85">
        <v>44916</v>
      </c>
      <c r="C4059" s="65" t="s">
        <v>2046</v>
      </c>
      <c r="D4059" s="35" t="s">
        <v>21</v>
      </c>
      <c r="E4059" s="1019">
        <v>10000</v>
      </c>
      <c r="F4059" s="167">
        <f t="shared" si="81"/>
        <v>10000</v>
      </c>
      <c r="G4059" s="171"/>
      <c r="H4059" s="178"/>
      <c r="I4059" s="184"/>
    </row>
    <row r="4060" spans="1:9">
      <c r="A4060" s="166"/>
      <c r="B4060" s="85">
        <v>44916</v>
      </c>
      <c r="C4060" s="65" t="s">
        <v>2046</v>
      </c>
      <c r="D4060" s="35" t="s">
        <v>21</v>
      </c>
      <c r="E4060" s="1019">
        <v>20000</v>
      </c>
      <c r="F4060" s="167">
        <f t="shared" si="81"/>
        <v>20000</v>
      </c>
      <c r="G4060" s="171"/>
      <c r="H4060" s="178"/>
      <c r="I4060" s="184"/>
    </row>
    <row r="4061" spans="1:9">
      <c r="A4061" s="166"/>
      <c r="B4061" s="85">
        <v>44916</v>
      </c>
      <c r="C4061" s="65" t="s">
        <v>2046</v>
      </c>
      <c r="D4061" s="35" t="s">
        <v>21</v>
      </c>
      <c r="E4061" s="1019">
        <v>10000</v>
      </c>
      <c r="F4061" s="167">
        <f t="shared" si="81"/>
        <v>10000</v>
      </c>
      <c r="G4061" s="171"/>
      <c r="H4061" s="178"/>
      <c r="I4061" s="184"/>
    </row>
    <row r="4062" spans="1:9">
      <c r="A4062" s="166"/>
      <c r="B4062" s="85">
        <v>44916</v>
      </c>
      <c r="C4062" s="65" t="s">
        <v>2046</v>
      </c>
      <c r="D4062" s="35" t="s">
        <v>21</v>
      </c>
      <c r="E4062" s="1019">
        <v>20000</v>
      </c>
      <c r="F4062" s="167">
        <f t="shared" ref="F4062:F4125" si="82">E4062</f>
        <v>20000</v>
      </c>
      <c r="G4062" s="171"/>
      <c r="H4062" s="178"/>
      <c r="I4062" s="184"/>
    </row>
    <row r="4063" spans="1:9">
      <c r="A4063" s="166"/>
      <c r="B4063" s="85">
        <v>44916</v>
      </c>
      <c r="C4063" s="65" t="s">
        <v>2046</v>
      </c>
      <c r="D4063" s="35" t="s">
        <v>288</v>
      </c>
      <c r="E4063" s="1019">
        <v>200000</v>
      </c>
      <c r="F4063" s="167">
        <f t="shared" si="82"/>
        <v>200000</v>
      </c>
      <c r="G4063" s="171"/>
      <c r="H4063" s="178"/>
      <c r="I4063" s="184"/>
    </row>
    <row r="4064" spans="1:9">
      <c r="A4064" s="166"/>
      <c r="B4064" s="85">
        <v>44916</v>
      </c>
      <c r="C4064" s="65" t="s">
        <v>2046</v>
      </c>
      <c r="D4064" s="35" t="s">
        <v>21</v>
      </c>
      <c r="E4064" s="1019">
        <v>20000</v>
      </c>
      <c r="F4064" s="167">
        <f t="shared" si="82"/>
        <v>20000</v>
      </c>
      <c r="G4064" s="171"/>
      <c r="H4064" s="178"/>
      <c r="I4064" s="184"/>
    </row>
    <row r="4065" spans="1:9">
      <c r="A4065" s="166"/>
      <c r="B4065" s="85">
        <v>44916</v>
      </c>
      <c r="C4065" s="65" t="s">
        <v>2046</v>
      </c>
      <c r="D4065" s="35" t="s">
        <v>21</v>
      </c>
      <c r="E4065" s="1019">
        <v>10000</v>
      </c>
      <c r="F4065" s="167">
        <f t="shared" si="82"/>
        <v>10000</v>
      </c>
      <c r="G4065" s="171"/>
      <c r="H4065" s="178"/>
      <c r="I4065" s="184"/>
    </row>
    <row r="4066" spans="1:9">
      <c r="A4066" s="166"/>
      <c r="B4066" s="85">
        <v>44916</v>
      </c>
      <c r="C4066" s="65" t="s">
        <v>2046</v>
      </c>
      <c r="D4066" s="35" t="s">
        <v>21</v>
      </c>
      <c r="E4066" s="1019">
        <v>20000</v>
      </c>
      <c r="F4066" s="167">
        <f t="shared" si="82"/>
        <v>20000</v>
      </c>
      <c r="G4066" s="171"/>
      <c r="H4066" s="178"/>
      <c r="I4066" s="184"/>
    </row>
    <row r="4067" spans="1:9">
      <c r="A4067" s="166"/>
      <c r="B4067" s="85">
        <v>44916</v>
      </c>
      <c r="C4067" s="65" t="s">
        <v>2046</v>
      </c>
      <c r="D4067" s="35" t="s">
        <v>21</v>
      </c>
      <c r="E4067" s="1019">
        <v>20000</v>
      </c>
      <c r="F4067" s="167">
        <f t="shared" si="82"/>
        <v>20000</v>
      </c>
      <c r="G4067" s="171"/>
      <c r="H4067" s="178"/>
      <c r="I4067" s="184"/>
    </row>
    <row r="4068" spans="1:9">
      <c r="A4068" s="166"/>
      <c r="B4068" s="85">
        <v>44916</v>
      </c>
      <c r="C4068" s="65" t="s">
        <v>2046</v>
      </c>
      <c r="D4068" s="35" t="s">
        <v>21</v>
      </c>
      <c r="E4068" s="1019">
        <v>20000</v>
      </c>
      <c r="F4068" s="167">
        <f t="shared" si="82"/>
        <v>20000</v>
      </c>
      <c r="G4068" s="171"/>
      <c r="H4068" s="178"/>
      <c r="I4068" s="184"/>
    </row>
    <row r="4069" spans="1:9">
      <c r="A4069" s="166"/>
      <c r="B4069" s="85">
        <v>44916</v>
      </c>
      <c r="C4069" s="65" t="s">
        <v>2046</v>
      </c>
      <c r="D4069" s="35" t="s">
        <v>21</v>
      </c>
      <c r="E4069" s="1019">
        <v>20000</v>
      </c>
      <c r="F4069" s="167">
        <f t="shared" si="82"/>
        <v>20000</v>
      </c>
      <c r="G4069" s="171"/>
      <c r="H4069" s="178"/>
      <c r="I4069" s="184"/>
    </row>
    <row r="4070" spans="1:9">
      <c r="A4070" s="166"/>
      <c r="B4070" s="85">
        <v>44916</v>
      </c>
      <c r="C4070" s="65" t="s">
        <v>2046</v>
      </c>
      <c r="D4070" s="35" t="s">
        <v>21</v>
      </c>
      <c r="E4070" s="1019">
        <v>10000</v>
      </c>
      <c r="F4070" s="167">
        <f t="shared" si="82"/>
        <v>10000</v>
      </c>
      <c r="G4070" s="171"/>
      <c r="H4070" s="178"/>
      <c r="I4070" s="184"/>
    </row>
    <row r="4071" spans="1:9">
      <c r="A4071" s="166"/>
      <c r="B4071" s="85">
        <v>44916</v>
      </c>
      <c r="C4071" s="65" t="s">
        <v>2046</v>
      </c>
      <c r="D4071" s="35" t="s">
        <v>330</v>
      </c>
      <c r="E4071" s="1019">
        <v>100000</v>
      </c>
      <c r="F4071" s="167">
        <f t="shared" si="82"/>
        <v>100000</v>
      </c>
      <c r="G4071" s="171"/>
      <c r="H4071" s="178"/>
      <c r="I4071" s="184"/>
    </row>
    <row r="4072" spans="1:9">
      <c r="A4072" s="166"/>
      <c r="B4072" s="85">
        <v>44916</v>
      </c>
      <c r="C4072" s="65" t="s">
        <v>2046</v>
      </c>
      <c r="D4072" s="35" t="s">
        <v>21</v>
      </c>
      <c r="E4072" s="1019">
        <v>10000</v>
      </c>
      <c r="F4072" s="167">
        <f t="shared" si="82"/>
        <v>10000</v>
      </c>
      <c r="G4072" s="171"/>
      <c r="H4072" s="178"/>
      <c r="I4072" s="184"/>
    </row>
    <row r="4073" spans="1:9">
      <c r="A4073" s="166"/>
      <c r="B4073" s="85">
        <v>44916</v>
      </c>
      <c r="C4073" s="65" t="s">
        <v>2046</v>
      </c>
      <c r="D4073" s="35" t="s">
        <v>21</v>
      </c>
      <c r="E4073" s="1019">
        <v>20000</v>
      </c>
      <c r="F4073" s="167">
        <f t="shared" si="82"/>
        <v>20000</v>
      </c>
      <c r="G4073" s="171"/>
      <c r="H4073" s="178"/>
      <c r="I4073" s="184"/>
    </row>
    <row r="4074" spans="1:9">
      <c r="A4074" s="166"/>
      <c r="B4074" s="85">
        <v>44916</v>
      </c>
      <c r="C4074" s="65" t="s">
        <v>2046</v>
      </c>
      <c r="D4074" s="35" t="s">
        <v>21</v>
      </c>
      <c r="E4074" s="1019">
        <v>20000</v>
      </c>
      <c r="F4074" s="167">
        <f t="shared" si="82"/>
        <v>20000</v>
      </c>
      <c r="G4074" s="171"/>
      <c r="H4074" s="178"/>
      <c r="I4074" s="184"/>
    </row>
    <row r="4075" spans="1:9">
      <c r="A4075" s="166"/>
      <c r="B4075" s="85">
        <v>44916</v>
      </c>
      <c r="C4075" s="65" t="s">
        <v>2046</v>
      </c>
      <c r="D4075" s="35" t="s">
        <v>21</v>
      </c>
      <c r="E4075" s="1019">
        <v>20000</v>
      </c>
      <c r="F4075" s="167">
        <f t="shared" si="82"/>
        <v>20000</v>
      </c>
      <c r="G4075" s="171"/>
      <c r="H4075" s="178"/>
      <c r="I4075" s="184"/>
    </row>
    <row r="4076" spans="1:9">
      <c r="A4076" s="166"/>
      <c r="B4076" s="85">
        <v>44916</v>
      </c>
      <c r="C4076" s="65" t="s">
        <v>2046</v>
      </c>
      <c r="D4076" s="35" t="s">
        <v>21</v>
      </c>
      <c r="E4076" s="1019">
        <v>10000</v>
      </c>
      <c r="F4076" s="167">
        <f t="shared" si="82"/>
        <v>10000</v>
      </c>
      <c r="G4076" s="171"/>
      <c r="H4076" s="178"/>
      <c r="I4076" s="184"/>
    </row>
    <row r="4077" spans="1:9">
      <c r="A4077" s="166"/>
      <c r="B4077" s="85">
        <v>44916</v>
      </c>
      <c r="C4077" s="65" t="s">
        <v>2046</v>
      </c>
      <c r="D4077" s="35" t="s">
        <v>21</v>
      </c>
      <c r="E4077" s="1019">
        <v>20000</v>
      </c>
      <c r="F4077" s="167">
        <f t="shared" si="82"/>
        <v>20000</v>
      </c>
      <c r="G4077" s="171"/>
      <c r="H4077" s="178"/>
      <c r="I4077" s="184"/>
    </row>
    <row r="4078" spans="1:9">
      <c r="A4078" s="166"/>
      <c r="B4078" s="85">
        <v>44916</v>
      </c>
      <c r="C4078" s="65" t="s">
        <v>2046</v>
      </c>
      <c r="D4078" s="35" t="s">
        <v>21</v>
      </c>
      <c r="E4078" s="1019">
        <v>10000</v>
      </c>
      <c r="F4078" s="167">
        <f t="shared" si="82"/>
        <v>10000</v>
      </c>
      <c r="G4078" s="171"/>
      <c r="H4078" s="178"/>
      <c r="I4078" s="184"/>
    </row>
    <row r="4079" spans="1:9">
      <c r="A4079" s="166"/>
      <c r="B4079" s="85">
        <v>44916</v>
      </c>
      <c r="C4079" s="65" t="s">
        <v>2046</v>
      </c>
      <c r="D4079" s="35" t="s">
        <v>21</v>
      </c>
      <c r="E4079" s="1019">
        <v>10000</v>
      </c>
      <c r="F4079" s="167">
        <f t="shared" si="82"/>
        <v>10000</v>
      </c>
      <c r="G4079" s="171"/>
      <c r="H4079" s="178"/>
      <c r="I4079" s="184"/>
    </row>
    <row r="4080" spans="1:9">
      <c r="A4080" s="166"/>
      <c r="B4080" s="85">
        <v>44916</v>
      </c>
      <c r="C4080" s="65" t="s">
        <v>2046</v>
      </c>
      <c r="D4080" s="35" t="s">
        <v>21</v>
      </c>
      <c r="E4080" s="1019">
        <v>20000</v>
      </c>
      <c r="F4080" s="167">
        <f t="shared" si="82"/>
        <v>20000</v>
      </c>
      <c r="G4080" s="171"/>
      <c r="H4080" s="178"/>
      <c r="I4080" s="184"/>
    </row>
    <row r="4081" spans="1:9">
      <c r="A4081" s="166"/>
      <c r="B4081" s="85">
        <v>44916</v>
      </c>
      <c r="C4081" s="65" t="s">
        <v>2046</v>
      </c>
      <c r="D4081" s="35" t="s">
        <v>21</v>
      </c>
      <c r="E4081" s="1019">
        <v>20000</v>
      </c>
      <c r="F4081" s="167">
        <f t="shared" si="82"/>
        <v>20000</v>
      </c>
      <c r="G4081" s="171"/>
      <c r="H4081" s="178"/>
      <c r="I4081" s="184"/>
    </row>
    <row r="4082" spans="1:9">
      <c r="A4082" s="166"/>
      <c r="B4082" s="85">
        <v>44916</v>
      </c>
      <c r="C4082" s="65" t="s">
        <v>2046</v>
      </c>
      <c r="D4082" s="35" t="s">
        <v>21</v>
      </c>
      <c r="E4082" s="1019">
        <v>10000</v>
      </c>
      <c r="F4082" s="167">
        <f t="shared" si="82"/>
        <v>10000</v>
      </c>
      <c r="G4082" s="171"/>
      <c r="H4082" s="178"/>
      <c r="I4082" s="184"/>
    </row>
    <row r="4083" spans="1:9">
      <c r="A4083" s="166"/>
      <c r="B4083" s="85">
        <v>44916</v>
      </c>
      <c r="C4083" s="65" t="s">
        <v>2046</v>
      </c>
      <c r="D4083" s="35" t="s">
        <v>21</v>
      </c>
      <c r="E4083" s="1019">
        <v>20000</v>
      </c>
      <c r="F4083" s="167">
        <f t="shared" si="82"/>
        <v>20000</v>
      </c>
      <c r="G4083" s="171"/>
      <c r="H4083" s="178"/>
      <c r="I4083" s="184"/>
    </row>
    <row r="4084" spans="1:9">
      <c r="A4084" s="166"/>
      <c r="B4084" s="85">
        <v>44917</v>
      </c>
      <c r="C4084" s="65" t="s">
        <v>2047</v>
      </c>
      <c r="D4084" s="35" t="s">
        <v>21</v>
      </c>
      <c r="E4084" s="1019">
        <v>10000</v>
      </c>
      <c r="F4084" s="167">
        <f t="shared" si="82"/>
        <v>10000</v>
      </c>
      <c r="G4084" s="171"/>
      <c r="H4084" s="178"/>
      <c r="I4084" s="184"/>
    </row>
    <row r="4085" spans="1:9">
      <c r="A4085" s="166"/>
      <c r="B4085" s="85">
        <v>44917</v>
      </c>
      <c r="C4085" s="65" t="s">
        <v>2047</v>
      </c>
      <c r="D4085" s="35" t="s">
        <v>21</v>
      </c>
      <c r="E4085" s="1019">
        <v>10000</v>
      </c>
      <c r="F4085" s="167">
        <f t="shared" si="82"/>
        <v>10000</v>
      </c>
      <c r="G4085" s="171"/>
      <c r="H4085" s="178"/>
      <c r="I4085" s="184"/>
    </row>
    <row r="4086" spans="1:9">
      <c r="A4086" s="166"/>
      <c r="B4086" s="85">
        <v>44917</v>
      </c>
      <c r="C4086" s="65" t="s">
        <v>2047</v>
      </c>
      <c r="D4086" s="35" t="s">
        <v>21</v>
      </c>
      <c r="E4086" s="1019">
        <v>10000</v>
      </c>
      <c r="F4086" s="167">
        <f t="shared" si="82"/>
        <v>10000</v>
      </c>
      <c r="G4086" s="171"/>
      <c r="H4086" s="178"/>
      <c r="I4086" s="184"/>
    </row>
    <row r="4087" spans="1:9">
      <c r="A4087" s="166"/>
      <c r="B4087" s="85">
        <v>44917</v>
      </c>
      <c r="C4087" s="65" t="s">
        <v>2047</v>
      </c>
      <c r="D4087" s="35" t="s">
        <v>21</v>
      </c>
      <c r="E4087" s="1019">
        <v>10000</v>
      </c>
      <c r="F4087" s="167">
        <f t="shared" si="82"/>
        <v>10000</v>
      </c>
      <c r="G4087" s="171"/>
      <c r="H4087" s="178"/>
      <c r="I4087" s="184"/>
    </row>
    <row r="4088" spans="1:9">
      <c r="A4088" s="166"/>
      <c r="B4088" s="85">
        <v>44917</v>
      </c>
      <c r="C4088" s="65" t="s">
        <v>2047</v>
      </c>
      <c r="D4088" s="35" t="s">
        <v>21</v>
      </c>
      <c r="E4088" s="1019">
        <v>10000</v>
      </c>
      <c r="F4088" s="167">
        <f t="shared" si="82"/>
        <v>10000</v>
      </c>
      <c r="G4088" s="171"/>
      <c r="H4088" s="178"/>
      <c r="I4088" s="184"/>
    </row>
    <row r="4089" spans="1:9">
      <c r="A4089" s="166"/>
      <c r="B4089" s="85">
        <v>44917</v>
      </c>
      <c r="C4089" s="65" t="s">
        <v>2047</v>
      </c>
      <c r="D4089" s="35" t="s">
        <v>21</v>
      </c>
      <c r="E4089" s="1019">
        <v>10000</v>
      </c>
      <c r="F4089" s="167">
        <f t="shared" si="82"/>
        <v>10000</v>
      </c>
      <c r="G4089" s="171"/>
      <c r="H4089" s="178"/>
      <c r="I4089" s="184"/>
    </row>
    <row r="4090" spans="1:9">
      <c r="A4090" s="166"/>
      <c r="B4090" s="85">
        <v>44917</v>
      </c>
      <c r="C4090" s="65" t="s">
        <v>2047</v>
      </c>
      <c r="D4090" s="35" t="s">
        <v>21</v>
      </c>
      <c r="E4090" s="1019">
        <v>10000</v>
      </c>
      <c r="F4090" s="167">
        <f t="shared" si="82"/>
        <v>10000</v>
      </c>
      <c r="G4090" s="171"/>
      <c r="H4090" s="178"/>
      <c r="I4090" s="184"/>
    </row>
    <row r="4091" spans="1:9">
      <c r="A4091" s="166"/>
      <c r="B4091" s="85">
        <v>44917</v>
      </c>
      <c r="C4091" s="65" t="s">
        <v>2047</v>
      </c>
      <c r="D4091" s="35" t="s">
        <v>21</v>
      </c>
      <c r="E4091" s="1019">
        <v>20000</v>
      </c>
      <c r="F4091" s="167">
        <f t="shared" si="82"/>
        <v>20000</v>
      </c>
      <c r="G4091" s="171"/>
      <c r="H4091" s="178"/>
      <c r="I4091" s="184"/>
    </row>
    <row r="4092" spans="1:9">
      <c r="A4092" s="166"/>
      <c r="B4092" s="85">
        <v>44917</v>
      </c>
      <c r="C4092" s="65" t="s">
        <v>2047</v>
      </c>
      <c r="D4092" s="35" t="s">
        <v>21</v>
      </c>
      <c r="E4092" s="1019">
        <v>20000</v>
      </c>
      <c r="F4092" s="167">
        <f t="shared" si="82"/>
        <v>20000</v>
      </c>
      <c r="G4092" s="171"/>
      <c r="H4092" s="178"/>
      <c r="I4092" s="184"/>
    </row>
    <row r="4093" spans="1:9">
      <c r="A4093" s="166"/>
      <c r="B4093" s="85">
        <v>44917</v>
      </c>
      <c r="C4093" s="65" t="s">
        <v>2047</v>
      </c>
      <c r="D4093" s="35" t="s">
        <v>21</v>
      </c>
      <c r="E4093" s="1019">
        <v>20000</v>
      </c>
      <c r="F4093" s="167">
        <f t="shared" si="82"/>
        <v>20000</v>
      </c>
      <c r="G4093" s="171"/>
      <c r="H4093" s="178"/>
      <c r="I4093" s="184"/>
    </row>
    <row r="4094" spans="1:9">
      <c r="A4094" s="166"/>
      <c r="B4094" s="85">
        <v>44917</v>
      </c>
      <c r="C4094" s="65" t="s">
        <v>2047</v>
      </c>
      <c r="D4094" s="35" t="s">
        <v>21</v>
      </c>
      <c r="E4094" s="1019">
        <v>20000</v>
      </c>
      <c r="F4094" s="167">
        <f t="shared" si="82"/>
        <v>20000</v>
      </c>
      <c r="G4094" s="171"/>
      <c r="H4094" s="178"/>
      <c r="I4094" s="184"/>
    </row>
    <row r="4095" spans="1:9">
      <c r="A4095" s="166"/>
      <c r="B4095" s="85">
        <v>44917</v>
      </c>
      <c r="C4095" s="65" t="s">
        <v>2047</v>
      </c>
      <c r="D4095" s="35" t="s">
        <v>21</v>
      </c>
      <c r="E4095" s="1019">
        <v>10000</v>
      </c>
      <c r="F4095" s="167">
        <f t="shared" si="82"/>
        <v>10000</v>
      </c>
      <c r="G4095" s="171"/>
      <c r="H4095" s="178"/>
      <c r="I4095" s="184"/>
    </row>
    <row r="4096" spans="1:9">
      <c r="A4096" s="166"/>
      <c r="B4096" s="85">
        <v>44917</v>
      </c>
      <c r="C4096" s="65" t="s">
        <v>2047</v>
      </c>
      <c r="D4096" s="35" t="s">
        <v>21</v>
      </c>
      <c r="E4096" s="1019">
        <v>10000</v>
      </c>
      <c r="F4096" s="167">
        <f t="shared" si="82"/>
        <v>10000</v>
      </c>
      <c r="G4096" s="171"/>
      <c r="H4096" s="178"/>
      <c r="I4096" s="184"/>
    </row>
    <row r="4097" spans="1:9">
      <c r="A4097" s="166"/>
      <c r="B4097" s="85">
        <v>44917</v>
      </c>
      <c r="C4097" s="65" t="s">
        <v>2047</v>
      </c>
      <c r="D4097" s="35" t="s">
        <v>21</v>
      </c>
      <c r="E4097" s="1019">
        <v>10000</v>
      </c>
      <c r="F4097" s="167">
        <f t="shared" si="82"/>
        <v>10000</v>
      </c>
      <c r="G4097" s="171"/>
      <c r="H4097" s="178"/>
      <c r="I4097" s="184"/>
    </row>
    <row r="4098" spans="1:9">
      <c r="A4098" s="166"/>
      <c r="B4098" s="85">
        <v>44917</v>
      </c>
      <c r="C4098" s="65" t="s">
        <v>2047</v>
      </c>
      <c r="D4098" s="35" t="s">
        <v>21</v>
      </c>
      <c r="E4098" s="1019">
        <v>10000</v>
      </c>
      <c r="F4098" s="167">
        <f t="shared" si="82"/>
        <v>10000</v>
      </c>
      <c r="G4098" s="171"/>
      <c r="H4098" s="178"/>
      <c r="I4098" s="184"/>
    </row>
    <row r="4099" spans="1:9">
      <c r="A4099" s="166"/>
      <c r="B4099" s="85">
        <v>44917</v>
      </c>
      <c r="C4099" s="65" t="s">
        <v>2047</v>
      </c>
      <c r="D4099" s="35" t="s">
        <v>21</v>
      </c>
      <c r="E4099" s="1019">
        <v>1000</v>
      </c>
      <c r="F4099" s="167">
        <f t="shared" si="82"/>
        <v>1000</v>
      </c>
      <c r="G4099" s="171"/>
      <c r="H4099" s="178"/>
      <c r="I4099" s="184"/>
    </row>
    <row r="4100" spans="1:9">
      <c r="A4100" s="166"/>
      <c r="B4100" s="85">
        <v>44917</v>
      </c>
      <c r="C4100" s="65" t="s">
        <v>2047</v>
      </c>
      <c r="D4100" s="35" t="s">
        <v>2174</v>
      </c>
      <c r="E4100" s="1019">
        <v>200000</v>
      </c>
      <c r="F4100" s="167">
        <f t="shared" si="82"/>
        <v>200000</v>
      </c>
      <c r="G4100" s="171"/>
      <c r="H4100" s="178"/>
      <c r="I4100" s="184"/>
    </row>
    <row r="4101" spans="1:9">
      <c r="A4101" s="166"/>
      <c r="B4101" s="85">
        <v>44917</v>
      </c>
      <c r="C4101" s="65" t="s">
        <v>2047</v>
      </c>
      <c r="D4101" s="35" t="s">
        <v>21</v>
      </c>
      <c r="E4101" s="1019">
        <v>20000</v>
      </c>
      <c r="F4101" s="167">
        <f t="shared" si="82"/>
        <v>20000</v>
      </c>
      <c r="G4101" s="171"/>
      <c r="H4101" s="178"/>
      <c r="I4101" s="184"/>
    </row>
    <row r="4102" spans="1:9">
      <c r="A4102" s="166"/>
      <c r="B4102" s="85">
        <v>44917</v>
      </c>
      <c r="C4102" s="65" t="s">
        <v>2047</v>
      </c>
      <c r="D4102" s="35" t="s">
        <v>21</v>
      </c>
      <c r="E4102" s="1019">
        <v>5000</v>
      </c>
      <c r="F4102" s="167">
        <f t="shared" si="82"/>
        <v>5000</v>
      </c>
      <c r="G4102" s="171"/>
      <c r="H4102" s="178"/>
      <c r="I4102" s="184"/>
    </row>
    <row r="4103" spans="1:9">
      <c r="A4103" s="166"/>
      <c r="B4103" s="85">
        <v>44917</v>
      </c>
      <c r="C4103" s="65" t="s">
        <v>2047</v>
      </c>
      <c r="D4103" s="35" t="s">
        <v>21</v>
      </c>
      <c r="E4103" s="1019">
        <v>20000</v>
      </c>
      <c r="F4103" s="167">
        <f t="shared" si="82"/>
        <v>20000</v>
      </c>
      <c r="G4103" s="171"/>
      <c r="H4103" s="178"/>
      <c r="I4103" s="184"/>
    </row>
    <row r="4104" spans="1:9">
      <c r="A4104" s="166"/>
      <c r="B4104" s="85">
        <v>44917</v>
      </c>
      <c r="C4104" s="65" t="s">
        <v>2047</v>
      </c>
      <c r="D4104" s="35" t="s">
        <v>21</v>
      </c>
      <c r="E4104" s="1019">
        <v>10000</v>
      </c>
      <c r="F4104" s="167">
        <f t="shared" si="82"/>
        <v>10000</v>
      </c>
      <c r="G4104" s="171"/>
      <c r="H4104" s="178"/>
      <c r="I4104" s="184"/>
    </row>
    <row r="4105" spans="1:9">
      <c r="A4105" s="166"/>
      <c r="B4105" s="85">
        <v>44917</v>
      </c>
      <c r="C4105" s="65" t="s">
        <v>2047</v>
      </c>
      <c r="D4105" s="35" t="s">
        <v>21</v>
      </c>
      <c r="E4105" s="1019">
        <v>20000</v>
      </c>
      <c r="F4105" s="167">
        <f t="shared" si="82"/>
        <v>20000</v>
      </c>
      <c r="G4105" s="171"/>
      <c r="H4105" s="178"/>
      <c r="I4105" s="184"/>
    </row>
    <row r="4106" spans="1:9">
      <c r="A4106" s="166"/>
      <c r="B4106" s="85">
        <v>44917</v>
      </c>
      <c r="C4106" s="65" t="s">
        <v>2047</v>
      </c>
      <c r="D4106" s="35" t="s">
        <v>21</v>
      </c>
      <c r="E4106" s="1019">
        <v>20000</v>
      </c>
      <c r="F4106" s="167">
        <f t="shared" si="82"/>
        <v>20000</v>
      </c>
      <c r="G4106" s="171"/>
      <c r="H4106" s="178"/>
      <c r="I4106" s="184"/>
    </row>
    <row r="4107" spans="1:9">
      <c r="A4107" s="166"/>
      <c r="B4107" s="85">
        <v>44917</v>
      </c>
      <c r="C4107" s="65" t="s">
        <v>2047</v>
      </c>
      <c r="D4107" s="35" t="s">
        <v>21</v>
      </c>
      <c r="E4107" s="1019">
        <v>20000</v>
      </c>
      <c r="F4107" s="167">
        <f t="shared" si="82"/>
        <v>20000</v>
      </c>
      <c r="G4107" s="171"/>
      <c r="H4107" s="178"/>
      <c r="I4107" s="184"/>
    </row>
    <row r="4108" spans="1:9">
      <c r="A4108" s="166"/>
      <c r="B4108" s="85">
        <v>44917</v>
      </c>
      <c r="C4108" s="65" t="s">
        <v>2047</v>
      </c>
      <c r="D4108" s="35" t="s">
        <v>21</v>
      </c>
      <c r="E4108" s="1019">
        <v>10000</v>
      </c>
      <c r="F4108" s="167">
        <f t="shared" si="82"/>
        <v>10000</v>
      </c>
      <c r="G4108" s="171"/>
      <c r="H4108" s="178"/>
      <c r="I4108" s="184"/>
    </row>
    <row r="4109" spans="1:9">
      <c r="A4109" s="166"/>
      <c r="B4109" s="85">
        <v>44917</v>
      </c>
      <c r="C4109" s="65" t="s">
        <v>2047</v>
      </c>
      <c r="D4109" s="35" t="s">
        <v>21</v>
      </c>
      <c r="E4109" s="1019">
        <v>10000</v>
      </c>
      <c r="F4109" s="167">
        <f t="shared" si="82"/>
        <v>10000</v>
      </c>
      <c r="G4109" s="171"/>
      <c r="H4109" s="178"/>
      <c r="I4109" s="184"/>
    </row>
    <row r="4110" spans="1:9">
      <c r="A4110" s="166"/>
      <c r="B4110" s="85">
        <v>44917</v>
      </c>
      <c r="C4110" s="65" t="s">
        <v>2047</v>
      </c>
      <c r="D4110" s="35" t="s">
        <v>21</v>
      </c>
      <c r="E4110" s="1019">
        <v>20000</v>
      </c>
      <c r="F4110" s="167">
        <f t="shared" si="82"/>
        <v>20000</v>
      </c>
      <c r="G4110" s="171"/>
      <c r="H4110" s="178"/>
      <c r="I4110" s="184"/>
    </row>
    <row r="4111" spans="1:9">
      <c r="A4111" s="166"/>
      <c r="B4111" s="85">
        <v>44917</v>
      </c>
      <c r="C4111" s="65" t="s">
        <v>2047</v>
      </c>
      <c r="D4111" s="35" t="s">
        <v>21</v>
      </c>
      <c r="E4111" s="1019">
        <v>20000</v>
      </c>
      <c r="F4111" s="167">
        <f t="shared" si="82"/>
        <v>20000</v>
      </c>
      <c r="G4111" s="171"/>
      <c r="H4111" s="178"/>
      <c r="I4111" s="184"/>
    </row>
    <row r="4112" spans="1:9">
      <c r="A4112" s="166"/>
      <c r="B4112" s="85">
        <v>44918</v>
      </c>
      <c r="C4112" s="65" t="s">
        <v>2048</v>
      </c>
      <c r="D4112" s="35" t="s">
        <v>21</v>
      </c>
      <c r="E4112" s="1019">
        <v>5000</v>
      </c>
      <c r="F4112" s="167">
        <f t="shared" si="82"/>
        <v>5000</v>
      </c>
      <c r="G4112" s="171"/>
      <c r="H4112" s="178"/>
      <c r="I4112" s="184"/>
    </row>
    <row r="4113" spans="1:9">
      <c r="A4113" s="166"/>
      <c r="B4113" s="85">
        <v>44918</v>
      </c>
      <c r="C4113" s="65" t="s">
        <v>2048</v>
      </c>
      <c r="D4113" s="35" t="s">
        <v>21</v>
      </c>
      <c r="E4113" s="1019">
        <v>20000</v>
      </c>
      <c r="F4113" s="167">
        <f t="shared" si="82"/>
        <v>20000</v>
      </c>
      <c r="G4113" s="171"/>
      <c r="H4113" s="178"/>
      <c r="I4113" s="184"/>
    </row>
    <row r="4114" spans="1:9">
      <c r="A4114" s="166"/>
      <c r="B4114" s="85">
        <v>44918</v>
      </c>
      <c r="C4114" s="65" t="s">
        <v>2048</v>
      </c>
      <c r="D4114" s="35" t="s">
        <v>21</v>
      </c>
      <c r="E4114" s="1019">
        <v>20000</v>
      </c>
      <c r="F4114" s="167">
        <f t="shared" si="82"/>
        <v>20000</v>
      </c>
      <c r="G4114" s="171"/>
      <c r="H4114" s="178"/>
      <c r="I4114" s="184"/>
    </row>
    <row r="4115" spans="1:9">
      <c r="A4115" s="166"/>
      <c r="B4115" s="85">
        <v>44918</v>
      </c>
      <c r="C4115" s="65" t="s">
        <v>2048</v>
      </c>
      <c r="D4115" s="35" t="s">
        <v>21</v>
      </c>
      <c r="E4115" s="1019">
        <v>10000</v>
      </c>
      <c r="F4115" s="167">
        <f t="shared" si="82"/>
        <v>10000</v>
      </c>
      <c r="G4115" s="171"/>
      <c r="H4115" s="178"/>
      <c r="I4115" s="184"/>
    </row>
    <row r="4116" spans="1:9">
      <c r="A4116" s="166"/>
      <c r="B4116" s="85">
        <v>44918</v>
      </c>
      <c r="C4116" s="65" t="s">
        <v>2048</v>
      </c>
      <c r="D4116" s="35" t="s">
        <v>509</v>
      </c>
      <c r="E4116" s="1019">
        <v>50000</v>
      </c>
      <c r="F4116" s="167">
        <f t="shared" si="82"/>
        <v>50000</v>
      </c>
      <c r="G4116" s="171"/>
      <c r="H4116" s="178"/>
      <c r="I4116" s="184"/>
    </row>
    <row r="4117" spans="1:9">
      <c r="A4117" s="166"/>
      <c r="B4117" s="85">
        <v>44918</v>
      </c>
      <c r="C4117" s="65" t="s">
        <v>2048</v>
      </c>
      <c r="D4117" s="35" t="s">
        <v>21</v>
      </c>
      <c r="E4117" s="1019">
        <v>20000</v>
      </c>
      <c r="F4117" s="167">
        <f t="shared" si="82"/>
        <v>20000</v>
      </c>
      <c r="G4117" s="171"/>
      <c r="H4117" s="178"/>
      <c r="I4117" s="184"/>
    </row>
    <row r="4118" spans="1:9">
      <c r="A4118" s="166"/>
      <c r="B4118" s="85">
        <v>44918</v>
      </c>
      <c r="C4118" s="65" t="s">
        <v>2048</v>
      </c>
      <c r="D4118" s="35" t="s">
        <v>21</v>
      </c>
      <c r="E4118" s="1019">
        <v>20000</v>
      </c>
      <c r="F4118" s="167">
        <f t="shared" si="82"/>
        <v>20000</v>
      </c>
      <c r="G4118" s="171"/>
      <c r="H4118" s="178"/>
      <c r="I4118" s="184"/>
    </row>
    <row r="4119" spans="1:9">
      <c r="A4119" s="166"/>
      <c r="B4119" s="85">
        <v>44918</v>
      </c>
      <c r="C4119" s="65" t="s">
        <v>2048</v>
      </c>
      <c r="D4119" s="35" t="s">
        <v>21</v>
      </c>
      <c r="E4119" s="1019">
        <v>20000</v>
      </c>
      <c r="F4119" s="167">
        <f t="shared" si="82"/>
        <v>20000</v>
      </c>
      <c r="G4119" s="171"/>
      <c r="H4119" s="178"/>
      <c r="I4119" s="184"/>
    </row>
    <row r="4120" spans="1:9">
      <c r="A4120" s="166"/>
      <c r="B4120" s="85">
        <v>44918</v>
      </c>
      <c r="C4120" s="65" t="s">
        <v>2048</v>
      </c>
      <c r="D4120" s="35" t="s">
        <v>21</v>
      </c>
      <c r="E4120" s="1019">
        <v>20000</v>
      </c>
      <c r="F4120" s="167">
        <f t="shared" si="82"/>
        <v>20000</v>
      </c>
      <c r="G4120" s="171"/>
      <c r="H4120" s="178"/>
      <c r="I4120" s="184"/>
    </row>
    <row r="4121" spans="1:9">
      <c r="A4121" s="166"/>
      <c r="B4121" s="85">
        <v>44918</v>
      </c>
      <c r="C4121" s="65" t="s">
        <v>2048</v>
      </c>
      <c r="D4121" s="35" t="s">
        <v>21</v>
      </c>
      <c r="E4121" s="1019">
        <v>10000</v>
      </c>
      <c r="F4121" s="167">
        <f t="shared" si="82"/>
        <v>10000</v>
      </c>
      <c r="G4121" s="171"/>
      <c r="H4121" s="178"/>
      <c r="I4121" s="184"/>
    </row>
    <row r="4122" spans="1:9">
      <c r="A4122" s="166"/>
      <c r="B4122" s="85">
        <v>44918</v>
      </c>
      <c r="C4122" s="65" t="s">
        <v>2048</v>
      </c>
      <c r="D4122" s="35" t="s">
        <v>21</v>
      </c>
      <c r="E4122" s="1019">
        <v>20000</v>
      </c>
      <c r="F4122" s="167">
        <f t="shared" si="82"/>
        <v>20000</v>
      </c>
      <c r="G4122" s="171"/>
      <c r="H4122" s="178"/>
      <c r="I4122" s="184"/>
    </row>
    <row r="4123" spans="1:9">
      <c r="A4123" s="166"/>
      <c r="B4123" s="85">
        <v>44918</v>
      </c>
      <c r="C4123" s="65" t="s">
        <v>2048</v>
      </c>
      <c r="D4123" s="35" t="s">
        <v>21</v>
      </c>
      <c r="E4123" s="1019">
        <v>20000</v>
      </c>
      <c r="F4123" s="167">
        <f t="shared" si="82"/>
        <v>20000</v>
      </c>
      <c r="G4123" s="171"/>
      <c r="H4123" s="178"/>
      <c r="I4123" s="184"/>
    </row>
    <row r="4124" spans="1:9">
      <c r="A4124" s="166"/>
      <c r="B4124" s="85">
        <v>44918</v>
      </c>
      <c r="C4124" s="65" t="s">
        <v>2048</v>
      </c>
      <c r="D4124" s="35" t="s">
        <v>21</v>
      </c>
      <c r="E4124" s="1019">
        <v>10000</v>
      </c>
      <c r="F4124" s="167">
        <f t="shared" si="82"/>
        <v>10000</v>
      </c>
      <c r="G4124" s="171"/>
      <c r="H4124" s="178"/>
      <c r="I4124" s="184"/>
    </row>
    <row r="4125" spans="1:9">
      <c r="A4125" s="166"/>
      <c r="B4125" s="85">
        <v>44918</v>
      </c>
      <c r="C4125" s="65" t="s">
        <v>2048</v>
      </c>
      <c r="D4125" s="35" t="s">
        <v>21</v>
      </c>
      <c r="E4125" s="1019">
        <v>20000</v>
      </c>
      <c r="F4125" s="167">
        <f t="shared" si="82"/>
        <v>20000</v>
      </c>
      <c r="G4125" s="171"/>
      <c r="H4125" s="178"/>
      <c r="I4125" s="184"/>
    </row>
    <row r="4126" spans="1:9">
      <c r="A4126" s="166"/>
      <c r="B4126" s="85">
        <v>44918</v>
      </c>
      <c r="C4126" s="65" t="s">
        <v>2048</v>
      </c>
      <c r="D4126" s="35" t="s">
        <v>21</v>
      </c>
      <c r="E4126" s="1019">
        <v>20000</v>
      </c>
      <c r="F4126" s="167">
        <f t="shared" ref="F4126:F4189" si="83">E4126</f>
        <v>20000</v>
      </c>
      <c r="G4126" s="171"/>
      <c r="H4126" s="178"/>
      <c r="I4126" s="184"/>
    </row>
    <row r="4127" spans="1:9">
      <c r="A4127" s="166"/>
      <c r="B4127" s="85">
        <v>44918</v>
      </c>
      <c r="C4127" s="65" t="s">
        <v>2048</v>
      </c>
      <c r="D4127" s="35" t="s">
        <v>21</v>
      </c>
      <c r="E4127" s="1019">
        <v>10000</v>
      </c>
      <c r="F4127" s="167">
        <f t="shared" si="83"/>
        <v>10000</v>
      </c>
      <c r="G4127" s="171"/>
      <c r="H4127" s="178"/>
      <c r="I4127" s="184"/>
    </row>
    <row r="4128" spans="1:9">
      <c r="A4128" s="166"/>
      <c r="B4128" s="85">
        <v>44918</v>
      </c>
      <c r="C4128" s="65" t="s">
        <v>2048</v>
      </c>
      <c r="D4128" s="35" t="s">
        <v>21</v>
      </c>
      <c r="E4128" s="1019">
        <v>20000</v>
      </c>
      <c r="F4128" s="167">
        <f t="shared" si="83"/>
        <v>20000</v>
      </c>
      <c r="G4128" s="171"/>
      <c r="H4128" s="178"/>
      <c r="I4128" s="184"/>
    </row>
    <row r="4129" spans="1:9">
      <c r="A4129" s="166"/>
      <c r="B4129" s="85">
        <v>44918</v>
      </c>
      <c r="C4129" s="65" t="s">
        <v>2048</v>
      </c>
      <c r="D4129" s="35" t="s">
        <v>2025</v>
      </c>
      <c r="E4129" s="1019">
        <v>50000</v>
      </c>
      <c r="F4129" s="167">
        <f t="shared" si="83"/>
        <v>50000</v>
      </c>
      <c r="G4129" s="171"/>
      <c r="H4129" s="178"/>
      <c r="I4129" s="184"/>
    </row>
    <row r="4130" spans="1:9">
      <c r="A4130" s="166"/>
      <c r="B4130" s="85">
        <v>44918</v>
      </c>
      <c r="C4130" s="65" t="s">
        <v>2048</v>
      </c>
      <c r="D4130" s="35" t="s">
        <v>21</v>
      </c>
      <c r="E4130" s="1019">
        <v>10000</v>
      </c>
      <c r="F4130" s="167">
        <f t="shared" si="83"/>
        <v>10000</v>
      </c>
      <c r="G4130" s="171"/>
      <c r="H4130" s="178"/>
      <c r="I4130" s="184"/>
    </row>
    <row r="4131" spans="1:9">
      <c r="A4131" s="166"/>
      <c r="B4131" s="85">
        <v>44918</v>
      </c>
      <c r="C4131" s="65" t="s">
        <v>2048</v>
      </c>
      <c r="D4131" s="35" t="s">
        <v>21</v>
      </c>
      <c r="E4131" s="1019">
        <v>20000</v>
      </c>
      <c r="F4131" s="167">
        <f t="shared" si="83"/>
        <v>20000</v>
      </c>
      <c r="G4131" s="171"/>
      <c r="H4131" s="178"/>
      <c r="I4131" s="184"/>
    </row>
    <row r="4132" spans="1:9">
      <c r="A4132" s="166"/>
      <c r="B4132" s="85">
        <v>44918</v>
      </c>
      <c r="C4132" s="65" t="s">
        <v>2048</v>
      </c>
      <c r="D4132" s="35" t="s">
        <v>21</v>
      </c>
      <c r="E4132" s="1019">
        <v>20000</v>
      </c>
      <c r="F4132" s="167">
        <f t="shared" si="83"/>
        <v>20000</v>
      </c>
      <c r="G4132" s="171"/>
      <c r="H4132" s="178"/>
      <c r="I4132" s="184"/>
    </row>
    <row r="4133" spans="1:9">
      <c r="A4133" s="166"/>
      <c r="B4133" s="85">
        <v>44918</v>
      </c>
      <c r="C4133" s="65" t="s">
        <v>2048</v>
      </c>
      <c r="D4133" s="35" t="s">
        <v>21</v>
      </c>
      <c r="E4133" s="1019">
        <v>20000</v>
      </c>
      <c r="F4133" s="167">
        <f t="shared" si="83"/>
        <v>20000</v>
      </c>
      <c r="G4133" s="171"/>
      <c r="H4133" s="178"/>
      <c r="I4133" s="184"/>
    </row>
    <row r="4134" spans="1:9">
      <c r="A4134" s="166"/>
      <c r="B4134" s="85">
        <v>44918</v>
      </c>
      <c r="C4134" s="65" t="s">
        <v>2048</v>
      </c>
      <c r="D4134" s="35" t="s">
        <v>21</v>
      </c>
      <c r="E4134" s="1019">
        <v>20000</v>
      </c>
      <c r="F4134" s="167">
        <f t="shared" si="83"/>
        <v>20000</v>
      </c>
      <c r="G4134" s="171"/>
      <c r="H4134" s="178"/>
      <c r="I4134" s="184"/>
    </row>
    <row r="4135" spans="1:9">
      <c r="A4135" s="166"/>
      <c r="B4135" s="85">
        <v>44918</v>
      </c>
      <c r="C4135" s="65" t="s">
        <v>2048</v>
      </c>
      <c r="D4135" s="35" t="s">
        <v>21</v>
      </c>
      <c r="E4135" s="1019">
        <v>20000</v>
      </c>
      <c r="F4135" s="167">
        <f t="shared" si="83"/>
        <v>20000</v>
      </c>
      <c r="G4135" s="171"/>
      <c r="H4135" s="178"/>
      <c r="I4135" s="184"/>
    </row>
    <row r="4136" spans="1:9">
      <c r="A4136" s="166"/>
      <c r="B4136" s="85">
        <v>44918</v>
      </c>
      <c r="C4136" s="65" t="s">
        <v>2048</v>
      </c>
      <c r="D4136" s="35" t="s">
        <v>21</v>
      </c>
      <c r="E4136" s="1019">
        <v>20000</v>
      </c>
      <c r="F4136" s="167">
        <f t="shared" si="83"/>
        <v>20000</v>
      </c>
      <c r="G4136" s="171"/>
      <c r="H4136" s="178"/>
      <c r="I4136" s="184"/>
    </row>
    <row r="4137" spans="1:9">
      <c r="A4137" s="166"/>
      <c r="B4137" s="85">
        <v>44918</v>
      </c>
      <c r="C4137" s="65" t="s">
        <v>2048</v>
      </c>
      <c r="D4137" s="35" t="s">
        <v>21</v>
      </c>
      <c r="E4137" s="1019">
        <v>20000</v>
      </c>
      <c r="F4137" s="167">
        <f t="shared" si="83"/>
        <v>20000</v>
      </c>
      <c r="G4137" s="171"/>
      <c r="H4137" s="178"/>
      <c r="I4137" s="184"/>
    </row>
    <row r="4138" spans="1:9">
      <c r="A4138" s="166"/>
      <c r="B4138" s="85">
        <v>44918</v>
      </c>
      <c r="C4138" s="65" t="s">
        <v>2048</v>
      </c>
      <c r="D4138" s="35" t="s">
        <v>21</v>
      </c>
      <c r="E4138" s="1019">
        <v>5000</v>
      </c>
      <c r="F4138" s="167">
        <f t="shared" si="83"/>
        <v>5000</v>
      </c>
      <c r="G4138" s="171"/>
      <c r="H4138" s="178"/>
      <c r="I4138" s="184"/>
    </row>
    <row r="4139" spans="1:9">
      <c r="A4139" s="166"/>
      <c r="B4139" s="85">
        <v>44919</v>
      </c>
      <c r="C4139" s="65" t="s">
        <v>2049</v>
      </c>
      <c r="D4139" s="35" t="s">
        <v>21</v>
      </c>
      <c r="E4139" s="1019">
        <v>1111</v>
      </c>
      <c r="F4139" s="167">
        <f t="shared" si="83"/>
        <v>1111</v>
      </c>
      <c r="G4139" s="171"/>
      <c r="H4139" s="178"/>
      <c r="I4139" s="184"/>
    </row>
    <row r="4140" spans="1:9">
      <c r="A4140" s="166"/>
      <c r="B4140" s="85">
        <v>44919</v>
      </c>
      <c r="C4140" s="65" t="s">
        <v>2049</v>
      </c>
      <c r="D4140" s="35" t="s">
        <v>21</v>
      </c>
      <c r="E4140" s="1019">
        <v>20000</v>
      </c>
      <c r="F4140" s="167">
        <f t="shared" si="83"/>
        <v>20000</v>
      </c>
      <c r="G4140" s="171"/>
      <c r="H4140" s="178"/>
      <c r="I4140" s="184"/>
    </row>
    <row r="4141" spans="1:9">
      <c r="A4141" s="166"/>
      <c r="B4141" s="85">
        <v>44919</v>
      </c>
      <c r="C4141" s="65" t="s">
        <v>2049</v>
      </c>
      <c r="D4141" s="35" t="s">
        <v>21</v>
      </c>
      <c r="E4141" s="1019">
        <v>20000</v>
      </c>
      <c r="F4141" s="167">
        <f t="shared" si="83"/>
        <v>20000</v>
      </c>
      <c r="G4141" s="171"/>
      <c r="H4141" s="178"/>
      <c r="I4141" s="184"/>
    </row>
    <row r="4142" spans="1:9">
      <c r="A4142" s="166"/>
      <c r="B4142" s="85">
        <v>44919</v>
      </c>
      <c r="C4142" s="65" t="s">
        <v>2049</v>
      </c>
      <c r="D4142" s="35" t="s">
        <v>21</v>
      </c>
      <c r="E4142" s="1019">
        <v>20000</v>
      </c>
      <c r="F4142" s="167">
        <f t="shared" si="83"/>
        <v>20000</v>
      </c>
      <c r="G4142" s="171"/>
      <c r="H4142" s="178"/>
      <c r="I4142" s="184"/>
    </row>
    <row r="4143" spans="1:9">
      <c r="A4143" s="166"/>
      <c r="B4143" s="85">
        <v>44919</v>
      </c>
      <c r="C4143" s="65" t="s">
        <v>2049</v>
      </c>
      <c r="D4143" s="35" t="s">
        <v>21</v>
      </c>
      <c r="E4143" s="1019">
        <v>10000</v>
      </c>
      <c r="F4143" s="167">
        <f t="shared" si="83"/>
        <v>10000</v>
      </c>
      <c r="G4143" s="171"/>
      <c r="H4143" s="178"/>
      <c r="I4143" s="184"/>
    </row>
    <row r="4144" spans="1:9">
      <c r="A4144" s="166"/>
      <c r="B4144" s="85">
        <v>44919</v>
      </c>
      <c r="C4144" s="65" t="s">
        <v>2049</v>
      </c>
      <c r="D4144" s="35" t="s">
        <v>21</v>
      </c>
      <c r="E4144" s="1019">
        <v>20000</v>
      </c>
      <c r="F4144" s="167">
        <f t="shared" si="83"/>
        <v>20000</v>
      </c>
      <c r="G4144" s="171"/>
      <c r="H4144" s="178"/>
      <c r="I4144" s="184"/>
    </row>
    <row r="4145" spans="1:9">
      <c r="A4145" s="166"/>
      <c r="B4145" s="85">
        <v>44919</v>
      </c>
      <c r="C4145" s="65" t="s">
        <v>2049</v>
      </c>
      <c r="D4145" s="35" t="s">
        <v>21</v>
      </c>
      <c r="E4145" s="1019">
        <v>2000</v>
      </c>
      <c r="F4145" s="167">
        <f t="shared" si="83"/>
        <v>2000</v>
      </c>
      <c r="G4145" s="171"/>
      <c r="H4145" s="178"/>
      <c r="I4145" s="184"/>
    </row>
    <row r="4146" spans="1:9">
      <c r="A4146" s="166"/>
      <c r="B4146" s="85">
        <v>44919</v>
      </c>
      <c r="C4146" s="65" t="s">
        <v>2049</v>
      </c>
      <c r="D4146" s="35" t="s">
        <v>21</v>
      </c>
      <c r="E4146" s="1019">
        <v>20000</v>
      </c>
      <c r="F4146" s="167">
        <f t="shared" si="83"/>
        <v>20000</v>
      </c>
      <c r="G4146" s="171"/>
      <c r="H4146" s="178"/>
      <c r="I4146" s="184"/>
    </row>
    <row r="4147" spans="1:9">
      <c r="A4147" s="166"/>
      <c r="B4147" s="85">
        <v>44919</v>
      </c>
      <c r="C4147" s="65" t="s">
        <v>2049</v>
      </c>
      <c r="D4147" s="35" t="s">
        <v>21</v>
      </c>
      <c r="E4147" s="1019">
        <v>20000</v>
      </c>
      <c r="F4147" s="167">
        <f t="shared" si="83"/>
        <v>20000</v>
      </c>
      <c r="G4147" s="171"/>
      <c r="H4147" s="178"/>
      <c r="I4147" s="184"/>
    </row>
    <row r="4148" spans="1:9">
      <c r="A4148" s="166"/>
      <c r="B4148" s="85">
        <v>44919</v>
      </c>
      <c r="C4148" s="65" t="s">
        <v>2049</v>
      </c>
      <c r="D4148" s="35" t="s">
        <v>21</v>
      </c>
      <c r="E4148" s="1020">
        <v>1</v>
      </c>
      <c r="F4148" s="167">
        <f t="shared" si="83"/>
        <v>1</v>
      </c>
      <c r="G4148" s="171"/>
      <c r="H4148" s="178"/>
      <c r="I4148" s="184"/>
    </row>
    <row r="4149" spans="1:9">
      <c r="A4149" s="166"/>
      <c r="B4149" s="85">
        <v>44919</v>
      </c>
      <c r="C4149" s="65" t="s">
        <v>2049</v>
      </c>
      <c r="D4149" s="35" t="s">
        <v>21</v>
      </c>
      <c r="E4149" s="1019">
        <v>10000</v>
      </c>
      <c r="F4149" s="167">
        <f t="shared" si="83"/>
        <v>10000</v>
      </c>
      <c r="G4149" s="171"/>
      <c r="H4149" s="178"/>
      <c r="I4149" s="184"/>
    </row>
    <row r="4150" spans="1:9">
      <c r="A4150" s="166"/>
      <c r="B4150" s="85">
        <v>44919</v>
      </c>
      <c r="C4150" s="65" t="s">
        <v>2049</v>
      </c>
      <c r="D4150" s="35" t="s">
        <v>21</v>
      </c>
      <c r="E4150" s="1019">
        <v>20000</v>
      </c>
      <c r="F4150" s="167">
        <f t="shared" si="83"/>
        <v>20000</v>
      </c>
      <c r="G4150" s="171"/>
      <c r="H4150" s="178"/>
      <c r="I4150" s="184"/>
    </row>
    <row r="4151" spans="1:9">
      <c r="A4151" s="166"/>
      <c r="B4151" s="85">
        <v>44919</v>
      </c>
      <c r="C4151" s="65" t="s">
        <v>2049</v>
      </c>
      <c r="D4151" s="35" t="s">
        <v>21</v>
      </c>
      <c r="E4151" s="1019">
        <v>20000</v>
      </c>
      <c r="F4151" s="167">
        <f t="shared" si="83"/>
        <v>20000</v>
      </c>
      <c r="G4151" s="171"/>
      <c r="H4151" s="178"/>
      <c r="I4151" s="184"/>
    </row>
    <row r="4152" spans="1:9">
      <c r="A4152" s="166"/>
      <c r="B4152" s="85">
        <v>44919</v>
      </c>
      <c r="C4152" s="65" t="s">
        <v>2049</v>
      </c>
      <c r="D4152" s="35" t="s">
        <v>21</v>
      </c>
      <c r="E4152" s="1019">
        <v>10000</v>
      </c>
      <c r="F4152" s="167">
        <f t="shared" si="83"/>
        <v>10000</v>
      </c>
      <c r="G4152" s="171"/>
      <c r="H4152" s="178"/>
      <c r="I4152" s="184"/>
    </row>
    <row r="4153" spans="1:9">
      <c r="A4153" s="166"/>
      <c r="B4153" s="85">
        <v>44919</v>
      </c>
      <c r="C4153" s="65" t="s">
        <v>2049</v>
      </c>
      <c r="D4153" s="35" t="s">
        <v>21</v>
      </c>
      <c r="E4153" s="1019">
        <v>20000</v>
      </c>
      <c r="F4153" s="167">
        <f t="shared" si="83"/>
        <v>20000</v>
      </c>
      <c r="G4153" s="171"/>
      <c r="H4153" s="178"/>
      <c r="I4153" s="184"/>
    </row>
    <row r="4154" spans="1:9">
      <c r="A4154" s="166"/>
      <c r="B4154" s="85">
        <v>44919</v>
      </c>
      <c r="C4154" s="65" t="s">
        <v>2049</v>
      </c>
      <c r="D4154" s="35" t="s">
        <v>21</v>
      </c>
      <c r="E4154" s="1019">
        <v>5000</v>
      </c>
      <c r="F4154" s="167">
        <f t="shared" si="83"/>
        <v>5000</v>
      </c>
      <c r="G4154" s="171"/>
      <c r="H4154" s="178"/>
      <c r="I4154" s="184"/>
    </row>
    <row r="4155" spans="1:9">
      <c r="A4155" s="166"/>
      <c r="B4155" s="85">
        <v>44919</v>
      </c>
      <c r="C4155" s="65" t="s">
        <v>2049</v>
      </c>
      <c r="D4155" s="35" t="s">
        <v>21</v>
      </c>
      <c r="E4155" s="1019">
        <v>20000</v>
      </c>
      <c r="F4155" s="167">
        <f t="shared" si="83"/>
        <v>20000</v>
      </c>
      <c r="G4155" s="171"/>
      <c r="H4155" s="178"/>
      <c r="I4155" s="184"/>
    </row>
    <row r="4156" spans="1:9">
      <c r="A4156" s="166"/>
      <c r="B4156" s="85">
        <v>44919</v>
      </c>
      <c r="C4156" s="65" t="s">
        <v>2049</v>
      </c>
      <c r="D4156" s="35" t="s">
        <v>21</v>
      </c>
      <c r="E4156" s="1019">
        <v>20000</v>
      </c>
      <c r="F4156" s="167">
        <f t="shared" si="83"/>
        <v>20000</v>
      </c>
      <c r="G4156" s="171"/>
      <c r="H4156" s="178"/>
      <c r="I4156" s="184"/>
    </row>
    <row r="4157" spans="1:9">
      <c r="A4157" s="166"/>
      <c r="B4157" s="85">
        <v>44919</v>
      </c>
      <c r="C4157" s="65" t="s">
        <v>2049</v>
      </c>
      <c r="D4157" s="35" t="s">
        <v>21</v>
      </c>
      <c r="E4157" s="1019">
        <v>20000</v>
      </c>
      <c r="F4157" s="167">
        <f t="shared" si="83"/>
        <v>20000</v>
      </c>
      <c r="G4157" s="171"/>
      <c r="H4157" s="178"/>
      <c r="I4157" s="184"/>
    </row>
    <row r="4158" spans="1:9">
      <c r="A4158" s="166"/>
      <c r="B4158" s="85">
        <v>44919</v>
      </c>
      <c r="C4158" s="65" t="s">
        <v>2049</v>
      </c>
      <c r="D4158" s="35" t="s">
        <v>21</v>
      </c>
      <c r="E4158" s="1019">
        <v>20000</v>
      </c>
      <c r="F4158" s="167">
        <f t="shared" si="83"/>
        <v>20000</v>
      </c>
      <c r="G4158" s="171"/>
      <c r="H4158" s="178"/>
      <c r="I4158" s="184"/>
    </row>
    <row r="4159" spans="1:9">
      <c r="A4159" s="166"/>
      <c r="B4159" s="85">
        <v>44919</v>
      </c>
      <c r="C4159" s="65" t="s">
        <v>2049</v>
      </c>
      <c r="D4159" s="35" t="s">
        <v>21</v>
      </c>
      <c r="E4159" s="1019">
        <v>10000</v>
      </c>
      <c r="F4159" s="167">
        <f t="shared" si="83"/>
        <v>10000</v>
      </c>
      <c r="G4159" s="171"/>
      <c r="H4159" s="178"/>
      <c r="I4159" s="184"/>
    </row>
    <row r="4160" spans="1:9">
      <c r="A4160" s="166"/>
      <c r="B4160" s="85">
        <v>44919</v>
      </c>
      <c r="C4160" s="65" t="s">
        <v>2049</v>
      </c>
      <c r="D4160" s="35" t="s">
        <v>21</v>
      </c>
      <c r="E4160" s="1019">
        <v>10000</v>
      </c>
      <c r="F4160" s="167">
        <f t="shared" si="83"/>
        <v>10000</v>
      </c>
      <c r="G4160" s="171"/>
      <c r="H4160" s="178"/>
      <c r="I4160" s="184"/>
    </row>
    <row r="4161" spans="1:9">
      <c r="A4161" s="166"/>
      <c r="B4161" s="85">
        <v>44919</v>
      </c>
      <c r="C4161" s="65" t="s">
        <v>2049</v>
      </c>
      <c r="D4161" s="35" t="s">
        <v>21</v>
      </c>
      <c r="E4161" s="1019">
        <v>20000</v>
      </c>
      <c r="F4161" s="167">
        <f t="shared" si="83"/>
        <v>20000</v>
      </c>
      <c r="G4161" s="171"/>
      <c r="H4161" s="178"/>
      <c r="I4161" s="184"/>
    </row>
    <row r="4162" spans="1:9">
      <c r="A4162" s="166"/>
      <c r="B4162" s="85">
        <v>44919</v>
      </c>
      <c r="C4162" s="65" t="s">
        <v>2049</v>
      </c>
      <c r="D4162" s="35" t="s">
        <v>21</v>
      </c>
      <c r="E4162" s="1019">
        <v>20000</v>
      </c>
      <c r="F4162" s="167">
        <f t="shared" si="83"/>
        <v>20000</v>
      </c>
      <c r="G4162" s="171"/>
      <c r="H4162" s="178"/>
      <c r="I4162" s="184"/>
    </row>
    <row r="4163" spans="1:9">
      <c r="A4163" s="166"/>
      <c r="B4163" s="85">
        <v>44919</v>
      </c>
      <c r="C4163" s="65" t="s">
        <v>2049</v>
      </c>
      <c r="D4163" s="35" t="s">
        <v>246</v>
      </c>
      <c r="E4163" s="1019">
        <v>150000</v>
      </c>
      <c r="F4163" s="167">
        <f t="shared" si="83"/>
        <v>150000</v>
      </c>
      <c r="G4163" s="171"/>
      <c r="H4163" s="178"/>
      <c r="I4163" s="184"/>
    </row>
    <row r="4164" spans="1:9">
      <c r="A4164" s="166"/>
      <c r="B4164" s="85">
        <v>44920</v>
      </c>
      <c r="C4164" s="65" t="s">
        <v>2050</v>
      </c>
      <c r="D4164" s="35" t="s">
        <v>294</v>
      </c>
      <c r="E4164" s="1019">
        <v>200000</v>
      </c>
      <c r="F4164" s="167">
        <f t="shared" si="83"/>
        <v>200000</v>
      </c>
      <c r="G4164" s="171"/>
      <c r="H4164" s="178"/>
      <c r="I4164" s="184"/>
    </row>
    <row r="4165" spans="1:9">
      <c r="A4165" s="166"/>
      <c r="B4165" s="85">
        <v>44920</v>
      </c>
      <c r="C4165" s="65" t="s">
        <v>2050</v>
      </c>
      <c r="D4165" s="35" t="s">
        <v>21</v>
      </c>
      <c r="E4165" s="1019">
        <v>20000</v>
      </c>
      <c r="F4165" s="167">
        <f t="shared" si="83"/>
        <v>20000</v>
      </c>
      <c r="G4165" s="171"/>
      <c r="H4165" s="178"/>
      <c r="I4165" s="184"/>
    </row>
    <row r="4166" spans="1:9">
      <c r="A4166" s="166"/>
      <c r="B4166" s="85">
        <v>44920</v>
      </c>
      <c r="C4166" s="65" t="s">
        <v>2050</v>
      </c>
      <c r="D4166" s="35" t="s">
        <v>21</v>
      </c>
      <c r="E4166" s="1019">
        <v>20000</v>
      </c>
      <c r="F4166" s="167">
        <f t="shared" si="83"/>
        <v>20000</v>
      </c>
      <c r="G4166" s="171"/>
      <c r="H4166" s="178"/>
      <c r="I4166" s="184"/>
    </row>
    <row r="4167" spans="1:9">
      <c r="A4167" s="166"/>
      <c r="B4167" s="85">
        <v>44920</v>
      </c>
      <c r="C4167" s="65" t="s">
        <v>2050</v>
      </c>
      <c r="D4167" s="35" t="s">
        <v>21</v>
      </c>
      <c r="E4167" s="1019">
        <v>20000</v>
      </c>
      <c r="F4167" s="167">
        <f t="shared" si="83"/>
        <v>20000</v>
      </c>
      <c r="G4167" s="171"/>
      <c r="H4167" s="178"/>
      <c r="I4167" s="184"/>
    </row>
    <row r="4168" spans="1:9">
      <c r="A4168" s="166"/>
      <c r="B4168" s="85">
        <v>44920</v>
      </c>
      <c r="C4168" s="65" t="s">
        <v>2050</v>
      </c>
      <c r="D4168" s="35" t="s">
        <v>21</v>
      </c>
      <c r="E4168" s="1019">
        <v>20000</v>
      </c>
      <c r="F4168" s="167">
        <f t="shared" si="83"/>
        <v>20000</v>
      </c>
      <c r="G4168" s="171"/>
      <c r="H4168" s="178"/>
      <c r="I4168" s="184"/>
    </row>
    <row r="4169" spans="1:9">
      <c r="A4169" s="166"/>
      <c r="B4169" s="85">
        <v>44920</v>
      </c>
      <c r="C4169" s="65" t="s">
        <v>2050</v>
      </c>
      <c r="D4169" s="35" t="s">
        <v>21</v>
      </c>
      <c r="E4169" s="1019">
        <v>20000</v>
      </c>
      <c r="F4169" s="167">
        <f t="shared" si="83"/>
        <v>20000</v>
      </c>
      <c r="G4169" s="171"/>
      <c r="H4169" s="178"/>
      <c r="I4169" s="184"/>
    </row>
    <row r="4170" spans="1:9">
      <c r="A4170" s="166"/>
      <c r="B4170" s="85">
        <v>44920</v>
      </c>
      <c r="C4170" s="65" t="s">
        <v>2050</v>
      </c>
      <c r="D4170" s="35" t="s">
        <v>21</v>
      </c>
      <c r="E4170" s="1019">
        <v>20000</v>
      </c>
      <c r="F4170" s="167">
        <f t="shared" si="83"/>
        <v>20000</v>
      </c>
      <c r="G4170" s="171"/>
      <c r="H4170" s="178"/>
      <c r="I4170" s="184"/>
    </row>
    <row r="4171" spans="1:9">
      <c r="A4171" s="166"/>
      <c r="B4171" s="85">
        <v>44920</v>
      </c>
      <c r="C4171" s="65" t="s">
        <v>2050</v>
      </c>
      <c r="D4171" s="35" t="s">
        <v>21</v>
      </c>
      <c r="E4171" s="1019">
        <v>10000</v>
      </c>
      <c r="F4171" s="167">
        <f t="shared" si="83"/>
        <v>10000</v>
      </c>
      <c r="G4171" s="171"/>
      <c r="H4171" s="178"/>
      <c r="I4171" s="184"/>
    </row>
    <row r="4172" spans="1:9">
      <c r="A4172" s="166"/>
      <c r="B4172" s="85">
        <v>44920</v>
      </c>
      <c r="C4172" s="65" t="s">
        <v>2050</v>
      </c>
      <c r="D4172" s="35" t="s">
        <v>21</v>
      </c>
      <c r="E4172" s="1019">
        <v>20000</v>
      </c>
      <c r="F4172" s="167">
        <f t="shared" si="83"/>
        <v>20000</v>
      </c>
      <c r="G4172" s="171"/>
      <c r="H4172" s="178"/>
      <c r="I4172" s="184"/>
    </row>
    <row r="4173" spans="1:9">
      <c r="A4173" s="166"/>
      <c r="B4173" s="85">
        <v>44920</v>
      </c>
      <c r="C4173" s="65" t="s">
        <v>2050</v>
      </c>
      <c r="D4173" s="35" t="s">
        <v>21</v>
      </c>
      <c r="E4173" s="1019">
        <v>10000</v>
      </c>
      <c r="F4173" s="167">
        <f t="shared" si="83"/>
        <v>10000</v>
      </c>
      <c r="G4173" s="171"/>
      <c r="H4173" s="178"/>
      <c r="I4173" s="184"/>
    </row>
    <row r="4174" spans="1:9">
      <c r="A4174" s="166"/>
      <c r="B4174" s="85">
        <v>44920</v>
      </c>
      <c r="C4174" s="65" t="s">
        <v>2050</v>
      </c>
      <c r="D4174" s="35" t="s">
        <v>21</v>
      </c>
      <c r="E4174" s="1019">
        <v>10000</v>
      </c>
      <c r="F4174" s="167">
        <f t="shared" si="83"/>
        <v>10000</v>
      </c>
      <c r="G4174" s="171"/>
      <c r="H4174" s="178"/>
      <c r="I4174" s="184"/>
    </row>
    <row r="4175" spans="1:9">
      <c r="A4175" s="166"/>
      <c r="B4175" s="85">
        <v>44920</v>
      </c>
      <c r="C4175" s="65" t="s">
        <v>2050</v>
      </c>
      <c r="D4175" s="35" t="s">
        <v>21</v>
      </c>
      <c r="E4175" s="1019">
        <v>10000</v>
      </c>
      <c r="F4175" s="167">
        <f t="shared" si="83"/>
        <v>10000</v>
      </c>
      <c r="G4175" s="171"/>
      <c r="H4175" s="178"/>
      <c r="I4175" s="184"/>
    </row>
    <row r="4176" spans="1:9">
      <c r="A4176" s="166"/>
      <c r="B4176" s="85">
        <v>44920</v>
      </c>
      <c r="C4176" s="65" t="s">
        <v>2050</v>
      </c>
      <c r="D4176" s="35" t="s">
        <v>21</v>
      </c>
      <c r="E4176" s="1019">
        <v>5000</v>
      </c>
      <c r="F4176" s="167">
        <f t="shared" si="83"/>
        <v>5000</v>
      </c>
      <c r="G4176" s="171"/>
      <c r="H4176" s="178"/>
      <c r="I4176" s="184"/>
    </row>
    <row r="4177" spans="1:9">
      <c r="A4177" s="166"/>
      <c r="B4177" s="85">
        <v>44920</v>
      </c>
      <c r="C4177" s="65" t="s">
        <v>2050</v>
      </c>
      <c r="D4177" s="35" t="s">
        <v>21</v>
      </c>
      <c r="E4177" s="1019">
        <v>20000</v>
      </c>
      <c r="F4177" s="167">
        <f t="shared" si="83"/>
        <v>20000</v>
      </c>
      <c r="G4177" s="171"/>
      <c r="H4177" s="178"/>
      <c r="I4177" s="184"/>
    </row>
    <row r="4178" spans="1:9">
      <c r="A4178" s="166"/>
      <c r="B4178" s="85">
        <v>44920</v>
      </c>
      <c r="C4178" s="65" t="s">
        <v>2050</v>
      </c>
      <c r="D4178" s="35" t="s">
        <v>21</v>
      </c>
      <c r="E4178" s="1019">
        <v>20000</v>
      </c>
      <c r="F4178" s="167">
        <f t="shared" si="83"/>
        <v>20000</v>
      </c>
      <c r="G4178" s="171"/>
      <c r="H4178" s="178"/>
      <c r="I4178" s="184"/>
    </row>
    <row r="4179" spans="1:9">
      <c r="A4179" s="166"/>
      <c r="B4179" s="85">
        <v>44920</v>
      </c>
      <c r="C4179" s="65" t="s">
        <v>2050</v>
      </c>
      <c r="D4179" s="35" t="s">
        <v>21</v>
      </c>
      <c r="E4179" s="1019">
        <v>20000</v>
      </c>
      <c r="F4179" s="167">
        <f t="shared" si="83"/>
        <v>20000</v>
      </c>
      <c r="G4179" s="171"/>
      <c r="H4179" s="178"/>
      <c r="I4179" s="184"/>
    </row>
    <row r="4180" spans="1:9">
      <c r="A4180" s="166"/>
      <c r="B4180" s="85">
        <v>44920</v>
      </c>
      <c r="C4180" s="65" t="s">
        <v>2050</v>
      </c>
      <c r="D4180" s="35" t="s">
        <v>21</v>
      </c>
      <c r="E4180" s="1019">
        <v>20000</v>
      </c>
      <c r="F4180" s="167">
        <f t="shared" si="83"/>
        <v>20000</v>
      </c>
      <c r="G4180" s="171"/>
      <c r="H4180" s="178"/>
      <c r="I4180" s="184"/>
    </row>
    <row r="4181" spans="1:9">
      <c r="A4181" s="166"/>
      <c r="B4181" s="85">
        <v>44920</v>
      </c>
      <c r="C4181" s="65" t="s">
        <v>2050</v>
      </c>
      <c r="D4181" s="35" t="s">
        <v>21</v>
      </c>
      <c r="E4181" s="1019">
        <v>20000</v>
      </c>
      <c r="F4181" s="167">
        <f t="shared" si="83"/>
        <v>20000</v>
      </c>
      <c r="G4181" s="171"/>
      <c r="H4181" s="178"/>
      <c r="I4181" s="184"/>
    </row>
    <row r="4182" spans="1:9">
      <c r="A4182" s="166"/>
      <c r="B4182" s="85">
        <v>44920</v>
      </c>
      <c r="C4182" s="65" t="s">
        <v>2050</v>
      </c>
      <c r="D4182" s="35" t="s">
        <v>21</v>
      </c>
      <c r="E4182" s="1019">
        <v>20000</v>
      </c>
      <c r="F4182" s="167">
        <f t="shared" si="83"/>
        <v>20000</v>
      </c>
      <c r="G4182" s="171"/>
      <c r="H4182" s="178"/>
      <c r="I4182" s="184"/>
    </row>
    <row r="4183" spans="1:9">
      <c r="A4183" s="166"/>
      <c r="B4183" s="85">
        <v>44920</v>
      </c>
      <c r="C4183" s="65" t="s">
        <v>2050</v>
      </c>
      <c r="D4183" s="35" t="s">
        <v>21</v>
      </c>
      <c r="E4183" s="1019">
        <v>10000</v>
      </c>
      <c r="F4183" s="167">
        <f t="shared" si="83"/>
        <v>10000</v>
      </c>
      <c r="G4183" s="171"/>
      <c r="H4183" s="178"/>
      <c r="I4183" s="184"/>
    </row>
    <row r="4184" spans="1:9">
      <c r="A4184" s="166"/>
      <c r="B4184" s="85">
        <v>44920</v>
      </c>
      <c r="C4184" s="65" t="s">
        <v>2050</v>
      </c>
      <c r="D4184" s="35" t="s">
        <v>21</v>
      </c>
      <c r="E4184" s="1019">
        <v>20000</v>
      </c>
      <c r="F4184" s="167">
        <f t="shared" si="83"/>
        <v>20000</v>
      </c>
      <c r="G4184" s="171"/>
      <c r="H4184" s="178"/>
      <c r="I4184" s="184"/>
    </row>
    <row r="4185" spans="1:9">
      <c r="A4185" s="166"/>
      <c r="B4185" s="85">
        <v>44920</v>
      </c>
      <c r="C4185" s="65" t="s">
        <v>2050</v>
      </c>
      <c r="D4185" s="35" t="s">
        <v>21</v>
      </c>
      <c r="E4185" s="1019">
        <v>20000</v>
      </c>
      <c r="F4185" s="167">
        <f t="shared" si="83"/>
        <v>20000</v>
      </c>
      <c r="G4185" s="171"/>
      <c r="H4185" s="178"/>
      <c r="I4185" s="184"/>
    </row>
    <row r="4186" spans="1:9">
      <c r="A4186" s="166"/>
      <c r="B4186" s="85">
        <v>44920</v>
      </c>
      <c r="C4186" s="65" t="s">
        <v>2050</v>
      </c>
      <c r="D4186" s="35" t="s">
        <v>21</v>
      </c>
      <c r="E4186" s="1019">
        <v>1000</v>
      </c>
      <c r="F4186" s="167">
        <f t="shared" si="83"/>
        <v>1000</v>
      </c>
      <c r="G4186" s="171"/>
      <c r="H4186" s="178"/>
      <c r="I4186" s="184"/>
    </row>
    <row r="4187" spans="1:9">
      <c r="A4187" s="166"/>
      <c r="B4187" s="85">
        <v>44920</v>
      </c>
      <c r="C4187" s="65" t="s">
        <v>2050</v>
      </c>
      <c r="D4187" s="35" t="s">
        <v>21</v>
      </c>
      <c r="E4187" s="1019">
        <v>20000</v>
      </c>
      <c r="F4187" s="167">
        <f t="shared" si="83"/>
        <v>20000</v>
      </c>
      <c r="G4187" s="171"/>
      <c r="H4187" s="178"/>
      <c r="I4187" s="184"/>
    </row>
    <row r="4188" spans="1:9">
      <c r="A4188" s="166"/>
      <c r="B4188" s="85">
        <v>44920</v>
      </c>
      <c r="C4188" s="65" t="s">
        <v>2050</v>
      </c>
      <c r="D4188" s="35" t="s">
        <v>21</v>
      </c>
      <c r="E4188" s="1019">
        <v>20000</v>
      </c>
      <c r="F4188" s="167">
        <f t="shared" si="83"/>
        <v>20000</v>
      </c>
      <c r="G4188" s="171"/>
      <c r="H4188" s="178"/>
      <c r="I4188" s="184"/>
    </row>
    <row r="4189" spans="1:9">
      <c r="A4189" s="166"/>
      <c r="B4189" s="85">
        <v>44921</v>
      </c>
      <c r="C4189" s="65" t="s">
        <v>2051</v>
      </c>
      <c r="D4189" s="35" t="s">
        <v>21</v>
      </c>
      <c r="E4189" s="1019">
        <v>20000</v>
      </c>
      <c r="F4189" s="167">
        <f t="shared" si="83"/>
        <v>20000</v>
      </c>
      <c r="G4189" s="171"/>
      <c r="H4189" s="178"/>
      <c r="I4189" s="184"/>
    </row>
    <row r="4190" spans="1:9">
      <c r="A4190" s="166"/>
      <c r="B4190" s="85">
        <v>44921</v>
      </c>
      <c r="C4190" s="65" t="s">
        <v>2051</v>
      </c>
      <c r="D4190" s="35" t="s">
        <v>21</v>
      </c>
      <c r="E4190" s="1019">
        <v>10000</v>
      </c>
      <c r="F4190" s="167">
        <f t="shared" ref="F4190:F4253" si="84">E4190</f>
        <v>10000</v>
      </c>
      <c r="G4190" s="171"/>
      <c r="H4190" s="178"/>
      <c r="I4190" s="184"/>
    </row>
    <row r="4191" spans="1:9">
      <c r="A4191" s="166"/>
      <c r="B4191" s="85">
        <v>44921</v>
      </c>
      <c r="C4191" s="65" t="s">
        <v>2051</v>
      </c>
      <c r="D4191" s="35" t="s">
        <v>21</v>
      </c>
      <c r="E4191" s="1019">
        <v>20000</v>
      </c>
      <c r="F4191" s="167">
        <f t="shared" si="84"/>
        <v>20000</v>
      </c>
      <c r="G4191" s="171"/>
      <c r="H4191" s="178"/>
      <c r="I4191" s="184"/>
    </row>
    <row r="4192" spans="1:9">
      <c r="A4192" s="166"/>
      <c r="B4192" s="85">
        <v>44921</v>
      </c>
      <c r="C4192" s="65" t="s">
        <v>2051</v>
      </c>
      <c r="D4192" s="35" t="s">
        <v>21</v>
      </c>
      <c r="E4192" s="1019">
        <v>20000</v>
      </c>
      <c r="F4192" s="167">
        <f t="shared" si="84"/>
        <v>20000</v>
      </c>
      <c r="G4192" s="171"/>
      <c r="H4192" s="178"/>
      <c r="I4192" s="184"/>
    </row>
    <row r="4193" spans="1:9">
      <c r="A4193" s="166"/>
      <c r="B4193" s="85">
        <v>44921</v>
      </c>
      <c r="C4193" s="65" t="s">
        <v>2051</v>
      </c>
      <c r="D4193" s="35" t="s">
        <v>2175</v>
      </c>
      <c r="E4193" s="1019">
        <v>100000</v>
      </c>
      <c r="F4193" s="167">
        <f t="shared" si="84"/>
        <v>100000</v>
      </c>
      <c r="G4193" s="171"/>
      <c r="H4193" s="178"/>
      <c r="I4193" s="184"/>
    </row>
    <row r="4194" spans="1:9">
      <c r="A4194" s="166"/>
      <c r="B4194" s="85">
        <v>44921</v>
      </c>
      <c r="C4194" s="65" t="s">
        <v>2051</v>
      </c>
      <c r="D4194" s="35" t="s">
        <v>21</v>
      </c>
      <c r="E4194" s="1019">
        <v>10000</v>
      </c>
      <c r="F4194" s="167">
        <f t="shared" si="84"/>
        <v>10000</v>
      </c>
      <c r="G4194" s="171"/>
      <c r="H4194" s="178"/>
      <c r="I4194" s="184"/>
    </row>
    <row r="4195" spans="1:9">
      <c r="A4195" s="166"/>
      <c r="B4195" s="85">
        <v>44921</v>
      </c>
      <c r="C4195" s="65" t="s">
        <v>2051</v>
      </c>
      <c r="D4195" s="35" t="s">
        <v>21</v>
      </c>
      <c r="E4195" s="1019">
        <v>10000</v>
      </c>
      <c r="F4195" s="167">
        <f t="shared" si="84"/>
        <v>10000</v>
      </c>
      <c r="G4195" s="171"/>
      <c r="H4195" s="178"/>
      <c r="I4195" s="184"/>
    </row>
    <row r="4196" spans="1:9">
      <c r="A4196" s="166"/>
      <c r="B4196" s="85">
        <v>44921</v>
      </c>
      <c r="C4196" s="65" t="s">
        <v>2051</v>
      </c>
      <c r="D4196" s="35" t="s">
        <v>21</v>
      </c>
      <c r="E4196" s="1019">
        <v>20000</v>
      </c>
      <c r="F4196" s="167">
        <f t="shared" si="84"/>
        <v>20000</v>
      </c>
      <c r="G4196" s="171"/>
      <c r="H4196" s="178"/>
      <c r="I4196" s="184"/>
    </row>
    <row r="4197" spans="1:9">
      <c r="A4197" s="166"/>
      <c r="B4197" s="85">
        <v>44921</v>
      </c>
      <c r="C4197" s="65" t="s">
        <v>2051</v>
      </c>
      <c r="D4197" s="35" t="s">
        <v>21</v>
      </c>
      <c r="E4197" s="1019">
        <v>10000</v>
      </c>
      <c r="F4197" s="167">
        <f t="shared" si="84"/>
        <v>10000</v>
      </c>
      <c r="G4197" s="171"/>
      <c r="H4197" s="178"/>
      <c r="I4197" s="184"/>
    </row>
    <row r="4198" spans="1:9">
      <c r="A4198" s="166"/>
      <c r="B4198" s="85">
        <v>44921</v>
      </c>
      <c r="C4198" s="65" t="s">
        <v>2051</v>
      </c>
      <c r="D4198" s="35" t="s">
        <v>21</v>
      </c>
      <c r="E4198" s="1019">
        <v>10000</v>
      </c>
      <c r="F4198" s="167">
        <f t="shared" si="84"/>
        <v>10000</v>
      </c>
      <c r="G4198" s="171"/>
      <c r="H4198" s="178"/>
      <c r="I4198" s="184"/>
    </row>
    <row r="4199" spans="1:9">
      <c r="A4199" s="166"/>
      <c r="B4199" s="85">
        <v>44921</v>
      </c>
      <c r="C4199" s="65" t="s">
        <v>2051</v>
      </c>
      <c r="D4199" s="35" t="s">
        <v>21</v>
      </c>
      <c r="E4199" s="1019">
        <v>10000</v>
      </c>
      <c r="F4199" s="167">
        <f t="shared" si="84"/>
        <v>10000</v>
      </c>
      <c r="G4199" s="171"/>
      <c r="H4199" s="178"/>
      <c r="I4199" s="184"/>
    </row>
    <row r="4200" spans="1:9">
      <c r="A4200" s="166"/>
      <c r="B4200" s="85">
        <v>44921</v>
      </c>
      <c r="C4200" s="65" t="s">
        <v>2051</v>
      </c>
      <c r="D4200" s="35" t="s">
        <v>21</v>
      </c>
      <c r="E4200" s="1019">
        <v>10000</v>
      </c>
      <c r="F4200" s="167">
        <f t="shared" si="84"/>
        <v>10000</v>
      </c>
      <c r="G4200" s="171"/>
      <c r="H4200" s="178"/>
      <c r="I4200" s="184"/>
    </row>
    <row r="4201" spans="1:9">
      <c r="A4201" s="166"/>
      <c r="B4201" s="85">
        <v>44921</v>
      </c>
      <c r="C4201" s="65" t="s">
        <v>2051</v>
      </c>
      <c r="D4201" s="35" t="s">
        <v>21</v>
      </c>
      <c r="E4201" s="1019">
        <v>20000</v>
      </c>
      <c r="F4201" s="167">
        <f t="shared" si="84"/>
        <v>20000</v>
      </c>
      <c r="G4201" s="171"/>
      <c r="H4201" s="178"/>
      <c r="I4201" s="184"/>
    </row>
    <row r="4202" spans="1:9">
      <c r="A4202" s="166"/>
      <c r="B4202" s="85">
        <v>44921</v>
      </c>
      <c r="C4202" s="65" t="s">
        <v>2051</v>
      </c>
      <c r="D4202" s="35" t="s">
        <v>21</v>
      </c>
      <c r="E4202" s="1019">
        <v>20000</v>
      </c>
      <c r="F4202" s="167">
        <f t="shared" si="84"/>
        <v>20000</v>
      </c>
      <c r="G4202" s="171"/>
      <c r="H4202" s="178"/>
      <c r="I4202" s="184"/>
    </row>
    <row r="4203" spans="1:9">
      <c r="A4203" s="166"/>
      <c r="B4203" s="85">
        <v>44922</v>
      </c>
      <c r="C4203" s="65" t="s">
        <v>2052</v>
      </c>
      <c r="D4203" s="35" t="s">
        <v>21</v>
      </c>
      <c r="E4203" s="1019">
        <v>10000</v>
      </c>
      <c r="F4203" s="167">
        <f t="shared" si="84"/>
        <v>10000</v>
      </c>
      <c r="G4203" s="171"/>
      <c r="H4203" s="178"/>
      <c r="I4203" s="184"/>
    </row>
    <row r="4204" spans="1:9">
      <c r="A4204" s="166"/>
      <c r="B4204" s="85">
        <v>44922</v>
      </c>
      <c r="C4204" s="65" t="s">
        <v>2052</v>
      </c>
      <c r="D4204" s="35" t="s">
        <v>21</v>
      </c>
      <c r="E4204" s="1019">
        <v>10000</v>
      </c>
      <c r="F4204" s="167">
        <f t="shared" si="84"/>
        <v>10000</v>
      </c>
      <c r="G4204" s="171"/>
      <c r="H4204" s="178"/>
      <c r="I4204" s="184"/>
    </row>
    <row r="4205" spans="1:9">
      <c r="A4205" s="166"/>
      <c r="B4205" s="85">
        <v>44922</v>
      </c>
      <c r="C4205" s="65" t="s">
        <v>2052</v>
      </c>
      <c r="D4205" s="35" t="s">
        <v>21</v>
      </c>
      <c r="E4205" s="1019">
        <v>70000</v>
      </c>
      <c r="F4205" s="167">
        <f t="shared" si="84"/>
        <v>70000</v>
      </c>
      <c r="G4205" s="171"/>
      <c r="H4205" s="178"/>
      <c r="I4205" s="184"/>
    </row>
    <row r="4206" spans="1:9">
      <c r="A4206" s="166"/>
      <c r="B4206" s="85">
        <v>44922</v>
      </c>
      <c r="C4206" s="65" t="s">
        <v>2052</v>
      </c>
      <c r="D4206" s="35" t="s">
        <v>21</v>
      </c>
      <c r="E4206" s="1019">
        <v>20000</v>
      </c>
      <c r="F4206" s="167">
        <f t="shared" si="84"/>
        <v>20000</v>
      </c>
      <c r="G4206" s="171"/>
      <c r="H4206" s="178"/>
      <c r="I4206" s="184"/>
    </row>
    <row r="4207" spans="1:9">
      <c r="A4207" s="166"/>
      <c r="B4207" s="85">
        <v>44922</v>
      </c>
      <c r="C4207" s="65" t="s">
        <v>2052</v>
      </c>
      <c r="D4207" s="35" t="s">
        <v>21</v>
      </c>
      <c r="E4207" s="1019">
        <v>20000</v>
      </c>
      <c r="F4207" s="167">
        <f t="shared" si="84"/>
        <v>20000</v>
      </c>
      <c r="G4207" s="171"/>
      <c r="H4207" s="178"/>
      <c r="I4207" s="184"/>
    </row>
    <row r="4208" spans="1:9">
      <c r="A4208" s="166"/>
      <c r="B4208" s="85">
        <v>44922</v>
      </c>
      <c r="C4208" s="65" t="s">
        <v>2052</v>
      </c>
      <c r="D4208" s="35" t="s">
        <v>21</v>
      </c>
      <c r="E4208" s="1019">
        <v>20000</v>
      </c>
      <c r="F4208" s="167">
        <f t="shared" si="84"/>
        <v>20000</v>
      </c>
      <c r="G4208" s="171"/>
      <c r="H4208" s="178"/>
      <c r="I4208" s="184"/>
    </row>
    <row r="4209" spans="1:9">
      <c r="A4209" s="166"/>
      <c r="B4209" s="85">
        <v>44922</v>
      </c>
      <c r="C4209" s="65" t="s">
        <v>2052</v>
      </c>
      <c r="D4209" s="35" t="s">
        <v>21</v>
      </c>
      <c r="E4209" s="1019">
        <v>20000</v>
      </c>
      <c r="F4209" s="167">
        <f t="shared" si="84"/>
        <v>20000</v>
      </c>
      <c r="G4209" s="171"/>
      <c r="H4209" s="178"/>
      <c r="I4209" s="184"/>
    </row>
    <row r="4210" spans="1:9">
      <c r="A4210" s="166"/>
      <c r="B4210" s="85">
        <v>44922</v>
      </c>
      <c r="C4210" s="65" t="s">
        <v>2052</v>
      </c>
      <c r="D4210" s="35" t="s">
        <v>21</v>
      </c>
      <c r="E4210" s="1019">
        <v>10000</v>
      </c>
      <c r="F4210" s="167">
        <f t="shared" si="84"/>
        <v>10000</v>
      </c>
      <c r="G4210" s="171"/>
      <c r="H4210" s="178"/>
      <c r="I4210" s="184"/>
    </row>
    <row r="4211" spans="1:9">
      <c r="A4211" s="166"/>
      <c r="B4211" s="85">
        <v>44922</v>
      </c>
      <c r="C4211" s="65" t="s">
        <v>2052</v>
      </c>
      <c r="D4211" s="35" t="s">
        <v>21</v>
      </c>
      <c r="E4211" s="1019">
        <v>10000</v>
      </c>
      <c r="F4211" s="167">
        <f t="shared" si="84"/>
        <v>10000</v>
      </c>
      <c r="G4211" s="171"/>
      <c r="H4211" s="178"/>
      <c r="I4211" s="184"/>
    </row>
    <row r="4212" spans="1:9">
      <c r="A4212" s="166"/>
      <c r="B4212" s="85">
        <v>44922</v>
      </c>
      <c r="C4212" s="65" t="s">
        <v>2052</v>
      </c>
      <c r="D4212" s="35" t="s">
        <v>21</v>
      </c>
      <c r="E4212" s="1019">
        <v>10000</v>
      </c>
      <c r="F4212" s="167">
        <f t="shared" si="84"/>
        <v>10000</v>
      </c>
      <c r="G4212" s="171"/>
      <c r="H4212" s="178"/>
      <c r="I4212" s="184"/>
    </row>
    <row r="4213" spans="1:9">
      <c r="A4213" s="166"/>
      <c r="B4213" s="85">
        <v>44922</v>
      </c>
      <c r="C4213" s="65" t="s">
        <v>2052</v>
      </c>
      <c r="D4213" s="35" t="s">
        <v>224</v>
      </c>
      <c r="E4213" s="1019">
        <v>550000</v>
      </c>
      <c r="F4213" s="167">
        <f t="shared" si="84"/>
        <v>550000</v>
      </c>
      <c r="G4213" s="171"/>
      <c r="H4213" s="178"/>
      <c r="I4213" s="184"/>
    </row>
    <row r="4214" spans="1:9">
      <c r="A4214" s="166"/>
      <c r="B4214" s="85">
        <v>44922</v>
      </c>
      <c r="C4214" s="65" t="s">
        <v>2052</v>
      </c>
      <c r="D4214" s="35" t="s">
        <v>21</v>
      </c>
      <c r="E4214" s="1019">
        <v>20000</v>
      </c>
      <c r="F4214" s="167">
        <f t="shared" si="84"/>
        <v>20000</v>
      </c>
      <c r="G4214" s="171"/>
      <c r="H4214" s="178"/>
      <c r="I4214" s="184"/>
    </row>
    <row r="4215" spans="1:9">
      <c r="A4215" s="166"/>
      <c r="B4215" s="85">
        <v>44922</v>
      </c>
      <c r="C4215" s="65" t="s">
        <v>2052</v>
      </c>
      <c r="D4215" s="35" t="s">
        <v>21</v>
      </c>
      <c r="E4215" s="1019">
        <v>20000</v>
      </c>
      <c r="F4215" s="167">
        <f t="shared" si="84"/>
        <v>20000</v>
      </c>
      <c r="G4215" s="171"/>
      <c r="H4215" s="178"/>
      <c r="I4215" s="184"/>
    </row>
    <row r="4216" spans="1:9">
      <c r="A4216" s="166"/>
      <c r="B4216" s="85">
        <v>44922</v>
      </c>
      <c r="C4216" s="65" t="s">
        <v>2052</v>
      </c>
      <c r="D4216" s="35" t="s">
        <v>21</v>
      </c>
      <c r="E4216" s="1019">
        <v>10000</v>
      </c>
      <c r="F4216" s="167">
        <f t="shared" si="84"/>
        <v>10000</v>
      </c>
      <c r="G4216" s="171"/>
      <c r="H4216" s="178"/>
      <c r="I4216" s="184"/>
    </row>
    <row r="4217" spans="1:9">
      <c r="A4217" s="166"/>
      <c r="B4217" s="85">
        <v>44922</v>
      </c>
      <c r="C4217" s="65" t="s">
        <v>2052</v>
      </c>
      <c r="D4217" s="289" t="s">
        <v>2430</v>
      </c>
      <c r="E4217" s="86">
        <v>750000</v>
      </c>
      <c r="F4217" s="167">
        <f t="shared" si="84"/>
        <v>750000</v>
      </c>
      <c r="G4217" s="171"/>
      <c r="H4217" s="178"/>
      <c r="I4217" s="184"/>
    </row>
    <row r="4218" spans="1:9">
      <c r="A4218" s="166"/>
      <c r="B4218" s="85">
        <v>44922</v>
      </c>
      <c r="C4218" s="65" t="s">
        <v>2052</v>
      </c>
      <c r="D4218" s="35" t="s">
        <v>21</v>
      </c>
      <c r="E4218" s="1019">
        <v>20000</v>
      </c>
      <c r="F4218" s="167">
        <f t="shared" si="84"/>
        <v>20000</v>
      </c>
      <c r="G4218" s="171"/>
      <c r="H4218" s="178"/>
      <c r="I4218" s="184"/>
    </row>
    <row r="4219" spans="1:9">
      <c r="A4219" s="166"/>
      <c r="B4219" s="85">
        <v>44922</v>
      </c>
      <c r="C4219" s="65" t="s">
        <v>2052</v>
      </c>
      <c r="D4219" s="35" t="s">
        <v>21</v>
      </c>
      <c r="E4219" s="1019">
        <v>20000</v>
      </c>
      <c r="F4219" s="167">
        <f t="shared" si="84"/>
        <v>20000</v>
      </c>
      <c r="G4219" s="171"/>
      <c r="H4219" s="178"/>
      <c r="I4219" s="184"/>
    </row>
    <row r="4220" spans="1:9">
      <c r="A4220" s="166"/>
      <c r="B4220" s="85">
        <v>44922</v>
      </c>
      <c r="C4220" s="65" t="s">
        <v>2052</v>
      </c>
      <c r="D4220" s="35" t="s">
        <v>21</v>
      </c>
      <c r="E4220" s="1019">
        <v>10000</v>
      </c>
      <c r="F4220" s="167">
        <f t="shared" si="84"/>
        <v>10000</v>
      </c>
      <c r="G4220" s="171"/>
      <c r="H4220" s="178"/>
      <c r="I4220" s="184"/>
    </row>
    <row r="4221" spans="1:9">
      <c r="A4221" s="166"/>
      <c r="B4221" s="85">
        <v>44922</v>
      </c>
      <c r="C4221" s="65" t="s">
        <v>2052</v>
      </c>
      <c r="D4221" s="35" t="s">
        <v>21</v>
      </c>
      <c r="E4221" s="1019">
        <v>20000</v>
      </c>
      <c r="F4221" s="167">
        <f t="shared" si="84"/>
        <v>20000</v>
      </c>
      <c r="G4221" s="171"/>
      <c r="H4221" s="178"/>
      <c r="I4221" s="184"/>
    </row>
    <row r="4222" spans="1:9">
      <c r="A4222" s="166"/>
      <c r="B4222" s="85">
        <v>44922</v>
      </c>
      <c r="C4222" s="65" t="s">
        <v>2052</v>
      </c>
      <c r="D4222" s="35" t="s">
        <v>21</v>
      </c>
      <c r="E4222" s="1019">
        <v>2000</v>
      </c>
      <c r="F4222" s="167">
        <f t="shared" si="84"/>
        <v>2000</v>
      </c>
      <c r="G4222" s="171"/>
      <c r="H4222" s="178"/>
      <c r="I4222" s="184"/>
    </row>
    <row r="4223" spans="1:9">
      <c r="A4223" s="166"/>
      <c r="B4223" s="85">
        <v>44922</v>
      </c>
      <c r="C4223" s="65" t="s">
        <v>2052</v>
      </c>
      <c r="D4223" s="35" t="s">
        <v>21</v>
      </c>
      <c r="E4223" s="1019">
        <v>10000</v>
      </c>
      <c r="F4223" s="167">
        <f t="shared" si="84"/>
        <v>10000</v>
      </c>
      <c r="G4223" s="171"/>
      <c r="H4223" s="178"/>
      <c r="I4223" s="184"/>
    </row>
    <row r="4224" spans="1:9">
      <c r="A4224" s="166"/>
      <c r="B4224" s="85">
        <v>44922</v>
      </c>
      <c r="C4224" s="65" t="s">
        <v>2052</v>
      </c>
      <c r="D4224" s="35" t="s">
        <v>21</v>
      </c>
      <c r="E4224" s="1019">
        <v>20000</v>
      </c>
      <c r="F4224" s="167">
        <f t="shared" si="84"/>
        <v>20000</v>
      </c>
      <c r="G4224" s="171"/>
      <c r="H4224" s="178"/>
      <c r="I4224" s="184"/>
    </row>
    <row r="4225" spans="1:9">
      <c r="A4225" s="166"/>
      <c r="B4225" s="85">
        <v>44922</v>
      </c>
      <c r="C4225" s="65" t="s">
        <v>2052</v>
      </c>
      <c r="D4225" s="35" t="s">
        <v>21</v>
      </c>
      <c r="E4225" s="1019">
        <v>20000</v>
      </c>
      <c r="F4225" s="167">
        <f t="shared" si="84"/>
        <v>20000</v>
      </c>
      <c r="G4225" s="171"/>
      <c r="H4225" s="178"/>
      <c r="I4225" s="184"/>
    </row>
    <row r="4226" spans="1:9">
      <c r="A4226" s="166"/>
      <c r="B4226" s="85">
        <v>44922</v>
      </c>
      <c r="C4226" s="65" t="s">
        <v>2052</v>
      </c>
      <c r="D4226" s="35" t="s">
        <v>21</v>
      </c>
      <c r="E4226" s="1019">
        <v>20000</v>
      </c>
      <c r="F4226" s="167">
        <f t="shared" si="84"/>
        <v>20000</v>
      </c>
      <c r="G4226" s="171"/>
      <c r="H4226" s="178"/>
      <c r="I4226" s="184"/>
    </row>
    <row r="4227" spans="1:9">
      <c r="A4227" s="166"/>
      <c r="B4227" s="85">
        <v>44922</v>
      </c>
      <c r="C4227" s="65" t="s">
        <v>2052</v>
      </c>
      <c r="D4227" s="35" t="s">
        <v>21</v>
      </c>
      <c r="E4227" s="1019">
        <v>20000</v>
      </c>
      <c r="F4227" s="167">
        <f t="shared" si="84"/>
        <v>20000</v>
      </c>
      <c r="G4227" s="171"/>
      <c r="H4227" s="178"/>
      <c r="I4227" s="184"/>
    </row>
    <row r="4228" spans="1:9">
      <c r="A4228" s="166"/>
      <c r="B4228" s="85">
        <v>44922</v>
      </c>
      <c r="C4228" s="65" t="s">
        <v>2052</v>
      </c>
      <c r="D4228" s="35" t="s">
        <v>2176</v>
      </c>
      <c r="E4228" s="1019">
        <v>100000</v>
      </c>
      <c r="F4228" s="167">
        <f t="shared" si="84"/>
        <v>100000</v>
      </c>
      <c r="G4228" s="171"/>
      <c r="H4228" s="178"/>
      <c r="I4228" s="184"/>
    </row>
    <row r="4229" spans="1:9">
      <c r="A4229" s="166"/>
      <c r="B4229" s="85">
        <v>44922</v>
      </c>
      <c r="C4229" s="65" t="s">
        <v>2052</v>
      </c>
      <c r="D4229" s="35" t="s">
        <v>21</v>
      </c>
      <c r="E4229" s="1019">
        <v>20000</v>
      </c>
      <c r="F4229" s="167">
        <f t="shared" si="84"/>
        <v>20000</v>
      </c>
      <c r="G4229" s="171"/>
      <c r="H4229" s="178"/>
      <c r="I4229" s="184"/>
    </row>
    <row r="4230" spans="1:9">
      <c r="A4230" s="166"/>
      <c r="B4230" s="85">
        <v>44922</v>
      </c>
      <c r="C4230" s="65" t="s">
        <v>2052</v>
      </c>
      <c r="D4230" s="35" t="s">
        <v>21</v>
      </c>
      <c r="E4230" s="1019">
        <v>20000</v>
      </c>
      <c r="F4230" s="167">
        <f t="shared" si="84"/>
        <v>20000</v>
      </c>
      <c r="G4230" s="171"/>
      <c r="H4230" s="178"/>
      <c r="I4230" s="184"/>
    </row>
    <row r="4231" spans="1:9">
      <c r="A4231" s="166"/>
      <c r="B4231" s="85">
        <v>44923</v>
      </c>
      <c r="C4231" s="65" t="s">
        <v>2053</v>
      </c>
      <c r="D4231" s="35" t="s">
        <v>21</v>
      </c>
      <c r="E4231" s="1019">
        <v>10000</v>
      </c>
      <c r="F4231" s="167">
        <f t="shared" si="84"/>
        <v>10000</v>
      </c>
      <c r="G4231" s="171"/>
      <c r="H4231" s="178"/>
      <c r="I4231" s="184"/>
    </row>
    <row r="4232" spans="1:9">
      <c r="A4232" s="166"/>
      <c r="B4232" s="85">
        <v>44923</v>
      </c>
      <c r="C4232" s="65" t="s">
        <v>2053</v>
      </c>
      <c r="D4232" s="35" t="s">
        <v>21</v>
      </c>
      <c r="E4232" s="1019">
        <v>20000</v>
      </c>
      <c r="F4232" s="167">
        <f t="shared" si="84"/>
        <v>20000</v>
      </c>
      <c r="G4232" s="171"/>
      <c r="H4232" s="178"/>
      <c r="I4232" s="184"/>
    </row>
    <row r="4233" spans="1:9">
      <c r="A4233" s="166"/>
      <c r="B4233" s="85">
        <v>44923</v>
      </c>
      <c r="C4233" s="65" t="s">
        <v>2053</v>
      </c>
      <c r="D4233" s="35" t="s">
        <v>2177</v>
      </c>
      <c r="E4233" s="1019">
        <v>80000</v>
      </c>
      <c r="F4233" s="167">
        <f t="shared" si="84"/>
        <v>80000</v>
      </c>
      <c r="G4233" s="171"/>
      <c r="H4233" s="178"/>
      <c r="I4233" s="184"/>
    </row>
    <row r="4234" spans="1:9">
      <c r="A4234" s="166"/>
      <c r="B4234" s="85">
        <v>44923</v>
      </c>
      <c r="C4234" s="65" t="s">
        <v>2053</v>
      </c>
      <c r="D4234" s="35" t="s">
        <v>21</v>
      </c>
      <c r="E4234" s="1019">
        <v>20000</v>
      </c>
      <c r="F4234" s="167">
        <f t="shared" si="84"/>
        <v>20000</v>
      </c>
      <c r="G4234" s="171"/>
      <c r="H4234" s="178"/>
      <c r="I4234" s="184"/>
    </row>
    <row r="4235" spans="1:9">
      <c r="A4235" s="166"/>
      <c r="B4235" s="85">
        <v>44923</v>
      </c>
      <c r="C4235" s="65" t="s">
        <v>2053</v>
      </c>
      <c r="D4235" s="35" t="s">
        <v>154</v>
      </c>
      <c r="E4235" s="1019">
        <v>100000</v>
      </c>
      <c r="F4235" s="167">
        <f t="shared" si="84"/>
        <v>100000</v>
      </c>
      <c r="G4235" s="171"/>
      <c r="H4235" s="178"/>
      <c r="I4235" s="184"/>
    </row>
    <row r="4236" spans="1:9">
      <c r="A4236" s="166"/>
      <c r="B4236" s="85">
        <v>44923</v>
      </c>
      <c r="C4236" s="65" t="s">
        <v>2053</v>
      </c>
      <c r="D4236" s="35" t="s">
        <v>21</v>
      </c>
      <c r="E4236" s="1019">
        <v>20000</v>
      </c>
      <c r="F4236" s="167">
        <f t="shared" si="84"/>
        <v>20000</v>
      </c>
      <c r="G4236" s="171"/>
      <c r="H4236" s="178"/>
      <c r="I4236" s="184"/>
    </row>
    <row r="4237" spans="1:9">
      <c r="A4237" s="166"/>
      <c r="B4237" s="85">
        <v>44923</v>
      </c>
      <c r="C4237" s="65" t="s">
        <v>2053</v>
      </c>
      <c r="D4237" s="35" t="s">
        <v>21</v>
      </c>
      <c r="E4237" s="1019">
        <v>10000</v>
      </c>
      <c r="F4237" s="167">
        <f t="shared" si="84"/>
        <v>10000</v>
      </c>
      <c r="G4237" s="171"/>
      <c r="H4237" s="178"/>
      <c r="I4237" s="184"/>
    </row>
    <row r="4238" spans="1:9">
      <c r="A4238" s="166"/>
      <c r="B4238" s="85">
        <v>44923</v>
      </c>
      <c r="C4238" s="65" t="s">
        <v>2053</v>
      </c>
      <c r="D4238" s="35" t="s">
        <v>21</v>
      </c>
      <c r="E4238" s="1019">
        <v>20000</v>
      </c>
      <c r="F4238" s="167">
        <f t="shared" si="84"/>
        <v>20000</v>
      </c>
      <c r="G4238" s="171"/>
      <c r="H4238" s="178"/>
      <c r="I4238" s="184"/>
    </row>
    <row r="4239" spans="1:9">
      <c r="A4239" s="166"/>
      <c r="B4239" s="85">
        <v>44923</v>
      </c>
      <c r="C4239" s="65" t="s">
        <v>2053</v>
      </c>
      <c r="D4239" s="35" t="s">
        <v>21</v>
      </c>
      <c r="E4239" s="1019">
        <v>10000</v>
      </c>
      <c r="F4239" s="167">
        <f t="shared" si="84"/>
        <v>10000</v>
      </c>
      <c r="G4239" s="171"/>
      <c r="H4239" s="178"/>
      <c r="I4239" s="184"/>
    </row>
    <row r="4240" spans="1:9">
      <c r="A4240" s="166"/>
      <c r="B4240" s="85">
        <v>44923</v>
      </c>
      <c r="C4240" s="65" t="s">
        <v>2053</v>
      </c>
      <c r="D4240" s="35" t="s">
        <v>21</v>
      </c>
      <c r="E4240" s="1019">
        <v>20000</v>
      </c>
      <c r="F4240" s="167">
        <f t="shared" si="84"/>
        <v>20000</v>
      </c>
      <c r="G4240" s="171"/>
      <c r="H4240" s="178"/>
      <c r="I4240" s="184"/>
    </row>
    <row r="4241" spans="1:9">
      <c r="A4241" s="166"/>
      <c r="B4241" s="85">
        <v>44923</v>
      </c>
      <c r="C4241" s="65" t="s">
        <v>2053</v>
      </c>
      <c r="D4241" s="35" t="s">
        <v>21</v>
      </c>
      <c r="E4241" s="1019">
        <v>10000</v>
      </c>
      <c r="F4241" s="167">
        <f t="shared" si="84"/>
        <v>10000</v>
      </c>
      <c r="G4241" s="171"/>
      <c r="H4241" s="178"/>
      <c r="I4241" s="184"/>
    </row>
    <row r="4242" spans="1:9">
      <c r="A4242" s="166"/>
      <c r="B4242" s="85">
        <v>44923</v>
      </c>
      <c r="C4242" s="65" t="s">
        <v>2053</v>
      </c>
      <c r="D4242" s="35" t="s">
        <v>21</v>
      </c>
      <c r="E4242" s="1019">
        <v>10000</v>
      </c>
      <c r="F4242" s="167">
        <f t="shared" si="84"/>
        <v>10000</v>
      </c>
      <c r="G4242" s="171"/>
      <c r="H4242" s="178"/>
      <c r="I4242" s="184"/>
    </row>
    <row r="4243" spans="1:9">
      <c r="A4243" s="166"/>
      <c r="B4243" s="85">
        <v>44923</v>
      </c>
      <c r="C4243" s="65" t="s">
        <v>2053</v>
      </c>
      <c r="D4243" s="35" t="s">
        <v>21</v>
      </c>
      <c r="E4243" s="1019">
        <v>10000</v>
      </c>
      <c r="F4243" s="167">
        <f t="shared" si="84"/>
        <v>10000</v>
      </c>
      <c r="G4243" s="171"/>
      <c r="H4243" s="178"/>
      <c r="I4243" s="184"/>
    </row>
    <row r="4244" spans="1:9">
      <c r="A4244" s="166"/>
      <c r="B4244" s="85">
        <v>44923</v>
      </c>
      <c r="C4244" s="65" t="s">
        <v>2053</v>
      </c>
      <c r="D4244" s="35" t="s">
        <v>21</v>
      </c>
      <c r="E4244" s="1019">
        <v>5000</v>
      </c>
      <c r="F4244" s="167">
        <f t="shared" si="84"/>
        <v>5000</v>
      </c>
      <c r="G4244" s="171"/>
      <c r="H4244" s="178"/>
      <c r="I4244" s="184"/>
    </row>
    <row r="4245" spans="1:9">
      <c r="A4245" s="166"/>
      <c r="B4245" s="85">
        <v>44923</v>
      </c>
      <c r="C4245" s="65" t="s">
        <v>2053</v>
      </c>
      <c r="D4245" s="35" t="s">
        <v>21</v>
      </c>
      <c r="E4245" s="1019">
        <v>10000</v>
      </c>
      <c r="F4245" s="167">
        <f t="shared" si="84"/>
        <v>10000</v>
      </c>
      <c r="G4245" s="171"/>
      <c r="H4245" s="178"/>
      <c r="I4245" s="184"/>
    </row>
    <row r="4246" spans="1:9">
      <c r="A4246" s="166"/>
      <c r="B4246" s="85">
        <v>44923</v>
      </c>
      <c r="C4246" s="65" t="s">
        <v>2053</v>
      </c>
      <c r="D4246" s="35" t="s">
        <v>21</v>
      </c>
      <c r="E4246" s="1019">
        <v>10000</v>
      </c>
      <c r="F4246" s="167">
        <f t="shared" si="84"/>
        <v>10000</v>
      </c>
      <c r="G4246" s="171"/>
      <c r="H4246" s="178"/>
      <c r="I4246" s="184"/>
    </row>
    <row r="4247" spans="1:9">
      <c r="A4247" s="166"/>
      <c r="B4247" s="85">
        <v>44923</v>
      </c>
      <c r="C4247" s="65" t="s">
        <v>2053</v>
      </c>
      <c r="D4247" s="35" t="s">
        <v>21</v>
      </c>
      <c r="E4247" s="1019">
        <v>20000</v>
      </c>
      <c r="F4247" s="167">
        <f t="shared" si="84"/>
        <v>20000</v>
      </c>
      <c r="G4247" s="171"/>
      <c r="H4247" s="178"/>
      <c r="I4247" s="184"/>
    </row>
    <row r="4248" spans="1:9">
      <c r="A4248" s="166"/>
      <c r="B4248" s="85">
        <v>44923</v>
      </c>
      <c r="C4248" s="65" t="s">
        <v>2053</v>
      </c>
      <c r="D4248" s="35" t="s">
        <v>21</v>
      </c>
      <c r="E4248" s="1019">
        <v>20000</v>
      </c>
      <c r="F4248" s="167">
        <f t="shared" si="84"/>
        <v>20000</v>
      </c>
      <c r="G4248" s="171"/>
      <c r="H4248" s="178"/>
      <c r="I4248" s="184"/>
    </row>
    <row r="4249" spans="1:9">
      <c r="A4249" s="166"/>
      <c r="B4249" s="85">
        <v>44923</v>
      </c>
      <c r="C4249" s="65" t="s">
        <v>2053</v>
      </c>
      <c r="D4249" s="35" t="s">
        <v>21</v>
      </c>
      <c r="E4249" s="1019">
        <v>100000</v>
      </c>
      <c r="F4249" s="167">
        <f t="shared" si="84"/>
        <v>100000</v>
      </c>
      <c r="G4249" s="171"/>
      <c r="H4249" s="178"/>
      <c r="I4249" s="184"/>
    </row>
    <row r="4250" spans="1:9">
      <c r="A4250" s="166"/>
      <c r="B4250" s="85">
        <v>44923</v>
      </c>
      <c r="C4250" s="65" t="s">
        <v>2053</v>
      </c>
      <c r="D4250" s="35" t="s">
        <v>21</v>
      </c>
      <c r="E4250" s="1019">
        <v>10000</v>
      </c>
      <c r="F4250" s="167">
        <f t="shared" si="84"/>
        <v>10000</v>
      </c>
      <c r="G4250" s="171"/>
      <c r="H4250" s="178"/>
      <c r="I4250" s="184"/>
    </row>
    <row r="4251" spans="1:9">
      <c r="A4251" s="166"/>
      <c r="B4251" s="85">
        <v>44923</v>
      </c>
      <c r="C4251" s="65" t="s">
        <v>2053</v>
      </c>
      <c r="D4251" s="35" t="s">
        <v>21</v>
      </c>
      <c r="E4251" s="1019">
        <v>20000</v>
      </c>
      <c r="F4251" s="167">
        <f t="shared" si="84"/>
        <v>20000</v>
      </c>
      <c r="G4251" s="171"/>
      <c r="H4251" s="178"/>
      <c r="I4251" s="184"/>
    </row>
    <row r="4252" spans="1:9">
      <c r="A4252" s="166"/>
      <c r="B4252" s="85">
        <v>44923</v>
      </c>
      <c r="C4252" s="65" t="s">
        <v>2053</v>
      </c>
      <c r="D4252" s="35" t="s">
        <v>21</v>
      </c>
      <c r="E4252" s="1019">
        <v>20000</v>
      </c>
      <c r="F4252" s="167">
        <f t="shared" si="84"/>
        <v>20000</v>
      </c>
      <c r="G4252" s="171"/>
      <c r="H4252" s="178"/>
      <c r="I4252" s="184"/>
    </row>
    <row r="4253" spans="1:9">
      <c r="A4253" s="166"/>
      <c r="B4253" s="85">
        <v>44923</v>
      </c>
      <c r="C4253" s="65" t="s">
        <v>2053</v>
      </c>
      <c r="D4253" s="35" t="s">
        <v>21</v>
      </c>
      <c r="E4253" s="1019">
        <v>20000</v>
      </c>
      <c r="F4253" s="167">
        <f t="shared" si="84"/>
        <v>20000</v>
      </c>
      <c r="G4253" s="171"/>
      <c r="H4253" s="178"/>
      <c r="I4253" s="184"/>
    </row>
    <row r="4254" spans="1:9">
      <c r="A4254" s="166"/>
      <c r="B4254" s="85">
        <v>44923</v>
      </c>
      <c r="C4254" s="65" t="s">
        <v>2053</v>
      </c>
      <c r="D4254" s="35" t="s">
        <v>21</v>
      </c>
      <c r="E4254" s="1019">
        <v>20000</v>
      </c>
      <c r="F4254" s="167">
        <f t="shared" ref="F4254:F4317" si="85">E4254</f>
        <v>20000</v>
      </c>
      <c r="G4254" s="171"/>
      <c r="H4254" s="178"/>
      <c r="I4254" s="184"/>
    </row>
    <row r="4255" spans="1:9">
      <c r="A4255" s="166"/>
      <c r="B4255" s="85">
        <v>44923</v>
      </c>
      <c r="C4255" s="65" t="s">
        <v>2053</v>
      </c>
      <c r="D4255" s="35" t="s">
        <v>21</v>
      </c>
      <c r="E4255" s="1019">
        <v>20000</v>
      </c>
      <c r="F4255" s="167">
        <f t="shared" si="85"/>
        <v>20000</v>
      </c>
      <c r="G4255" s="171"/>
      <c r="H4255" s="178"/>
      <c r="I4255" s="184"/>
    </row>
    <row r="4256" spans="1:9">
      <c r="A4256" s="166"/>
      <c r="B4256" s="85">
        <v>44923</v>
      </c>
      <c r="C4256" s="65" t="s">
        <v>2053</v>
      </c>
      <c r="D4256" s="35" t="s">
        <v>21</v>
      </c>
      <c r="E4256" s="1019">
        <v>20000</v>
      </c>
      <c r="F4256" s="167">
        <f t="shared" si="85"/>
        <v>20000</v>
      </c>
      <c r="G4256" s="171"/>
      <c r="H4256" s="178"/>
      <c r="I4256" s="184"/>
    </row>
    <row r="4257" spans="1:9">
      <c r="A4257" s="166"/>
      <c r="B4257" s="85">
        <v>44923</v>
      </c>
      <c r="C4257" s="65" t="s">
        <v>2053</v>
      </c>
      <c r="D4257" s="35" t="s">
        <v>21</v>
      </c>
      <c r="E4257" s="1019">
        <v>10000</v>
      </c>
      <c r="F4257" s="167">
        <f t="shared" si="85"/>
        <v>10000</v>
      </c>
      <c r="G4257" s="171"/>
      <c r="H4257" s="178"/>
      <c r="I4257" s="184"/>
    </row>
    <row r="4258" spans="1:9">
      <c r="A4258" s="166"/>
      <c r="B4258" s="85">
        <v>44923</v>
      </c>
      <c r="C4258" s="65" t="s">
        <v>2053</v>
      </c>
      <c r="D4258" s="35" t="s">
        <v>2166</v>
      </c>
      <c r="E4258" s="1019">
        <v>200000</v>
      </c>
      <c r="F4258" s="167">
        <f t="shared" si="85"/>
        <v>200000</v>
      </c>
      <c r="G4258" s="171"/>
      <c r="H4258" s="178"/>
      <c r="I4258" s="184"/>
    </row>
    <row r="4259" spans="1:9">
      <c r="A4259" s="166"/>
      <c r="B4259" s="85">
        <v>44924</v>
      </c>
      <c r="C4259" s="65" t="s">
        <v>2054</v>
      </c>
      <c r="D4259" s="35" t="s">
        <v>21</v>
      </c>
      <c r="E4259" s="1019">
        <v>20000</v>
      </c>
      <c r="F4259" s="167">
        <f t="shared" si="85"/>
        <v>20000</v>
      </c>
      <c r="G4259" s="171"/>
      <c r="H4259" s="178"/>
      <c r="I4259" s="184"/>
    </row>
    <row r="4260" spans="1:9">
      <c r="A4260" s="166"/>
      <c r="B4260" s="85">
        <v>44924</v>
      </c>
      <c r="C4260" s="65" t="s">
        <v>2054</v>
      </c>
      <c r="D4260" s="35" t="s">
        <v>21</v>
      </c>
      <c r="E4260" s="1019">
        <v>10000</v>
      </c>
      <c r="F4260" s="167">
        <f t="shared" si="85"/>
        <v>10000</v>
      </c>
      <c r="G4260" s="171"/>
      <c r="H4260" s="178"/>
      <c r="I4260" s="184"/>
    </row>
    <row r="4261" spans="1:9">
      <c r="A4261" s="166"/>
      <c r="B4261" s="85">
        <v>44924</v>
      </c>
      <c r="C4261" s="65" t="s">
        <v>2054</v>
      </c>
      <c r="D4261" s="35" t="s">
        <v>21</v>
      </c>
      <c r="E4261" s="1019">
        <v>20000</v>
      </c>
      <c r="F4261" s="167">
        <f t="shared" si="85"/>
        <v>20000</v>
      </c>
      <c r="G4261" s="171"/>
      <c r="H4261" s="178"/>
      <c r="I4261" s="184"/>
    </row>
    <row r="4262" spans="1:9">
      <c r="A4262" s="166"/>
      <c r="B4262" s="85">
        <v>44924</v>
      </c>
      <c r="C4262" s="65" t="s">
        <v>2054</v>
      </c>
      <c r="D4262" s="35" t="s">
        <v>21</v>
      </c>
      <c r="E4262" s="1019">
        <v>20000</v>
      </c>
      <c r="F4262" s="167">
        <f t="shared" si="85"/>
        <v>20000</v>
      </c>
      <c r="G4262" s="171"/>
      <c r="H4262" s="178"/>
      <c r="I4262" s="184"/>
    </row>
    <row r="4263" spans="1:9">
      <c r="A4263" s="166"/>
      <c r="B4263" s="85">
        <v>44924</v>
      </c>
      <c r="C4263" s="65" t="s">
        <v>2054</v>
      </c>
      <c r="D4263" s="35" t="s">
        <v>21</v>
      </c>
      <c r="E4263" s="1019">
        <v>20000</v>
      </c>
      <c r="F4263" s="167">
        <f t="shared" si="85"/>
        <v>20000</v>
      </c>
      <c r="G4263" s="171"/>
      <c r="H4263" s="178"/>
      <c r="I4263" s="184"/>
    </row>
    <row r="4264" spans="1:9">
      <c r="A4264" s="166"/>
      <c r="B4264" s="85">
        <v>44924</v>
      </c>
      <c r="C4264" s="65" t="s">
        <v>2054</v>
      </c>
      <c r="D4264" s="35" t="s">
        <v>21</v>
      </c>
      <c r="E4264" s="1019">
        <v>20000</v>
      </c>
      <c r="F4264" s="167">
        <f t="shared" si="85"/>
        <v>20000</v>
      </c>
      <c r="G4264" s="171"/>
      <c r="H4264" s="178"/>
      <c r="I4264" s="184"/>
    </row>
    <row r="4265" spans="1:9">
      <c r="A4265" s="166"/>
      <c r="B4265" s="85">
        <v>44924</v>
      </c>
      <c r="C4265" s="65" t="s">
        <v>2054</v>
      </c>
      <c r="D4265" s="35" t="s">
        <v>21</v>
      </c>
      <c r="E4265" s="1019">
        <v>10000</v>
      </c>
      <c r="F4265" s="167">
        <f t="shared" si="85"/>
        <v>10000</v>
      </c>
      <c r="G4265" s="171"/>
      <c r="H4265" s="178"/>
      <c r="I4265" s="184"/>
    </row>
    <row r="4266" spans="1:9">
      <c r="A4266" s="166"/>
      <c r="B4266" s="85">
        <v>44924</v>
      </c>
      <c r="C4266" s="65" t="s">
        <v>2054</v>
      </c>
      <c r="D4266" s="35" t="s">
        <v>21</v>
      </c>
      <c r="E4266" s="1019">
        <v>20000</v>
      </c>
      <c r="F4266" s="167">
        <f t="shared" si="85"/>
        <v>20000</v>
      </c>
      <c r="G4266" s="171"/>
      <c r="H4266" s="178"/>
      <c r="I4266" s="184"/>
    </row>
    <row r="4267" spans="1:9">
      <c r="A4267" s="166"/>
      <c r="B4267" s="85">
        <v>44924</v>
      </c>
      <c r="C4267" s="65" t="s">
        <v>2054</v>
      </c>
      <c r="D4267" s="35" t="s">
        <v>21</v>
      </c>
      <c r="E4267" s="1019">
        <v>20000</v>
      </c>
      <c r="F4267" s="167">
        <f t="shared" si="85"/>
        <v>20000</v>
      </c>
      <c r="G4267" s="171"/>
      <c r="H4267" s="178"/>
      <c r="I4267" s="184"/>
    </row>
    <row r="4268" spans="1:9">
      <c r="A4268" s="166"/>
      <c r="B4268" s="85">
        <v>44924</v>
      </c>
      <c r="C4268" s="65" t="s">
        <v>2054</v>
      </c>
      <c r="D4268" s="35" t="s">
        <v>21</v>
      </c>
      <c r="E4268" s="1019">
        <v>20000</v>
      </c>
      <c r="F4268" s="167">
        <f t="shared" si="85"/>
        <v>20000</v>
      </c>
      <c r="G4268" s="171"/>
      <c r="H4268" s="178"/>
      <c r="I4268" s="184"/>
    </row>
    <row r="4269" spans="1:9">
      <c r="A4269" s="166"/>
      <c r="B4269" s="85">
        <v>44924</v>
      </c>
      <c r="C4269" s="65" t="s">
        <v>2054</v>
      </c>
      <c r="D4269" s="35" t="s">
        <v>21</v>
      </c>
      <c r="E4269" s="1019">
        <v>20000</v>
      </c>
      <c r="F4269" s="167">
        <f t="shared" si="85"/>
        <v>20000</v>
      </c>
      <c r="G4269" s="171"/>
      <c r="H4269" s="178"/>
      <c r="I4269" s="184"/>
    </row>
    <row r="4270" spans="1:9">
      <c r="A4270" s="166"/>
      <c r="B4270" s="85">
        <v>44924</v>
      </c>
      <c r="C4270" s="65" t="s">
        <v>2054</v>
      </c>
      <c r="D4270" s="35" t="s">
        <v>21</v>
      </c>
      <c r="E4270" s="1019">
        <v>10000</v>
      </c>
      <c r="F4270" s="167">
        <f t="shared" si="85"/>
        <v>10000</v>
      </c>
      <c r="G4270" s="171"/>
      <c r="H4270" s="178"/>
      <c r="I4270" s="184"/>
    </row>
    <row r="4271" spans="1:9">
      <c r="A4271" s="166"/>
      <c r="B4271" s="85">
        <v>44924</v>
      </c>
      <c r="C4271" s="65" t="s">
        <v>2054</v>
      </c>
      <c r="D4271" s="35" t="s">
        <v>21</v>
      </c>
      <c r="E4271" s="1019">
        <v>10000</v>
      </c>
      <c r="F4271" s="167">
        <f t="shared" si="85"/>
        <v>10000</v>
      </c>
      <c r="G4271" s="171"/>
      <c r="H4271" s="178"/>
      <c r="I4271" s="184"/>
    </row>
    <row r="4272" spans="1:9">
      <c r="A4272" s="166"/>
      <c r="B4272" s="85">
        <v>44924</v>
      </c>
      <c r="C4272" s="65" t="s">
        <v>2054</v>
      </c>
      <c r="D4272" s="35" t="s">
        <v>21</v>
      </c>
      <c r="E4272" s="1019">
        <v>20000</v>
      </c>
      <c r="F4272" s="167">
        <f t="shared" si="85"/>
        <v>20000</v>
      </c>
      <c r="G4272" s="171"/>
      <c r="H4272" s="178"/>
      <c r="I4272" s="184"/>
    </row>
    <row r="4273" spans="1:9">
      <c r="A4273" s="166"/>
      <c r="B4273" s="85">
        <v>44924</v>
      </c>
      <c r="C4273" s="65" t="s">
        <v>2054</v>
      </c>
      <c r="D4273" s="35" t="s">
        <v>21</v>
      </c>
      <c r="E4273" s="1019">
        <v>5000</v>
      </c>
      <c r="F4273" s="167">
        <f t="shared" si="85"/>
        <v>5000</v>
      </c>
      <c r="G4273" s="171"/>
      <c r="H4273" s="178"/>
      <c r="I4273" s="184"/>
    </row>
    <row r="4274" spans="1:9">
      <c r="A4274" s="166"/>
      <c r="B4274" s="85">
        <v>44924</v>
      </c>
      <c r="C4274" s="65" t="s">
        <v>2054</v>
      </c>
      <c r="D4274" s="35" t="s">
        <v>21</v>
      </c>
      <c r="E4274" s="1019">
        <v>10000</v>
      </c>
      <c r="F4274" s="167">
        <f t="shared" si="85"/>
        <v>10000</v>
      </c>
      <c r="G4274" s="171"/>
      <c r="H4274" s="178"/>
      <c r="I4274" s="184"/>
    </row>
    <row r="4275" spans="1:9">
      <c r="A4275" s="166"/>
      <c r="B4275" s="85">
        <v>44924</v>
      </c>
      <c r="C4275" s="65" t="s">
        <v>2054</v>
      </c>
      <c r="D4275" s="35" t="s">
        <v>21</v>
      </c>
      <c r="E4275" s="1020">
        <v>111</v>
      </c>
      <c r="F4275" s="167">
        <f t="shared" si="85"/>
        <v>111</v>
      </c>
      <c r="G4275" s="171"/>
      <c r="H4275" s="178"/>
      <c r="I4275" s="184"/>
    </row>
    <row r="4276" spans="1:9">
      <c r="A4276" s="166"/>
      <c r="B4276" s="85">
        <v>44924</v>
      </c>
      <c r="C4276" s="65" t="s">
        <v>2054</v>
      </c>
      <c r="D4276" s="35" t="s">
        <v>21</v>
      </c>
      <c r="E4276" s="1019">
        <v>20000</v>
      </c>
      <c r="F4276" s="167">
        <f t="shared" si="85"/>
        <v>20000</v>
      </c>
      <c r="G4276" s="171"/>
      <c r="H4276" s="178"/>
      <c r="I4276" s="184"/>
    </row>
    <row r="4277" spans="1:9">
      <c r="A4277" s="166"/>
      <c r="B4277" s="85">
        <v>44924</v>
      </c>
      <c r="C4277" s="65" t="s">
        <v>2054</v>
      </c>
      <c r="D4277" s="35" t="s">
        <v>21</v>
      </c>
      <c r="E4277" s="1019">
        <v>136992</v>
      </c>
      <c r="F4277" s="167">
        <f t="shared" si="85"/>
        <v>136992</v>
      </c>
      <c r="G4277" s="171"/>
      <c r="H4277" s="178"/>
      <c r="I4277" s="184"/>
    </row>
    <row r="4278" spans="1:9">
      <c r="A4278" s="166"/>
      <c r="B4278" s="85">
        <v>44924</v>
      </c>
      <c r="C4278" s="65" t="s">
        <v>2054</v>
      </c>
      <c r="D4278" s="35" t="s">
        <v>21</v>
      </c>
      <c r="E4278" s="1019">
        <v>70000</v>
      </c>
      <c r="F4278" s="167">
        <f t="shared" si="85"/>
        <v>70000</v>
      </c>
      <c r="G4278" s="171"/>
      <c r="H4278" s="178"/>
      <c r="I4278" s="184"/>
    </row>
    <row r="4279" spans="1:9">
      <c r="A4279" s="166"/>
      <c r="B4279" s="85">
        <v>44924</v>
      </c>
      <c r="C4279" s="65" t="s">
        <v>2054</v>
      </c>
      <c r="D4279" s="35" t="s">
        <v>21</v>
      </c>
      <c r="E4279" s="1019">
        <v>20000</v>
      </c>
      <c r="F4279" s="167">
        <f t="shared" si="85"/>
        <v>20000</v>
      </c>
      <c r="G4279" s="171"/>
      <c r="H4279" s="178"/>
      <c r="I4279" s="184"/>
    </row>
    <row r="4280" spans="1:9">
      <c r="A4280" s="166"/>
      <c r="B4280" s="85">
        <v>44924</v>
      </c>
      <c r="C4280" s="65" t="s">
        <v>2054</v>
      </c>
      <c r="D4280" s="35" t="s">
        <v>21</v>
      </c>
      <c r="E4280" s="1019">
        <v>10000</v>
      </c>
      <c r="F4280" s="167">
        <f t="shared" si="85"/>
        <v>10000</v>
      </c>
      <c r="G4280" s="171"/>
      <c r="H4280" s="178"/>
      <c r="I4280" s="184"/>
    </row>
    <row r="4281" spans="1:9">
      <c r="A4281" s="166"/>
      <c r="B4281" s="85">
        <v>44924</v>
      </c>
      <c r="C4281" s="65" t="s">
        <v>2054</v>
      </c>
      <c r="D4281" s="35" t="s">
        <v>21</v>
      </c>
      <c r="E4281" s="1019">
        <v>20000</v>
      </c>
      <c r="F4281" s="167">
        <f t="shared" si="85"/>
        <v>20000</v>
      </c>
      <c r="G4281" s="171"/>
      <c r="H4281" s="178"/>
      <c r="I4281" s="184"/>
    </row>
    <row r="4282" spans="1:9">
      <c r="A4282" s="166"/>
      <c r="B4282" s="85">
        <v>44924</v>
      </c>
      <c r="C4282" s="65" t="s">
        <v>2054</v>
      </c>
      <c r="D4282" s="35" t="s">
        <v>21</v>
      </c>
      <c r="E4282" s="1019">
        <v>10000</v>
      </c>
      <c r="F4282" s="167">
        <f t="shared" si="85"/>
        <v>10000</v>
      </c>
      <c r="G4282" s="171"/>
      <c r="H4282" s="178"/>
      <c r="I4282" s="184"/>
    </row>
    <row r="4283" spans="1:9">
      <c r="A4283" s="166"/>
      <c r="B4283" s="85">
        <v>44924</v>
      </c>
      <c r="C4283" s="65" t="s">
        <v>2054</v>
      </c>
      <c r="D4283" s="35" t="s">
        <v>21</v>
      </c>
      <c r="E4283" s="1019">
        <v>20000</v>
      </c>
      <c r="F4283" s="167">
        <f t="shared" si="85"/>
        <v>20000</v>
      </c>
      <c r="G4283" s="171"/>
      <c r="H4283" s="178"/>
      <c r="I4283" s="184"/>
    </row>
    <row r="4284" spans="1:9">
      <c r="A4284" s="166"/>
      <c r="B4284" s="85">
        <v>44924</v>
      </c>
      <c r="C4284" s="65" t="s">
        <v>2054</v>
      </c>
      <c r="D4284" s="35" t="s">
        <v>21</v>
      </c>
      <c r="E4284" s="1019">
        <v>20000</v>
      </c>
      <c r="F4284" s="167">
        <f t="shared" si="85"/>
        <v>20000</v>
      </c>
      <c r="G4284" s="171"/>
      <c r="H4284" s="178"/>
      <c r="I4284" s="184"/>
    </row>
    <row r="4285" spans="1:9">
      <c r="A4285" s="166"/>
      <c r="B4285" s="85">
        <v>44924</v>
      </c>
      <c r="C4285" s="65" t="s">
        <v>2054</v>
      </c>
      <c r="D4285" s="35" t="s">
        <v>2178</v>
      </c>
      <c r="E4285" s="1019">
        <v>500000</v>
      </c>
      <c r="F4285" s="167">
        <f t="shared" si="85"/>
        <v>500000</v>
      </c>
      <c r="G4285" s="171"/>
      <c r="H4285" s="178"/>
      <c r="I4285" s="184"/>
    </row>
    <row r="4286" spans="1:9">
      <c r="A4286" s="166"/>
      <c r="B4286" s="85">
        <v>44925</v>
      </c>
      <c r="C4286" s="65" t="s">
        <v>2055</v>
      </c>
      <c r="D4286" s="35" t="s">
        <v>21</v>
      </c>
      <c r="E4286" s="1019">
        <v>24000</v>
      </c>
      <c r="F4286" s="167">
        <f t="shared" si="85"/>
        <v>24000</v>
      </c>
      <c r="G4286" s="171"/>
      <c r="H4286" s="178"/>
      <c r="I4286" s="184"/>
    </row>
    <row r="4287" spans="1:9">
      <c r="A4287" s="166"/>
      <c r="B4287" s="85">
        <v>44925</v>
      </c>
      <c r="C4287" s="65" t="s">
        <v>2055</v>
      </c>
      <c r="D4287" s="35" t="s">
        <v>21</v>
      </c>
      <c r="E4287" s="1019">
        <v>20000</v>
      </c>
      <c r="F4287" s="167">
        <f t="shared" si="85"/>
        <v>20000</v>
      </c>
      <c r="G4287" s="171"/>
      <c r="H4287" s="178"/>
      <c r="I4287" s="184"/>
    </row>
    <row r="4288" spans="1:9">
      <c r="A4288" s="166"/>
      <c r="B4288" s="85">
        <v>44925</v>
      </c>
      <c r="C4288" s="65" t="s">
        <v>2055</v>
      </c>
      <c r="D4288" s="35" t="s">
        <v>21</v>
      </c>
      <c r="E4288" s="1019">
        <v>20000</v>
      </c>
      <c r="F4288" s="167">
        <f t="shared" si="85"/>
        <v>20000</v>
      </c>
      <c r="G4288" s="171"/>
      <c r="H4288" s="178"/>
      <c r="I4288" s="184"/>
    </row>
    <row r="4289" spans="1:9">
      <c r="A4289" s="166"/>
      <c r="B4289" s="85">
        <v>44925</v>
      </c>
      <c r="C4289" s="65" t="s">
        <v>2055</v>
      </c>
      <c r="D4289" s="35" t="s">
        <v>21</v>
      </c>
      <c r="E4289" s="1019">
        <v>20000</v>
      </c>
      <c r="F4289" s="167">
        <f t="shared" si="85"/>
        <v>20000</v>
      </c>
      <c r="G4289" s="171"/>
      <c r="H4289" s="178"/>
      <c r="I4289" s="184"/>
    </row>
    <row r="4290" spans="1:9">
      <c r="A4290" s="166"/>
      <c r="B4290" s="85">
        <v>44925</v>
      </c>
      <c r="C4290" s="65" t="s">
        <v>2055</v>
      </c>
      <c r="D4290" s="35" t="s">
        <v>2179</v>
      </c>
      <c r="E4290" s="1019">
        <v>200000</v>
      </c>
      <c r="F4290" s="167">
        <f t="shared" si="85"/>
        <v>200000</v>
      </c>
      <c r="G4290" s="171"/>
      <c r="H4290" s="178"/>
      <c r="I4290" s="184"/>
    </row>
    <row r="4291" spans="1:9">
      <c r="A4291" s="166"/>
      <c r="B4291" s="85">
        <v>44925</v>
      </c>
      <c r="C4291" s="65" t="s">
        <v>2055</v>
      </c>
      <c r="D4291" s="35" t="s">
        <v>21</v>
      </c>
      <c r="E4291" s="1019">
        <v>10000</v>
      </c>
      <c r="F4291" s="167">
        <f t="shared" si="85"/>
        <v>10000</v>
      </c>
      <c r="G4291" s="171"/>
      <c r="H4291" s="178"/>
      <c r="I4291" s="184"/>
    </row>
    <row r="4292" spans="1:9">
      <c r="A4292" s="166"/>
      <c r="B4292" s="85">
        <v>44925</v>
      </c>
      <c r="C4292" s="65" t="s">
        <v>2055</v>
      </c>
      <c r="D4292" s="35" t="s">
        <v>21</v>
      </c>
      <c r="E4292" s="1019">
        <v>10000</v>
      </c>
      <c r="F4292" s="167">
        <f t="shared" si="85"/>
        <v>10000</v>
      </c>
      <c r="G4292" s="171"/>
      <c r="H4292" s="178"/>
      <c r="I4292" s="184"/>
    </row>
    <row r="4293" spans="1:9">
      <c r="A4293" s="166"/>
      <c r="B4293" s="85">
        <v>44925</v>
      </c>
      <c r="C4293" s="65" t="s">
        <v>2055</v>
      </c>
      <c r="D4293" s="35" t="s">
        <v>21</v>
      </c>
      <c r="E4293" s="1019">
        <v>10000</v>
      </c>
      <c r="F4293" s="167">
        <f t="shared" si="85"/>
        <v>10000</v>
      </c>
      <c r="G4293" s="171"/>
      <c r="H4293" s="178"/>
      <c r="I4293" s="184"/>
    </row>
    <row r="4294" spans="1:9">
      <c r="A4294" s="166"/>
      <c r="B4294" s="85">
        <v>44925</v>
      </c>
      <c r="C4294" s="65" t="s">
        <v>2055</v>
      </c>
      <c r="D4294" s="35" t="s">
        <v>21</v>
      </c>
      <c r="E4294" s="1019">
        <v>20000</v>
      </c>
      <c r="F4294" s="167">
        <f t="shared" si="85"/>
        <v>20000</v>
      </c>
      <c r="G4294" s="171"/>
      <c r="H4294" s="178"/>
      <c r="I4294" s="184"/>
    </row>
    <row r="4295" spans="1:9">
      <c r="A4295" s="166"/>
      <c r="B4295" s="85">
        <v>44925</v>
      </c>
      <c r="C4295" s="65" t="s">
        <v>2055</v>
      </c>
      <c r="D4295" s="35" t="s">
        <v>21</v>
      </c>
      <c r="E4295" s="1019">
        <v>10000</v>
      </c>
      <c r="F4295" s="167">
        <f t="shared" si="85"/>
        <v>10000</v>
      </c>
      <c r="G4295" s="171"/>
      <c r="H4295" s="178"/>
      <c r="I4295" s="184"/>
    </row>
    <row r="4296" spans="1:9">
      <c r="A4296" s="166"/>
      <c r="B4296" s="85">
        <v>44925</v>
      </c>
      <c r="C4296" s="65" t="s">
        <v>2055</v>
      </c>
      <c r="D4296" s="35" t="s">
        <v>21</v>
      </c>
      <c r="E4296" s="1019">
        <v>10000</v>
      </c>
      <c r="F4296" s="167">
        <f t="shared" si="85"/>
        <v>10000</v>
      </c>
      <c r="G4296" s="171"/>
      <c r="H4296" s="178"/>
      <c r="I4296" s="184"/>
    </row>
    <row r="4297" spans="1:9">
      <c r="A4297" s="166"/>
      <c r="B4297" s="85">
        <v>44925</v>
      </c>
      <c r="C4297" s="65" t="s">
        <v>2055</v>
      </c>
      <c r="D4297" s="35" t="s">
        <v>21</v>
      </c>
      <c r="E4297" s="1019">
        <v>10000</v>
      </c>
      <c r="F4297" s="167">
        <f t="shared" si="85"/>
        <v>10000</v>
      </c>
      <c r="G4297" s="171"/>
      <c r="H4297" s="178"/>
      <c r="I4297" s="184"/>
    </row>
    <row r="4298" spans="1:9">
      <c r="A4298" s="166"/>
      <c r="B4298" s="85">
        <v>44925</v>
      </c>
      <c r="C4298" s="65" t="s">
        <v>2055</v>
      </c>
      <c r="D4298" s="35" t="s">
        <v>21</v>
      </c>
      <c r="E4298" s="1019">
        <v>20000</v>
      </c>
      <c r="F4298" s="167">
        <f t="shared" si="85"/>
        <v>20000</v>
      </c>
      <c r="G4298" s="171"/>
      <c r="H4298" s="178"/>
      <c r="I4298" s="184"/>
    </row>
    <row r="4299" spans="1:9">
      <c r="A4299" s="166"/>
      <c r="B4299" s="85">
        <v>44925</v>
      </c>
      <c r="C4299" s="65" t="s">
        <v>2055</v>
      </c>
      <c r="D4299" s="35" t="s">
        <v>21</v>
      </c>
      <c r="E4299" s="1019">
        <v>20000</v>
      </c>
      <c r="F4299" s="167">
        <f t="shared" si="85"/>
        <v>20000</v>
      </c>
      <c r="G4299" s="171"/>
      <c r="H4299" s="178"/>
      <c r="I4299" s="184"/>
    </row>
    <row r="4300" spans="1:9">
      <c r="A4300" s="166"/>
      <c r="B4300" s="85">
        <v>44925</v>
      </c>
      <c r="C4300" s="65" t="s">
        <v>2055</v>
      </c>
      <c r="D4300" s="35" t="s">
        <v>21</v>
      </c>
      <c r="E4300" s="1019">
        <v>20000</v>
      </c>
      <c r="F4300" s="167">
        <f t="shared" si="85"/>
        <v>20000</v>
      </c>
      <c r="G4300" s="171"/>
      <c r="H4300" s="178"/>
      <c r="I4300" s="184"/>
    </row>
    <row r="4301" spans="1:9" ht="25.5">
      <c r="A4301" s="166"/>
      <c r="B4301" s="85">
        <v>44925</v>
      </c>
      <c r="C4301" s="65" t="s">
        <v>2055</v>
      </c>
      <c r="D4301" s="423" t="s">
        <v>2453</v>
      </c>
      <c r="E4301" s="1019">
        <v>1000000</v>
      </c>
      <c r="F4301" s="167">
        <f t="shared" si="85"/>
        <v>1000000</v>
      </c>
      <c r="G4301" s="171"/>
      <c r="H4301" s="178"/>
      <c r="I4301" s="184"/>
    </row>
    <row r="4302" spans="1:9">
      <c r="A4302" s="166"/>
      <c r="B4302" s="85">
        <v>44925</v>
      </c>
      <c r="C4302" s="65" t="s">
        <v>2055</v>
      </c>
      <c r="D4302" s="35" t="s">
        <v>21</v>
      </c>
      <c r="E4302" s="1019">
        <v>20000</v>
      </c>
      <c r="F4302" s="167">
        <f t="shared" si="85"/>
        <v>20000</v>
      </c>
      <c r="G4302" s="171"/>
      <c r="H4302" s="178"/>
      <c r="I4302" s="184"/>
    </row>
    <row r="4303" spans="1:9">
      <c r="A4303" s="166"/>
      <c r="B4303" s="85">
        <v>44925</v>
      </c>
      <c r="C4303" s="65" t="s">
        <v>2055</v>
      </c>
      <c r="D4303" s="35" t="s">
        <v>21</v>
      </c>
      <c r="E4303" s="1019">
        <v>10000</v>
      </c>
      <c r="F4303" s="167">
        <f t="shared" si="85"/>
        <v>10000</v>
      </c>
      <c r="G4303" s="171"/>
      <c r="H4303" s="178"/>
      <c r="I4303" s="184"/>
    </row>
    <row r="4304" spans="1:9">
      <c r="A4304" s="166"/>
      <c r="B4304" s="85">
        <v>44925</v>
      </c>
      <c r="C4304" s="65" t="s">
        <v>2055</v>
      </c>
      <c r="D4304" s="35" t="s">
        <v>21</v>
      </c>
      <c r="E4304" s="1019">
        <v>10000</v>
      </c>
      <c r="F4304" s="167">
        <f t="shared" si="85"/>
        <v>10000</v>
      </c>
      <c r="G4304" s="171"/>
      <c r="H4304" s="178"/>
      <c r="I4304" s="184"/>
    </row>
    <row r="4305" spans="1:9">
      <c r="A4305" s="166"/>
      <c r="B4305" s="85">
        <v>44925</v>
      </c>
      <c r="C4305" s="65" t="s">
        <v>2055</v>
      </c>
      <c r="D4305" s="35" t="s">
        <v>21</v>
      </c>
      <c r="E4305" s="1019">
        <v>10000</v>
      </c>
      <c r="F4305" s="167">
        <f t="shared" si="85"/>
        <v>10000</v>
      </c>
      <c r="G4305" s="171"/>
      <c r="H4305" s="178"/>
      <c r="I4305" s="184"/>
    </row>
    <row r="4306" spans="1:9">
      <c r="A4306" s="166"/>
      <c r="B4306" s="85">
        <v>44925</v>
      </c>
      <c r="C4306" s="65" t="s">
        <v>2055</v>
      </c>
      <c r="D4306" s="35" t="s">
        <v>21</v>
      </c>
      <c r="E4306" s="1019">
        <v>10000</v>
      </c>
      <c r="F4306" s="167">
        <f t="shared" si="85"/>
        <v>10000</v>
      </c>
      <c r="G4306" s="171"/>
      <c r="H4306" s="178"/>
      <c r="I4306" s="184"/>
    </row>
    <row r="4307" spans="1:9">
      <c r="A4307" s="166"/>
      <c r="B4307" s="85">
        <v>44925</v>
      </c>
      <c r="C4307" s="65" t="s">
        <v>2055</v>
      </c>
      <c r="D4307" s="35" t="s">
        <v>21</v>
      </c>
      <c r="E4307" s="1019">
        <v>20000</v>
      </c>
      <c r="F4307" s="167">
        <f t="shared" si="85"/>
        <v>20000</v>
      </c>
      <c r="G4307" s="171"/>
      <c r="H4307" s="178"/>
      <c r="I4307" s="184"/>
    </row>
    <row r="4308" spans="1:9">
      <c r="A4308" s="166"/>
      <c r="B4308" s="85">
        <v>44925</v>
      </c>
      <c r="C4308" s="65" t="s">
        <v>2055</v>
      </c>
      <c r="D4308" s="35" t="s">
        <v>21</v>
      </c>
      <c r="E4308" s="1019">
        <v>20000</v>
      </c>
      <c r="F4308" s="167">
        <f t="shared" si="85"/>
        <v>20000</v>
      </c>
      <c r="G4308" s="171"/>
      <c r="H4308" s="178"/>
      <c r="I4308" s="184"/>
    </row>
    <row r="4309" spans="1:9">
      <c r="A4309" s="166"/>
      <c r="B4309" s="85">
        <v>44925</v>
      </c>
      <c r="C4309" s="65" t="s">
        <v>2055</v>
      </c>
      <c r="D4309" s="35" t="s">
        <v>21</v>
      </c>
      <c r="E4309" s="1019">
        <v>20000</v>
      </c>
      <c r="F4309" s="167">
        <f t="shared" si="85"/>
        <v>20000</v>
      </c>
      <c r="G4309" s="171"/>
      <c r="H4309" s="178"/>
      <c r="I4309" s="184"/>
    </row>
    <row r="4310" spans="1:9">
      <c r="A4310" s="166"/>
      <c r="B4310" s="85">
        <v>44925</v>
      </c>
      <c r="C4310" s="65" t="s">
        <v>2055</v>
      </c>
      <c r="D4310" s="35" t="s">
        <v>21</v>
      </c>
      <c r="E4310" s="1019">
        <v>20000</v>
      </c>
      <c r="F4310" s="167">
        <f t="shared" si="85"/>
        <v>20000</v>
      </c>
      <c r="G4310" s="171"/>
      <c r="H4310" s="178"/>
      <c r="I4310" s="184"/>
    </row>
    <row r="4311" spans="1:9">
      <c r="A4311" s="166"/>
      <c r="B4311" s="85">
        <v>44925</v>
      </c>
      <c r="C4311" s="65" t="s">
        <v>2055</v>
      </c>
      <c r="D4311" s="35" t="s">
        <v>21</v>
      </c>
      <c r="E4311" s="1019">
        <v>10000</v>
      </c>
      <c r="F4311" s="167">
        <f t="shared" si="85"/>
        <v>10000</v>
      </c>
      <c r="G4311" s="171"/>
      <c r="H4311" s="178"/>
      <c r="I4311" s="184"/>
    </row>
    <row r="4312" spans="1:9">
      <c r="A4312" s="166"/>
      <c r="B4312" s="85">
        <v>44925</v>
      </c>
      <c r="C4312" s="65" t="s">
        <v>2055</v>
      </c>
      <c r="D4312" s="35" t="s">
        <v>21</v>
      </c>
      <c r="E4312" s="1019">
        <v>5000</v>
      </c>
      <c r="F4312" s="167">
        <f t="shared" si="85"/>
        <v>5000</v>
      </c>
      <c r="G4312" s="171"/>
      <c r="H4312" s="178"/>
      <c r="I4312" s="184"/>
    </row>
    <row r="4313" spans="1:9">
      <c r="A4313" s="166"/>
      <c r="B4313" s="85">
        <v>44925</v>
      </c>
      <c r="C4313" s="65" t="s">
        <v>2055</v>
      </c>
      <c r="D4313" s="35" t="s">
        <v>21</v>
      </c>
      <c r="E4313" s="1019">
        <v>40000</v>
      </c>
      <c r="F4313" s="167">
        <f t="shared" si="85"/>
        <v>40000</v>
      </c>
      <c r="G4313" s="171"/>
      <c r="H4313" s="178"/>
      <c r="I4313" s="184"/>
    </row>
    <row r="4314" spans="1:9">
      <c r="A4314" s="166"/>
      <c r="B4314" s="85">
        <v>44926</v>
      </c>
      <c r="C4314" s="65" t="s">
        <v>2056</v>
      </c>
      <c r="D4314" s="35" t="s">
        <v>21</v>
      </c>
      <c r="E4314" s="1019">
        <v>23230</v>
      </c>
      <c r="F4314" s="167">
        <f t="shared" si="85"/>
        <v>23230</v>
      </c>
      <c r="G4314" s="171"/>
      <c r="H4314" s="178"/>
      <c r="I4314" s="184"/>
    </row>
    <row r="4315" spans="1:9">
      <c r="A4315" s="166"/>
      <c r="B4315" s="85">
        <v>44926</v>
      </c>
      <c r="C4315" s="65" t="s">
        <v>2056</v>
      </c>
      <c r="D4315" s="35" t="s">
        <v>2180</v>
      </c>
      <c r="E4315" s="1019">
        <v>300000</v>
      </c>
      <c r="F4315" s="167">
        <f t="shared" si="85"/>
        <v>300000</v>
      </c>
      <c r="G4315" s="171"/>
      <c r="H4315" s="178"/>
      <c r="I4315" s="184"/>
    </row>
    <row r="4316" spans="1:9">
      <c r="A4316" s="166"/>
      <c r="B4316" s="85">
        <v>44926</v>
      </c>
      <c r="C4316" s="65" t="s">
        <v>2056</v>
      </c>
      <c r="D4316" s="35" t="s">
        <v>21</v>
      </c>
      <c r="E4316" s="1019">
        <v>20000</v>
      </c>
      <c r="F4316" s="167">
        <f t="shared" si="85"/>
        <v>20000</v>
      </c>
      <c r="G4316" s="171"/>
      <c r="H4316" s="178"/>
      <c r="I4316" s="184"/>
    </row>
    <row r="4317" spans="1:9">
      <c r="A4317" s="166"/>
      <c r="B4317" s="85">
        <v>44926</v>
      </c>
      <c r="C4317" s="65" t="s">
        <v>2056</v>
      </c>
      <c r="D4317" s="35" t="s">
        <v>21</v>
      </c>
      <c r="E4317" s="1019">
        <v>10000</v>
      </c>
      <c r="F4317" s="167">
        <f t="shared" si="85"/>
        <v>10000</v>
      </c>
      <c r="G4317" s="171"/>
      <c r="H4317" s="178"/>
      <c r="I4317" s="184"/>
    </row>
    <row r="4318" spans="1:9">
      <c r="A4318" s="166"/>
      <c r="B4318" s="85">
        <v>44926</v>
      </c>
      <c r="C4318" s="65" t="s">
        <v>2056</v>
      </c>
      <c r="D4318" s="35" t="s">
        <v>21</v>
      </c>
      <c r="E4318" s="1019">
        <v>10000</v>
      </c>
      <c r="F4318" s="167">
        <f t="shared" ref="F4318:F4338" si="86">E4318</f>
        <v>10000</v>
      </c>
      <c r="G4318" s="171"/>
      <c r="H4318" s="178"/>
      <c r="I4318" s="184"/>
    </row>
    <row r="4319" spans="1:9">
      <c r="A4319" s="166"/>
      <c r="B4319" s="85">
        <v>44926</v>
      </c>
      <c r="C4319" s="65" t="s">
        <v>2056</v>
      </c>
      <c r="D4319" s="35" t="s">
        <v>21</v>
      </c>
      <c r="E4319" s="1019">
        <v>10000</v>
      </c>
      <c r="F4319" s="167">
        <f t="shared" si="86"/>
        <v>10000</v>
      </c>
      <c r="G4319" s="171"/>
      <c r="H4319" s="178"/>
      <c r="I4319" s="184"/>
    </row>
    <row r="4320" spans="1:9">
      <c r="A4320" s="166"/>
      <c r="B4320" s="85">
        <v>44926</v>
      </c>
      <c r="C4320" s="65" t="s">
        <v>2056</v>
      </c>
      <c r="D4320" s="35" t="s">
        <v>21</v>
      </c>
      <c r="E4320" s="1019">
        <v>20000</v>
      </c>
      <c r="F4320" s="167">
        <f t="shared" si="86"/>
        <v>20000</v>
      </c>
      <c r="G4320" s="171"/>
      <c r="H4320" s="178"/>
      <c r="I4320" s="184"/>
    </row>
    <row r="4321" spans="1:9">
      <c r="A4321" s="166"/>
      <c r="B4321" s="85">
        <v>44926</v>
      </c>
      <c r="C4321" s="65" t="s">
        <v>2056</v>
      </c>
      <c r="D4321" s="35" t="s">
        <v>21</v>
      </c>
      <c r="E4321" s="1019">
        <v>20000</v>
      </c>
      <c r="F4321" s="167">
        <f t="shared" si="86"/>
        <v>20000</v>
      </c>
      <c r="G4321" s="171"/>
      <c r="H4321" s="178"/>
      <c r="I4321" s="184"/>
    </row>
    <row r="4322" spans="1:9">
      <c r="A4322" s="166"/>
      <c r="B4322" s="85">
        <v>44926</v>
      </c>
      <c r="C4322" s="65" t="s">
        <v>2056</v>
      </c>
      <c r="D4322" s="35" t="s">
        <v>21</v>
      </c>
      <c r="E4322" s="1019">
        <v>20000</v>
      </c>
      <c r="F4322" s="167">
        <f t="shared" si="86"/>
        <v>20000</v>
      </c>
      <c r="G4322" s="171"/>
      <c r="H4322" s="178"/>
      <c r="I4322" s="184"/>
    </row>
    <row r="4323" spans="1:9">
      <c r="A4323" s="166"/>
      <c r="B4323" s="85">
        <v>44926</v>
      </c>
      <c r="C4323" s="65" t="s">
        <v>2056</v>
      </c>
      <c r="D4323" s="35" t="s">
        <v>21</v>
      </c>
      <c r="E4323" s="1019">
        <v>20000</v>
      </c>
      <c r="F4323" s="167">
        <f t="shared" si="86"/>
        <v>20000</v>
      </c>
      <c r="G4323" s="171"/>
      <c r="H4323" s="178"/>
      <c r="I4323" s="184"/>
    </row>
    <row r="4324" spans="1:9">
      <c r="A4324" s="166"/>
      <c r="B4324" s="85">
        <v>44926</v>
      </c>
      <c r="C4324" s="65" t="s">
        <v>2056</v>
      </c>
      <c r="D4324" s="35" t="s">
        <v>21</v>
      </c>
      <c r="E4324" s="1019">
        <v>10000</v>
      </c>
      <c r="F4324" s="167">
        <f t="shared" si="86"/>
        <v>10000</v>
      </c>
      <c r="G4324" s="171"/>
      <c r="H4324" s="178"/>
      <c r="I4324" s="184"/>
    </row>
    <row r="4325" spans="1:9">
      <c r="A4325" s="166"/>
      <c r="B4325" s="85">
        <v>44926</v>
      </c>
      <c r="C4325" s="65" t="s">
        <v>2056</v>
      </c>
      <c r="D4325" s="35" t="s">
        <v>21</v>
      </c>
      <c r="E4325" s="1019">
        <v>20000</v>
      </c>
      <c r="F4325" s="167">
        <f t="shared" si="86"/>
        <v>20000</v>
      </c>
      <c r="G4325" s="171"/>
      <c r="H4325" s="178"/>
      <c r="I4325" s="184"/>
    </row>
    <row r="4326" spans="1:9">
      <c r="A4326" s="166"/>
      <c r="B4326" s="85">
        <v>44926</v>
      </c>
      <c r="C4326" s="65" t="s">
        <v>2056</v>
      </c>
      <c r="D4326" s="35" t="s">
        <v>21</v>
      </c>
      <c r="E4326" s="1019">
        <v>20000</v>
      </c>
      <c r="F4326" s="167">
        <f t="shared" si="86"/>
        <v>20000</v>
      </c>
      <c r="G4326" s="171"/>
      <c r="H4326" s="178"/>
      <c r="I4326" s="184"/>
    </row>
    <row r="4327" spans="1:9">
      <c r="A4327" s="166"/>
      <c r="B4327" s="85">
        <v>44926</v>
      </c>
      <c r="C4327" s="65" t="s">
        <v>2056</v>
      </c>
      <c r="D4327" s="35" t="s">
        <v>21</v>
      </c>
      <c r="E4327" s="1019">
        <v>10000</v>
      </c>
      <c r="F4327" s="167">
        <f t="shared" si="86"/>
        <v>10000</v>
      </c>
      <c r="G4327" s="171"/>
      <c r="H4327" s="178"/>
      <c r="I4327" s="184"/>
    </row>
    <row r="4328" spans="1:9">
      <c r="A4328" s="166"/>
      <c r="B4328" s="85">
        <v>44926</v>
      </c>
      <c r="C4328" s="65" t="s">
        <v>2056</v>
      </c>
      <c r="D4328" s="35" t="s">
        <v>21</v>
      </c>
      <c r="E4328" s="1019">
        <v>10000</v>
      </c>
      <c r="F4328" s="167">
        <f t="shared" si="86"/>
        <v>10000</v>
      </c>
      <c r="G4328" s="171"/>
      <c r="H4328" s="178"/>
      <c r="I4328" s="184"/>
    </row>
    <row r="4329" spans="1:9">
      <c r="A4329" s="166"/>
      <c r="B4329" s="85">
        <v>44926</v>
      </c>
      <c r="C4329" s="65" t="s">
        <v>2056</v>
      </c>
      <c r="D4329" s="35" t="s">
        <v>21</v>
      </c>
      <c r="E4329" s="1019">
        <v>10000</v>
      </c>
      <c r="F4329" s="167">
        <f t="shared" si="86"/>
        <v>10000</v>
      </c>
      <c r="G4329" s="171"/>
      <c r="H4329" s="178"/>
      <c r="I4329" s="184"/>
    </row>
    <row r="4330" spans="1:9">
      <c r="A4330" s="166"/>
      <c r="B4330" s="85">
        <v>44926</v>
      </c>
      <c r="C4330" s="65" t="s">
        <v>2056</v>
      </c>
      <c r="D4330" s="35" t="s">
        <v>2482</v>
      </c>
      <c r="E4330" s="1019">
        <v>100000</v>
      </c>
      <c r="F4330" s="167">
        <f t="shared" si="86"/>
        <v>100000</v>
      </c>
      <c r="G4330" s="171"/>
      <c r="H4330" s="178"/>
      <c r="I4330" s="184"/>
    </row>
    <row r="4331" spans="1:9">
      <c r="A4331" s="166"/>
      <c r="B4331" s="85">
        <v>44926</v>
      </c>
      <c r="C4331" s="65" t="s">
        <v>2056</v>
      </c>
      <c r="D4331" s="35" t="s">
        <v>21</v>
      </c>
      <c r="E4331" s="1019">
        <v>10000</v>
      </c>
      <c r="F4331" s="167">
        <f t="shared" si="86"/>
        <v>10000</v>
      </c>
      <c r="G4331" s="171"/>
      <c r="H4331" s="178"/>
      <c r="I4331" s="184"/>
    </row>
    <row r="4332" spans="1:9">
      <c r="A4332" s="166"/>
      <c r="B4332" s="85">
        <v>44926</v>
      </c>
      <c r="C4332" s="65" t="s">
        <v>2056</v>
      </c>
      <c r="D4332" s="35" t="s">
        <v>21</v>
      </c>
      <c r="E4332" s="1019">
        <v>20000</v>
      </c>
      <c r="F4332" s="167">
        <f t="shared" si="86"/>
        <v>20000</v>
      </c>
      <c r="G4332" s="171"/>
      <c r="H4332" s="178"/>
      <c r="I4332" s="184"/>
    </row>
    <row r="4333" spans="1:9">
      <c r="A4333" s="166"/>
      <c r="B4333" s="85">
        <v>44926</v>
      </c>
      <c r="C4333" s="65" t="s">
        <v>2056</v>
      </c>
      <c r="D4333" s="35" t="s">
        <v>21</v>
      </c>
      <c r="E4333" s="1019">
        <v>20000</v>
      </c>
      <c r="F4333" s="167">
        <f t="shared" si="86"/>
        <v>20000</v>
      </c>
      <c r="G4333" s="171"/>
      <c r="H4333" s="178"/>
      <c r="I4333" s="184"/>
    </row>
    <row r="4334" spans="1:9">
      <c r="A4334" s="166"/>
      <c r="B4334" s="85">
        <v>44926</v>
      </c>
      <c r="C4334" s="65" t="s">
        <v>2056</v>
      </c>
      <c r="D4334" s="35" t="s">
        <v>21</v>
      </c>
      <c r="E4334" s="1019">
        <v>10000</v>
      </c>
      <c r="F4334" s="167">
        <f t="shared" si="86"/>
        <v>10000</v>
      </c>
      <c r="G4334" s="171"/>
      <c r="H4334" s="178"/>
      <c r="I4334" s="184"/>
    </row>
    <row r="4335" spans="1:9">
      <c r="A4335" s="166"/>
      <c r="B4335" s="85">
        <v>44926</v>
      </c>
      <c r="C4335" s="65" t="s">
        <v>2056</v>
      </c>
      <c r="D4335" s="35" t="s">
        <v>21</v>
      </c>
      <c r="E4335" s="1019">
        <v>10000</v>
      </c>
      <c r="F4335" s="167">
        <f t="shared" si="86"/>
        <v>10000</v>
      </c>
      <c r="G4335" s="171"/>
      <c r="H4335" s="178"/>
      <c r="I4335" s="184"/>
    </row>
    <row r="4336" spans="1:9">
      <c r="A4336" s="166"/>
      <c r="B4336" s="85">
        <v>44926</v>
      </c>
      <c r="C4336" s="65" t="s">
        <v>2056</v>
      </c>
      <c r="D4336" s="35" t="s">
        <v>21</v>
      </c>
      <c r="E4336" s="1019">
        <v>20000</v>
      </c>
      <c r="F4336" s="167">
        <f t="shared" si="86"/>
        <v>20000</v>
      </c>
      <c r="G4336" s="171"/>
      <c r="H4336" s="178"/>
      <c r="I4336" s="184"/>
    </row>
    <row r="4337" spans="1:50">
      <c r="A4337" s="166"/>
      <c r="B4337" s="85">
        <v>44926</v>
      </c>
      <c r="C4337" s="65" t="s">
        <v>2056</v>
      </c>
      <c r="D4337" s="35" t="s">
        <v>21</v>
      </c>
      <c r="E4337" s="1019">
        <v>10000</v>
      </c>
      <c r="F4337" s="167">
        <f t="shared" si="86"/>
        <v>10000</v>
      </c>
      <c r="G4337" s="171"/>
      <c r="H4337" s="178"/>
      <c r="I4337" s="184"/>
    </row>
    <row r="4338" spans="1:50">
      <c r="A4338" s="166"/>
      <c r="B4338" s="85">
        <v>44926</v>
      </c>
      <c r="C4338" s="65" t="s">
        <v>2056</v>
      </c>
      <c r="D4338" s="35" t="s">
        <v>21</v>
      </c>
      <c r="E4338" s="1019">
        <v>20000</v>
      </c>
      <c r="F4338" s="167">
        <f t="shared" si="86"/>
        <v>20000</v>
      </c>
      <c r="G4338" s="171"/>
      <c r="H4338" s="178"/>
      <c r="I4338" s="184"/>
    </row>
    <row r="4339" spans="1:50">
      <c r="A4339" s="166"/>
      <c r="B4339" s="85">
        <v>44926</v>
      </c>
      <c r="C4339" s="65" t="s">
        <v>2056</v>
      </c>
      <c r="D4339" s="289" t="s">
        <v>2057</v>
      </c>
      <c r="E4339" s="1065">
        <v>28985</v>
      </c>
      <c r="F4339" s="167"/>
      <c r="G4339" s="171">
        <f>E4339</f>
        <v>28985</v>
      </c>
      <c r="H4339" s="178"/>
      <c r="I4339" s="184"/>
    </row>
    <row r="4340" spans="1:50">
      <c r="A4340" s="166"/>
      <c r="B4340" s="85"/>
      <c r="C4340" s="65"/>
      <c r="D4340" s="289"/>
      <c r="E4340" s="86"/>
      <c r="F4340" s="167"/>
      <c r="G4340" s="171"/>
      <c r="H4340" s="178"/>
      <c r="I4340" s="184"/>
    </row>
    <row r="4341" spans="1:50" s="165" customFormat="1" ht="14.25" customHeight="1">
      <c r="A4341" s="160" t="s">
        <v>380</v>
      </c>
      <c r="B4341" s="1374" t="s">
        <v>381</v>
      </c>
      <c r="C4341" s="1374"/>
      <c r="D4341" s="1374"/>
      <c r="E4341" s="161"/>
      <c r="F4341" s="161"/>
      <c r="G4341" s="161"/>
      <c r="H4341" s="162"/>
      <c r="I4341" s="163"/>
      <c r="J4341" s="164"/>
      <c r="K4341" s="164"/>
      <c r="L4341" s="164"/>
      <c r="M4341" s="164"/>
      <c r="N4341" s="164"/>
      <c r="O4341" s="164"/>
      <c r="P4341" s="164"/>
      <c r="Q4341" s="164"/>
      <c r="R4341" s="164"/>
      <c r="S4341" s="164"/>
      <c r="T4341" s="164"/>
      <c r="U4341" s="164"/>
      <c r="V4341" s="164"/>
      <c r="W4341" s="164"/>
      <c r="X4341" s="164"/>
      <c r="Y4341" s="164"/>
      <c r="Z4341" s="164"/>
      <c r="AA4341" s="164"/>
      <c r="AB4341" s="164"/>
      <c r="AC4341" s="164"/>
      <c r="AD4341" s="164"/>
      <c r="AE4341" s="164"/>
      <c r="AF4341" s="164"/>
      <c r="AG4341" s="164"/>
      <c r="AH4341" s="164"/>
      <c r="AI4341" s="164"/>
      <c r="AJ4341" s="164"/>
      <c r="AK4341" s="164"/>
      <c r="AL4341" s="164"/>
      <c r="AM4341" s="164"/>
      <c r="AN4341" s="164"/>
      <c r="AO4341" s="164"/>
      <c r="AP4341" s="164"/>
      <c r="AQ4341" s="164"/>
      <c r="AR4341" s="164"/>
      <c r="AS4341" s="164"/>
      <c r="AT4341" s="164"/>
      <c r="AU4341" s="164"/>
      <c r="AV4341" s="164"/>
      <c r="AW4341" s="164"/>
      <c r="AX4341" s="164"/>
    </row>
    <row r="4342" spans="1:50">
      <c r="A4342" s="166">
        <v>1</v>
      </c>
      <c r="B4342" s="191">
        <v>44565</v>
      </c>
      <c r="C4342" s="192" t="s">
        <v>382</v>
      </c>
      <c r="D4342" s="206" t="s">
        <v>2489</v>
      </c>
      <c r="E4342" s="51">
        <v>300000</v>
      </c>
      <c r="F4342" s="167">
        <f>E4342</f>
        <v>300000</v>
      </c>
      <c r="G4342" s="171"/>
      <c r="H4342" s="178"/>
      <c r="I4342" s="184"/>
    </row>
    <row r="4343" spans="1:50">
      <c r="A4343" s="166">
        <f t="shared" si="15"/>
        <v>2</v>
      </c>
      <c r="B4343" s="191">
        <v>44565</v>
      </c>
      <c r="C4343" s="192" t="s">
        <v>382</v>
      </c>
      <c r="D4343" s="80" t="s">
        <v>403</v>
      </c>
      <c r="E4343" s="51">
        <v>100000</v>
      </c>
      <c r="F4343" s="167">
        <f>E4343</f>
        <v>100000</v>
      </c>
      <c r="G4343" s="171"/>
      <c r="H4343" s="178"/>
      <c r="I4343" s="184"/>
    </row>
    <row r="4344" spans="1:50">
      <c r="A4344" s="166">
        <f t="shared" si="15"/>
        <v>3</v>
      </c>
      <c r="B4344" s="191">
        <v>44570</v>
      </c>
      <c r="C4344" s="192" t="s">
        <v>383</v>
      </c>
      <c r="D4344" s="80" t="s">
        <v>2490</v>
      </c>
      <c r="E4344" s="51">
        <v>1300000</v>
      </c>
      <c r="F4344" s="167">
        <f>E4344</f>
        <v>1300000</v>
      </c>
      <c r="G4344" s="171"/>
      <c r="H4344" s="178"/>
      <c r="I4344" s="184"/>
    </row>
    <row r="4345" spans="1:50" ht="25.5">
      <c r="A4345" s="166">
        <f t="shared" si="15"/>
        <v>4</v>
      </c>
      <c r="B4345" s="191">
        <v>44573</v>
      </c>
      <c r="C4345" s="192" t="s">
        <v>384</v>
      </c>
      <c r="D4345" s="80" t="s">
        <v>2378</v>
      </c>
      <c r="E4345" s="51">
        <v>64000000</v>
      </c>
      <c r="F4345" s="167"/>
      <c r="G4345" s="171">
        <f>E4345</f>
        <v>64000000</v>
      </c>
      <c r="H4345" s="178"/>
      <c r="I4345" s="184"/>
    </row>
    <row r="4346" spans="1:50">
      <c r="A4346" s="166">
        <f t="shared" si="15"/>
        <v>5</v>
      </c>
      <c r="B4346" s="191">
        <v>44577</v>
      </c>
      <c r="C4346" s="192" t="s">
        <v>385</v>
      </c>
      <c r="D4346" s="80" t="s">
        <v>21</v>
      </c>
      <c r="E4346" s="51">
        <v>100000</v>
      </c>
      <c r="F4346" s="167">
        <f>E4346</f>
        <v>100000</v>
      </c>
      <c r="G4346" s="171"/>
      <c r="H4346" s="178"/>
      <c r="I4346" s="184"/>
    </row>
    <row r="4347" spans="1:50">
      <c r="A4347" s="166">
        <f t="shared" si="15"/>
        <v>6</v>
      </c>
      <c r="B4347" s="191">
        <v>44585</v>
      </c>
      <c r="C4347" s="192" t="s">
        <v>386</v>
      </c>
      <c r="D4347" s="204" t="s">
        <v>443</v>
      </c>
      <c r="E4347" s="51">
        <v>57480</v>
      </c>
      <c r="F4347" s="167"/>
      <c r="G4347" s="171">
        <f>E4347</f>
        <v>57480</v>
      </c>
      <c r="H4347" s="178"/>
      <c r="I4347" s="184"/>
    </row>
    <row r="4348" spans="1:50">
      <c r="A4348" s="166">
        <f t="shared" si="15"/>
        <v>7</v>
      </c>
      <c r="B4348" s="191">
        <v>44588</v>
      </c>
      <c r="C4348" s="192" t="s">
        <v>388</v>
      </c>
      <c r="D4348" s="177" t="s">
        <v>2524</v>
      </c>
      <c r="E4348" s="51">
        <v>5000000</v>
      </c>
      <c r="F4348" s="167">
        <f>E4348</f>
        <v>5000000</v>
      </c>
      <c r="G4348" s="171"/>
      <c r="H4348" s="178"/>
      <c r="I4348" s="184"/>
    </row>
    <row r="4349" spans="1:50">
      <c r="A4349" s="166">
        <f t="shared" si="15"/>
        <v>8</v>
      </c>
      <c r="B4349" s="191">
        <v>44589</v>
      </c>
      <c r="C4349" s="192" t="s">
        <v>421</v>
      </c>
      <c r="D4349" s="206" t="s">
        <v>2489</v>
      </c>
      <c r="E4349" s="51">
        <v>300000</v>
      </c>
      <c r="F4349" s="167">
        <f>E4349</f>
        <v>300000</v>
      </c>
      <c r="G4349" s="171"/>
      <c r="H4349" s="178"/>
      <c r="I4349" s="184"/>
    </row>
    <row r="4350" spans="1:50">
      <c r="A4350" s="166">
        <f t="shared" si="15"/>
        <v>9</v>
      </c>
      <c r="B4350" s="195">
        <v>44593</v>
      </c>
      <c r="C4350" s="173" t="s">
        <v>422</v>
      </c>
      <c r="D4350" s="80" t="s">
        <v>21</v>
      </c>
      <c r="E4350" s="174">
        <v>100000</v>
      </c>
      <c r="F4350" s="167">
        <f>E4350</f>
        <v>100000</v>
      </c>
      <c r="G4350" s="171"/>
      <c r="H4350" s="178"/>
      <c r="I4350" s="184"/>
    </row>
    <row r="4351" spans="1:50">
      <c r="A4351" s="166">
        <f t="shared" si="15"/>
        <v>10</v>
      </c>
      <c r="B4351" s="195">
        <v>44594</v>
      </c>
      <c r="C4351" s="173" t="s">
        <v>389</v>
      </c>
      <c r="D4351" s="80" t="s">
        <v>403</v>
      </c>
      <c r="E4351" s="174">
        <v>100000</v>
      </c>
      <c r="F4351" s="167">
        <f>E4351</f>
        <v>100000</v>
      </c>
      <c r="G4351" s="171"/>
      <c r="H4351" s="178"/>
      <c r="I4351" s="184"/>
    </row>
    <row r="4352" spans="1:50" ht="25.5">
      <c r="A4352" s="166">
        <f t="shared" si="15"/>
        <v>11</v>
      </c>
      <c r="B4352" s="195">
        <v>44599</v>
      </c>
      <c r="C4352" s="173" t="s">
        <v>390</v>
      </c>
      <c r="D4352" s="179" t="s">
        <v>2494</v>
      </c>
      <c r="E4352" s="174">
        <v>127380822</v>
      </c>
      <c r="F4352" s="167"/>
      <c r="G4352" s="171">
        <f>E4352</f>
        <v>127380822</v>
      </c>
      <c r="H4352" s="178"/>
      <c r="I4352" s="184"/>
    </row>
    <row r="4353" spans="1:9">
      <c r="A4353" s="166">
        <f t="shared" si="15"/>
        <v>12</v>
      </c>
      <c r="B4353" s="195">
        <v>44602</v>
      </c>
      <c r="C4353" s="173" t="s">
        <v>391</v>
      </c>
      <c r="D4353" s="179" t="s">
        <v>2508</v>
      </c>
      <c r="E4353" s="174">
        <v>200000</v>
      </c>
      <c r="F4353" s="167">
        <f>E4353</f>
        <v>200000</v>
      </c>
      <c r="G4353" s="171"/>
      <c r="H4353" s="178"/>
      <c r="I4353" s="184"/>
    </row>
    <row r="4354" spans="1:9">
      <c r="A4354" s="166">
        <f t="shared" si="15"/>
        <v>13</v>
      </c>
      <c r="B4354" s="195">
        <v>44604</v>
      </c>
      <c r="C4354" s="173" t="s">
        <v>393</v>
      </c>
      <c r="D4354" s="179" t="s">
        <v>2496</v>
      </c>
      <c r="E4354" s="174">
        <v>100000</v>
      </c>
      <c r="F4354" s="167">
        <f t="shared" ref="F4354:F4358" si="87">E4354</f>
        <v>100000</v>
      </c>
      <c r="G4354" s="171"/>
      <c r="H4354" s="178"/>
      <c r="I4354" s="184"/>
    </row>
    <row r="4355" spans="1:9">
      <c r="A4355" s="166">
        <f t="shared" si="15"/>
        <v>14</v>
      </c>
      <c r="B4355" s="195">
        <v>44604</v>
      </c>
      <c r="C4355" s="173" t="s">
        <v>393</v>
      </c>
      <c r="D4355" s="179" t="s">
        <v>2497</v>
      </c>
      <c r="E4355" s="174">
        <v>100000</v>
      </c>
      <c r="F4355" s="167">
        <f t="shared" si="87"/>
        <v>100000</v>
      </c>
      <c r="G4355" s="171"/>
      <c r="H4355" s="178"/>
      <c r="I4355" s="184"/>
    </row>
    <row r="4356" spans="1:9">
      <c r="A4356" s="166">
        <f t="shared" si="15"/>
        <v>15</v>
      </c>
      <c r="B4356" s="195">
        <v>44605</v>
      </c>
      <c r="C4356" s="173" t="s">
        <v>423</v>
      </c>
      <c r="D4356" s="179" t="s">
        <v>2498</v>
      </c>
      <c r="E4356" s="174">
        <v>100000</v>
      </c>
      <c r="F4356" s="167">
        <f t="shared" si="87"/>
        <v>100000</v>
      </c>
      <c r="G4356" s="171"/>
      <c r="H4356" s="178"/>
      <c r="I4356" s="184"/>
    </row>
    <row r="4357" spans="1:9">
      <c r="A4357" s="166">
        <f t="shared" si="15"/>
        <v>16</v>
      </c>
      <c r="B4357" s="195">
        <v>44605</v>
      </c>
      <c r="C4357" s="173" t="s">
        <v>423</v>
      </c>
      <c r="D4357" s="179" t="s">
        <v>2499</v>
      </c>
      <c r="E4357" s="174">
        <v>100000</v>
      </c>
      <c r="F4357" s="167">
        <f t="shared" si="87"/>
        <v>100000</v>
      </c>
      <c r="G4357" s="171"/>
      <c r="H4357" s="178"/>
      <c r="I4357" s="184"/>
    </row>
    <row r="4358" spans="1:9">
      <c r="A4358" s="166">
        <f t="shared" si="15"/>
        <v>17</v>
      </c>
      <c r="B4358" s="195">
        <v>44605</v>
      </c>
      <c r="C4358" s="173" t="s">
        <v>423</v>
      </c>
      <c r="D4358" s="179" t="s">
        <v>2500</v>
      </c>
      <c r="E4358" s="174">
        <v>100000</v>
      </c>
      <c r="F4358" s="167">
        <f t="shared" si="87"/>
        <v>100000</v>
      </c>
      <c r="G4358" s="171"/>
      <c r="H4358" s="178"/>
      <c r="I4358" s="184"/>
    </row>
    <row r="4359" spans="1:9" ht="25.5">
      <c r="A4359" s="166">
        <f t="shared" si="15"/>
        <v>18</v>
      </c>
      <c r="B4359" s="195">
        <v>44607</v>
      </c>
      <c r="C4359" s="173" t="s">
        <v>424</v>
      </c>
      <c r="D4359" s="179" t="s">
        <v>2494</v>
      </c>
      <c r="E4359" s="174">
        <v>87671</v>
      </c>
      <c r="F4359" s="167"/>
      <c r="G4359" s="171">
        <f>E4359</f>
        <v>87671</v>
      </c>
      <c r="H4359" s="178"/>
      <c r="I4359" s="184"/>
    </row>
    <row r="4360" spans="1:9">
      <c r="A4360" s="166">
        <f t="shared" si="15"/>
        <v>19</v>
      </c>
      <c r="B4360" s="195">
        <v>44607</v>
      </c>
      <c r="C4360" s="173" t="s">
        <v>424</v>
      </c>
      <c r="D4360" s="179" t="s">
        <v>2503</v>
      </c>
      <c r="E4360" s="174">
        <v>200000</v>
      </c>
      <c r="F4360" s="167">
        <f>E4360</f>
        <v>200000</v>
      </c>
      <c r="G4360" s="171"/>
      <c r="H4360" s="178"/>
      <c r="I4360" s="184"/>
    </row>
    <row r="4361" spans="1:9">
      <c r="A4361" s="166">
        <f t="shared" si="15"/>
        <v>20</v>
      </c>
      <c r="B4361" s="195">
        <v>44608</v>
      </c>
      <c r="C4361" s="173" t="s">
        <v>394</v>
      </c>
      <c r="D4361" s="179" t="s">
        <v>21</v>
      </c>
      <c r="E4361" s="174">
        <v>100000</v>
      </c>
      <c r="F4361" s="167">
        <f t="shared" ref="F4361:F4364" si="88">E4361</f>
        <v>100000</v>
      </c>
      <c r="G4361" s="171"/>
      <c r="H4361" s="178"/>
      <c r="I4361" s="184"/>
    </row>
    <row r="4362" spans="1:9">
      <c r="A4362" s="166">
        <f t="shared" si="15"/>
        <v>21</v>
      </c>
      <c r="B4362" s="195">
        <v>44609</v>
      </c>
      <c r="C4362" s="173" t="s">
        <v>395</v>
      </c>
      <c r="D4362" s="80" t="s">
        <v>2490</v>
      </c>
      <c r="E4362" s="174">
        <v>850000</v>
      </c>
      <c r="F4362" s="167">
        <f t="shared" si="88"/>
        <v>850000</v>
      </c>
      <c r="G4362" s="171"/>
      <c r="H4362" s="178"/>
      <c r="I4362" s="184"/>
    </row>
    <row r="4363" spans="1:9">
      <c r="A4363" s="166">
        <f t="shared" si="15"/>
        <v>22</v>
      </c>
      <c r="B4363" s="195">
        <v>44612</v>
      </c>
      <c r="C4363" s="173" t="s">
        <v>425</v>
      </c>
      <c r="D4363" s="179" t="s">
        <v>21</v>
      </c>
      <c r="E4363" s="174">
        <v>50000</v>
      </c>
      <c r="F4363" s="167">
        <f t="shared" si="88"/>
        <v>50000</v>
      </c>
      <c r="G4363" s="171"/>
      <c r="H4363" s="178"/>
      <c r="I4363" s="184"/>
    </row>
    <row r="4364" spans="1:9">
      <c r="A4364" s="166">
        <f t="shared" si="15"/>
        <v>23</v>
      </c>
      <c r="B4364" s="195">
        <v>44613</v>
      </c>
      <c r="C4364" s="173" t="s">
        <v>456</v>
      </c>
      <c r="D4364" s="80" t="s">
        <v>21</v>
      </c>
      <c r="E4364" s="174">
        <v>100000</v>
      </c>
      <c r="F4364" s="167">
        <f t="shared" si="88"/>
        <v>100000</v>
      </c>
      <c r="G4364" s="171"/>
      <c r="H4364" s="178"/>
      <c r="I4364" s="184"/>
    </row>
    <row r="4365" spans="1:9">
      <c r="A4365" s="166">
        <f t="shared" si="15"/>
        <v>24</v>
      </c>
      <c r="B4365" s="195">
        <v>44616</v>
      </c>
      <c r="C4365" s="173" t="s">
        <v>396</v>
      </c>
      <c r="D4365" s="204" t="s">
        <v>458</v>
      </c>
      <c r="E4365" s="174">
        <v>54001</v>
      </c>
      <c r="F4365" s="167"/>
      <c r="G4365" s="171">
        <f>E4365</f>
        <v>54001</v>
      </c>
      <c r="H4365" s="178"/>
      <c r="I4365" s="184"/>
    </row>
    <row r="4366" spans="1:9">
      <c r="A4366" s="166">
        <f t="shared" si="15"/>
        <v>25</v>
      </c>
      <c r="B4366" s="195">
        <v>44620</v>
      </c>
      <c r="C4366" s="173" t="s">
        <v>426</v>
      </c>
      <c r="D4366" s="177" t="s">
        <v>2504</v>
      </c>
      <c r="E4366" s="308">
        <v>200000</v>
      </c>
      <c r="F4366" s="167">
        <f>E4366</f>
        <v>200000</v>
      </c>
      <c r="G4366" s="171"/>
      <c r="H4366" s="178"/>
      <c r="I4366" s="184"/>
    </row>
    <row r="4367" spans="1:9">
      <c r="A4367" s="166">
        <f t="shared" si="15"/>
        <v>26</v>
      </c>
      <c r="B4367" s="195">
        <v>44621</v>
      </c>
      <c r="C4367" s="197" t="s">
        <v>427</v>
      </c>
      <c r="D4367" s="206" t="s">
        <v>2505</v>
      </c>
      <c r="E4367" s="167">
        <v>100000</v>
      </c>
      <c r="F4367" s="167">
        <f t="shared" ref="F4367:F4375" si="89">E4367</f>
        <v>100000</v>
      </c>
      <c r="G4367" s="171"/>
      <c r="H4367" s="178"/>
      <c r="I4367" s="184"/>
    </row>
    <row r="4368" spans="1:9">
      <c r="A4368" s="166">
        <f t="shared" si="15"/>
        <v>27</v>
      </c>
      <c r="B4368" s="195">
        <v>44625</v>
      </c>
      <c r="C4368" s="197" t="s">
        <v>397</v>
      </c>
      <c r="D4368" s="206" t="s">
        <v>2489</v>
      </c>
      <c r="E4368" s="167">
        <v>300000</v>
      </c>
      <c r="F4368" s="167">
        <f t="shared" si="89"/>
        <v>300000</v>
      </c>
      <c r="G4368" s="171"/>
      <c r="H4368" s="178"/>
      <c r="I4368" s="184"/>
    </row>
    <row r="4369" spans="1:9">
      <c r="A4369" s="166">
        <f t="shared" si="15"/>
        <v>28</v>
      </c>
      <c r="B4369" s="195">
        <v>44625</v>
      </c>
      <c r="C4369" s="197" t="s">
        <v>397</v>
      </c>
      <c r="D4369" s="80" t="s">
        <v>2506</v>
      </c>
      <c r="E4369" s="171">
        <v>291929</v>
      </c>
      <c r="F4369" s="167">
        <f t="shared" si="89"/>
        <v>291929</v>
      </c>
      <c r="G4369" s="171"/>
      <c r="H4369" s="178"/>
      <c r="I4369" s="184"/>
    </row>
    <row r="4370" spans="1:9">
      <c r="A4370" s="166">
        <f t="shared" si="15"/>
        <v>29</v>
      </c>
      <c r="B4370" s="195">
        <v>44625</v>
      </c>
      <c r="C4370" s="197" t="s">
        <v>397</v>
      </c>
      <c r="D4370" s="206" t="s">
        <v>461</v>
      </c>
      <c r="E4370" s="167">
        <v>250000</v>
      </c>
      <c r="F4370" s="167">
        <f t="shared" si="89"/>
        <v>250000</v>
      </c>
      <c r="G4370" s="171"/>
      <c r="H4370" s="178"/>
      <c r="I4370" s="184"/>
    </row>
    <row r="4371" spans="1:9">
      <c r="A4371" s="166">
        <f t="shared" si="15"/>
        <v>30</v>
      </c>
      <c r="B4371" s="195">
        <v>44625</v>
      </c>
      <c r="C4371" s="197" t="s">
        <v>397</v>
      </c>
      <c r="D4371" s="206" t="s">
        <v>2507</v>
      </c>
      <c r="E4371" s="167">
        <v>2500000</v>
      </c>
      <c r="F4371" s="167">
        <f t="shared" si="89"/>
        <v>2500000</v>
      </c>
      <c r="G4371" s="171"/>
      <c r="H4371" s="178"/>
      <c r="I4371" s="184"/>
    </row>
    <row r="4372" spans="1:9">
      <c r="A4372" s="166">
        <f t="shared" si="15"/>
        <v>31</v>
      </c>
      <c r="B4372" s="195">
        <v>44629</v>
      </c>
      <c r="C4372" s="197" t="s">
        <v>398</v>
      </c>
      <c r="D4372" s="80" t="s">
        <v>2490</v>
      </c>
      <c r="E4372" s="167">
        <v>1200000</v>
      </c>
      <c r="F4372" s="167">
        <f t="shared" si="89"/>
        <v>1200000</v>
      </c>
      <c r="G4372" s="171"/>
      <c r="H4372" s="178"/>
      <c r="I4372" s="184"/>
    </row>
    <row r="4373" spans="1:9">
      <c r="A4373" s="166">
        <f t="shared" si="15"/>
        <v>32</v>
      </c>
      <c r="B4373" s="195">
        <v>44630</v>
      </c>
      <c r="C4373" s="198" t="s">
        <v>399</v>
      </c>
      <c r="D4373" s="179" t="s">
        <v>2508</v>
      </c>
      <c r="E4373" s="167">
        <v>200000</v>
      </c>
      <c r="F4373" s="167">
        <f t="shared" si="89"/>
        <v>200000</v>
      </c>
      <c r="G4373" s="171"/>
      <c r="H4373" s="178"/>
      <c r="I4373" s="184"/>
    </row>
    <row r="4374" spans="1:9">
      <c r="A4374" s="166">
        <f t="shared" si="15"/>
        <v>33</v>
      </c>
      <c r="B4374" s="195">
        <v>44632</v>
      </c>
      <c r="C4374" s="198" t="s">
        <v>429</v>
      </c>
      <c r="D4374" s="80" t="s">
        <v>403</v>
      </c>
      <c r="E4374" s="167">
        <v>50000</v>
      </c>
      <c r="F4374" s="167">
        <f t="shared" si="89"/>
        <v>50000</v>
      </c>
      <c r="G4374" s="171"/>
      <c r="H4374" s="178"/>
      <c r="I4374" s="184"/>
    </row>
    <row r="4375" spans="1:9">
      <c r="A4375" s="166">
        <f t="shared" si="15"/>
        <v>34</v>
      </c>
      <c r="B4375" s="195">
        <v>44639</v>
      </c>
      <c r="C4375" s="198" t="s">
        <v>2511</v>
      </c>
      <c r="D4375" s="177" t="s">
        <v>21</v>
      </c>
      <c r="E4375" s="308">
        <v>100000</v>
      </c>
      <c r="F4375" s="167">
        <f t="shared" si="89"/>
        <v>100000</v>
      </c>
      <c r="G4375" s="171"/>
      <c r="H4375" s="178"/>
      <c r="I4375" s="184"/>
    </row>
    <row r="4376" spans="1:9">
      <c r="A4376" s="166">
        <f t="shared" si="15"/>
        <v>35</v>
      </c>
      <c r="B4376" s="195">
        <v>44644</v>
      </c>
      <c r="C4376" s="198" t="s">
        <v>401</v>
      </c>
      <c r="D4376" s="204" t="s">
        <v>467</v>
      </c>
      <c r="E4376" s="174">
        <v>51145</v>
      </c>
      <c r="F4376" s="167"/>
      <c r="G4376" s="171">
        <f>E4376</f>
        <v>51145</v>
      </c>
      <c r="H4376" s="178"/>
      <c r="I4376" s="184"/>
    </row>
    <row r="4377" spans="1:9">
      <c r="A4377" s="166">
        <f t="shared" si="15"/>
        <v>36</v>
      </c>
      <c r="B4377" s="195">
        <v>44645</v>
      </c>
      <c r="C4377" s="198" t="s">
        <v>431</v>
      </c>
      <c r="D4377" s="179" t="s">
        <v>2500</v>
      </c>
      <c r="E4377" s="308">
        <v>100000</v>
      </c>
      <c r="F4377" s="167">
        <f>E4377</f>
        <v>100000</v>
      </c>
      <c r="G4377" s="171"/>
      <c r="H4377" s="178"/>
      <c r="I4377" s="184"/>
    </row>
    <row r="4378" spans="1:9">
      <c r="A4378" s="166">
        <f t="shared" si="15"/>
        <v>37</v>
      </c>
      <c r="B4378" s="195">
        <v>44646</v>
      </c>
      <c r="C4378" s="198" t="s">
        <v>402</v>
      </c>
      <c r="D4378" s="80" t="s">
        <v>21</v>
      </c>
      <c r="E4378" s="167">
        <v>100000</v>
      </c>
      <c r="F4378" s="167">
        <f t="shared" ref="F4378:F4379" si="90">E4378</f>
        <v>100000</v>
      </c>
      <c r="G4378" s="171"/>
      <c r="H4378" s="178"/>
      <c r="I4378" s="184"/>
    </row>
    <row r="4379" spans="1:9">
      <c r="A4379" s="166">
        <f t="shared" si="15"/>
        <v>38</v>
      </c>
      <c r="B4379" s="195">
        <v>44649</v>
      </c>
      <c r="C4379" s="198" t="s">
        <v>432</v>
      </c>
      <c r="D4379" s="177" t="s">
        <v>2504</v>
      </c>
      <c r="E4379" s="167">
        <v>200000</v>
      </c>
      <c r="F4379" s="167">
        <f t="shared" si="90"/>
        <v>200000</v>
      </c>
      <c r="G4379" s="171"/>
      <c r="H4379" s="178"/>
      <c r="I4379" s="184"/>
    </row>
    <row r="4380" spans="1:9" ht="25.5">
      <c r="A4380" s="166">
        <f t="shared" si="15"/>
        <v>39</v>
      </c>
      <c r="B4380" s="195">
        <v>44651</v>
      </c>
      <c r="C4380" s="198" t="s">
        <v>434</v>
      </c>
      <c r="D4380" s="206" t="s">
        <v>2375</v>
      </c>
      <c r="E4380" s="171">
        <v>4191781</v>
      </c>
      <c r="F4380" s="167"/>
      <c r="G4380" s="171">
        <f>E4380</f>
        <v>4191781</v>
      </c>
      <c r="H4380" s="178"/>
      <c r="I4380" s="184"/>
    </row>
    <row r="4381" spans="1:9">
      <c r="A4381" s="166">
        <f t="shared" ref="A4381:A4444" si="91">A4380+1</f>
        <v>40</v>
      </c>
      <c r="B4381" s="199" t="s">
        <v>569</v>
      </c>
      <c r="C4381" s="200" t="s">
        <v>598</v>
      </c>
      <c r="D4381" s="206" t="s">
        <v>2505</v>
      </c>
      <c r="E4381" s="308">
        <v>100000</v>
      </c>
      <c r="F4381" s="167">
        <f>E4381</f>
        <v>100000</v>
      </c>
      <c r="G4381" s="171"/>
      <c r="H4381" s="178"/>
      <c r="I4381" s="184"/>
    </row>
    <row r="4382" spans="1:9" ht="25.5">
      <c r="A4382" s="166">
        <f t="shared" si="91"/>
        <v>41</v>
      </c>
      <c r="B4382" s="199" t="s">
        <v>571</v>
      </c>
      <c r="C4382" s="200" t="s">
        <v>600</v>
      </c>
      <c r="D4382" s="177" t="s">
        <v>2517</v>
      </c>
      <c r="E4382" s="174">
        <v>13699</v>
      </c>
      <c r="F4382" s="167"/>
      <c r="G4382" s="171">
        <f>E4382</f>
        <v>13699</v>
      </c>
      <c r="H4382" s="178"/>
      <c r="I4382" s="184"/>
    </row>
    <row r="4383" spans="1:9">
      <c r="A4383" s="166">
        <f t="shared" si="91"/>
        <v>42</v>
      </c>
      <c r="B4383" s="199" t="s">
        <v>571</v>
      </c>
      <c r="C4383" s="200" t="s">
        <v>600</v>
      </c>
      <c r="D4383" s="179" t="s">
        <v>2508</v>
      </c>
      <c r="E4383" s="308">
        <v>200000</v>
      </c>
      <c r="F4383" s="167">
        <f>E4383</f>
        <v>200000</v>
      </c>
      <c r="G4383" s="171"/>
      <c r="H4383" s="178"/>
      <c r="I4383" s="184"/>
    </row>
    <row r="4384" spans="1:9">
      <c r="A4384" s="166">
        <f t="shared" si="91"/>
        <v>43</v>
      </c>
      <c r="B4384" s="199" t="s">
        <v>571</v>
      </c>
      <c r="C4384" s="200" t="s">
        <v>600</v>
      </c>
      <c r="D4384" s="206" t="s">
        <v>2489</v>
      </c>
      <c r="E4384" s="308">
        <v>300000</v>
      </c>
      <c r="F4384" s="167">
        <f t="shared" ref="F4384:F4387" si="92">E4384</f>
        <v>300000</v>
      </c>
      <c r="G4384" s="171"/>
      <c r="H4384" s="178"/>
      <c r="I4384" s="184"/>
    </row>
    <row r="4385" spans="1:9">
      <c r="A4385" s="166">
        <f t="shared" si="91"/>
        <v>44</v>
      </c>
      <c r="B4385" s="199" t="s">
        <v>572</v>
      </c>
      <c r="C4385" s="200" t="s">
        <v>601</v>
      </c>
      <c r="D4385" s="179" t="s">
        <v>2496</v>
      </c>
      <c r="E4385" s="308">
        <v>100000</v>
      </c>
      <c r="F4385" s="167">
        <f t="shared" si="92"/>
        <v>100000</v>
      </c>
      <c r="G4385" s="171"/>
      <c r="H4385" s="178"/>
      <c r="I4385" s="184"/>
    </row>
    <row r="4386" spans="1:9">
      <c r="A4386" s="166">
        <f t="shared" si="91"/>
        <v>45</v>
      </c>
      <c r="B4386" s="199" t="s">
        <v>573</v>
      </c>
      <c r="C4386" s="200" t="s">
        <v>602</v>
      </c>
      <c r="D4386" s="194" t="s">
        <v>2518</v>
      </c>
      <c r="E4386" s="308">
        <v>100000</v>
      </c>
      <c r="F4386" s="167">
        <f t="shared" si="92"/>
        <v>100000</v>
      </c>
      <c r="G4386" s="171"/>
      <c r="H4386" s="178"/>
      <c r="I4386" s="184"/>
    </row>
    <row r="4387" spans="1:9">
      <c r="A4387" s="166">
        <f t="shared" si="91"/>
        <v>46</v>
      </c>
      <c r="B4387" s="199" t="s">
        <v>573</v>
      </c>
      <c r="C4387" s="200" t="s">
        <v>602</v>
      </c>
      <c r="D4387" s="80" t="s">
        <v>2490</v>
      </c>
      <c r="E4387" s="308">
        <v>850000</v>
      </c>
      <c r="F4387" s="167">
        <f t="shared" si="92"/>
        <v>850000</v>
      </c>
      <c r="G4387" s="171"/>
      <c r="H4387" s="178"/>
      <c r="I4387" s="184"/>
    </row>
    <row r="4388" spans="1:9" ht="25.5">
      <c r="A4388" s="166">
        <f t="shared" si="91"/>
        <v>47</v>
      </c>
      <c r="B4388" s="199" t="s">
        <v>575</v>
      </c>
      <c r="C4388" s="200" t="s">
        <v>603</v>
      </c>
      <c r="D4388" s="194" t="s">
        <v>2520</v>
      </c>
      <c r="E4388" s="174">
        <v>76000000</v>
      </c>
      <c r="F4388" s="167"/>
      <c r="G4388" s="171">
        <f>E4388</f>
        <v>76000000</v>
      </c>
      <c r="H4388" s="178"/>
      <c r="I4388" s="184"/>
    </row>
    <row r="4389" spans="1:9" ht="25.5">
      <c r="A4389" s="166">
        <f t="shared" si="91"/>
        <v>48</v>
      </c>
      <c r="B4389" s="199" t="s">
        <v>575</v>
      </c>
      <c r="C4389" s="200" t="s">
        <v>603</v>
      </c>
      <c r="D4389" s="177" t="s">
        <v>2519</v>
      </c>
      <c r="E4389" s="174">
        <v>76000000</v>
      </c>
      <c r="F4389" s="167"/>
      <c r="G4389" s="171">
        <f>E4389</f>
        <v>76000000</v>
      </c>
      <c r="H4389" s="178"/>
      <c r="I4389" s="184"/>
    </row>
    <row r="4390" spans="1:9" ht="25.5">
      <c r="A4390" s="166">
        <f t="shared" si="91"/>
        <v>49</v>
      </c>
      <c r="B4390" s="199" t="s">
        <v>576</v>
      </c>
      <c r="C4390" s="200" t="s">
        <v>605</v>
      </c>
      <c r="D4390" s="80" t="s">
        <v>2522</v>
      </c>
      <c r="E4390" s="202">
        <v>10959</v>
      </c>
      <c r="F4390" s="167"/>
      <c r="G4390" s="171">
        <f>E4390</f>
        <v>10959</v>
      </c>
      <c r="H4390" s="178"/>
      <c r="I4390" s="184"/>
    </row>
    <row r="4391" spans="1:9">
      <c r="A4391" s="166">
        <f t="shared" si="91"/>
        <v>50</v>
      </c>
      <c r="B4391" s="199" t="s">
        <v>577</v>
      </c>
      <c r="C4391" s="200" t="s">
        <v>606</v>
      </c>
      <c r="D4391" s="206" t="s">
        <v>403</v>
      </c>
      <c r="E4391" s="202">
        <v>50000</v>
      </c>
      <c r="F4391" s="167">
        <f>E4391</f>
        <v>50000</v>
      </c>
      <c r="G4391" s="171"/>
      <c r="H4391" s="178"/>
      <c r="I4391" s="184"/>
    </row>
    <row r="4392" spans="1:9">
      <c r="A4392" s="166">
        <f t="shared" si="91"/>
        <v>51</v>
      </c>
      <c r="B4392" s="199" t="s">
        <v>579</v>
      </c>
      <c r="C4392" s="200" t="s">
        <v>607</v>
      </c>
      <c r="D4392" s="80" t="s">
        <v>21</v>
      </c>
      <c r="E4392" s="202">
        <v>200000</v>
      </c>
      <c r="F4392" s="167">
        <f t="shared" ref="F4392:F4395" si="93">E4392</f>
        <v>200000</v>
      </c>
      <c r="G4392" s="171"/>
      <c r="H4392" s="178"/>
      <c r="I4392" s="184"/>
    </row>
    <row r="4393" spans="1:9">
      <c r="A4393" s="166">
        <f t="shared" si="91"/>
        <v>52</v>
      </c>
      <c r="B4393" s="199" t="s">
        <v>580</v>
      </c>
      <c r="C4393" s="200" t="s">
        <v>608</v>
      </c>
      <c r="D4393" s="80" t="s">
        <v>21</v>
      </c>
      <c r="E4393" s="202">
        <v>250000</v>
      </c>
      <c r="F4393" s="167">
        <f t="shared" si="93"/>
        <v>250000</v>
      </c>
      <c r="G4393" s="171"/>
      <c r="H4393" s="178"/>
      <c r="I4393" s="184"/>
    </row>
    <row r="4394" spans="1:9">
      <c r="A4394" s="166">
        <f t="shared" si="91"/>
        <v>53</v>
      </c>
      <c r="B4394" s="199" t="s">
        <v>580</v>
      </c>
      <c r="C4394" s="200" t="s">
        <v>608</v>
      </c>
      <c r="D4394" s="80" t="s">
        <v>21</v>
      </c>
      <c r="E4394" s="202">
        <v>100000</v>
      </c>
      <c r="F4394" s="167">
        <f t="shared" si="93"/>
        <v>100000</v>
      </c>
      <c r="G4394" s="171"/>
      <c r="H4394" s="178"/>
      <c r="I4394" s="184"/>
    </row>
    <row r="4395" spans="1:9">
      <c r="A4395" s="166">
        <f t="shared" si="91"/>
        <v>54</v>
      </c>
      <c r="B4395" s="199" t="s">
        <v>581</v>
      </c>
      <c r="C4395" s="200" t="s">
        <v>609</v>
      </c>
      <c r="D4395" s="179" t="s">
        <v>2500</v>
      </c>
      <c r="E4395" s="202">
        <v>100000</v>
      </c>
      <c r="F4395" s="167">
        <f t="shared" si="93"/>
        <v>100000</v>
      </c>
      <c r="G4395" s="171"/>
      <c r="H4395" s="178"/>
      <c r="I4395" s="184"/>
    </row>
    <row r="4396" spans="1:9">
      <c r="A4396" s="166">
        <f t="shared" si="91"/>
        <v>55</v>
      </c>
      <c r="B4396" s="199" t="s">
        <v>582</v>
      </c>
      <c r="C4396" s="200" t="s">
        <v>610</v>
      </c>
      <c r="D4396" s="204" t="s">
        <v>597</v>
      </c>
      <c r="E4396" s="202">
        <v>45420</v>
      </c>
      <c r="F4396" s="167"/>
      <c r="G4396" s="171">
        <f>E4396</f>
        <v>45420</v>
      </c>
      <c r="H4396" s="178"/>
      <c r="I4396" s="184"/>
    </row>
    <row r="4397" spans="1:9">
      <c r="A4397" s="166">
        <f t="shared" si="91"/>
        <v>56</v>
      </c>
      <c r="B4397" s="199" t="s">
        <v>583</v>
      </c>
      <c r="C4397" s="200" t="s">
        <v>611</v>
      </c>
      <c r="D4397" s="177" t="s">
        <v>2524</v>
      </c>
      <c r="E4397" s="202">
        <v>5000000</v>
      </c>
      <c r="F4397" s="167">
        <f>E4397</f>
        <v>5000000</v>
      </c>
      <c r="G4397" s="171"/>
      <c r="H4397" s="178"/>
      <c r="I4397" s="184"/>
    </row>
    <row r="4398" spans="1:9">
      <c r="A4398" s="166">
        <f t="shared" si="91"/>
        <v>57</v>
      </c>
      <c r="B4398" s="199" t="s">
        <v>583</v>
      </c>
      <c r="C4398" s="200" t="s">
        <v>611</v>
      </c>
      <c r="D4398" s="177" t="s">
        <v>2504</v>
      </c>
      <c r="E4398" s="202">
        <v>200000</v>
      </c>
      <c r="F4398" s="167">
        <f t="shared" ref="F4398:F4406" si="94">E4398</f>
        <v>200000</v>
      </c>
      <c r="G4398" s="171"/>
      <c r="H4398" s="178"/>
      <c r="I4398" s="184"/>
    </row>
    <row r="4399" spans="1:9">
      <c r="A4399" s="166">
        <f t="shared" si="91"/>
        <v>58</v>
      </c>
      <c r="B4399" s="984" t="s">
        <v>545</v>
      </c>
      <c r="C4399" s="205" t="s">
        <v>627</v>
      </c>
      <c r="D4399" s="206" t="s">
        <v>460</v>
      </c>
      <c r="E4399" s="167">
        <v>100000</v>
      </c>
      <c r="F4399" s="167">
        <f t="shared" si="94"/>
        <v>100000</v>
      </c>
      <c r="G4399" s="171"/>
      <c r="H4399" s="178"/>
      <c r="I4399" s="184"/>
    </row>
    <row r="4400" spans="1:9">
      <c r="A4400" s="166">
        <f t="shared" si="91"/>
        <v>59</v>
      </c>
      <c r="B4400" s="984" t="s">
        <v>546</v>
      </c>
      <c r="C4400" s="205" t="s">
        <v>628</v>
      </c>
      <c r="D4400" s="206" t="s">
        <v>21</v>
      </c>
      <c r="E4400" s="167">
        <v>50000</v>
      </c>
      <c r="F4400" s="167">
        <f t="shared" si="94"/>
        <v>50000</v>
      </c>
      <c r="G4400" s="171"/>
      <c r="H4400" s="178"/>
      <c r="I4400" s="184"/>
    </row>
    <row r="4401" spans="1:9">
      <c r="A4401" s="166">
        <f t="shared" si="91"/>
        <v>60</v>
      </c>
      <c r="B4401" s="984" t="s">
        <v>548</v>
      </c>
      <c r="C4401" s="205" t="s">
        <v>630</v>
      </c>
      <c r="D4401" s="206" t="s">
        <v>2489</v>
      </c>
      <c r="E4401" s="167">
        <v>300000</v>
      </c>
      <c r="F4401" s="167">
        <f t="shared" si="94"/>
        <v>300000</v>
      </c>
      <c r="G4401" s="171"/>
      <c r="H4401" s="178"/>
      <c r="I4401" s="184"/>
    </row>
    <row r="4402" spans="1:9">
      <c r="A4402" s="166">
        <f t="shared" si="91"/>
        <v>61</v>
      </c>
      <c r="B4402" s="984" t="s">
        <v>549</v>
      </c>
      <c r="C4402" s="205" t="s">
        <v>631</v>
      </c>
      <c r="D4402" s="206" t="s">
        <v>454</v>
      </c>
      <c r="E4402" s="167">
        <v>100000</v>
      </c>
      <c r="F4402" s="167">
        <f t="shared" si="94"/>
        <v>100000</v>
      </c>
      <c r="G4402" s="171"/>
      <c r="H4402" s="178"/>
      <c r="I4402" s="184"/>
    </row>
    <row r="4403" spans="1:9" ht="25.5">
      <c r="A4403" s="166">
        <f t="shared" si="91"/>
        <v>62</v>
      </c>
      <c r="B4403" s="984" t="s">
        <v>557</v>
      </c>
      <c r="C4403" s="205" t="s">
        <v>638</v>
      </c>
      <c r="D4403" s="206" t="s">
        <v>2540</v>
      </c>
      <c r="E4403" s="167">
        <v>10000000</v>
      </c>
      <c r="F4403" s="167">
        <f t="shared" si="94"/>
        <v>10000000</v>
      </c>
      <c r="G4403" s="171"/>
      <c r="H4403" s="178"/>
      <c r="I4403" s="184"/>
    </row>
    <row r="4404" spans="1:9">
      <c r="A4404" s="166">
        <f t="shared" si="91"/>
        <v>63</v>
      </c>
      <c r="B4404" s="984" t="s">
        <v>559</v>
      </c>
      <c r="C4404" s="205" t="s">
        <v>640</v>
      </c>
      <c r="D4404" s="206" t="s">
        <v>2544</v>
      </c>
      <c r="E4404" s="167">
        <v>2450000</v>
      </c>
      <c r="F4404" s="167">
        <f t="shared" si="94"/>
        <v>2450000</v>
      </c>
      <c r="G4404" s="171"/>
      <c r="H4404" s="178"/>
      <c r="I4404" s="184"/>
    </row>
    <row r="4405" spans="1:9">
      <c r="A4405" s="166">
        <f t="shared" si="91"/>
        <v>64</v>
      </c>
      <c r="B4405" s="984" t="s">
        <v>559</v>
      </c>
      <c r="C4405" s="205" t="s">
        <v>640</v>
      </c>
      <c r="D4405" s="206" t="s">
        <v>2545</v>
      </c>
      <c r="E4405" s="167">
        <v>1000000</v>
      </c>
      <c r="F4405" s="167">
        <f t="shared" si="94"/>
        <v>1000000</v>
      </c>
      <c r="G4405" s="171"/>
      <c r="H4405" s="178"/>
      <c r="I4405" s="184"/>
    </row>
    <row r="4406" spans="1:9">
      <c r="A4406" s="166">
        <f t="shared" si="91"/>
        <v>65</v>
      </c>
      <c r="B4406" s="984" t="s">
        <v>559</v>
      </c>
      <c r="C4406" s="205" t="s">
        <v>640</v>
      </c>
      <c r="D4406" s="206" t="s">
        <v>2546</v>
      </c>
      <c r="E4406" s="167">
        <v>210522</v>
      </c>
      <c r="F4406" s="167">
        <f t="shared" si="94"/>
        <v>210522</v>
      </c>
      <c r="G4406" s="171"/>
      <c r="H4406" s="178"/>
      <c r="I4406" s="184"/>
    </row>
    <row r="4407" spans="1:9">
      <c r="A4407" s="166">
        <f t="shared" si="91"/>
        <v>66</v>
      </c>
      <c r="B4407" s="984" t="s">
        <v>560</v>
      </c>
      <c r="C4407" s="205" t="s">
        <v>641</v>
      </c>
      <c r="D4407" s="204" t="s">
        <v>625</v>
      </c>
      <c r="E4407" s="171">
        <v>25304</v>
      </c>
      <c r="F4407" s="167"/>
      <c r="G4407" s="171">
        <f>E4407</f>
        <v>25304</v>
      </c>
      <c r="H4407" s="178"/>
      <c r="I4407" s="184"/>
    </row>
    <row r="4408" spans="1:9">
      <c r="A4408" s="166">
        <f t="shared" si="91"/>
        <v>67</v>
      </c>
      <c r="B4408" s="984" t="s">
        <v>561</v>
      </c>
      <c r="C4408" s="205" t="s">
        <v>641</v>
      </c>
      <c r="D4408" s="206" t="s">
        <v>21</v>
      </c>
      <c r="E4408" s="167">
        <v>100000</v>
      </c>
      <c r="F4408" s="167">
        <f>E4408</f>
        <v>100000</v>
      </c>
      <c r="G4408" s="171"/>
      <c r="H4408" s="178"/>
      <c r="I4408" s="184"/>
    </row>
    <row r="4409" spans="1:9">
      <c r="A4409" s="166">
        <f t="shared" si="91"/>
        <v>68</v>
      </c>
      <c r="B4409" s="189">
        <v>44712</v>
      </c>
      <c r="C4409" s="205" t="s">
        <v>643</v>
      </c>
      <c r="D4409" s="177" t="s">
        <v>2504</v>
      </c>
      <c r="E4409" s="167">
        <v>200000</v>
      </c>
      <c r="F4409" s="167">
        <f>E4409</f>
        <v>200000</v>
      </c>
      <c r="G4409" s="171"/>
      <c r="H4409" s="178"/>
      <c r="I4409" s="184"/>
    </row>
    <row r="4410" spans="1:9" ht="25.5">
      <c r="A4410" s="166">
        <f t="shared" si="91"/>
        <v>69</v>
      </c>
      <c r="B4410" s="359" t="s">
        <v>811</v>
      </c>
      <c r="C4410" s="205" t="s">
        <v>830</v>
      </c>
      <c r="D4410" s="206" t="s">
        <v>2374</v>
      </c>
      <c r="E4410" s="174">
        <v>588000000</v>
      </c>
      <c r="F4410" s="167"/>
      <c r="G4410" s="171">
        <f>E4410</f>
        <v>588000000</v>
      </c>
      <c r="H4410" s="178"/>
      <c r="I4410" s="184"/>
    </row>
    <row r="4411" spans="1:9">
      <c r="A4411" s="166">
        <f t="shared" si="91"/>
        <v>70</v>
      </c>
      <c r="B4411" s="199" t="s">
        <v>811</v>
      </c>
      <c r="C4411" s="205" t="s">
        <v>830</v>
      </c>
      <c r="D4411" s="177" t="s">
        <v>2547</v>
      </c>
      <c r="E4411" s="174">
        <v>100000</v>
      </c>
      <c r="F4411" s="167">
        <f>E4411</f>
        <v>100000</v>
      </c>
      <c r="G4411" s="171"/>
      <c r="H4411" s="178"/>
      <c r="I4411" s="184"/>
    </row>
    <row r="4412" spans="1:9">
      <c r="A4412" s="166">
        <f t="shared" si="91"/>
        <v>71</v>
      </c>
      <c r="B4412" s="199" t="s">
        <v>812</v>
      </c>
      <c r="C4412" s="200" t="s">
        <v>831</v>
      </c>
      <c r="D4412" s="177" t="s">
        <v>403</v>
      </c>
      <c r="E4412" s="171">
        <v>50000</v>
      </c>
      <c r="F4412" s="167">
        <f t="shared" ref="F4412:F4418" si="95">E4412</f>
        <v>50000</v>
      </c>
      <c r="G4412" s="171"/>
      <c r="H4412" s="178"/>
      <c r="I4412" s="184"/>
    </row>
    <row r="4413" spans="1:9">
      <c r="A4413" s="166">
        <f t="shared" si="91"/>
        <v>72</v>
      </c>
      <c r="B4413" s="199" t="s">
        <v>813</v>
      </c>
      <c r="C4413" s="200" t="s">
        <v>832</v>
      </c>
      <c r="D4413" s="177" t="s">
        <v>2549</v>
      </c>
      <c r="E4413" s="171">
        <v>3000000</v>
      </c>
      <c r="F4413" s="167">
        <f t="shared" si="95"/>
        <v>3000000</v>
      </c>
      <c r="G4413" s="171"/>
      <c r="H4413" s="178"/>
      <c r="I4413" s="184"/>
    </row>
    <row r="4414" spans="1:9">
      <c r="A4414" s="166">
        <f t="shared" si="91"/>
        <v>73</v>
      </c>
      <c r="B4414" s="199" t="s">
        <v>814</v>
      </c>
      <c r="C4414" s="200" t="s">
        <v>833</v>
      </c>
      <c r="D4414" s="206" t="s">
        <v>2489</v>
      </c>
      <c r="E4414" s="171">
        <v>300000</v>
      </c>
      <c r="F4414" s="167">
        <f t="shared" si="95"/>
        <v>300000</v>
      </c>
      <c r="G4414" s="171"/>
      <c r="H4414" s="178"/>
      <c r="I4414" s="184"/>
    </row>
    <row r="4415" spans="1:9">
      <c r="A4415" s="166">
        <f t="shared" si="91"/>
        <v>74</v>
      </c>
      <c r="B4415" s="199" t="s">
        <v>815</v>
      </c>
      <c r="C4415" s="200" t="s">
        <v>834</v>
      </c>
      <c r="D4415" s="179" t="s">
        <v>2508</v>
      </c>
      <c r="E4415" s="171">
        <v>500000</v>
      </c>
      <c r="F4415" s="167">
        <f t="shared" si="95"/>
        <v>500000</v>
      </c>
      <c r="G4415" s="171"/>
      <c r="H4415" s="178"/>
      <c r="I4415" s="184"/>
    </row>
    <row r="4416" spans="1:9">
      <c r="A4416" s="166">
        <f t="shared" si="91"/>
        <v>75</v>
      </c>
      <c r="B4416" s="199" t="s">
        <v>816</v>
      </c>
      <c r="C4416" s="200" t="s">
        <v>835</v>
      </c>
      <c r="D4416" s="179" t="s">
        <v>2496</v>
      </c>
      <c r="E4416" s="171">
        <v>100000</v>
      </c>
      <c r="F4416" s="167">
        <f t="shared" si="95"/>
        <v>100000</v>
      </c>
      <c r="G4416" s="171"/>
      <c r="H4416" s="178"/>
      <c r="I4416" s="184"/>
    </row>
    <row r="4417" spans="1:9">
      <c r="A4417" s="166">
        <f t="shared" si="91"/>
        <v>76</v>
      </c>
      <c r="B4417" s="199" t="s">
        <v>816</v>
      </c>
      <c r="C4417" s="200" t="s">
        <v>835</v>
      </c>
      <c r="D4417" s="177" t="s">
        <v>2498</v>
      </c>
      <c r="E4417" s="171">
        <v>100000</v>
      </c>
      <c r="F4417" s="167">
        <f t="shared" si="95"/>
        <v>100000</v>
      </c>
      <c r="G4417" s="171"/>
      <c r="H4417" s="178"/>
      <c r="I4417" s="184"/>
    </row>
    <row r="4418" spans="1:9">
      <c r="A4418" s="166">
        <f t="shared" si="91"/>
        <v>77</v>
      </c>
      <c r="B4418" s="199" t="s">
        <v>816</v>
      </c>
      <c r="C4418" s="200" t="s">
        <v>835</v>
      </c>
      <c r="D4418" s="177" t="s">
        <v>2550</v>
      </c>
      <c r="E4418" s="171">
        <v>100000</v>
      </c>
      <c r="F4418" s="167">
        <f t="shared" si="95"/>
        <v>100000</v>
      </c>
      <c r="G4418" s="171"/>
      <c r="H4418" s="178"/>
      <c r="I4418" s="184"/>
    </row>
    <row r="4419" spans="1:9" ht="25.5">
      <c r="A4419" s="166">
        <f t="shared" si="91"/>
        <v>78</v>
      </c>
      <c r="B4419" s="199" t="s">
        <v>817</v>
      </c>
      <c r="C4419" s="200" t="s">
        <v>836</v>
      </c>
      <c r="D4419" s="177" t="s">
        <v>2373</v>
      </c>
      <c r="E4419" s="171">
        <v>251967123</v>
      </c>
      <c r="F4419" s="167"/>
      <c r="G4419" s="171">
        <f>E4419</f>
        <v>251967123</v>
      </c>
      <c r="H4419" s="178"/>
      <c r="I4419" s="184"/>
    </row>
    <row r="4420" spans="1:9">
      <c r="A4420" s="166">
        <f t="shared" si="91"/>
        <v>79</v>
      </c>
      <c r="B4420" s="199" t="s">
        <v>818</v>
      </c>
      <c r="C4420" s="200" t="s">
        <v>837</v>
      </c>
      <c r="D4420" s="177" t="s">
        <v>33</v>
      </c>
      <c r="E4420" s="171">
        <v>50000</v>
      </c>
      <c r="F4420" s="167">
        <f>E4420</f>
        <v>50000</v>
      </c>
      <c r="G4420" s="171"/>
      <c r="H4420" s="178"/>
      <c r="I4420" s="184"/>
    </row>
    <row r="4421" spans="1:9" ht="25.5">
      <c r="A4421" s="166">
        <f t="shared" si="91"/>
        <v>80</v>
      </c>
      <c r="B4421" s="199" t="s">
        <v>819</v>
      </c>
      <c r="C4421" s="200" t="s">
        <v>838</v>
      </c>
      <c r="D4421" s="80" t="s">
        <v>2551</v>
      </c>
      <c r="E4421" s="171">
        <v>700000</v>
      </c>
      <c r="F4421" s="167">
        <f t="shared" ref="F4421:F4422" si="96">E4421</f>
        <v>700000</v>
      </c>
      <c r="G4421" s="171"/>
      <c r="H4421" s="178"/>
      <c r="I4421" s="184"/>
    </row>
    <row r="4422" spans="1:9">
      <c r="A4422" s="166">
        <f t="shared" si="91"/>
        <v>81</v>
      </c>
      <c r="B4422" s="199" t="s">
        <v>821</v>
      </c>
      <c r="C4422" s="200" t="s">
        <v>840</v>
      </c>
      <c r="D4422" s="177" t="s">
        <v>21</v>
      </c>
      <c r="E4422" s="171">
        <v>100000</v>
      </c>
      <c r="F4422" s="167">
        <f t="shared" si="96"/>
        <v>100000</v>
      </c>
      <c r="G4422" s="171"/>
      <c r="H4422" s="178"/>
      <c r="I4422" s="184"/>
    </row>
    <row r="4423" spans="1:9">
      <c r="A4423" s="166">
        <f t="shared" si="91"/>
        <v>82</v>
      </c>
      <c r="B4423" s="199" t="s">
        <v>822</v>
      </c>
      <c r="C4423" s="200" t="s">
        <v>841</v>
      </c>
      <c r="D4423" s="177" t="s">
        <v>852</v>
      </c>
      <c r="E4423" s="171">
        <v>45588</v>
      </c>
      <c r="F4423" s="167"/>
      <c r="G4423" s="171">
        <f>E4423</f>
        <v>45588</v>
      </c>
      <c r="H4423" s="178"/>
      <c r="I4423" s="184"/>
    </row>
    <row r="4424" spans="1:9">
      <c r="A4424" s="166">
        <f t="shared" si="91"/>
        <v>83</v>
      </c>
      <c r="B4424" s="199" t="s">
        <v>823</v>
      </c>
      <c r="C4424" s="200" t="s">
        <v>842</v>
      </c>
      <c r="D4424" s="177" t="s">
        <v>2504</v>
      </c>
      <c r="E4424" s="167">
        <v>200000</v>
      </c>
      <c r="F4424" s="167">
        <f>E4424</f>
        <v>200000</v>
      </c>
      <c r="G4424" s="171"/>
      <c r="H4424" s="178"/>
      <c r="I4424" s="184"/>
    </row>
    <row r="4425" spans="1:9">
      <c r="A4425" s="166">
        <f t="shared" si="91"/>
        <v>84</v>
      </c>
      <c r="B4425" s="984" t="s">
        <v>868</v>
      </c>
      <c r="C4425" s="205" t="s">
        <v>885</v>
      </c>
      <c r="D4425" s="206" t="s">
        <v>2553</v>
      </c>
      <c r="E4425" s="167">
        <v>100000</v>
      </c>
      <c r="F4425" s="167">
        <f>E4425</f>
        <v>100000</v>
      </c>
      <c r="G4425" s="171"/>
      <c r="H4425" s="178"/>
      <c r="I4425" s="184"/>
    </row>
    <row r="4426" spans="1:9">
      <c r="A4426" s="166">
        <f t="shared" si="91"/>
        <v>85</v>
      </c>
      <c r="B4426" s="984" t="s">
        <v>869</v>
      </c>
      <c r="C4426" s="205" t="s">
        <v>886</v>
      </c>
      <c r="D4426" s="179" t="s">
        <v>2508</v>
      </c>
      <c r="E4426" s="167">
        <v>200000</v>
      </c>
      <c r="F4426" s="167">
        <f t="shared" ref="F4426:F4489" si="97">E4426</f>
        <v>200000</v>
      </c>
      <c r="G4426" s="171"/>
      <c r="H4426" s="178"/>
      <c r="I4426" s="184"/>
    </row>
    <row r="4427" spans="1:9">
      <c r="A4427" s="166">
        <f t="shared" si="91"/>
        <v>86</v>
      </c>
      <c r="B4427" s="984" t="s">
        <v>869</v>
      </c>
      <c r="C4427" s="205" t="s">
        <v>886</v>
      </c>
      <c r="D4427" s="206" t="s">
        <v>2554</v>
      </c>
      <c r="E4427" s="171">
        <v>100000</v>
      </c>
      <c r="F4427" s="167">
        <f t="shared" si="97"/>
        <v>100000</v>
      </c>
      <c r="G4427" s="171"/>
      <c r="H4427" s="178"/>
      <c r="I4427" s="184"/>
    </row>
    <row r="4428" spans="1:9">
      <c r="A4428" s="166">
        <f t="shared" si="91"/>
        <v>87</v>
      </c>
      <c r="B4428" s="984" t="s">
        <v>870</v>
      </c>
      <c r="C4428" s="205" t="s">
        <v>887</v>
      </c>
      <c r="D4428" s="206" t="s">
        <v>2489</v>
      </c>
      <c r="E4428" s="171">
        <v>300000</v>
      </c>
      <c r="F4428" s="167">
        <f t="shared" si="97"/>
        <v>300000</v>
      </c>
      <c r="G4428" s="171"/>
      <c r="H4428" s="178"/>
      <c r="I4428" s="184"/>
    </row>
    <row r="4429" spans="1:9">
      <c r="A4429" s="166">
        <f t="shared" si="91"/>
        <v>88</v>
      </c>
      <c r="B4429" s="984" t="s">
        <v>870</v>
      </c>
      <c r="C4429" s="205" t="s">
        <v>887</v>
      </c>
      <c r="D4429" s="206" t="s">
        <v>21</v>
      </c>
      <c r="E4429" s="171">
        <v>150000</v>
      </c>
      <c r="F4429" s="167">
        <f t="shared" si="97"/>
        <v>150000</v>
      </c>
      <c r="G4429" s="171"/>
      <c r="H4429" s="178"/>
      <c r="I4429" s="184"/>
    </row>
    <row r="4430" spans="1:9">
      <c r="A4430" s="166">
        <f t="shared" si="91"/>
        <v>89</v>
      </c>
      <c r="B4430" s="984" t="s">
        <v>872</v>
      </c>
      <c r="C4430" s="205" t="s">
        <v>889</v>
      </c>
      <c r="D4430" s="206" t="s">
        <v>21</v>
      </c>
      <c r="E4430" s="171">
        <v>100000</v>
      </c>
      <c r="F4430" s="167">
        <f t="shared" si="97"/>
        <v>100000</v>
      </c>
      <c r="G4430" s="171"/>
      <c r="H4430" s="178"/>
      <c r="I4430" s="184"/>
    </row>
    <row r="4431" spans="1:9">
      <c r="A4431" s="166">
        <f t="shared" si="91"/>
        <v>90</v>
      </c>
      <c r="B4431" s="984" t="s">
        <v>873</v>
      </c>
      <c r="C4431" s="205" t="s">
        <v>890</v>
      </c>
      <c r="D4431" s="206" t="s">
        <v>33</v>
      </c>
      <c r="E4431" s="171">
        <v>50000</v>
      </c>
      <c r="F4431" s="167">
        <f t="shared" si="97"/>
        <v>50000</v>
      </c>
      <c r="G4431" s="171"/>
      <c r="H4431" s="178"/>
      <c r="I4431" s="184"/>
    </row>
    <row r="4432" spans="1:9" ht="25.5">
      <c r="A4432" s="166">
        <f t="shared" si="91"/>
        <v>91</v>
      </c>
      <c r="B4432" s="984" t="s">
        <v>874</v>
      </c>
      <c r="C4432" s="205" t="s">
        <v>891</v>
      </c>
      <c r="D4432" s="80" t="s">
        <v>2551</v>
      </c>
      <c r="E4432" s="171">
        <v>1350000</v>
      </c>
      <c r="F4432" s="167">
        <f t="shared" si="97"/>
        <v>1350000</v>
      </c>
      <c r="G4432" s="171"/>
      <c r="H4432" s="178"/>
      <c r="I4432" s="184"/>
    </row>
    <row r="4433" spans="1:50">
      <c r="A4433" s="166">
        <f t="shared" si="91"/>
        <v>92</v>
      </c>
      <c r="B4433" s="984" t="s">
        <v>875</v>
      </c>
      <c r="C4433" s="205" t="s">
        <v>892</v>
      </c>
      <c r="D4433" s="206" t="s">
        <v>21</v>
      </c>
      <c r="E4433" s="171">
        <v>30000</v>
      </c>
      <c r="F4433" s="167">
        <f t="shared" si="97"/>
        <v>30000</v>
      </c>
      <c r="G4433" s="171"/>
      <c r="H4433" s="178"/>
      <c r="I4433" s="184"/>
    </row>
    <row r="4434" spans="1:50">
      <c r="A4434" s="166">
        <f t="shared" si="91"/>
        <v>93</v>
      </c>
      <c r="B4434" s="984" t="s">
        <v>877</v>
      </c>
      <c r="C4434" s="205" t="s">
        <v>894</v>
      </c>
      <c r="D4434" s="206" t="s">
        <v>2556</v>
      </c>
      <c r="E4434" s="171">
        <v>500000</v>
      </c>
      <c r="F4434" s="167">
        <f t="shared" si="97"/>
        <v>500000</v>
      </c>
      <c r="G4434" s="171"/>
      <c r="H4434" s="178"/>
      <c r="I4434" s="184"/>
    </row>
    <row r="4435" spans="1:50" s="176" customFormat="1">
      <c r="A4435" s="166">
        <f t="shared" si="91"/>
        <v>94</v>
      </c>
      <c r="B4435" s="1119" t="s">
        <v>878</v>
      </c>
      <c r="C4435" s="985" t="s">
        <v>895</v>
      </c>
      <c r="D4435" s="177" t="s">
        <v>902</v>
      </c>
      <c r="E4435" s="171">
        <v>29925</v>
      </c>
      <c r="F4435" s="171"/>
      <c r="G4435" s="171">
        <f>E4435</f>
        <v>29925</v>
      </c>
      <c r="H4435" s="178"/>
      <c r="I4435" s="184"/>
      <c r="J4435" s="175"/>
      <c r="K4435" s="175"/>
      <c r="L4435" s="175"/>
      <c r="M4435" s="175"/>
      <c r="N4435" s="175"/>
      <c r="O4435" s="175"/>
      <c r="P4435" s="175"/>
      <c r="Q4435" s="175"/>
      <c r="R4435" s="175"/>
      <c r="S4435" s="175"/>
      <c r="T4435" s="175"/>
      <c r="U4435" s="175"/>
      <c r="V4435" s="175"/>
      <c r="W4435" s="175"/>
      <c r="X4435" s="175"/>
      <c r="Y4435" s="175"/>
      <c r="Z4435" s="175"/>
      <c r="AA4435" s="175"/>
      <c r="AB4435" s="175"/>
      <c r="AC4435" s="175"/>
      <c r="AD4435" s="175"/>
      <c r="AE4435" s="175"/>
      <c r="AF4435" s="175"/>
      <c r="AG4435" s="175"/>
      <c r="AH4435" s="175"/>
      <c r="AI4435" s="175"/>
      <c r="AJ4435" s="175"/>
      <c r="AK4435" s="175"/>
      <c r="AL4435" s="175"/>
      <c r="AM4435" s="175"/>
      <c r="AN4435" s="175"/>
      <c r="AO4435" s="175"/>
      <c r="AP4435" s="175"/>
      <c r="AQ4435" s="175"/>
      <c r="AR4435" s="175"/>
      <c r="AS4435" s="175"/>
      <c r="AT4435" s="175"/>
      <c r="AU4435" s="175"/>
      <c r="AV4435" s="175"/>
      <c r="AW4435" s="175"/>
      <c r="AX4435" s="175"/>
    </row>
    <row r="4436" spans="1:50">
      <c r="A4436" s="166">
        <f t="shared" si="91"/>
        <v>95</v>
      </c>
      <c r="B4436" s="984" t="s">
        <v>879</v>
      </c>
      <c r="C4436" s="205" t="s">
        <v>896</v>
      </c>
      <c r="D4436" s="206" t="s">
        <v>21</v>
      </c>
      <c r="E4436" s="171">
        <v>100000</v>
      </c>
      <c r="F4436" s="167">
        <f t="shared" si="97"/>
        <v>100000</v>
      </c>
      <c r="G4436" s="171"/>
      <c r="H4436" s="178"/>
      <c r="I4436" s="184"/>
    </row>
    <row r="4437" spans="1:50">
      <c r="A4437" s="166">
        <f t="shared" si="91"/>
        <v>96</v>
      </c>
      <c r="B4437" s="984" t="s">
        <v>880</v>
      </c>
      <c r="C4437" s="205" t="s">
        <v>897</v>
      </c>
      <c r="D4437" s="177" t="s">
        <v>2504</v>
      </c>
      <c r="E4437" s="171">
        <v>200000</v>
      </c>
      <c r="F4437" s="167">
        <f t="shared" si="97"/>
        <v>200000</v>
      </c>
      <c r="G4437" s="171"/>
      <c r="H4437" s="178"/>
      <c r="I4437" s="184"/>
    </row>
    <row r="4438" spans="1:50">
      <c r="A4438" s="166">
        <f t="shared" si="91"/>
        <v>97</v>
      </c>
      <c r="B4438" s="984" t="s">
        <v>1671</v>
      </c>
      <c r="C4438" s="205" t="s">
        <v>1694</v>
      </c>
      <c r="D4438" s="206" t="s">
        <v>2547</v>
      </c>
      <c r="E4438" s="167">
        <v>100000</v>
      </c>
      <c r="F4438" s="167">
        <f t="shared" si="97"/>
        <v>100000</v>
      </c>
      <c r="G4438" s="171"/>
      <c r="H4438" s="178"/>
      <c r="I4438" s="184"/>
    </row>
    <row r="4439" spans="1:50">
      <c r="A4439" s="166">
        <f t="shared" si="91"/>
        <v>98</v>
      </c>
      <c r="B4439" s="984" t="s">
        <v>1672</v>
      </c>
      <c r="C4439" s="205" t="s">
        <v>1695</v>
      </c>
      <c r="D4439" s="206" t="s">
        <v>1723</v>
      </c>
      <c r="E4439" s="167">
        <v>20000</v>
      </c>
      <c r="F4439" s="167">
        <f t="shared" si="97"/>
        <v>20000</v>
      </c>
      <c r="G4439" s="171"/>
      <c r="H4439" s="178"/>
      <c r="I4439" s="184"/>
    </row>
    <row r="4440" spans="1:50">
      <c r="A4440" s="166">
        <f t="shared" si="91"/>
        <v>99</v>
      </c>
      <c r="B4440" s="984" t="s">
        <v>1673</v>
      </c>
      <c r="C4440" s="205" t="s">
        <v>1696</v>
      </c>
      <c r="D4440" s="206" t="s">
        <v>1722</v>
      </c>
      <c r="E4440" s="167">
        <v>100000</v>
      </c>
      <c r="F4440" s="167">
        <f t="shared" si="97"/>
        <v>100000</v>
      </c>
      <c r="G4440" s="171"/>
      <c r="H4440" s="178"/>
      <c r="I4440" s="184"/>
    </row>
    <row r="4441" spans="1:50">
      <c r="A4441" s="166">
        <f t="shared" si="91"/>
        <v>100</v>
      </c>
      <c r="B4441" s="984" t="s">
        <v>1675</v>
      </c>
      <c r="C4441" s="205" t="s">
        <v>1698</v>
      </c>
      <c r="D4441" s="206" t="s">
        <v>2489</v>
      </c>
      <c r="E4441" s="167">
        <v>300000</v>
      </c>
      <c r="F4441" s="167">
        <f t="shared" si="97"/>
        <v>300000</v>
      </c>
      <c r="G4441" s="171"/>
      <c r="H4441" s="178"/>
      <c r="I4441" s="184"/>
    </row>
    <row r="4442" spans="1:50">
      <c r="A4442" s="166">
        <f t="shared" si="91"/>
        <v>101</v>
      </c>
      <c r="B4442" s="984" t="s">
        <v>1676</v>
      </c>
      <c r="C4442" s="205" t="s">
        <v>1699</v>
      </c>
      <c r="D4442" s="179" t="s">
        <v>2508</v>
      </c>
      <c r="E4442" s="167">
        <v>200000</v>
      </c>
      <c r="F4442" s="167">
        <f t="shared" si="97"/>
        <v>200000</v>
      </c>
      <c r="G4442" s="171"/>
      <c r="H4442" s="178"/>
      <c r="I4442" s="184"/>
    </row>
    <row r="4443" spans="1:50">
      <c r="A4443" s="166">
        <f t="shared" si="91"/>
        <v>102</v>
      </c>
      <c r="B4443" s="984" t="s">
        <v>1677</v>
      </c>
      <c r="C4443" s="205" t="s">
        <v>1700</v>
      </c>
      <c r="D4443" s="206" t="s">
        <v>21</v>
      </c>
      <c r="E4443" s="167">
        <v>75000</v>
      </c>
      <c r="F4443" s="167">
        <f t="shared" si="97"/>
        <v>75000</v>
      </c>
      <c r="G4443" s="171"/>
      <c r="H4443" s="178"/>
      <c r="I4443" s="184"/>
    </row>
    <row r="4444" spans="1:50">
      <c r="A4444" s="166">
        <f t="shared" si="91"/>
        <v>103</v>
      </c>
      <c r="B4444" s="984" t="s">
        <v>1678</v>
      </c>
      <c r="C4444" s="205" t="s">
        <v>1701</v>
      </c>
      <c r="D4444" s="206" t="s">
        <v>33</v>
      </c>
      <c r="E4444" s="167">
        <v>50000</v>
      </c>
      <c r="F4444" s="167">
        <f t="shared" si="97"/>
        <v>50000</v>
      </c>
      <c r="G4444" s="171"/>
      <c r="H4444" s="178"/>
      <c r="I4444" s="184"/>
    </row>
    <row r="4445" spans="1:50" ht="25.5">
      <c r="A4445" s="166">
        <f t="shared" ref="A4445:A4508" si="98">A4444+1</f>
        <v>104</v>
      </c>
      <c r="B4445" s="984" t="s">
        <v>1678</v>
      </c>
      <c r="C4445" s="205" t="s">
        <v>1701</v>
      </c>
      <c r="D4445" s="80" t="s">
        <v>2551</v>
      </c>
      <c r="E4445" s="167">
        <v>800000</v>
      </c>
      <c r="F4445" s="167">
        <f t="shared" si="97"/>
        <v>800000</v>
      </c>
      <c r="G4445" s="171"/>
      <c r="H4445" s="178"/>
      <c r="I4445" s="184"/>
    </row>
    <row r="4446" spans="1:50" s="176" customFormat="1" ht="25.5">
      <c r="A4446" s="166">
        <f t="shared" si="98"/>
        <v>105</v>
      </c>
      <c r="B4446" s="1119" t="s">
        <v>1679</v>
      </c>
      <c r="C4446" s="985" t="s">
        <v>1702</v>
      </c>
      <c r="D4446" s="182" t="s">
        <v>1732</v>
      </c>
      <c r="E4446" s="171">
        <v>76000000</v>
      </c>
      <c r="F4446" s="171"/>
      <c r="G4446" s="171">
        <f>E4446</f>
        <v>76000000</v>
      </c>
      <c r="H4446" s="178"/>
      <c r="I4446" s="184"/>
      <c r="J4446" s="175"/>
      <c r="K4446" s="175"/>
      <c r="L4446" s="175"/>
      <c r="M4446" s="175"/>
      <c r="N4446" s="175"/>
      <c r="O4446" s="175"/>
      <c r="P4446" s="175"/>
      <c r="Q4446" s="175"/>
      <c r="R4446" s="175"/>
      <c r="S4446" s="175"/>
      <c r="T4446" s="175"/>
      <c r="U4446" s="175"/>
      <c r="V4446" s="175"/>
      <c r="W4446" s="175"/>
      <c r="X4446" s="175"/>
      <c r="Y4446" s="175"/>
      <c r="Z4446" s="175"/>
      <c r="AA4446" s="175"/>
      <c r="AB4446" s="175"/>
      <c r="AC4446" s="175"/>
      <c r="AD4446" s="175"/>
      <c r="AE4446" s="175"/>
      <c r="AF4446" s="175"/>
      <c r="AG4446" s="175"/>
      <c r="AH4446" s="175"/>
      <c r="AI4446" s="175"/>
      <c r="AJ4446" s="175"/>
      <c r="AK4446" s="175"/>
      <c r="AL4446" s="175"/>
      <c r="AM4446" s="175"/>
      <c r="AN4446" s="175"/>
      <c r="AO4446" s="175"/>
      <c r="AP4446" s="175"/>
      <c r="AQ4446" s="175"/>
      <c r="AR4446" s="175"/>
      <c r="AS4446" s="175"/>
      <c r="AT4446" s="175"/>
      <c r="AU4446" s="175"/>
      <c r="AV4446" s="175"/>
      <c r="AW4446" s="175"/>
      <c r="AX4446" s="175"/>
    </row>
    <row r="4447" spans="1:50" s="176" customFormat="1" ht="25.5">
      <c r="A4447" s="166">
        <f t="shared" si="98"/>
        <v>106</v>
      </c>
      <c r="B4447" s="1119" t="s">
        <v>1680</v>
      </c>
      <c r="C4447" s="985" t="s">
        <v>1703</v>
      </c>
      <c r="D4447" s="182" t="s">
        <v>2561</v>
      </c>
      <c r="E4447" s="171">
        <v>152000000</v>
      </c>
      <c r="F4447" s="171"/>
      <c r="G4447" s="171">
        <f>E4447</f>
        <v>152000000</v>
      </c>
      <c r="H4447" s="178"/>
      <c r="I4447" s="184"/>
      <c r="J4447" s="175"/>
      <c r="K4447" s="175"/>
      <c r="L4447" s="175"/>
      <c r="M4447" s="175"/>
      <c r="N4447" s="175"/>
      <c r="O4447" s="175"/>
      <c r="P4447" s="175"/>
      <c r="Q4447" s="175"/>
      <c r="R4447" s="175"/>
      <c r="S4447" s="175"/>
      <c r="T4447" s="175"/>
      <c r="U4447" s="175"/>
      <c r="V4447" s="175"/>
      <c r="W4447" s="175"/>
      <c r="X4447" s="175"/>
      <c r="Y4447" s="175"/>
      <c r="Z4447" s="175"/>
      <c r="AA4447" s="175"/>
      <c r="AB4447" s="175"/>
      <c r="AC4447" s="175"/>
      <c r="AD4447" s="175"/>
      <c r="AE4447" s="175"/>
      <c r="AF4447" s="175"/>
      <c r="AG4447" s="175"/>
      <c r="AH4447" s="175"/>
      <c r="AI4447" s="175"/>
      <c r="AJ4447" s="175"/>
      <c r="AK4447" s="175"/>
      <c r="AL4447" s="175"/>
      <c r="AM4447" s="175"/>
      <c r="AN4447" s="175"/>
      <c r="AO4447" s="175"/>
      <c r="AP4447" s="175"/>
      <c r="AQ4447" s="175"/>
      <c r="AR4447" s="175"/>
      <c r="AS4447" s="175"/>
      <c r="AT4447" s="175"/>
      <c r="AU4447" s="175"/>
      <c r="AV4447" s="175"/>
      <c r="AW4447" s="175"/>
      <c r="AX4447" s="175"/>
    </row>
    <row r="4448" spans="1:50">
      <c r="A4448" s="166">
        <f t="shared" si="98"/>
        <v>107</v>
      </c>
      <c r="B4448" s="984" t="s">
        <v>1681</v>
      </c>
      <c r="C4448" s="205" t="s">
        <v>1704</v>
      </c>
      <c r="D4448" s="206" t="s">
        <v>2562</v>
      </c>
      <c r="E4448" s="167">
        <v>700000</v>
      </c>
      <c r="F4448" s="167">
        <f t="shared" si="97"/>
        <v>700000</v>
      </c>
      <c r="G4448" s="171"/>
      <c r="H4448" s="178"/>
      <c r="I4448" s="184"/>
    </row>
    <row r="4449" spans="1:50">
      <c r="A4449" s="166">
        <f t="shared" si="98"/>
        <v>108</v>
      </c>
      <c r="B4449" s="984" t="s">
        <v>1682</v>
      </c>
      <c r="C4449" s="205" t="s">
        <v>1705</v>
      </c>
      <c r="D4449" s="206" t="s">
        <v>1724</v>
      </c>
      <c r="E4449" s="167">
        <v>500000</v>
      </c>
      <c r="F4449" s="167">
        <f t="shared" si="97"/>
        <v>500000</v>
      </c>
      <c r="G4449" s="171"/>
      <c r="H4449" s="178"/>
      <c r="I4449" s="184"/>
    </row>
    <row r="4450" spans="1:50">
      <c r="A4450" s="166">
        <f t="shared" si="98"/>
        <v>109</v>
      </c>
      <c r="B4450" s="984" t="s">
        <v>1683</v>
      </c>
      <c r="C4450" s="205" t="s">
        <v>1706</v>
      </c>
      <c r="D4450" s="206" t="s">
        <v>1716</v>
      </c>
      <c r="E4450" s="167">
        <v>3000000</v>
      </c>
      <c r="F4450" s="167">
        <f t="shared" si="97"/>
        <v>3000000</v>
      </c>
      <c r="G4450" s="171"/>
      <c r="H4450" s="178"/>
      <c r="I4450" s="184"/>
    </row>
    <row r="4451" spans="1:50">
      <c r="A4451" s="166">
        <f t="shared" si="98"/>
        <v>110</v>
      </c>
      <c r="B4451" s="984" t="s">
        <v>1684</v>
      </c>
      <c r="C4451" s="205" t="s">
        <v>1707</v>
      </c>
      <c r="D4451" s="206" t="s">
        <v>21</v>
      </c>
      <c r="E4451" s="167">
        <v>100000</v>
      </c>
      <c r="F4451" s="167">
        <f t="shared" si="97"/>
        <v>100000</v>
      </c>
      <c r="G4451" s="171"/>
      <c r="H4451" s="178"/>
      <c r="I4451" s="184"/>
    </row>
    <row r="4452" spans="1:50" s="176" customFormat="1" ht="38.25">
      <c r="A4452" s="166">
        <f t="shared" si="98"/>
        <v>111</v>
      </c>
      <c r="B4452" s="1119" t="s">
        <v>1684</v>
      </c>
      <c r="C4452" s="985" t="s">
        <v>1707</v>
      </c>
      <c r="D4452" s="182" t="s">
        <v>1738</v>
      </c>
      <c r="E4452" s="171">
        <v>193166667</v>
      </c>
      <c r="F4452" s="171"/>
      <c r="G4452" s="171">
        <f>E4452</f>
        <v>193166667</v>
      </c>
      <c r="H4452" s="178"/>
      <c r="I4452" s="184"/>
      <c r="J4452" s="175"/>
      <c r="K4452" s="175"/>
      <c r="L4452" s="175"/>
      <c r="M4452" s="175"/>
      <c r="N4452" s="175"/>
      <c r="O4452" s="175"/>
      <c r="P4452" s="175"/>
      <c r="Q4452" s="175"/>
      <c r="R4452" s="175"/>
      <c r="S4452" s="175"/>
      <c r="T4452" s="175"/>
      <c r="U4452" s="175"/>
      <c r="V4452" s="175"/>
      <c r="W4452" s="175"/>
      <c r="X4452" s="175"/>
      <c r="Y4452" s="175"/>
      <c r="Z4452" s="175"/>
      <c r="AA4452" s="175"/>
      <c r="AB4452" s="175"/>
      <c r="AC4452" s="175"/>
      <c r="AD4452" s="175"/>
      <c r="AE4452" s="175"/>
      <c r="AF4452" s="175"/>
      <c r="AG4452" s="175"/>
      <c r="AH4452" s="175"/>
      <c r="AI4452" s="175"/>
      <c r="AJ4452" s="175"/>
      <c r="AK4452" s="175"/>
      <c r="AL4452" s="175"/>
      <c r="AM4452" s="175"/>
      <c r="AN4452" s="175"/>
      <c r="AO4452" s="175"/>
      <c r="AP4452" s="175"/>
      <c r="AQ4452" s="175"/>
      <c r="AR4452" s="175"/>
      <c r="AS4452" s="175"/>
      <c r="AT4452" s="175"/>
      <c r="AU4452" s="175"/>
      <c r="AV4452" s="175"/>
      <c r="AW4452" s="175"/>
      <c r="AX4452" s="175"/>
    </row>
    <row r="4453" spans="1:50" s="176" customFormat="1">
      <c r="A4453" s="166">
        <f t="shared" si="98"/>
        <v>112</v>
      </c>
      <c r="B4453" s="1119" t="s">
        <v>1684</v>
      </c>
      <c r="C4453" s="985" t="s">
        <v>1707</v>
      </c>
      <c r="D4453" s="182" t="s">
        <v>1745</v>
      </c>
      <c r="E4453" s="171">
        <v>300000</v>
      </c>
      <c r="F4453" s="171">
        <f t="shared" si="97"/>
        <v>300000</v>
      </c>
      <c r="G4453" s="171"/>
      <c r="H4453" s="178"/>
      <c r="I4453" s="184"/>
      <c r="J4453" s="175"/>
      <c r="K4453" s="175"/>
      <c r="L4453" s="175"/>
      <c r="M4453" s="175"/>
      <c r="N4453" s="175"/>
      <c r="O4453" s="175"/>
      <c r="P4453" s="175"/>
      <c r="Q4453" s="175"/>
      <c r="R4453" s="175"/>
      <c r="S4453" s="175"/>
      <c r="T4453" s="175"/>
      <c r="U4453" s="175"/>
      <c r="V4453" s="175"/>
      <c r="W4453" s="175"/>
      <c r="X4453" s="175"/>
      <c r="Y4453" s="175"/>
      <c r="Z4453" s="175"/>
      <c r="AA4453" s="175"/>
      <c r="AB4453" s="175"/>
      <c r="AC4453" s="175"/>
      <c r="AD4453" s="175"/>
      <c r="AE4453" s="175"/>
      <c r="AF4453" s="175"/>
      <c r="AG4453" s="175"/>
      <c r="AH4453" s="175"/>
      <c r="AI4453" s="175"/>
      <c r="AJ4453" s="175"/>
      <c r="AK4453" s="175"/>
      <c r="AL4453" s="175"/>
      <c r="AM4453" s="175"/>
      <c r="AN4453" s="175"/>
      <c r="AO4453" s="175"/>
      <c r="AP4453" s="175"/>
      <c r="AQ4453" s="175"/>
      <c r="AR4453" s="175"/>
      <c r="AS4453" s="175"/>
      <c r="AT4453" s="175"/>
      <c r="AU4453" s="175"/>
      <c r="AV4453" s="175"/>
      <c r="AW4453" s="175"/>
      <c r="AX4453" s="175"/>
    </row>
    <row r="4454" spans="1:50" s="176" customFormat="1">
      <c r="A4454" s="166">
        <f t="shared" si="98"/>
        <v>113</v>
      </c>
      <c r="B4454" s="1119" t="s">
        <v>1685</v>
      </c>
      <c r="C4454" s="985" t="s">
        <v>1708</v>
      </c>
      <c r="D4454" s="182" t="s">
        <v>21</v>
      </c>
      <c r="E4454" s="171">
        <v>200000</v>
      </c>
      <c r="F4454" s="171">
        <f t="shared" si="97"/>
        <v>200000</v>
      </c>
      <c r="G4454" s="171"/>
      <c r="H4454" s="178"/>
      <c r="I4454" s="184"/>
      <c r="J4454" s="175"/>
      <c r="K4454" s="175"/>
      <c r="L4454" s="175"/>
      <c r="M4454" s="175"/>
      <c r="N4454" s="175"/>
      <c r="O4454" s="175"/>
      <c r="P4454" s="175"/>
      <c r="Q4454" s="175"/>
      <c r="R4454" s="175"/>
      <c r="S4454" s="175"/>
      <c r="T4454" s="175"/>
      <c r="U4454" s="175"/>
      <c r="V4454" s="175"/>
      <c r="W4454" s="175"/>
      <c r="X4454" s="175"/>
      <c r="Y4454" s="175"/>
      <c r="Z4454" s="175"/>
      <c r="AA4454" s="175"/>
      <c r="AB4454" s="175"/>
      <c r="AC4454" s="175"/>
      <c r="AD4454" s="175"/>
      <c r="AE4454" s="175"/>
      <c r="AF4454" s="175"/>
      <c r="AG4454" s="175"/>
      <c r="AH4454" s="175"/>
      <c r="AI4454" s="175"/>
      <c r="AJ4454" s="175"/>
      <c r="AK4454" s="175"/>
      <c r="AL4454" s="175"/>
      <c r="AM4454" s="175"/>
      <c r="AN4454" s="175"/>
      <c r="AO4454" s="175"/>
      <c r="AP4454" s="175"/>
      <c r="AQ4454" s="175"/>
      <c r="AR4454" s="175"/>
      <c r="AS4454" s="175"/>
      <c r="AT4454" s="175"/>
      <c r="AU4454" s="175"/>
      <c r="AV4454" s="175"/>
      <c r="AW4454" s="175"/>
      <c r="AX4454" s="175"/>
    </row>
    <row r="4455" spans="1:50" s="176" customFormat="1">
      <c r="A4455" s="166">
        <f t="shared" si="98"/>
        <v>114</v>
      </c>
      <c r="B4455" s="1119" t="s">
        <v>1685</v>
      </c>
      <c r="C4455" s="985" t="s">
        <v>1708</v>
      </c>
      <c r="D4455" s="182" t="s">
        <v>1715</v>
      </c>
      <c r="E4455" s="171">
        <v>35862</v>
      </c>
      <c r="F4455" s="171"/>
      <c r="G4455" s="171">
        <f>E4455</f>
        <v>35862</v>
      </c>
      <c r="H4455" s="178"/>
      <c r="I4455" s="184"/>
      <c r="J4455" s="175"/>
      <c r="K4455" s="175"/>
      <c r="L4455" s="175"/>
      <c r="M4455" s="175"/>
      <c r="N4455" s="175"/>
      <c r="O4455" s="175"/>
      <c r="P4455" s="175"/>
      <c r="Q4455" s="175"/>
      <c r="R4455" s="175"/>
      <c r="S4455" s="175"/>
      <c r="T4455" s="175"/>
      <c r="U4455" s="175"/>
      <c r="V4455" s="175"/>
      <c r="W4455" s="175"/>
      <c r="X4455" s="175"/>
      <c r="Y4455" s="175"/>
      <c r="Z4455" s="175"/>
      <c r="AA4455" s="175"/>
      <c r="AB4455" s="175"/>
      <c r="AC4455" s="175"/>
      <c r="AD4455" s="175"/>
      <c r="AE4455" s="175"/>
      <c r="AF4455" s="175"/>
      <c r="AG4455" s="175"/>
      <c r="AH4455" s="175"/>
      <c r="AI4455" s="175"/>
      <c r="AJ4455" s="175"/>
      <c r="AK4455" s="175"/>
      <c r="AL4455" s="175"/>
      <c r="AM4455" s="175"/>
      <c r="AN4455" s="175"/>
      <c r="AO4455" s="175"/>
      <c r="AP4455" s="175"/>
      <c r="AQ4455" s="175"/>
      <c r="AR4455" s="175"/>
      <c r="AS4455" s="175"/>
      <c r="AT4455" s="175"/>
      <c r="AU4455" s="175"/>
      <c r="AV4455" s="175"/>
      <c r="AW4455" s="175"/>
      <c r="AX4455" s="175"/>
    </row>
    <row r="4456" spans="1:50">
      <c r="A4456" s="166">
        <f t="shared" si="98"/>
        <v>115</v>
      </c>
      <c r="B4456" s="984" t="s">
        <v>1688</v>
      </c>
      <c r="C4456" s="205" t="s">
        <v>1711</v>
      </c>
      <c r="D4456" s="206" t="s">
        <v>21</v>
      </c>
      <c r="E4456" s="171">
        <v>100000</v>
      </c>
      <c r="F4456" s="167">
        <f t="shared" si="97"/>
        <v>100000</v>
      </c>
      <c r="G4456" s="171"/>
      <c r="H4456" s="178"/>
      <c r="I4456" s="184"/>
    </row>
    <row r="4457" spans="1:50">
      <c r="A4457" s="166">
        <f t="shared" si="98"/>
        <v>116</v>
      </c>
      <c r="B4457" s="984" t="s">
        <v>1689</v>
      </c>
      <c r="C4457" s="205" t="s">
        <v>1712</v>
      </c>
      <c r="D4457" s="177" t="s">
        <v>2504</v>
      </c>
      <c r="E4457" s="167">
        <v>200000</v>
      </c>
      <c r="F4457" s="167">
        <f t="shared" si="97"/>
        <v>200000</v>
      </c>
      <c r="G4457" s="171"/>
      <c r="H4457" s="178"/>
      <c r="I4457" s="184"/>
    </row>
    <row r="4458" spans="1:50">
      <c r="A4458" s="166">
        <f t="shared" si="98"/>
        <v>117</v>
      </c>
      <c r="B4458" s="984" t="s">
        <v>1691</v>
      </c>
      <c r="C4458" s="205" t="s">
        <v>1714</v>
      </c>
      <c r="D4458" s="206" t="s">
        <v>2556</v>
      </c>
      <c r="E4458" s="167">
        <v>300000</v>
      </c>
      <c r="F4458" s="167">
        <f t="shared" si="97"/>
        <v>300000</v>
      </c>
      <c r="G4458" s="171"/>
      <c r="H4458" s="178"/>
      <c r="I4458" s="184"/>
    </row>
    <row r="4459" spans="1:50">
      <c r="A4459" s="166">
        <f t="shared" si="98"/>
        <v>118</v>
      </c>
      <c r="B4459" s="189">
        <v>44805</v>
      </c>
      <c r="C4459" s="205" t="s">
        <v>1753</v>
      </c>
      <c r="D4459" s="177" t="s">
        <v>2547</v>
      </c>
      <c r="E4459" s="308">
        <v>100000</v>
      </c>
      <c r="F4459" s="167">
        <f t="shared" si="97"/>
        <v>100000</v>
      </c>
      <c r="G4459" s="171"/>
      <c r="H4459" s="178"/>
      <c r="I4459" s="184"/>
    </row>
    <row r="4460" spans="1:50">
      <c r="A4460" s="166">
        <f t="shared" si="98"/>
        <v>119</v>
      </c>
      <c r="B4460" s="189">
        <v>44809</v>
      </c>
      <c r="C4460" s="205" t="s">
        <v>1754</v>
      </c>
      <c r="D4460" s="206" t="s">
        <v>2489</v>
      </c>
      <c r="E4460" s="308">
        <v>200000</v>
      </c>
      <c r="F4460" s="167">
        <f t="shared" si="97"/>
        <v>200000</v>
      </c>
      <c r="G4460" s="171"/>
      <c r="H4460" s="178"/>
      <c r="I4460" s="184"/>
    </row>
    <row r="4461" spans="1:50">
      <c r="A4461" s="166">
        <f t="shared" si="98"/>
        <v>120</v>
      </c>
      <c r="B4461" s="189">
        <v>44810</v>
      </c>
      <c r="C4461" s="205" t="s">
        <v>1755</v>
      </c>
      <c r="D4461" s="179" t="s">
        <v>2508</v>
      </c>
      <c r="E4461" s="308">
        <v>200000</v>
      </c>
      <c r="F4461" s="167">
        <f t="shared" si="97"/>
        <v>200000</v>
      </c>
      <c r="G4461" s="171"/>
      <c r="H4461" s="178"/>
      <c r="I4461" s="184"/>
    </row>
    <row r="4462" spans="1:50" ht="25.5">
      <c r="A4462" s="166">
        <f t="shared" si="98"/>
        <v>121</v>
      </c>
      <c r="B4462" s="189">
        <v>44815</v>
      </c>
      <c r="C4462" s="205" t="s">
        <v>1757</v>
      </c>
      <c r="D4462" s="80" t="s">
        <v>2551</v>
      </c>
      <c r="E4462" s="308">
        <v>1050000</v>
      </c>
      <c r="F4462" s="167">
        <f t="shared" si="97"/>
        <v>1050000</v>
      </c>
      <c r="G4462" s="171"/>
      <c r="H4462" s="178"/>
      <c r="I4462" s="184"/>
    </row>
    <row r="4463" spans="1:50">
      <c r="A4463" s="166">
        <f t="shared" si="98"/>
        <v>122</v>
      </c>
      <c r="B4463" s="189">
        <v>44819</v>
      </c>
      <c r="C4463" s="205" t="s">
        <v>1759</v>
      </c>
      <c r="D4463" s="177" t="s">
        <v>21</v>
      </c>
      <c r="E4463" s="167">
        <v>100000</v>
      </c>
      <c r="F4463" s="167">
        <f t="shared" si="97"/>
        <v>100000</v>
      </c>
      <c r="G4463" s="171"/>
      <c r="H4463" s="178"/>
      <c r="I4463" s="184"/>
    </row>
    <row r="4464" spans="1:50">
      <c r="A4464" s="166">
        <f t="shared" si="98"/>
        <v>123</v>
      </c>
      <c r="B4464" s="189">
        <v>44821</v>
      </c>
      <c r="C4464" s="205" t="s">
        <v>1760</v>
      </c>
      <c r="D4464" s="206" t="s">
        <v>33</v>
      </c>
      <c r="E4464" s="167">
        <v>50000</v>
      </c>
      <c r="F4464" s="167">
        <f t="shared" si="97"/>
        <v>50000</v>
      </c>
      <c r="G4464" s="171"/>
      <c r="H4464" s="178"/>
      <c r="I4464" s="184"/>
    </row>
    <row r="4465" spans="1:50">
      <c r="A4465" s="166">
        <f t="shared" si="98"/>
        <v>124</v>
      </c>
      <c r="B4465" s="189">
        <v>44824</v>
      </c>
      <c r="C4465" s="205" t="s">
        <v>1761</v>
      </c>
      <c r="D4465" s="177" t="s">
        <v>21</v>
      </c>
      <c r="E4465" s="167">
        <v>200000</v>
      </c>
      <c r="F4465" s="167">
        <f t="shared" si="97"/>
        <v>200000</v>
      </c>
      <c r="G4465" s="171"/>
      <c r="H4465" s="178"/>
      <c r="I4465" s="184"/>
    </row>
    <row r="4466" spans="1:50">
      <c r="A4466" s="166">
        <f t="shared" si="98"/>
        <v>125</v>
      </c>
      <c r="B4466" s="189">
        <v>44824</v>
      </c>
      <c r="C4466" s="205" t="s">
        <v>1761</v>
      </c>
      <c r="D4466" s="177" t="s">
        <v>21</v>
      </c>
      <c r="E4466" s="167">
        <v>200000</v>
      </c>
      <c r="F4466" s="167">
        <f t="shared" si="97"/>
        <v>200000</v>
      </c>
      <c r="G4466" s="171"/>
      <c r="H4466" s="178"/>
      <c r="I4466" s="184"/>
    </row>
    <row r="4467" spans="1:50">
      <c r="A4467" s="166">
        <f t="shared" si="98"/>
        <v>126</v>
      </c>
      <c r="B4467" s="189">
        <v>44826</v>
      </c>
      <c r="C4467" s="205" t="s">
        <v>1762</v>
      </c>
      <c r="D4467" s="177" t="s">
        <v>21</v>
      </c>
      <c r="E4467" s="167">
        <v>300000</v>
      </c>
      <c r="F4467" s="167">
        <f t="shared" si="97"/>
        <v>300000</v>
      </c>
      <c r="G4467" s="171"/>
      <c r="H4467" s="178"/>
      <c r="I4467" s="184"/>
    </row>
    <row r="4468" spans="1:50">
      <c r="A4468" s="166">
        <f t="shared" si="98"/>
        <v>127</v>
      </c>
      <c r="B4468" s="189">
        <v>44827</v>
      </c>
      <c r="C4468" s="205" t="s">
        <v>1763</v>
      </c>
      <c r="D4468" s="177" t="s">
        <v>21</v>
      </c>
      <c r="E4468" s="167">
        <v>500000</v>
      </c>
      <c r="F4468" s="167">
        <f t="shared" si="97"/>
        <v>500000</v>
      </c>
      <c r="G4468" s="171"/>
      <c r="H4468" s="178"/>
      <c r="I4468" s="184"/>
    </row>
    <row r="4469" spans="1:50" s="176" customFormat="1">
      <c r="A4469" s="166">
        <f t="shared" si="98"/>
        <v>128</v>
      </c>
      <c r="B4469" s="979">
        <v>44828</v>
      </c>
      <c r="C4469" s="985" t="s">
        <v>1764</v>
      </c>
      <c r="D4469" s="182" t="s">
        <v>1749</v>
      </c>
      <c r="E4469" s="171">
        <v>69874</v>
      </c>
      <c r="F4469" s="171"/>
      <c r="G4469" s="171">
        <f>E4469</f>
        <v>69874</v>
      </c>
      <c r="H4469" s="178"/>
      <c r="I4469" s="184"/>
      <c r="J4469" s="175"/>
      <c r="K4469" s="175"/>
      <c r="L4469" s="175"/>
      <c r="M4469" s="175"/>
      <c r="N4469" s="175"/>
      <c r="O4469" s="175"/>
      <c r="P4469" s="175"/>
      <c r="Q4469" s="175"/>
      <c r="R4469" s="175"/>
      <c r="S4469" s="175"/>
      <c r="T4469" s="175"/>
      <c r="U4469" s="175"/>
      <c r="V4469" s="175"/>
      <c r="W4469" s="175"/>
      <c r="X4469" s="175"/>
      <c r="Y4469" s="175"/>
      <c r="Z4469" s="175"/>
      <c r="AA4469" s="175"/>
      <c r="AB4469" s="175"/>
      <c r="AC4469" s="175"/>
      <c r="AD4469" s="175"/>
      <c r="AE4469" s="175"/>
      <c r="AF4469" s="175"/>
      <c r="AG4469" s="175"/>
      <c r="AH4469" s="175"/>
      <c r="AI4469" s="175"/>
      <c r="AJ4469" s="175"/>
      <c r="AK4469" s="175"/>
      <c r="AL4469" s="175"/>
      <c r="AM4469" s="175"/>
      <c r="AN4469" s="175"/>
      <c r="AO4469" s="175"/>
      <c r="AP4469" s="175"/>
      <c r="AQ4469" s="175"/>
      <c r="AR4469" s="175"/>
      <c r="AS4469" s="175"/>
      <c r="AT4469" s="175"/>
      <c r="AU4469" s="175"/>
      <c r="AV4469" s="175"/>
      <c r="AW4469" s="175"/>
      <c r="AX4469" s="175"/>
    </row>
    <row r="4470" spans="1:50" ht="25.5">
      <c r="A4470" s="166">
        <f t="shared" si="98"/>
        <v>129</v>
      </c>
      <c r="B4470" s="189">
        <v>44831</v>
      </c>
      <c r="C4470" s="205" t="s">
        <v>1765</v>
      </c>
      <c r="D4470" s="206" t="s">
        <v>1750</v>
      </c>
      <c r="E4470" s="167">
        <v>200130322</v>
      </c>
      <c r="F4470" s="167">
        <f t="shared" si="97"/>
        <v>200130322</v>
      </c>
      <c r="G4470" s="171"/>
      <c r="H4470" s="178"/>
      <c r="I4470" s="184"/>
    </row>
    <row r="4471" spans="1:50">
      <c r="A4471" s="166">
        <f t="shared" si="98"/>
        <v>130</v>
      </c>
      <c r="B4471" s="189">
        <v>44832</v>
      </c>
      <c r="C4471" s="205" t="s">
        <v>1766</v>
      </c>
      <c r="D4471" s="177" t="s">
        <v>2504</v>
      </c>
      <c r="E4471" s="167">
        <v>300000</v>
      </c>
      <c r="F4471" s="167">
        <f t="shared" si="97"/>
        <v>300000</v>
      </c>
      <c r="G4471" s="171"/>
      <c r="H4471" s="178"/>
      <c r="I4471" s="184"/>
    </row>
    <row r="4472" spans="1:50">
      <c r="A4472" s="166">
        <f t="shared" si="98"/>
        <v>131</v>
      </c>
      <c r="B4472" s="260">
        <v>44835</v>
      </c>
      <c r="C4472" s="213" t="s">
        <v>1781</v>
      </c>
      <c r="D4472" s="177" t="s">
        <v>2547</v>
      </c>
      <c r="E4472" s="167">
        <v>100000</v>
      </c>
      <c r="F4472" s="167">
        <f t="shared" si="97"/>
        <v>100000</v>
      </c>
      <c r="G4472" s="171"/>
      <c r="H4472" s="178"/>
      <c r="I4472" s="184"/>
    </row>
    <row r="4473" spans="1:50" ht="25.5">
      <c r="A4473" s="166">
        <f t="shared" si="98"/>
        <v>132</v>
      </c>
      <c r="B4473" s="260">
        <v>44837</v>
      </c>
      <c r="C4473" s="213" t="s">
        <v>1782</v>
      </c>
      <c r="D4473" s="177" t="s">
        <v>2565</v>
      </c>
      <c r="E4473" s="167">
        <v>19560000</v>
      </c>
      <c r="F4473" s="167">
        <f t="shared" si="97"/>
        <v>19560000</v>
      </c>
      <c r="G4473" s="171"/>
      <c r="H4473" s="178"/>
      <c r="I4473" s="184"/>
    </row>
    <row r="4474" spans="1:50">
      <c r="A4474" s="166">
        <f t="shared" si="98"/>
        <v>133</v>
      </c>
      <c r="B4474" s="260">
        <v>44839</v>
      </c>
      <c r="C4474" s="213" t="s">
        <v>1783</v>
      </c>
      <c r="D4474" s="206" t="s">
        <v>2489</v>
      </c>
      <c r="E4474" s="167">
        <v>200000</v>
      </c>
      <c r="F4474" s="167">
        <f t="shared" si="97"/>
        <v>200000</v>
      </c>
      <c r="G4474" s="171"/>
      <c r="H4474" s="178"/>
      <c r="I4474" s="184"/>
    </row>
    <row r="4475" spans="1:50">
      <c r="A4475" s="166">
        <f t="shared" si="98"/>
        <v>134</v>
      </c>
      <c r="B4475" s="260">
        <v>44839</v>
      </c>
      <c r="C4475" s="213" t="s">
        <v>1783</v>
      </c>
      <c r="D4475" s="177" t="s">
        <v>21</v>
      </c>
      <c r="E4475" s="261">
        <v>65000</v>
      </c>
      <c r="F4475" s="167">
        <f t="shared" si="97"/>
        <v>65000</v>
      </c>
      <c r="G4475" s="171"/>
      <c r="H4475" s="178"/>
      <c r="I4475" s="184"/>
    </row>
    <row r="4476" spans="1:50">
      <c r="A4476" s="166">
        <f t="shared" si="98"/>
        <v>135</v>
      </c>
      <c r="B4476" s="260">
        <v>44840</v>
      </c>
      <c r="C4476" s="213" t="s">
        <v>1783</v>
      </c>
      <c r="D4476" s="177" t="s">
        <v>21</v>
      </c>
      <c r="E4476" s="261">
        <v>70000</v>
      </c>
      <c r="F4476" s="167">
        <f t="shared" si="97"/>
        <v>70000</v>
      </c>
      <c r="G4476" s="171"/>
      <c r="H4476" s="178"/>
      <c r="I4476" s="184"/>
    </row>
    <row r="4477" spans="1:50">
      <c r="A4477" s="166">
        <f t="shared" si="98"/>
        <v>136</v>
      </c>
      <c r="B4477" s="260">
        <v>44840</v>
      </c>
      <c r="C4477" s="213" t="s">
        <v>1783</v>
      </c>
      <c r="D4477" s="177" t="s">
        <v>21</v>
      </c>
      <c r="E4477" s="261">
        <v>100000</v>
      </c>
      <c r="F4477" s="167">
        <f t="shared" si="97"/>
        <v>100000</v>
      </c>
      <c r="G4477" s="171"/>
      <c r="H4477" s="178"/>
      <c r="I4477" s="184"/>
    </row>
    <row r="4478" spans="1:50">
      <c r="A4478" s="166">
        <f t="shared" si="98"/>
        <v>137</v>
      </c>
      <c r="B4478" s="260">
        <v>44840</v>
      </c>
      <c r="C4478" s="213" t="s">
        <v>1783</v>
      </c>
      <c r="D4478" s="177" t="s">
        <v>21</v>
      </c>
      <c r="E4478" s="261">
        <v>100000</v>
      </c>
      <c r="F4478" s="167">
        <f t="shared" si="97"/>
        <v>100000</v>
      </c>
      <c r="G4478" s="171"/>
      <c r="H4478" s="178"/>
      <c r="I4478" s="184"/>
    </row>
    <row r="4479" spans="1:50">
      <c r="A4479" s="166">
        <f t="shared" si="98"/>
        <v>138</v>
      </c>
      <c r="B4479" s="260">
        <v>44840</v>
      </c>
      <c r="C4479" s="213" t="s">
        <v>1783</v>
      </c>
      <c r="D4479" s="177" t="s">
        <v>21</v>
      </c>
      <c r="E4479" s="261">
        <v>100000</v>
      </c>
      <c r="F4479" s="167">
        <f t="shared" si="97"/>
        <v>100000</v>
      </c>
      <c r="G4479" s="171"/>
      <c r="H4479" s="178"/>
      <c r="I4479" s="184"/>
    </row>
    <row r="4480" spans="1:50">
      <c r="A4480" s="166">
        <f t="shared" si="98"/>
        <v>139</v>
      </c>
      <c r="B4480" s="260">
        <v>44840</v>
      </c>
      <c r="C4480" s="213" t="s">
        <v>1783</v>
      </c>
      <c r="D4480" s="177" t="s">
        <v>21</v>
      </c>
      <c r="E4480" s="261">
        <v>70000</v>
      </c>
      <c r="F4480" s="167">
        <f t="shared" si="97"/>
        <v>70000</v>
      </c>
      <c r="G4480" s="171"/>
      <c r="H4480" s="178"/>
      <c r="I4480" s="184"/>
    </row>
    <row r="4481" spans="1:50">
      <c r="A4481" s="166">
        <f t="shared" si="98"/>
        <v>140</v>
      </c>
      <c r="B4481" s="260">
        <v>44841</v>
      </c>
      <c r="C4481" s="200" t="s">
        <v>1784</v>
      </c>
      <c r="D4481" s="179" t="s">
        <v>2508</v>
      </c>
      <c r="E4481" s="261">
        <v>200000</v>
      </c>
      <c r="F4481" s="167">
        <f t="shared" si="97"/>
        <v>200000</v>
      </c>
      <c r="G4481" s="171"/>
      <c r="H4481" s="178"/>
      <c r="I4481" s="184"/>
    </row>
    <row r="4482" spans="1:50" ht="25.5">
      <c r="A4482" s="166">
        <f t="shared" si="98"/>
        <v>141</v>
      </c>
      <c r="B4482" s="260">
        <v>44845</v>
      </c>
      <c r="C4482" s="200" t="s">
        <v>1785</v>
      </c>
      <c r="D4482" s="80" t="s">
        <v>2551</v>
      </c>
      <c r="E4482" s="261">
        <v>1000000</v>
      </c>
      <c r="F4482" s="167">
        <f t="shared" si="97"/>
        <v>1000000</v>
      </c>
      <c r="G4482" s="171"/>
      <c r="H4482" s="178"/>
      <c r="I4482" s="184"/>
    </row>
    <row r="4483" spans="1:50" ht="25.5">
      <c r="A4483" s="166">
        <f t="shared" si="98"/>
        <v>142</v>
      </c>
      <c r="B4483" s="260">
        <v>44848</v>
      </c>
      <c r="C4483" s="200" t="s">
        <v>1787</v>
      </c>
      <c r="D4483" s="204" t="s">
        <v>1775</v>
      </c>
      <c r="E4483" s="261">
        <v>5000000</v>
      </c>
      <c r="F4483" s="167">
        <f t="shared" si="97"/>
        <v>5000000</v>
      </c>
      <c r="G4483" s="171"/>
      <c r="H4483" s="178"/>
      <c r="I4483" s="184"/>
    </row>
    <row r="4484" spans="1:50">
      <c r="A4484" s="166">
        <f t="shared" si="98"/>
        <v>143</v>
      </c>
      <c r="B4484" s="260">
        <v>44849</v>
      </c>
      <c r="C4484" s="200" t="s">
        <v>1788</v>
      </c>
      <c r="D4484" s="177" t="s">
        <v>21</v>
      </c>
      <c r="E4484" s="261">
        <v>20000</v>
      </c>
      <c r="F4484" s="167">
        <f t="shared" si="97"/>
        <v>20000</v>
      </c>
      <c r="G4484" s="171"/>
      <c r="H4484" s="178"/>
      <c r="I4484" s="184"/>
    </row>
    <row r="4485" spans="1:50">
      <c r="A4485" s="166">
        <f t="shared" si="98"/>
        <v>144</v>
      </c>
      <c r="B4485" s="260">
        <v>44849</v>
      </c>
      <c r="C4485" s="200" t="s">
        <v>1788</v>
      </c>
      <c r="D4485" s="177" t="s">
        <v>21</v>
      </c>
      <c r="E4485" s="261">
        <v>2000</v>
      </c>
      <c r="F4485" s="167">
        <f t="shared" si="97"/>
        <v>2000</v>
      </c>
      <c r="G4485" s="171"/>
      <c r="H4485" s="178"/>
      <c r="I4485" s="184"/>
    </row>
    <row r="4486" spans="1:50">
      <c r="A4486" s="166">
        <f t="shared" si="98"/>
        <v>145</v>
      </c>
      <c r="B4486" s="260">
        <v>44850</v>
      </c>
      <c r="C4486" s="200" t="s">
        <v>1789</v>
      </c>
      <c r="D4486" s="177" t="s">
        <v>21</v>
      </c>
      <c r="E4486" s="261">
        <v>6000</v>
      </c>
      <c r="F4486" s="167">
        <f t="shared" si="97"/>
        <v>6000</v>
      </c>
      <c r="G4486" s="171"/>
      <c r="H4486" s="178"/>
      <c r="I4486" s="184"/>
    </row>
    <row r="4487" spans="1:50">
      <c r="A4487" s="166">
        <f t="shared" si="98"/>
        <v>146</v>
      </c>
      <c r="B4487" s="260">
        <v>44851</v>
      </c>
      <c r="C4487" s="200" t="s">
        <v>1790</v>
      </c>
      <c r="D4487" s="177" t="s">
        <v>21</v>
      </c>
      <c r="E4487" s="261">
        <v>10000</v>
      </c>
      <c r="F4487" s="167">
        <f t="shared" si="97"/>
        <v>10000</v>
      </c>
      <c r="G4487" s="171"/>
      <c r="H4487" s="178"/>
      <c r="I4487" s="184"/>
    </row>
    <row r="4488" spans="1:50">
      <c r="A4488" s="166">
        <f t="shared" si="98"/>
        <v>147</v>
      </c>
      <c r="B4488" s="260">
        <v>44851</v>
      </c>
      <c r="C4488" s="200" t="s">
        <v>1790</v>
      </c>
      <c r="D4488" s="177" t="s">
        <v>21</v>
      </c>
      <c r="E4488" s="261">
        <v>10000</v>
      </c>
      <c r="F4488" s="167">
        <f t="shared" si="97"/>
        <v>10000</v>
      </c>
      <c r="G4488" s="171"/>
      <c r="H4488" s="178"/>
      <c r="I4488" s="184"/>
    </row>
    <row r="4489" spans="1:50">
      <c r="A4489" s="166">
        <f t="shared" si="98"/>
        <v>148</v>
      </c>
      <c r="B4489" s="260">
        <v>44851</v>
      </c>
      <c r="C4489" s="200" t="s">
        <v>1790</v>
      </c>
      <c r="D4489" s="177" t="s">
        <v>21</v>
      </c>
      <c r="E4489" s="261">
        <v>10000</v>
      </c>
      <c r="F4489" s="167">
        <f t="shared" si="97"/>
        <v>10000</v>
      </c>
      <c r="G4489" s="171"/>
      <c r="H4489" s="178"/>
      <c r="I4489" s="184"/>
    </row>
    <row r="4490" spans="1:50">
      <c r="A4490" s="166">
        <f t="shared" si="98"/>
        <v>149</v>
      </c>
      <c r="B4490" s="260">
        <v>44852</v>
      </c>
      <c r="C4490" s="200" t="s">
        <v>1791</v>
      </c>
      <c r="D4490" s="177" t="s">
        <v>21</v>
      </c>
      <c r="E4490" s="261">
        <v>65000</v>
      </c>
      <c r="F4490" s="167">
        <f t="shared" ref="F4490:F4530" si="99">E4490</f>
        <v>65000</v>
      </c>
      <c r="G4490" s="171"/>
      <c r="H4490" s="178"/>
      <c r="I4490" s="184"/>
    </row>
    <row r="4491" spans="1:50">
      <c r="A4491" s="166">
        <f t="shared" si="98"/>
        <v>150</v>
      </c>
      <c r="B4491" s="260">
        <v>44853</v>
      </c>
      <c r="C4491" s="200" t="s">
        <v>1792</v>
      </c>
      <c r="D4491" s="177" t="s">
        <v>21</v>
      </c>
      <c r="E4491" s="261">
        <v>10000</v>
      </c>
      <c r="F4491" s="167">
        <f t="shared" si="99"/>
        <v>10000</v>
      </c>
      <c r="G4491" s="171"/>
      <c r="H4491" s="178"/>
      <c r="I4491" s="184"/>
    </row>
    <row r="4492" spans="1:50">
      <c r="A4492" s="166">
        <f t="shared" si="98"/>
        <v>151</v>
      </c>
      <c r="B4492" s="260">
        <v>44853</v>
      </c>
      <c r="C4492" s="200" t="s">
        <v>1792</v>
      </c>
      <c r="D4492" s="177" t="s">
        <v>21</v>
      </c>
      <c r="E4492" s="261">
        <v>5000</v>
      </c>
      <c r="F4492" s="167">
        <f t="shared" si="99"/>
        <v>5000</v>
      </c>
      <c r="G4492" s="171"/>
      <c r="H4492" s="178"/>
      <c r="I4492" s="184"/>
    </row>
    <row r="4493" spans="1:50">
      <c r="A4493" s="166">
        <f t="shared" si="98"/>
        <v>152</v>
      </c>
      <c r="B4493" s="260">
        <v>44858</v>
      </c>
      <c r="C4493" s="200" t="s">
        <v>1794</v>
      </c>
      <c r="D4493" s="177" t="s">
        <v>2567</v>
      </c>
      <c r="E4493" s="261">
        <v>500000</v>
      </c>
      <c r="F4493" s="167">
        <f t="shared" si="99"/>
        <v>500000</v>
      </c>
      <c r="G4493" s="171"/>
      <c r="H4493" s="178"/>
      <c r="I4493" s="184"/>
    </row>
    <row r="4494" spans="1:50">
      <c r="A4494" s="166">
        <f t="shared" si="98"/>
        <v>153</v>
      </c>
      <c r="B4494" s="260">
        <v>44858</v>
      </c>
      <c r="C4494" s="200" t="s">
        <v>1794</v>
      </c>
      <c r="D4494" s="177" t="s">
        <v>2568</v>
      </c>
      <c r="E4494" s="261">
        <v>500000</v>
      </c>
      <c r="F4494" s="167">
        <f t="shared" si="99"/>
        <v>500000</v>
      </c>
      <c r="G4494" s="171"/>
      <c r="H4494" s="178"/>
      <c r="I4494" s="184"/>
    </row>
    <row r="4495" spans="1:50" s="176" customFormat="1">
      <c r="A4495" s="166">
        <f t="shared" si="98"/>
        <v>154</v>
      </c>
      <c r="B4495" s="975">
        <v>44858</v>
      </c>
      <c r="C4495" s="968" t="s">
        <v>1794</v>
      </c>
      <c r="D4495" s="177" t="s">
        <v>2349</v>
      </c>
      <c r="E4495" s="214">
        <v>49819</v>
      </c>
      <c r="F4495" s="171"/>
      <c r="G4495" s="171">
        <f>E4495</f>
        <v>49819</v>
      </c>
      <c r="H4495" s="178"/>
      <c r="I4495" s="184"/>
      <c r="J4495" s="175"/>
      <c r="K4495" s="175"/>
      <c r="L4495" s="175"/>
      <c r="M4495" s="175"/>
      <c r="N4495" s="175"/>
      <c r="O4495" s="175"/>
      <c r="P4495" s="175"/>
      <c r="Q4495" s="175"/>
      <c r="R4495" s="175"/>
      <c r="S4495" s="175"/>
      <c r="T4495" s="175"/>
      <c r="U4495" s="175"/>
      <c r="V4495" s="175"/>
      <c r="W4495" s="175"/>
      <c r="X4495" s="175"/>
      <c r="Y4495" s="175"/>
      <c r="Z4495" s="175"/>
      <c r="AA4495" s="175"/>
      <c r="AB4495" s="175"/>
      <c r="AC4495" s="175"/>
      <c r="AD4495" s="175"/>
      <c r="AE4495" s="175"/>
      <c r="AF4495" s="175"/>
      <c r="AG4495" s="175"/>
      <c r="AH4495" s="175"/>
      <c r="AI4495" s="175"/>
      <c r="AJ4495" s="175"/>
      <c r="AK4495" s="175"/>
      <c r="AL4495" s="175"/>
      <c r="AM4495" s="175"/>
      <c r="AN4495" s="175"/>
      <c r="AO4495" s="175"/>
      <c r="AP4495" s="175"/>
      <c r="AQ4495" s="175"/>
      <c r="AR4495" s="175"/>
      <c r="AS4495" s="175"/>
      <c r="AT4495" s="175"/>
      <c r="AU4495" s="175"/>
      <c r="AV4495" s="175"/>
      <c r="AW4495" s="175"/>
      <c r="AX4495" s="175"/>
    </row>
    <row r="4496" spans="1:50">
      <c r="A4496" s="166">
        <f t="shared" si="98"/>
        <v>155</v>
      </c>
      <c r="B4496" s="260">
        <v>44859</v>
      </c>
      <c r="C4496" s="200" t="s">
        <v>1795</v>
      </c>
      <c r="D4496" s="177" t="s">
        <v>21</v>
      </c>
      <c r="E4496" s="261">
        <v>65000</v>
      </c>
      <c r="F4496" s="167">
        <f t="shared" si="99"/>
        <v>65000</v>
      </c>
      <c r="G4496" s="171"/>
      <c r="H4496" s="178"/>
      <c r="I4496" s="184"/>
    </row>
    <row r="4497" spans="1:50">
      <c r="A4497" s="166">
        <f t="shared" si="98"/>
        <v>156</v>
      </c>
      <c r="B4497" s="260">
        <v>44863</v>
      </c>
      <c r="C4497" s="200" t="s">
        <v>1799</v>
      </c>
      <c r="D4497" s="177" t="s">
        <v>2504</v>
      </c>
      <c r="E4497" s="261">
        <v>300000</v>
      </c>
      <c r="F4497" s="167">
        <f t="shared" si="99"/>
        <v>300000</v>
      </c>
      <c r="G4497" s="171"/>
      <c r="H4497" s="178"/>
      <c r="I4497" s="184"/>
    </row>
    <row r="4498" spans="1:50">
      <c r="A4498" s="166">
        <f t="shared" si="98"/>
        <v>157</v>
      </c>
      <c r="B4498" s="260">
        <v>44863</v>
      </c>
      <c r="C4498" s="200" t="s">
        <v>1799</v>
      </c>
      <c r="D4498" s="177" t="s">
        <v>21</v>
      </c>
      <c r="E4498" s="261">
        <v>2000000</v>
      </c>
      <c r="F4498" s="167">
        <f t="shared" si="99"/>
        <v>2000000</v>
      </c>
      <c r="G4498" s="171"/>
      <c r="H4498" s="178"/>
      <c r="I4498" s="184"/>
    </row>
    <row r="4499" spans="1:50">
      <c r="A4499" s="166">
        <f t="shared" si="98"/>
        <v>158</v>
      </c>
      <c r="B4499" s="260">
        <v>44869</v>
      </c>
      <c r="C4499" s="200" t="s">
        <v>1822</v>
      </c>
      <c r="D4499" s="179" t="s">
        <v>2508</v>
      </c>
      <c r="E4499" s="261">
        <v>200000</v>
      </c>
      <c r="F4499" s="167">
        <f t="shared" si="99"/>
        <v>200000</v>
      </c>
      <c r="G4499" s="171"/>
      <c r="H4499" s="178"/>
      <c r="I4499" s="184"/>
    </row>
    <row r="4500" spans="1:50">
      <c r="A4500" s="166">
        <f t="shared" si="98"/>
        <v>159</v>
      </c>
      <c r="B4500" s="260">
        <v>44871</v>
      </c>
      <c r="C4500" s="200" t="s">
        <v>1823</v>
      </c>
      <c r="D4500" s="206" t="s">
        <v>2489</v>
      </c>
      <c r="E4500" s="261">
        <v>200000</v>
      </c>
      <c r="F4500" s="167">
        <f t="shared" si="99"/>
        <v>200000</v>
      </c>
      <c r="G4500" s="171"/>
      <c r="H4500" s="178"/>
      <c r="I4500" s="184"/>
    </row>
    <row r="4501" spans="1:50" s="176" customFormat="1" ht="25.5">
      <c r="A4501" s="166">
        <f t="shared" si="98"/>
        <v>160</v>
      </c>
      <c r="B4501" s="975">
        <v>44877</v>
      </c>
      <c r="C4501" s="968" t="s">
        <v>1829</v>
      </c>
      <c r="D4501" s="977" t="s">
        <v>1732</v>
      </c>
      <c r="E4501" s="214">
        <v>8821918</v>
      </c>
      <c r="F4501" s="171"/>
      <c r="G4501" s="171">
        <f>E4501</f>
        <v>8821918</v>
      </c>
      <c r="H4501" s="178"/>
      <c r="I4501" s="184"/>
      <c r="J4501" s="175"/>
      <c r="K4501" s="175"/>
      <c r="L4501" s="175"/>
      <c r="M4501" s="175"/>
      <c r="N4501" s="175"/>
      <c r="O4501" s="175"/>
      <c r="P4501" s="175"/>
      <c r="Q4501" s="175"/>
      <c r="R4501" s="175"/>
      <c r="S4501" s="175"/>
      <c r="T4501" s="175"/>
      <c r="U4501" s="175"/>
      <c r="V4501" s="175"/>
      <c r="W4501" s="175"/>
      <c r="X4501" s="175"/>
      <c r="Y4501" s="175"/>
      <c r="Z4501" s="175"/>
      <c r="AA4501" s="175"/>
      <c r="AB4501" s="175"/>
      <c r="AC4501" s="175"/>
      <c r="AD4501" s="175"/>
      <c r="AE4501" s="175"/>
      <c r="AF4501" s="175"/>
      <c r="AG4501" s="175"/>
      <c r="AH4501" s="175"/>
      <c r="AI4501" s="175"/>
      <c r="AJ4501" s="175"/>
      <c r="AK4501" s="175"/>
      <c r="AL4501" s="175"/>
      <c r="AM4501" s="175"/>
      <c r="AN4501" s="175"/>
      <c r="AO4501" s="175"/>
      <c r="AP4501" s="175"/>
      <c r="AQ4501" s="175"/>
      <c r="AR4501" s="175"/>
      <c r="AS4501" s="175"/>
      <c r="AT4501" s="175"/>
      <c r="AU4501" s="175"/>
      <c r="AV4501" s="175"/>
      <c r="AW4501" s="175"/>
      <c r="AX4501" s="175"/>
    </row>
    <row r="4502" spans="1:50" ht="25.5">
      <c r="A4502" s="166">
        <f t="shared" si="98"/>
        <v>161</v>
      </c>
      <c r="B4502" s="260">
        <v>44882</v>
      </c>
      <c r="C4502" s="200" t="s">
        <v>1832</v>
      </c>
      <c r="D4502" s="194" t="s">
        <v>2427</v>
      </c>
      <c r="E4502" s="214">
        <v>4000000</v>
      </c>
      <c r="F4502" s="167">
        <f t="shared" si="99"/>
        <v>4000000</v>
      </c>
      <c r="G4502" s="171"/>
      <c r="H4502" s="178"/>
      <c r="I4502" s="184"/>
    </row>
    <row r="4503" spans="1:50">
      <c r="A4503" s="166">
        <f t="shared" si="98"/>
        <v>162</v>
      </c>
      <c r="B4503" s="260">
        <v>44884</v>
      </c>
      <c r="C4503" s="200" t="s">
        <v>1833</v>
      </c>
      <c r="D4503" s="216" t="s">
        <v>2575</v>
      </c>
      <c r="E4503" s="261">
        <v>1200000</v>
      </c>
      <c r="F4503" s="167">
        <f t="shared" si="99"/>
        <v>1200000</v>
      </c>
      <c r="G4503" s="171"/>
      <c r="H4503" s="178"/>
      <c r="I4503" s="184"/>
    </row>
    <row r="4504" spans="1:50" ht="25.5">
      <c r="A4504" s="166">
        <f t="shared" si="98"/>
        <v>163</v>
      </c>
      <c r="B4504" s="260">
        <v>44886</v>
      </c>
      <c r="C4504" s="200" t="s">
        <v>1824</v>
      </c>
      <c r="D4504" s="206" t="s">
        <v>2576</v>
      </c>
      <c r="E4504" s="261">
        <v>2000000</v>
      </c>
      <c r="F4504" s="167">
        <f t="shared" si="99"/>
        <v>2000000</v>
      </c>
      <c r="G4504" s="171"/>
      <c r="H4504" s="178"/>
      <c r="I4504" s="184"/>
    </row>
    <row r="4505" spans="1:50" s="176" customFormat="1">
      <c r="A4505" s="166">
        <f t="shared" si="98"/>
        <v>164</v>
      </c>
      <c r="B4505" s="975">
        <v>44889</v>
      </c>
      <c r="C4505" s="968" t="s">
        <v>1835</v>
      </c>
      <c r="D4505" s="177" t="s">
        <v>1817</v>
      </c>
      <c r="E4505" s="214">
        <v>84121</v>
      </c>
      <c r="F4505" s="171"/>
      <c r="G4505" s="171">
        <f>E4505</f>
        <v>84121</v>
      </c>
      <c r="H4505" s="178"/>
      <c r="I4505" s="184"/>
      <c r="J4505" s="175"/>
      <c r="K4505" s="175"/>
      <c r="L4505" s="175"/>
      <c r="M4505" s="175"/>
      <c r="N4505" s="175"/>
      <c r="O4505" s="175"/>
      <c r="P4505" s="175"/>
      <c r="Q4505" s="175"/>
      <c r="R4505" s="175"/>
      <c r="S4505" s="175"/>
      <c r="T4505" s="175"/>
      <c r="U4505" s="175"/>
      <c r="V4505" s="175"/>
      <c r="W4505" s="175"/>
      <c r="X4505" s="175"/>
      <c r="Y4505" s="175"/>
      <c r="Z4505" s="175"/>
      <c r="AA4505" s="175"/>
      <c r="AB4505" s="175"/>
      <c r="AC4505" s="175"/>
      <c r="AD4505" s="175"/>
      <c r="AE4505" s="175"/>
      <c r="AF4505" s="175"/>
      <c r="AG4505" s="175"/>
      <c r="AH4505" s="175"/>
      <c r="AI4505" s="175"/>
      <c r="AJ4505" s="175"/>
      <c r="AK4505" s="175"/>
      <c r="AL4505" s="175"/>
      <c r="AM4505" s="175"/>
      <c r="AN4505" s="175"/>
      <c r="AO4505" s="175"/>
      <c r="AP4505" s="175"/>
      <c r="AQ4505" s="175"/>
      <c r="AR4505" s="175"/>
      <c r="AS4505" s="175"/>
      <c r="AT4505" s="175"/>
      <c r="AU4505" s="175"/>
      <c r="AV4505" s="175"/>
      <c r="AW4505" s="175"/>
      <c r="AX4505" s="175"/>
    </row>
    <row r="4506" spans="1:50">
      <c r="A4506" s="166">
        <f t="shared" si="98"/>
        <v>165</v>
      </c>
      <c r="B4506" s="260">
        <v>44890</v>
      </c>
      <c r="C4506" s="200" t="s">
        <v>1836</v>
      </c>
      <c r="D4506" s="216" t="s">
        <v>2577</v>
      </c>
      <c r="E4506" s="261">
        <v>2050000</v>
      </c>
      <c r="F4506" s="167">
        <f t="shared" si="99"/>
        <v>2050000</v>
      </c>
      <c r="G4506" s="171"/>
      <c r="H4506" s="178"/>
      <c r="I4506" s="184"/>
    </row>
    <row r="4507" spans="1:50">
      <c r="A4507" s="166">
        <f t="shared" si="98"/>
        <v>166</v>
      </c>
      <c r="B4507" s="260">
        <v>44893</v>
      </c>
      <c r="C4507" s="200" t="s">
        <v>1837</v>
      </c>
      <c r="D4507" s="914" t="s">
        <v>2578</v>
      </c>
      <c r="E4507" s="261">
        <v>200000</v>
      </c>
      <c r="F4507" s="167">
        <f t="shared" si="99"/>
        <v>200000</v>
      </c>
      <c r="G4507" s="171"/>
      <c r="H4507" s="178"/>
      <c r="I4507" s="184"/>
    </row>
    <row r="4508" spans="1:50">
      <c r="A4508" s="166">
        <f t="shared" si="98"/>
        <v>167</v>
      </c>
      <c r="B4508" s="260">
        <v>44893</v>
      </c>
      <c r="C4508" s="200" t="s">
        <v>1837</v>
      </c>
      <c r="D4508" s="177" t="s">
        <v>2504</v>
      </c>
      <c r="E4508" s="261">
        <v>300000</v>
      </c>
      <c r="F4508" s="167">
        <f t="shared" si="99"/>
        <v>300000</v>
      </c>
      <c r="G4508" s="171"/>
      <c r="H4508" s="178"/>
      <c r="I4508" s="184"/>
    </row>
    <row r="4509" spans="1:50">
      <c r="A4509" s="166">
        <f t="shared" ref="A4509:A4530" si="100">A4508+1</f>
        <v>168</v>
      </c>
      <c r="B4509" s="260">
        <v>44896</v>
      </c>
      <c r="C4509" s="200" t="s">
        <v>2202</v>
      </c>
      <c r="D4509" s="216" t="s">
        <v>2547</v>
      </c>
      <c r="E4509" s="214">
        <v>100000</v>
      </c>
      <c r="F4509" s="167">
        <f t="shared" si="99"/>
        <v>100000</v>
      </c>
      <c r="G4509" s="171"/>
      <c r="H4509" s="178"/>
      <c r="I4509" s="184"/>
    </row>
    <row r="4510" spans="1:50" s="176" customFormat="1" ht="25.5">
      <c r="A4510" s="166">
        <f t="shared" si="100"/>
        <v>169</v>
      </c>
      <c r="B4510" s="975">
        <v>44898</v>
      </c>
      <c r="C4510" s="968" t="s">
        <v>2204</v>
      </c>
      <c r="D4510" s="977" t="s">
        <v>2353</v>
      </c>
      <c r="E4510" s="214">
        <v>76000000</v>
      </c>
      <c r="F4510" s="171"/>
      <c r="G4510" s="171">
        <f>E4510</f>
        <v>76000000</v>
      </c>
      <c r="H4510" s="178"/>
      <c r="I4510" s="184"/>
      <c r="J4510" s="175"/>
      <c r="K4510" s="175"/>
      <c r="L4510" s="175"/>
      <c r="M4510" s="175"/>
      <c r="N4510" s="175"/>
      <c r="O4510" s="175"/>
      <c r="P4510" s="175"/>
      <c r="Q4510" s="175"/>
      <c r="R4510" s="175"/>
      <c r="S4510" s="175"/>
      <c r="T4510" s="175"/>
      <c r="U4510" s="175"/>
      <c r="V4510" s="175"/>
      <c r="W4510" s="175"/>
      <c r="X4510" s="175"/>
      <c r="Y4510" s="175"/>
      <c r="Z4510" s="175"/>
      <c r="AA4510" s="175"/>
      <c r="AB4510" s="175"/>
      <c r="AC4510" s="175"/>
      <c r="AD4510" s="175"/>
      <c r="AE4510" s="175"/>
      <c r="AF4510" s="175"/>
      <c r="AG4510" s="175"/>
      <c r="AH4510" s="175"/>
      <c r="AI4510" s="175"/>
      <c r="AJ4510" s="175"/>
      <c r="AK4510" s="175"/>
      <c r="AL4510" s="175"/>
      <c r="AM4510" s="175"/>
      <c r="AN4510" s="175"/>
      <c r="AO4510" s="175"/>
      <c r="AP4510" s="175"/>
      <c r="AQ4510" s="175"/>
      <c r="AR4510" s="175"/>
      <c r="AS4510" s="175"/>
      <c r="AT4510" s="175"/>
      <c r="AU4510" s="175"/>
      <c r="AV4510" s="175"/>
      <c r="AW4510" s="175"/>
      <c r="AX4510" s="175"/>
    </row>
    <row r="4511" spans="1:50" s="176" customFormat="1">
      <c r="A4511" s="166">
        <f t="shared" si="100"/>
        <v>170</v>
      </c>
      <c r="B4511" s="975">
        <v>44900</v>
      </c>
      <c r="C4511" s="968" t="s">
        <v>2205</v>
      </c>
      <c r="D4511" s="182" t="s">
        <v>2489</v>
      </c>
      <c r="E4511" s="214">
        <v>200000</v>
      </c>
      <c r="F4511" s="171">
        <f t="shared" si="99"/>
        <v>200000</v>
      </c>
      <c r="G4511" s="171"/>
      <c r="H4511" s="178"/>
      <c r="I4511" s="184"/>
      <c r="J4511" s="175"/>
      <c r="K4511" s="175"/>
      <c r="L4511" s="175"/>
      <c r="M4511" s="175"/>
      <c r="N4511" s="175"/>
      <c r="O4511" s="175"/>
      <c r="P4511" s="175"/>
      <c r="Q4511" s="175"/>
      <c r="R4511" s="175"/>
      <c r="S4511" s="175"/>
      <c r="T4511" s="175"/>
      <c r="U4511" s="175"/>
      <c r="V4511" s="175"/>
      <c r="W4511" s="175"/>
      <c r="X4511" s="175"/>
      <c r="Y4511" s="175"/>
      <c r="Z4511" s="175"/>
      <c r="AA4511" s="175"/>
      <c r="AB4511" s="175"/>
      <c r="AC4511" s="175"/>
      <c r="AD4511" s="175"/>
      <c r="AE4511" s="175"/>
      <c r="AF4511" s="175"/>
      <c r="AG4511" s="175"/>
      <c r="AH4511" s="175"/>
      <c r="AI4511" s="175"/>
      <c r="AJ4511" s="175"/>
      <c r="AK4511" s="175"/>
      <c r="AL4511" s="175"/>
      <c r="AM4511" s="175"/>
      <c r="AN4511" s="175"/>
      <c r="AO4511" s="175"/>
      <c r="AP4511" s="175"/>
      <c r="AQ4511" s="175"/>
      <c r="AR4511" s="175"/>
      <c r="AS4511" s="175"/>
      <c r="AT4511" s="175"/>
      <c r="AU4511" s="175"/>
      <c r="AV4511" s="175"/>
      <c r="AW4511" s="175"/>
      <c r="AX4511" s="175"/>
    </row>
    <row r="4512" spans="1:50" s="176" customFormat="1">
      <c r="A4512" s="166">
        <f t="shared" si="100"/>
        <v>171</v>
      </c>
      <c r="B4512" s="975">
        <v>44901</v>
      </c>
      <c r="C4512" s="968" t="s">
        <v>2206</v>
      </c>
      <c r="D4512" s="179" t="s">
        <v>2508</v>
      </c>
      <c r="E4512" s="214">
        <v>200000</v>
      </c>
      <c r="F4512" s="171">
        <f t="shared" si="99"/>
        <v>200000</v>
      </c>
      <c r="G4512" s="171"/>
      <c r="H4512" s="178"/>
      <c r="I4512" s="184"/>
      <c r="J4512" s="175"/>
      <c r="K4512" s="175"/>
      <c r="L4512" s="175"/>
      <c r="M4512" s="175"/>
      <c r="N4512" s="175"/>
      <c r="O4512" s="175"/>
      <c r="P4512" s="175"/>
      <c r="Q4512" s="175"/>
      <c r="R4512" s="175"/>
      <c r="S4512" s="175"/>
      <c r="T4512" s="175"/>
      <c r="U4512" s="175"/>
      <c r="V4512" s="175"/>
      <c r="W4512" s="175"/>
      <c r="X4512" s="175"/>
      <c r="Y4512" s="175"/>
      <c r="Z4512" s="175"/>
      <c r="AA4512" s="175"/>
      <c r="AB4512" s="175"/>
      <c r="AC4512" s="175"/>
      <c r="AD4512" s="175"/>
      <c r="AE4512" s="175"/>
      <c r="AF4512" s="175"/>
      <c r="AG4512" s="175"/>
      <c r="AH4512" s="175"/>
      <c r="AI4512" s="175"/>
      <c r="AJ4512" s="175"/>
      <c r="AK4512" s="175"/>
      <c r="AL4512" s="175"/>
      <c r="AM4512" s="175"/>
      <c r="AN4512" s="175"/>
      <c r="AO4512" s="175"/>
      <c r="AP4512" s="175"/>
      <c r="AQ4512" s="175"/>
      <c r="AR4512" s="175"/>
      <c r="AS4512" s="175"/>
      <c r="AT4512" s="175"/>
      <c r="AU4512" s="175"/>
      <c r="AV4512" s="175"/>
      <c r="AW4512" s="175"/>
      <c r="AX4512" s="175"/>
    </row>
    <row r="4513" spans="1:50" s="176" customFormat="1" ht="25.5">
      <c r="A4513" s="166">
        <f t="shared" si="100"/>
        <v>172</v>
      </c>
      <c r="B4513" s="975">
        <v>44904</v>
      </c>
      <c r="C4513" s="968" t="s">
        <v>2208</v>
      </c>
      <c r="D4513" s="977" t="s">
        <v>2354</v>
      </c>
      <c r="E4513" s="214">
        <v>82192</v>
      </c>
      <c r="F4513" s="171"/>
      <c r="G4513" s="171">
        <f>E4513</f>
        <v>82192</v>
      </c>
      <c r="H4513" s="178"/>
      <c r="I4513" s="184"/>
      <c r="J4513" s="175"/>
      <c r="K4513" s="175"/>
      <c r="L4513" s="175"/>
      <c r="M4513" s="175"/>
      <c r="N4513" s="175"/>
      <c r="O4513" s="175"/>
      <c r="P4513" s="175"/>
      <c r="Q4513" s="175"/>
      <c r="R4513" s="175"/>
      <c r="S4513" s="175"/>
      <c r="T4513" s="175"/>
      <c r="U4513" s="175"/>
      <c r="V4513" s="175"/>
      <c r="W4513" s="175"/>
      <c r="X4513" s="175"/>
      <c r="Y4513" s="175"/>
      <c r="Z4513" s="175"/>
      <c r="AA4513" s="175"/>
      <c r="AB4513" s="175"/>
      <c r="AC4513" s="175"/>
      <c r="AD4513" s="175"/>
      <c r="AE4513" s="175"/>
      <c r="AF4513" s="175"/>
      <c r="AG4513" s="175"/>
      <c r="AH4513" s="175"/>
      <c r="AI4513" s="175"/>
      <c r="AJ4513" s="175"/>
      <c r="AK4513" s="175"/>
      <c r="AL4513" s="175"/>
      <c r="AM4513" s="175"/>
      <c r="AN4513" s="175"/>
      <c r="AO4513" s="175"/>
      <c r="AP4513" s="175"/>
      <c r="AQ4513" s="175"/>
      <c r="AR4513" s="175"/>
      <c r="AS4513" s="175"/>
      <c r="AT4513" s="175"/>
      <c r="AU4513" s="175"/>
      <c r="AV4513" s="175"/>
      <c r="AW4513" s="175"/>
      <c r="AX4513" s="175"/>
    </row>
    <row r="4514" spans="1:50">
      <c r="A4514" s="166">
        <f t="shared" si="100"/>
        <v>173</v>
      </c>
      <c r="B4514" s="260">
        <v>44908</v>
      </c>
      <c r="C4514" s="200" t="s">
        <v>2209</v>
      </c>
      <c r="D4514" s="204" t="s">
        <v>21</v>
      </c>
      <c r="E4514" s="261">
        <v>10000</v>
      </c>
      <c r="F4514" s="167">
        <f t="shared" si="99"/>
        <v>10000</v>
      </c>
      <c r="G4514" s="171"/>
      <c r="H4514" s="178"/>
      <c r="I4514" s="184"/>
    </row>
    <row r="4515" spans="1:50">
      <c r="A4515" s="166">
        <f t="shared" si="100"/>
        <v>174</v>
      </c>
      <c r="B4515" s="260">
        <v>44908</v>
      </c>
      <c r="C4515" s="200" t="s">
        <v>2209</v>
      </c>
      <c r="D4515" s="204" t="s">
        <v>21</v>
      </c>
      <c r="E4515" s="261">
        <v>15000</v>
      </c>
      <c r="F4515" s="167">
        <f t="shared" si="99"/>
        <v>15000</v>
      </c>
      <c r="G4515" s="171"/>
      <c r="H4515" s="178"/>
      <c r="I4515" s="184"/>
    </row>
    <row r="4516" spans="1:50">
      <c r="A4516" s="166">
        <f t="shared" si="100"/>
        <v>175</v>
      </c>
      <c r="B4516" s="260">
        <v>44908</v>
      </c>
      <c r="C4516" s="200" t="s">
        <v>2209</v>
      </c>
      <c r="D4516" s="204" t="s">
        <v>21</v>
      </c>
      <c r="E4516" s="261">
        <v>15000</v>
      </c>
      <c r="F4516" s="167">
        <f t="shared" si="99"/>
        <v>15000</v>
      </c>
      <c r="G4516" s="171"/>
      <c r="H4516" s="178"/>
      <c r="I4516" s="184"/>
    </row>
    <row r="4517" spans="1:50">
      <c r="A4517" s="166">
        <f t="shared" si="100"/>
        <v>176</v>
      </c>
      <c r="B4517" s="260">
        <v>44908</v>
      </c>
      <c r="C4517" s="200" t="s">
        <v>2209</v>
      </c>
      <c r="D4517" s="204" t="s">
        <v>21</v>
      </c>
      <c r="E4517" s="261">
        <v>15000</v>
      </c>
      <c r="F4517" s="167">
        <f t="shared" si="99"/>
        <v>15000</v>
      </c>
      <c r="G4517" s="171"/>
      <c r="H4517" s="178"/>
      <c r="I4517" s="184"/>
    </row>
    <row r="4518" spans="1:50">
      <c r="A4518" s="166">
        <f t="shared" si="100"/>
        <v>177</v>
      </c>
      <c r="B4518" s="260">
        <v>44911</v>
      </c>
      <c r="C4518" s="200" t="s">
        <v>2210</v>
      </c>
      <c r="D4518" s="204" t="s">
        <v>21</v>
      </c>
      <c r="E4518" s="261">
        <v>30000</v>
      </c>
      <c r="F4518" s="167">
        <f t="shared" si="99"/>
        <v>30000</v>
      </c>
      <c r="G4518" s="171"/>
      <c r="H4518" s="178"/>
      <c r="I4518" s="184"/>
    </row>
    <row r="4519" spans="1:50">
      <c r="A4519" s="166">
        <f t="shared" si="100"/>
        <v>178</v>
      </c>
      <c r="B4519" s="260">
        <v>44911</v>
      </c>
      <c r="C4519" s="200" t="s">
        <v>2210</v>
      </c>
      <c r="D4519" s="204" t="s">
        <v>21</v>
      </c>
      <c r="E4519" s="261">
        <v>20000</v>
      </c>
      <c r="F4519" s="167">
        <f t="shared" si="99"/>
        <v>20000</v>
      </c>
      <c r="G4519" s="171"/>
      <c r="H4519" s="178"/>
      <c r="I4519" s="184"/>
    </row>
    <row r="4520" spans="1:50">
      <c r="A4520" s="166">
        <f t="shared" si="100"/>
        <v>179</v>
      </c>
      <c r="B4520" s="260">
        <v>44913</v>
      </c>
      <c r="C4520" s="200" t="s">
        <v>2211</v>
      </c>
      <c r="D4520" s="204" t="s">
        <v>21</v>
      </c>
      <c r="E4520" s="261">
        <v>100000</v>
      </c>
      <c r="F4520" s="167">
        <f t="shared" si="99"/>
        <v>100000</v>
      </c>
      <c r="G4520" s="171"/>
      <c r="H4520" s="178"/>
      <c r="I4520" s="184"/>
    </row>
    <row r="4521" spans="1:50">
      <c r="A4521" s="166">
        <f t="shared" si="100"/>
        <v>180</v>
      </c>
      <c r="B4521" s="260">
        <v>44914</v>
      </c>
      <c r="C4521" s="200" t="s">
        <v>2212</v>
      </c>
      <c r="D4521" s="204" t="s">
        <v>2185</v>
      </c>
      <c r="E4521" s="261">
        <v>200000</v>
      </c>
      <c r="F4521" s="167">
        <f t="shared" si="99"/>
        <v>200000</v>
      </c>
      <c r="G4521" s="171"/>
      <c r="H4521" s="178"/>
      <c r="I4521" s="184"/>
    </row>
    <row r="4522" spans="1:50" s="176" customFormat="1" ht="25.5">
      <c r="A4522" s="166">
        <f t="shared" si="100"/>
        <v>181</v>
      </c>
      <c r="B4522" s="975">
        <v>44916</v>
      </c>
      <c r="C4522" s="968" t="s">
        <v>2213</v>
      </c>
      <c r="D4522" s="976" t="s">
        <v>2377</v>
      </c>
      <c r="E4522" s="214">
        <v>76000000</v>
      </c>
      <c r="F4522" s="171"/>
      <c r="G4522" s="171">
        <f>E4522</f>
        <v>76000000</v>
      </c>
      <c r="H4522" s="178"/>
      <c r="I4522" s="184"/>
      <c r="J4522" s="175"/>
      <c r="K4522" s="175"/>
      <c r="L4522" s="175"/>
      <c r="M4522" s="175"/>
      <c r="N4522" s="175"/>
      <c r="O4522" s="175"/>
      <c r="P4522" s="175"/>
      <c r="Q4522" s="175"/>
      <c r="R4522" s="175"/>
      <c r="S4522" s="175"/>
      <c r="T4522" s="175"/>
      <c r="U4522" s="175"/>
      <c r="V4522" s="175"/>
      <c r="W4522" s="175"/>
      <c r="X4522" s="175"/>
      <c r="Y4522" s="175"/>
      <c r="Z4522" s="175"/>
      <c r="AA4522" s="175"/>
      <c r="AB4522" s="175"/>
      <c r="AC4522" s="175"/>
      <c r="AD4522" s="175"/>
      <c r="AE4522" s="175"/>
      <c r="AF4522" s="175"/>
      <c r="AG4522" s="175"/>
      <c r="AH4522" s="175"/>
      <c r="AI4522" s="175"/>
      <c r="AJ4522" s="175"/>
      <c r="AK4522" s="175"/>
      <c r="AL4522" s="175"/>
      <c r="AM4522" s="175"/>
      <c r="AN4522" s="175"/>
      <c r="AO4522" s="175"/>
      <c r="AP4522" s="175"/>
      <c r="AQ4522" s="175"/>
      <c r="AR4522" s="175"/>
      <c r="AS4522" s="175"/>
      <c r="AT4522" s="175"/>
      <c r="AU4522" s="175"/>
      <c r="AV4522" s="175"/>
      <c r="AW4522" s="175"/>
      <c r="AX4522" s="175"/>
    </row>
    <row r="4523" spans="1:50" s="176" customFormat="1">
      <c r="A4523" s="166">
        <f t="shared" si="100"/>
        <v>182</v>
      </c>
      <c r="B4523" s="975">
        <v>44919</v>
      </c>
      <c r="C4523" s="968" t="s">
        <v>2215</v>
      </c>
      <c r="D4523" s="976" t="s">
        <v>2187</v>
      </c>
      <c r="E4523" s="214">
        <v>25748</v>
      </c>
      <c r="F4523" s="171"/>
      <c r="G4523" s="171">
        <f>E4523</f>
        <v>25748</v>
      </c>
      <c r="H4523" s="178"/>
      <c r="I4523" s="184"/>
      <c r="J4523" s="175"/>
      <c r="K4523" s="175"/>
      <c r="L4523" s="175"/>
      <c r="M4523" s="175"/>
      <c r="N4523" s="175"/>
      <c r="O4523" s="175"/>
      <c r="P4523" s="175"/>
      <c r="Q4523" s="175"/>
      <c r="R4523" s="175"/>
      <c r="S4523" s="175"/>
      <c r="T4523" s="175"/>
      <c r="U4523" s="175"/>
      <c r="V4523" s="175"/>
      <c r="W4523" s="175"/>
      <c r="X4523" s="175"/>
      <c r="Y4523" s="175"/>
      <c r="Z4523" s="175"/>
      <c r="AA4523" s="175"/>
      <c r="AB4523" s="175"/>
      <c r="AC4523" s="175"/>
      <c r="AD4523" s="175"/>
      <c r="AE4523" s="175"/>
      <c r="AF4523" s="175"/>
      <c r="AG4523" s="175"/>
      <c r="AH4523" s="175"/>
      <c r="AI4523" s="175"/>
      <c r="AJ4523" s="175"/>
      <c r="AK4523" s="175"/>
      <c r="AL4523" s="175"/>
      <c r="AM4523" s="175"/>
      <c r="AN4523" s="175"/>
      <c r="AO4523" s="175"/>
      <c r="AP4523" s="175"/>
      <c r="AQ4523" s="175"/>
      <c r="AR4523" s="175"/>
      <c r="AS4523" s="175"/>
      <c r="AT4523" s="175"/>
      <c r="AU4523" s="175"/>
      <c r="AV4523" s="175"/>
      <c r="AW4523" s="175"/>
      <c r="AX4523" s="175"/>
    </row>
    <row r="4524" spans="1:50">
      <c r="A4524" s="166">
        <f t="shared" si="100"/>
        <v>183</v>
      </c>
      <c r="B4524" s="260">
        <v>44924</v>
      </c>
      <c r="C4524" s="200" t="s">
        <v>2218</v>
      </c>
      <c r="D4524" s="177" t="s">
        <v>2504</v>
      </c>
      <c r="E4524" s="261">
        <v>300000</v>
      </c>
      <c r="F4524" s="167">
        <f t="shared" si="99"/>
        <v>300000</v>
      </c>
      <c r="G4524" s="171"/>
      <c r="H4524" s="178"/>
      <c r="I4524" s="184"/>
    </row>
    <row r="4525" spans="1:50" s="176" customFormat="1" ht="25.5">
      <c r="A4525" s="166">
        <f t="shared" si="100"/>
        <v>184</v>
      </c>
      <c r="B4525" s="975">
        <v>44925</v>
      </c>
      <c r="C4525" s="968" t="s">
        <v>2219</v>
      </c>
      <c r="D4525" s="977" t="s">
        <v>2590</v>
      </c>
      <c r="E4525" s="214">
        <v>228000000</v>
      </c>
      <c r="F4525" s="171"/>
      <c r="G4525" s="171">
        <f>E4525</f>
        <v>228000000</v>
      </c>
      <c r="H4525" s="178"/>
      <c r="I4525" s="184"/>
      <c r="J4525" s="175"/>
      <c r="K4525" s="175"/>
      <c r="L4525" s="175"/>
      <c r="M4525" s="175"/>
      <c r="N4525" s="175"/>
      <c r="O4525" s="175"/>
      <c r="P4525" s="175"/>
      <c r="Q4525" s="175"/>
      <c r="R4525" s="175"/>
      <c r="S4525" s="175"/>
      <c r="T4525" s="175"/>
      <c r="U4525" s="175"/>
      <c r="V4525" s="175"/>
      <c r="W4525" s="175"/>
      <c r="X4525" s="175"/>
      <c r="Y4525" s="175"/>
      <c r="Z4525" s="175"/>
      <c r="AA4525" s="175"/>
      <c r="AB4525" s="175"/>
      <c r="AC4525" s="175"/>
      <c r="AD4525" s="175"/>
      <c r="AE4525" s="175"/>
      <c r="AF4525" s="175"/>
      <c r="AG4525" s="175"/>
      <c r="AH4525" s="175"/>
      <c r="AI4525" s="175"/>
      <c r="AJ4525" s="175"/>
      <c r="AK4525" s="175"/>
      <c r="AL4525" s="175"/>
      <c r="AM4525" s="175"/>
      <c r="AN4525" s="175"/>
      <c r="AO4525" s="175"/>
      <c r="AP4525" s="175"/>
      <c r="AQ4525" s="175"/>
      <c r="AR4525" s="175"/>
      <c r="AS4525" s="175"/>
      <c r="AT4525" s="175"/>
      <c r="AU4525" s="175"/>
      <c r="AV4525" s="175"/>
      <c r="AW4525" s="175"/>
      <c r="AX4525" s="175"/>
    </row>
    <row r="4526" spans="1:50">
      <c r="A4526" s="166">
        <f t="shared" si="100"/>
        <v>185</v>
      </c>
      <c r="B4526" s="260">
        <v>44925</v>
      </c>
      <c r="C4526" s="200" t="s">
        <v>2219</v>
      </c>
      <c r="D4526" s="216" t="s">
        <v>21</v>
      </c>
      <c r="E4526" s="261">
        <v>200000</v>
      </c>
      <c r="F4526" s="167">
        <f t="shared" si="99"/>
        <v>200000</v>
      </c>
      <c r="G4526" s="171"/>
      <c r="H4526" s="178"/>
      <c r="I4526" s="184"/>
    </row>
    <row r="4527" spans="1:50">
      <c r="A4527" s="166">
        <f t="shared" si="100"/>
        <v>186</v>
      </c>
      <c r="B4527" s="260">
        <v>44925</v>
      </c>
      <c r="C4527" s="200" t="s">
        <v>2219</v>
      </c>
      <c r="D4527" s="216" t="s">
        <v>2221</v>
      </c>
      <c r="E4527" s="261">
        <v>200000</v>
      </c>
      <c r="F4527" s="167">
        <f t="shared" si="99"/>
        <v>200000</v>
      </c>
      <c r="G4527" s="171"/>
      <c r="H4527" s="178"/>
      <c r="I4527" s="184"/>
    </row>
    <row r="4528" spans="1:50">
      <c r="A4528" s="166">
        <f t="shared" si="100"/>
        <v>187</v>
      </c>
      <c r="B4528" s="260">
        <v>44925</v>
      </c>
      <c r="C4528" s="200" t="s">
        <v>2219</v>
      </c>
      <c r="D4528" s="216" t="s">
        <v>21</v>
      </c>
      <c r="E4528" s="261">
        <v>500000</v>
      </c>
      <c r="F4528" s="167">
        <f t="shared" si="99"/>
        <v>500000</v>
      </c>
      <c r="G4528" s="171"/>
      <c r="H4528" s="178"/>
      <c r="I4528" s="184"/>
    </row>
    <row r="4529" spans="1:50">
      <c r="A4529" s="166">
        <f t="shared" si="100"/>
        <v>188</v>
      </c>
      <c r="B4529" s="260">
        <v>44926</v>
      </c>
      <c r="C4529" s="200" t="s">
        <v>2220</v>
      </c>
      <c r="D4529" s="216" t="s">
        <v>21</v>
      </c>
      <c r="E4529" s="261">
        <v>100000</v>
      </c>
      <c r="F4529" s="167">
        <f t="shared" si="99"/>
        <v>100000</v>
      </c>
      <c r="G4529" s="171"/>
      <c r="H4529" s="178"/>
      <c r="I4529" s="184"/>
    </row>
    <row r="4530" spans="1:50">
      <c r="A4530" s="166">
        <f t="shared" si="100"/>
        <v>189</v>
      </c>
      <c r="B4530" s="260">
        <v>44926</v>
      </c>
      <c r="C4530" s="200" t="s">
        <v>2220</v>
      </c>
      <c r="D4530" s="216" t="s">
        <v>2592</v>
      </c>
      <c r="E4530" s="261">
        <v>900000</v>
      </c>
      <c r="F4530" s="167">
        <f t="shared" si="99"/>
        <v>900000</v>
      </c>
      <c r="G4530" s="171"/>
      <c r="H4530" s="178"/>
      <c r="I4530" s="184"/>
    </row>
    <row r="4531" spans="1:50">
      <c r="A4531" s="166"/>
      <c r="B4531" s="219"/>
      <c r="C4531" s="185"/>
      <c r="D4531" s="194"/>
      <c r="E4531" s="171"/>
      <c r="F4531" s="167"/>
      <c r="G4531" s="171"/>
      <c r="H4531" s="178"/>
      <c r="I4531" s="184"/>
    </row>
    <row r="4532" spans="1:50" ht="13.5" thickBot="1">
      <c r="A4532" s="220"/>
      <c r="B4532" s="221"/>
      <c r="C4532" s="222"/>
      <c r="D4532" s="223" t="s">
        <v>404</v>
      </c>
      <c r="E4532" s="224">
        <f>SUM(E11:E4531)</f>
        <v>3723215667</v>
      </c>
      <c r="F4532" s="224">
        <f>SUM(F11:F4531)</f>
        <v>1677980974</v>
      </c>
      <c r="G4532" s="224">
        <f>SUM(G11:G4531)</f>
        <v>2045234693</v>
      </c>
      <c r="H4532" s="225">
        <f>SUM(H11:H4531)</f>
        <v>0</v>
      </c>
      <c r="I4532" s="226">
        <f>SUM(I11:I4531)</f>
        <v>0</v>
      </c>
    </row>
    <row r="4533" spans="1:50" ht="12" hidden="1" customHeight="1" thickTop="1">
      <c r="A4533" s="154"/>
      <c r="B4533" s="229"/>
      <c r="C4533" s="230"/>
      <c r="D4533" s="231"/>
      <c r="E4533" s="637">
        <f>F4533+G4533</f>
        <v>6359600591.5</v>
      </c>
      <c r="F4533" s="1120">
        <f>[3]PVCB!D318+[3]VCB!D528+'[3]PVCB-USD '!E19</f>
        <v>2554524282.5</v>
      </c>
      <c r="G4533" s="1120">
        <f>[3]PVCB!D319+[3]VCB!D529</f>
        <v>3805076309</v>
      </c>
      <c r="H4533" s="1121"/>
      <c r="I4533" s="1118"/>
    </row>
    <row r="4534" spans="1:50" ht="13.5" thickTop="1">
      <c r="A4534" s="154"/>
      <c r="B4534" s="229"/>
      <c r="C4534" s="230"/>
      <c r="D4534" s="231"/>
      <c r="E4534" s="637">
        <f>F4534+G4534</f>
        <v>3723215667</v>
      </c>
      <c r="F4534" s="1120">
        <f>VCB!D4417+PVCB!D434</f>
        <v>1677980974</v>
      </c>
      <c r="G4534" s="1120">
        <f>VCB!D4418+PVCB!D435</f>
        <v>2045234693</v>
      </c>
      <c r="H4534" s="1121"/>
      <c r="I4534" s="1118"/>
    </row>
    <row r="4535" spans="1:50">
      <c r="A4535" s="154"/>
      <c r="B4535" s="229"/>
      <c r="C4535" s="230"/>
      <c r="D4535" s="231"/>
      <c r="E4535" s="637"/>
      <c r="F4535" s="1120"/>
      <c r="G4535" s="1120"/>
      <c r="H4535" s="1121"/>
      <c r="I4535" s="1118"/>
    </row>
    <row r="4536" spans="1:50">
      <c r="A4536" s="228"/>
      <c r="B4536" s="229"/>
      <c r="C4536" s="230"/>
      <c r="D4536" s="231"/>
      <c r="E4536" s="232"/>
      <c r="F4536" s="233"/>
      <c r="H4536" s="147" t="s">
        <v>2600</v>
      </c>
      <c r="I4536" s="146"/>
    </row>
    <row r="4537" spans="1:50">
      <c r="B4537" s="1368" t="s">
        <v>174</v>
      </c>
      <c r="C4537" s="1368"/>
      <c r="D4537" s="231"/>
      <c r="E4537" s="232"/>
      <c r="F4537" s="234"/>
      <c r="H4537" s="235" t="s">
        <v>405</v>
      </c>
      <c r="I4537" s="139"/>
    </row>
    <row r="4538" spans="1:50">
      <c r="B4538" s="1369"/>
      <c r="C4538" s="1369"/>
      <c r="D4538" s="231"/>
      <c r="F4538" s="233"/>
      <c r="G4538" s="232"/>
      <c r="H4538" s="147"/>
      <c r="I4538" s="146"/>
    </row>
    <row r="4539" spans="1:50">
      <c r="B4539" s="1041"/>
      <c r="C4539" s="1041"/>
      <c r="D4539" s="231"/>
      <c r="F4539" s="233"/>
      <c r="G4539" s="232"/>
      <c r="H4539" s="147"/>
      <c r="I4539" s="146"/>
    </row>
    <row r="4540" spans="1:50">
      <c r="A4540" s="142"/>
      <c r="E4540" s="232"/>
      <c r="F4540" s="232"/>
      <c r="H4540" s="238"/>
      <c r="J4540" s="142"/>
      <c r="K4540" s="142"/>
      <c r="L4540" s="142"/>
      <c r="M4540" s="142"/>
      <c r="N4540" s="142"/>
      <c r="O4540" s="142"/>
      <c r="P4540" s="142"/>
      <c r="Q4540" s="142"/>
      <c r="R4540" s="142"/>
      <c r="S4540" s="142"/>
      <c r="T4540" s="142"/>
      <c r="U4540" s="142"/>
      <c r="V4540" s="142"/>
      <c r="W4540" s="142"/>
      <c r="X4540" s="142"/>
      <c r="Y4540" s="142"/>
      <c r="Z4540" s="142"/>
      <c r="AA4540" s="142"/>
      <c r="AB4540" s="142"/>
      <c r="AC4540" s="142"/>
      <c r="AD4540" s="142"/>
      <c r="AE4540" s="142"/>
      <c r="AF4540" s="142"/>
      <c r="AG4540" s="142"/>
      <c r="AH4540" s="142"/>
      <c r="AI4540" s="142"/>
      <c r="AJ4540" s="142"/>
      <c r="AK4540" s="142"/>
      <c r="AL4540" s="142"/>
      <c r="AM4540" s="142"/>
      <c r="AN4540" s="142"/>
      <c r="AO4540" s="142"/>
      <c r="AP4540" s="142"/>
      <c r="AQ4540" s="142"/>
      <c r="AR4540" s="142"/>
      <c r="AS4540" s="142"/>
      <c r="AT4540" s="142"/>
      <c r="AU4540" s="142"/>
      <c r="AV4540" s="142"/>
      <c r="AW4540" s="142"/>
      <c r="AX4540" s="142"/>
    </row>
    <row r="4541" spans="1:50">
      <c r="A4541" s="142"/>
      <c r="E4541" s="232"/>
      <c r="H4541" s="238"/>
      <c r="J4541" s="142"/>
      <c r="K4541" s="142"/>
      <c r="L4541" s="142"/>
      <c r="M4541" s="142"/>
      <c r="N4541" s="142"/>
      <c r="O4541" s="142"/>
      <c r="P4541" s="142"/>
      <c r="Q4541" s="142"/>
      <c r="R4541" s="142"/>
      <c r="S4541" s="142"/>
      <c r="T4541" s="142"/>
      <c r="U4541" s="142"/>
      <c r="V4541" s="142"/>
      <c r="W4541" s="142"/>
      <c r="X4541" s="142"/>
      <c r="Y4541" s="142"/>
      <c r="Z4541" s="142"/>
      <c r="AA4541" s="142"/>
      <c r="AB4541" s="142"/>
      <c r="AC4541" s="142"/>
      <c r="AD4541" s="142"/>
      <c r="AE4541" s="142"/>
      <c r="AF4541" s="142"/>
      <c r="AG4541" s="142"/>
      <c r="AH4541" s="142"/>
      <c r="AI4541" s="142"/>
      <c r="AJ4541" s="142"/>
      <c r="AK4541" s="142"/>
      <c r="AL4541" s="142"/>
      <c r="AM4541" s="142"/>
      <c r="AN4541" s="142"/>
      <c r="AO4541" s="142"/>
      <c r="AP4541" s="142"/>
      <c r="AQ4541" s="142"/>
      <c r="AR4541" s="142"/>
      <c r="AS4541" s="142"/>
      <c r="AT4541" s="142"/>
      <c r="AU4541" s="142"/>
      <c r="AV4541" s="142"/>
      <c r="AW4541" s="142"/>
      <c r="AX4541" s="142"/>
    </row>
    <row r="4542" spans="1:50">
      <c r="A4542" s="142"/>
      <c r="B4542" s="1370" t="s">
        <v>178</v>
      </c>
      <c r="C4542" s="1370"/>
      <c r="E4542" s="232"/>
      <c r="F4542" s="1122"/>
      <c r="H4542" s="147" t="s">
        <v>179</v>
      </c>
      <c r="I4542" s="146"/>
      <c r="J4542" s="142"/>
      <c r="K4542" s="142"/>
      <c r="L4542" s="142"/>
      <c r="M4542" s="142"/>
      <c r="N4542" s="142"/>
      <c r="O4542" s="142"/>
      <c r="P4542" s="142"/>
      <c r="Q4542" s="142"/>
      <c r="R4542" s="142"/>
      <c r="S4542" s="142"/>
      <c r="T4542" s="142"/>
      <c r="U4542" s="142"/>
      <c r="V4542" s="142"/>
      <c r="W4542" s="142"/>
      <c r="X4542" s="142"/>
      <c r="Y4542" s="142"/>
      <c r="Z4542" s="142"/>
      <c r="AA4542" s="142"/>
      <c r="AB4542" s="142"/>
      <c r="AC4542" s="142"/>
      <c r="AD4542" s="142"/>
      <c r="AE4542" s="142"/>
      <c r="AF4542" s="142"/>
      <c r="AG4542" s="142"/>
      <c r="AH4542" s="142"/>
      <c r="AI4542" s="142"/>
      <c r="AJ4542" s="142"/>
      <c r="AK4542" s="142"/>
      <c r="AL4542" s="142"/>
      <c r="AM4542" s="142"/>
      <c r="AN4542" s="142"/>
      <c r="AO4542" s="142"/>
      <c r="AP4542" s="142"/>
      <c r="AQ4542" s="142"/>
      <c r="AR4542" s="142"/>
      <c r="AS4542" s="142"/>
      <c r="AT4542" s="142"/>
      <c r="AU4542" s="142"/>
      <c r="AV4542" s="142"/>
      <c r="AW4542" s="142"/>
      <c r="AX4542" s="142"/>
    </row>
    <row r="4543" spans="1:50">
      <c r="A4543" s="142"/>
      <c r="B4543" s="1042"/>
      <c r="C4543" s="1042"/>
      <c r="H4543" s="1371"/>
      <c r="I4543" s="1371"/>
      <c r="J4543" s="142"/>
      <c r="K4543" s="142"/>
      <c r="L4543" s="142"/>
      <c r="M4543" s="142"/>
      <c r="N4543" s="142"/>
      <c r="O4543" s="142"/>
      <c r="P4543" s="142"/>
      <c r="Q4543" s="142"/>
      <c r="R4543" s="142"/>
      <c r="S4543" s="142"/>
      <c r="T4543" s="142"/>
      <c r="U4543" s="142"/>
      <c r="V4543" s="142"/>
      <c r="W4543" s="142"/>
      <c r="X4543" s="142"/>
      <c r="Y4543" s="142"/>
      <c r="Z4543" s="142"/>
      <c r="AA4543" s="142"/>
      <c r="AB4543" s="142"/>
      <c r="AC4543" s="142"/>
      <c r="AD4543" s="142"/>
      <c r="AE4543" s="142"/>
      <c r="AF4543" s="142"/>
      <c r="AG4543" s="142"/>
      <c r="AH4543" s="142"/>
      <c r="AI4543" s="142"/>
      <c r="AJ4543" s="142"/>
      <c r="AK4543" s="142"/>
      <c r="AL4543" s="142"/>
      <c r="AM4543" s="142"/>
      <c r="AN4543" s="142"/>
      <c r="AO4543" s="142"/>
      <c r="AP4543" s="142"/>
      <c r="AQ4543" s="142"/>
      <c r="AR4543" s="142"/>
      <c r="AS4543" s="142"/>
      <c r="AT4543" s="142"/>
      <c r="AU4543" s="142"/>
      <c r="AV4543" s="142"/>
      <c r="AW4543" s="142"/>
      <c r="AX4543" s="142"/>
    </row>
    <row r="4544" spans="1:50">
      <c r="G4544" s="232"/>
    </row>
  </sheetData>
  <autoFilter ref="A6:I4532">
    <filterColumn colId="1" showButton="0"/>
    <filterColumn colId="5" showButton="0"/>
    <filterColumn colId="7" showButton="0"/>
  </autoFilter>
  <mergeCells count="20">
    <mergeCell ref="B4537:C4537"/>
    <mergeCell ref="B4538:C4538"/>
    <mergeCell ref="B4542:C4542"/>
    <mergeCell ref="H4543:I4543"/>
    <mergeCell ref="F7:F8"/>
    <mergeCell ref="G7:G8"/>
    <mergeCell ref="H7:H8"/>
    <mergeCell ref="I7:I8"/>
    <mergeCell ref="B10:D10"/>
    <mergeCell ref="B4341:D4341"/>
    <mergeCell ref="E1:I1"/>
    <mergeCell ref="E2:I2"/>
    <mergeCell ref="A4:I4"/>
    <mergeCell ref="G5:H5"/>
    <mergeCell ref="A6:A8"/>
    <mergeCell ref="B6:C7"/>
    <mergeCell ref="D6:D8"/>
    <mergeCell ref="E6:E8"/>
    <mergeCell ref="F6:G6"/>
    <mergeCell ref="H6:I6"/>
  </mergeCells>
  <pageMargins left="0.5" right="0.3" top="0.7" bottom="0.4" header="0.3" footer="0.3"/>
  <pageSetup paperSize="9" scale="86" orientation="landscape" r:id="rId1"/>
  <headerFooter>
    <oddFooter>&amp;R&amp;P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W209"/>
  <sheetViews>
    <sheetView workbookViewId="0">
      <pane ySplit="7" topLeftCell="A182" activePane="bottomLeft" state="frozen"/>
      <selection activeCell="E159" sqref="E159"/>
      <selection pane="bottomLeft" activeCell="F188" sqref="F188"/>
    </sheetView>
  </sheetViews>
  <sheetFormatPr defaultRowHeight="12.75"/>
  <cols>
    <col min="1" max="1" width="5.7109375" style="581" customWidth="1"/>
    <col min="2" max="2" width="11.7109375" style="638" customWidth="1"/>
    <col min="3" max="3" width="15" style="639" customWidth="1"/>
    <col min="4" max="4" width="55.7109375" style="1009" customWidth="1"/>
    <col min="5" max="8" width="15.7109375" style="580" customWidth="1"/>
    <col min="9" max="9" width="6.85546875" style="578" customWidth="1"/>
    <col min="10" max="10" width="3.7109375" style="578" bestFit="1" customWidth="1"/>
    <col min="11" max="11" width="9.140625" style="579" customWidth="1"/>
    <col min="12" max="44" width="9.140625" style="579"/>
    <col min="45" max="16384" width="9.140625" style="580"/>
  </cols>
  <sheetData>
    <row r="1" spans="1:45">
      <c r="A1" s="575" t="s">
        <v>362</v>
      </c>
      <c r="B1" s="576"/>
      <c r="C1" s="577"/>
      <c r="D1" s="1005"/>
      <c r="E1" s="1360" t="s">
        <v>1387</v>
      </c>
      <c r="F1" s="1360"/>
      <c r="G1" s="1360"/>
      <c r="H1" s="1360"/>
    </row>
    <row r="2" spans="1:45">
      <c r="A2" s="581" t="s">
        <v>1</v>
      </c>
      <c r="B2" s="582"/>
      <c r="C2" s="583"/>
      <c r="D2" s="1006"/>
      <c r="E2" s="1360" t="s">
        <v>364</v>
      </c>
      <c r="F2" s="1360"/>
      <c r="G2" s="1360"/>
      <c r="H2" s="1360"/>
    </row>
    <row r="3" spans="1:45">
      <c r="B3" s="582"/>
      <c r="C3" s="583"/>
      <c r="D3" s="1006"/>
      <c r="E3" s="1039"/>
      <c r="F3" s="1039"/>
      <c r="G3" s="1039"/>
      <c r="H3" s="1039"/>
    </row>
    <row r="4" spans="1:45" ht="19.5" customHeight="1">
      <c r="A4" s="1375" t="s">
        <v>1421</v>
      </c>
      <c r="B4" s="1375"/>
      <c r="C4" s="1375"/>
      <c r="D4" s="1376"/>
      <c r="E4" s="1375"/>
      <c r="F4" s="1375"/>
      <c r="G4" s="1375"/>
      <c r="H4" s="1375"/>
    </row>
    <row r="5" spans="1:45" ht="13.5" thickBot="1">
      <c r="B5" s="582"/>
      <c r="C5" s="583"/>
      <c r="D5" s="1006"/>
      <c r="E5" s="1039"/>
      <c r="F5" s="1039" t="s">
        <v>8</v>
      </c>
      <c r="G5" s="1039"/>
      <c r="H5" s="1039"/>
    </row>
    <row r="6" spans="1:45" s="586" customFormat="1" ht="13.5" thickTop="1">
      <c r="A6" s="1377" t="s">
        <v>1388</v>
      </c>
      <c r="B6" s="1379" t="s">
        <v>9</v>
      </c>
      <c r="C6" s="1379"/>
      <c r="D6" s="1380" t="s">
        <v>10</v>
      </c>
      <c r="E6" s="1382" t="s">
        <v>1389</v>
      </c>
      <c r="F6" s="1382" t="s">
        <v>369</v>
      </c>
      <c r="G6" s="1382"/>
      <c r="H6" s="1382"/>
      <c r="I6" s="584"/>
      <c r="J6" s="585"/>
      <c r="K6" s="585"/>
      <c r="L6" s="585"/>
      <c r="M6" s="585"/>
      <c r="N6" s="585"/>
      <c r="O6" s="585"/>
      <c r="P6" s="585"/>
      <c r="Q6" s="585"/>
      <c r="R6" s="585"/>
      <c r="S6" s="585"/>
      <c r="T6" s="585"/>
      <c r="U6" s="585"/>
      <c r="V6" s="585"/>
      <c r="W6" s="585"/>
      <c r="X6" s="585"/>
      <c r="Y6" s="585"/>
      <c r="Z6" s="585"/>
      <c r="AA6" s="585"/>
      <c r="AB6" s="585"/>
      <c r="AC6" s="585"/>
      <c r="AD6" s="585"/>
      <c r="AE6" s="585"/>
      <c r="AF6" s="585"/>
      <c r="AG6" s="585"/>
      <c r="AH6" s="585"/>
      <c r="AI6" s="585"/>
      <c r="AJ6" s="585"/>
      <c r="AK6" s="585"/>
      <c r="AL6" s="585"/>
      <c r="AM6" s="585"/>
      <c r="AN6" s="585"/>
      <c r="AO6" s="585"/>
      <c r="AP6" s="585"/>
      <c r="AQ6" s="585"/>
      <c r="AR6" s="585"/>
    </row>
    <row r="7" spans="1:45" s="586" customFormat="1" ht="51">
      <c r="A7" s="1378"/>
      <c r="B7" s="587" t="s">
        <v>1390</v>
      </c>
      <c r="C7" s="1043" t="s">
        <v>14</v>
      </c>
      <c r="D7" s="1381"/>
      <c r="E7" s="1383"/>
      <c r="F7" s="588" t="s">
        <v>1391</v>
      </c>
      <c r="G7" s="588" t="s">
        <v>1392</v>
      </c>
      <c r="H7" s="588" t="s">
        <v>1393</v>
      </c>
      <c r="I7" s="589" t="s">
        <v>1394</v>
      </c>
      <c r="J7" s="585" t="s">
        <v>1395</v>
      </c>
      <c r="K7" s="585"/>
      <c r="L7" s="585"/>
      <c r="M7" s="585"/>
      <c r="N7" s="585"/>
      <c r="O7" s="585"/>
      <c r="P7" s="585"/>
      <c r="Q7" s="585"/>
      <c r="R7" s="585"/>
      <c r="S7" s="585"/>
      <c r="T7" s="585"/>
      <c r="U7" s="585"/>
      <c r="V7" s="585"/>
      <c r="W7" s="585"/>
      <c r="X7" s="585"/>
      <c r="Y7" s="585"/>
      <c r="Z7" s="585"/>
      <c r="AA7" s="585"/>
      <c r="AB7" s="585"/>
      <c r="AC7" s="585"/>
      <c r="AD7" s="585"/>
      <c r="AE7" s="585"/>
      <c r="AF7" s="585"/>
      <c r="AG7" s="585"/>
      <c r="AH7" s="585"/>
      <c r="AI7" s="585"/>
      <c r="AJ7" s="585"/>
      <c r="AK7" s="585"/>
      <c r="AL7" s="585"/>
      <c r="AM7" s="585"/>
      <c r="AN7" s="585"/>
      <c r="AO7" s="585"/>
      <c r="AP7" s="585"/>
      <c r="AQ7" s="585"/>
      <c r="AR7" s="585"/>
    </row>
    <row r="8" spans="1:45">
      <c r="A8" s="590" t="s">
        <v>374</v>
      </c>
      <c r="B8" s="591" t="s">
        <v>375</v>
      </c>
      <c r="C8" s="592" t="s">
        <v>376</v>
      </c>
      <c r="D8" s="593" t="s">
        <v>377</v>
      </c>
      <c r="E8" s="592">
        <v>1</v>
      </c>
      <c r="F8" s="592">
        <v>2</v>
      </c>
      <c r="G8" s="592">
        <v>3</v>
      </c>
      <c r="H8" s="592">
        <v>4</v>
      </c>
      <c r="I8" s="594"/>
    </row>
    <row r="9" spans="1:45">
      <c r="A9" s="160" t="s">
        <v>378</v>
      </c>
      <c r="B9" s="1374" t="s">
        <v>1396</v>
      </c>
      <c r="C9" s="1374"/>
      <c r="D9" s="1374"/>
      <c r="E9" s="617"/>
      <c r="F9" s="617"/>
      <c r="G9" s="617"/>
      <c r="H9" s="1116"/>
      <c r="I9" s="617"/>
    </row>
    <row r="10" spans="1:45" s="600" customFormat="1">
      <c r="A10" s="595">
        <v>1</v>
      </c>
      <c r="B10" s="596">
        <v>44586</v>
      </c>
      <c r="C10" s="357" t="s">
        <v>46</v>
      </c>
      <c r="D10" s="34" t="s">
        <v>227</v>
      </c>
      <c r="E10" s="51">
        <v>22000</v>
      </c>
      <c r="F10" s="597"/>
      <c r="G10" s="171"/>
      <c r="H10" s="598">
        <f>E10</f>
        <v>22000</v>
      </c>
      <c r="I10" s="990" t="s">
        <v>39</v>
      </c>
      <c r="J10" s="397">
        <v>8</v>
      </c>
      <c r="K10" s="579"/>
      <c r="L10" s="579"/>
      <c r="M10" s="579"/>
      <c r="N10" s="579"/>
      <c r="O10" s="579"/>
      <c r="P10" s="579"/>
      <c r="Q10" s="579"/>
      <c r="R10" s="579"/>
      <c r="S10" s="579"/>
      <c r="T10" s="579"/>
      <c r="U10" s="579"/>
      <c r="V10" s="579"/>
      <c r="W10" s="579"/>
      <c r="X10" s="579"/>
      <c r="Y10" s="579"/>
      <c r="Z10" s="579"/>
      <c r="AA10" s="579"/>
      <c r="AB10" s="579"/>
      <c r="AC10" s="579"/>
      <c r="AD10" s="579"/>
      <c r="AE10" s="579"/>
      <c r="AF10" s="579"/>
      <c r="AG10" s="579"/>
      <c r="AH10" s="579"/>
      <c r="AI10" s="579"/>
      <c r="AJ10" s="579"/>
      <c r="AK10" s="579"/>
      <c r="AL10" s="579"/>
      <c r="AM10" s="579"/>
      <c r="AN10" s="579"/>
      <c r="AO10" s="579"/>
      <c r="AP10" s="579"/>
      <c r="AQ10" s="579"/>
      <c r="AR10" s="579"/>
      <c r="AS10" s="599"/>
    </row>
    <row r="11" spans="1:45" s="600" customFormat="1">
      <c r="A11" s="595">
        <f>A10+1</f>
        <v>2</v>
      </c>
      <c r="B11" s="596">
        <v>44617</v>
      </c>
      <c r="C11" s="357" t="s">
        <v>61</v>
      </c>
      <c r="D11" s="34" t="s">
        <v>295</v>
      </c>
      <c r="E11" s="54">
        <v>22000</v>
      </c>
      <c r="F11" s="597"/>
      <c r="G11" s="171"/>
      <c r="H11" s="598">
        <f t="shared" ref="H11:H16" si="0">E11</f>
        <v>22000</v>
      </c>
      <c r="I11" s="990" t="s">
        <v>39</v>
      </c>
      <c r="J11" s="397">
        <v>8</v>
      </c>
      <c r="K11" s="579"/>
      <c r="L11" s="579"/>
      <c r="M11" s="579"/>
      <c r="N11" s="579"/>
      <c r="O11" s="579"/>
      <c r="P11" s="579"/>
      <c r="Q11" s="579"/>
      <c r="R11" s="579"/>
      <c r="S11" s="579"/>
      <c r="T11" s="579"/>
      <c r="U11" s="579"/>
      <c r="V11" s="579"/>
      <c r="W11" s="579"/>
      <c r="X11" s="579"/>
      <c r="Y11" s="579"/>
      <c r="Z11" s="579"/>
      <c r="AA11" s="579"/>
      <c r="AB11" s="579"/>
      <c r="AC11" s="579"/>
      <c r="AD11" s="579"/>
      <c r="AE11" s="579"/>
      <c r="AF11" s="579"/>
      <c r="AG11" s="579"/>
      <c r="AH11" s="579"/>
      <c r="AI11" s="579"/>
      <c r="AJ11" s="579"/>
      <c r="AK11" s="579"/>
      <c r="AL11" s="579"/>
      <c r="AM11" s="579"/>
      <c r="AN11" s="579"/>
      <c r="AO11" s="579"/>
      <c r="AP11" s="579"/>
      <c r="AQ11" s="579"/>
      <c r="AR11" s="579"/>
      <c r="AS11" s="599"/>
    </row>
    <row r="12" spans="1:45" s="600" customFormat="1">
      <c r="A12" s="595">
        <f t="shared" ref="A12:A30" si="1">A11+1</f>
        <v>3</v>
      </c>
      <c r="B12" s="601">
        <v>44645</v>
      </c>
      <c r="C12" s="39" t="s">
        <v>346</v>
      </c>
      <c r="D12" s="34" t="s">
        <v>347</v>
      </c>
      <c r="E12" s="54">
        <v>22000</v>
      </c>
      <c r="F12" s="597"/>
      <c r="G12" s="171"/>
      <c r="H12" s="598">
        <f t="shared" si="0"/>
        <v>22000</v>
      </c>
      <c r="I12" s="990" t="s">
        <v>39</v>
      </c>
      <c r="J12" s="397">
        <v>8</v>
      </c>
      <c r="K12" s="579"/>
      <c r="L12" s="579"/>
      <c r="M12" s="579"/>
      <c r="N12" s="579"/>
      <c r="O12" s="579"/>
      <c r="P12" s="579"/>
      <c r="Q12" s="579"/>
      <c r="R12" s="579"/>
      <c r="S12" s="579"/>
      <c r="T12" s="579"/>
      <c r="U12" s="579"/>
      <c r="V12" s="579"/>
      <c r="W12" s="579"/>
      <c r="X12" s="579"/>
      <c r="Y12" s="579"/>
      <c r="Z12" s="579"/>
      <c r="AA12" s="579"/>
      <c r="AB12" s="579"/>
      <c r="AC12" s="579"/>
      <c r="AD12" s="579"/>
      <c r="AE12" s="579"/>
      <c r="AF12" s="579"/>
      <c r="AG12" s="579"/>
      <c r="AH12" s="579"/>
      <c r="AI12" s="579"/>
      <c r="AJ12" s="579"/>
      <c r="AK12" s="579"/>
      <c r="AL12" s="579"/>
      <c r="AM12" s="579"/>
      <c r="AN12" s="579"/>
      <c r="AO12" s="579"/>
      <c r="AP12" s="579"/>
      <c r="AQ12" s="579"/>
      <c r="AR12" s="579"/>
      <c r="AS12" s="599"/>
    </row>
    <row r="13" spans="1:45" s="600" customFormat="1">
      <c r="A13" s="595">
        <f t="shared" si="1"/>
        <v>4</v>
      </c>
      <c r="B13" s="601">
        <v>44676</v>
      </c>
      <c r="C13" s="39" t="s">
        <v>100</v>
      </c>
      <c r="D13" s="34" t="s">
        <v>477</v>
      </c>
      <c r="E13" s="54">
        <v>22000</v>
      </c>
      <c r="F13" s="167"/>
      <c r="G13" s="598"/>
      <c r="H13" s="598">
        <f t="shared" si="0"/>
        <v>22000</v>
      </c>
      <c r="I13" s="990" t="s">
        <v>39</v>
      </c>
      <c r="J13" s="397">
        <v>8</v>
      </c>
      <c r="K13" s="579"/>
      <c r="L13" s="579"/>
      <c r="M13" s="579"/>
      <c r="N13" s="579"/>
      <c r="O13" s="579"/>
      <c r="P13" s="579"/>
      <c r="Q13" s="579"/>
      <c r="R13" s="579"/>
      <c r="S13" s="579"/>
      <c r="T13" s="579"/>
      <c r="U13" s="579"/>
      <c r="V13" s="579"/>
      <c r="W13" s="579"/>
      <c r="X13" s="579"/>
      <c r="Y13" s="579"/>
      <c r="Z13" s="579"/>
      <c r="AA13" s="579"/>
      <c r="AB13" s="579"/>
      <c r="AC13" s="579"/>
      <c r="AD13" s="579"/>
      <c r="AE13" s="579"/>
      <c r="AF13" s="579"/>
      <c r="AG13" s="579"/>
      <c r="AH13" s="579"/>
      <c r="AI13" s="579"/>
      <c r="AJ13" s="579"/>
      <c r="AK13" s="579"/>
      <c r="AL13" s="579"/>
      <c r="AM13" s="579"/>
      <c r="AN13" s="579"/>
      <c r="AO13" s="579"/>
      <c r="AP13" s="579"/>
      <c r="AQ13" s="579"/>
      <c r="AR13" s="579"/>
      <c r="AS13" s="599"/>
    </row>
    <row r="14" spans="1:45" s="600" customFormat="1">
      <c r="A14" s="595">
        <f t="shared" si="1"/>
        <v>5</v>
      </c>
      <c r="B14" s="602">
        <v>44697</v>
      </c>
      <c r="C14" s="185" t="s">
        <v>122</v>
      </c>
      <c r="D14" s="34" t="s">
        <v>1411</v>
      </c>
      <c r="E14" s="603">
        <v>82500</v>
      </c>
      <c r="F14" s="597"/>
      <c r="G14" s="171"/>
      <c r="H14" s="598">
        <f t="shared" si="0"/>
        <v>82500</v>
      </c>
      <c r="I14" s="990" t="s">
        <v>39</v>
      </c>
      <c r="J14" s="397">
        <v>8</v>
      </c>
      <c r="K14" s="579"/>
      <c r="L14" s="579"/>
      <c r="M14" s="579"/>
      <c r="N14" s="579"/>
      <c r="O14" s="579"/>
      <c r="P14" s="579"/>
      <c r="Q14" s="579"/>
      <c r="R14" s="579"/>
      <c r="S14" s="579"/>
      <c r="T14" s="579"/>
      <c r="U14" s="579"/>
      <c r="V14" s="579"/>
      <c r="W14" s="579"/>
      <c r="X14" s="579"/>
      <c r="Y14" s="579"/>
      <c r="Z14" s="579"/>
      <c r="AA14" s="579"/>
      <c r="AB14" s="579"/>
      <c r="AC14" s="579"/>
      <c r="AD14" s="579"/>
      <c r="AE14" s="579"/>
      <c r="AF14" s="579"/>
      <c r="AG14" s="579"/>
      <c r="AH14" s="579"/>
      <c r="AI14" s="579"/>
      <c r="AJ14" s="579"/>
      <c r="AK14" s="579"/>
      <c r="AL14" s="579"/>
      <c r="AM14" s="579"/>
      <c r="AN14" s="579"/>
      <c r="AO14" s="579"/>
      <c r="AP14" s="579"/>
      <c r="AQ14" s="579"/>
      <c r="AR14" s="579"/>
      <c r="AS14" s="599"/>
    </row>
    <row r="15" spans="1:45" s="600" customFormat="1">
      <c r="A15" s="595">
        <f t="shared" si="1"/>
        <v>6</v>
      </c>
      <c r="B15" s="604">
        <v>44706</v>
      </c>
      <c r="C15" s="185" t="s">
        <v>131</v>
      </c>
      <c r="D15" s="34" t="s">
        <v>484</v>
      </c>
      <c r="E15" s="59">
        <v>22000</v>
      </c>
      <c r="F15" s="597"/>
      <c r="G15" s="171"/>
      <c r="H15" s="598">
        <f t="shared" si="0"/>
        <v>22000</v>
      </c>
      <c r="I15" s="990" t="s">
        <v>39</v>
      </c>
      <c r="J15" s="397">
        <v>8</v>
      </c>
      <c r="K15" s="579"/>
      <c r="L15" s="579"/>
      <c r="M15" s="579"/>
      <c r="N15" s="579"/>
      <c r="O15" s="579"/>
      <c r="P15" s="579"/>
      <c r="Q15" s="579"/>
      <c r="R15" s="579"/>
      <c r="S15" s="579"/>
      <c r="T15" s="579"/>
      <c r="U15" s="579"/>
      <c r="V15" s="579"/>
      <c r="W15" s="579"/>
      <c r="X15" s="579"/>
      <c r="Y15" s="579"/>
      <c r="Z15" s="579"/>
      <c r="AA15" s="579"/>
      <c r="AB15" s="579"/>
      <c r="AC15" s="579"/>
      <c r="AD15" s="579"/>
      <c r="AE15" s="579"/>
      <c r="AF15" s="579"/>
      <c r="AG15" s="579"/>
      <c r="AH15" s="579"/>
      <c r="AI15" s="579"/>
      <c r="AJ15" s="579"/>
      <c r="AK15" s="579"/>
      <c r="AL15" s="579"/>
      <c r="AM15" s="579"/>
      <c r="AN15" s="579"/>
      <c r="AO15" s="579"/>
      <c r="AP15" s="579"/>
      <c r="AQ15" s="579"/>
      <c r="AR15" s="579"/>
      <c r="AS15" s="599"/>
    </row>
    <row r="16" spans="1:45" s="600" customFormat="1">
      <c r="A16" s="595">
        <f t="shared" si="1"/>
        <v>7</v>
      </c>
      <c r="B16" s="604">
        <v>44737</v>
      </c>
      <c r="C16" s="185" t="s">
        <v>857</v>
      </c>
      <c r="D16" s="259" t="s">
        <v>858</v>
      </c>
      <c r="E16" s="59">
        <v>22000</v>
      </c>
      <c r="F16" s="597"/>
      <c r="G16" s="171"/>
      <c r="H16" s="598">
        <f t="shared" si="0"/>
        <v>22000</v>
      </c>
      <c r="I16" s="990" t="s">
        <v>39</v>
      </c>
      <c r="J16" s="397">
        <v>8</v>
      </c>
      <c r="K16" s="579"/>
      <c r="L16" s="579"/>
      <c r="M16" s="579"/>
      <c r="N16" s="579"/>
      <c r="O16" s="579"/>
      <c r="P16" s="579"/>
      <c r="Q16" s="579"/>
      <c r="R16" s="579"/>
      <c r="S16" s="579"/>
      <c r="T16" s="579"/>
      <c r="U16" s="579"/>
      <c r="V16" s="579"/>
      <c r="W16" s="579"/>
      <c r="X16" s="579"/>
      <c r="Y16" s="579"/>
      <c r="Z16" s="579"/>
      <c r="AA16" s="579"/>
      <c r="AB16" s="579"/>
      <c r="AC16" s="579"/>
      <c r="AD16" s="579"/>
      <c r="AE16" s="579"/>
      <c r="AF16" s="579"/>
      <c r="AG16" s="579"/>
      <c r="AH16" s="579"/>
      <c r="AI16" s="579"/>
      <c r="AJ16" s="579"/>
      <c r="AK16" s="579"/>
      <c r="AL16" s="579"/>
      <c r="AM16" s="579"/>
      <c r="AN16" s="579"/>
      <c r="AO16" s="579"/>
      <c r="AP16" s="579"/>
      <c r="AQ16" s="579"/>
      <c r="AR16" s="579"/>
      <c r="AS16" s="599"/>
    </row>
    <row r="17" spans="1:45" s="600" customFormat="1">
      <c r="A17" s="595">
        <f t="shared" si="1"/>
        <v>8</v>
      </c>
      <c r="B17" s="85">
        <v>44767</v>
      </c>
      <c r="C17" s="65" t="s">
        <v>934</v>
      </c>
      <c r="D17" s="289" t="s">
        <v>935</v>
      </c>
      <c r="E17" s="54">
        <v>22000</v>
      </c>
      <c r="F17" s="597"/>
      <c r="G17" s="171"/>
      <c r="H17" s="598">
        <f t="shared" ref="H17:H29" si="2">E17</f>
        <v>22000</v>
      </c>
      <c r="I17" s="990" t="s">
        <v>39</v>
      </c>
      <c r="J17" s="397">
        <v>8</v>
      </c>
      <c r="K17" s="579"/>
      <c r="L17" s="579"/>
      <c r="M17" s="579"/>
      <c r="N17" s="579"/>
      <c r="O17" s="579"/>
      <c r="P17" s="579"/>
      <c r="Q17" s="579"/>
      <c r="R17" s="579"/>
      <c r="S17" s="579"/>
      <c r="T17" s="579"/>
      <c r="U17" s="579"/>
      <c r="V17" s="579"/>
      <c r="W17" s="579"/>
      <c r="X17" s="579"/>
      <c r="Y17" s="579"/>
      <c r="Z17" s="579"/>
      <c r="AA17" s="579"/>
      <c r="AB17" s="579"/>
      <c r="AC17" s="579"/>
      <c r="AD17" s="579"/>
      <c r="AE17" s="579"/>
      <c r="AF17" s="579"/>
      <c r="AG17" s="579"/>
      <c r="AH17" s="579"/>
      <c r="AI17" s="579"/>
      <c r="AJ17" s="579"/>
      <c r="AK17" s="579"/>
      <c r="AL17" s="579"/>
      <c r="AM17" s="579"/>
      <c r="AN17" s="579"/>
      <c r="AO17" s="579"/>
      <c r="AP17" s="579"/>
      <c r="AQ17" s="579"/>
      <c r="AR17" s="579"/>
      <c r="AS17" s="599"/>
    </row>
    <row r="18" spans="1:45" s="600" customFormat="1">
      <c r="A18" s="595">
        <f t="shared" si="1"/>
        <v>9</v>
      </c>
      <c r="B18" s="88">
        <v>44798</v>
      </c>
      <c r="C18" s="101" t="s">
        <v>1863</v>
      </c>
      <c r="D18" s="289" t="s">
        <v>1885</v>
      </c>
      <c r="E18" s="86">
        <v>22000</v>
      </c>
      <c r="F18" s="597"/>
      <c r="G18" s="171"/>
      <c r="H18" s="598">
        <f t="shared" si="2"/>
        <v>22000</v>
      </c>
      <c r="I18" s="990" t="s">
        <v>39</v>
      </c>
      <c r="J18" s="397">
        <v>8</v>
      </c>
      <c r="K18" s="579"/>
      <c r="L18" s="579"/>
      <c r="M18" s="579"/>
      <c r="N18" s="579"/>
      <c r="O18" s="579"/>
      <c r="P18" s="579"/>
      <c r="Q18" s="579"/>
      <c r="R18" s="579"/>
      <c r="S18" s="579"/>
      <c r="T18" s="579"/>
      <c r="U18" s="579"/>
      <c r="V18" s="579"/>
      <c r="W18" s="579"/>
      <c r="X18" s="579"/>
      <c r="Y18" s="579"/>
      <c r="Z18" s="579"/>
      <c r="AA18" s="579"/>
      <c r="AB18" s="579"/>
      <c r="AC18" s="579"/>
      <c r="AD18" s="579"/>
      <c r="AE18" s="579"/>
      <c r="AF18" s="579"/>
      <c r="AG18" s="579"/>
      <c r="AH18" s="579"/>
      <c r="AI18" s="579"/>
      <c r="AJ18" s="579"/>
      <c r="AK18" s="579"/>
      <c r="AL18" s="579"/>
      <c r="AM18" s="579"/>
      <c r="AN18" s="579"/>
      <c r="AO18" s="579"/>
      <c r="AP18" s="579"/>
      <c r="AQ18" s="579"/>
      <c r="AR18" s="579"/>
      <c r="AS18" s="599"/>
    </row>
    <row r="19" spans="1:45" s="600" customFormat="1">
      <c r="A19" s="595">
        <f t="shared" si="1"/>
        <v>10</v>
      </c>
      <c r="B19" s="88">
        <v>44829</v>
      </c>
      <c r="C19" s="101" t="s">
        <v>1897</v>
      </c>
      <c r="D19" s="289" t="s">
        <v>2060</v>
      </c>
      <c r="E19" s="86">
        <v>22000</v>
      </c>
      <c r="F19" s="597"/>
      <c r="G19" s="171"/>
      <c r="H19" s="598">
        <f t="shared" si="2"/>
        <v>22000</v>
      </c>
      <c r="I19" s="990" t="s">
        <v>39</v>
      </c>
      <c r="J19" s="397">
        <v>8</v>
      </c>
      <c r="K19" s="579"/>
      <c r="L19" s="579"/>
      <c r="M19" s="579"/>
      <c r="N19" s="579"/>
      <c r="O19" s="579"/>
      <c r="P19" s="579"/>
      <c r="Q19" s="579"/>
      <c r="R19" s="579"/>
      <c r="S19" s="579"/>
      <c r="T19" s="579"/>
      <c r="U19" s="579"/>
      <c r="V19" s="579"/>
      <c r="W19" s="579"/>
      <c r="X19" s="579"/>
      <c r="Y19" s="579"/>
      <c r="Z19" s="579"/>
      <c r="AA19" s="579"/>
      <c r="AB19" s="579"/>
      <c r="AC19" s="579"/>
      <c r="AD19" s="579"/>
      <c r="AE19" s="579"/>
      <c r="AF19" s="579"/>
      <c r="AG19" s="579"/>
      <c r="AH19" s="579"/>
      <c r="AI19" s="579"/>
      <c r="AJ19" s="579"/>
      <c r="AK19" s="579"/>
      <c r="AL19" s="579"/>
      <c r="AM19" s="579"/>
      <c r="AN19" s="579"/>
      <c r="AO19" s="579"/>
      <c r="AP19" s="579"/>
      <c r="AQ19" s="579"/>
      <c r="AR19" s="579"/>
      <c r="AS19" s="599"/>
    </row>
    <row r="20" spans="1:45" s="600" customFormat="1">
      <c r="A20" s="595">
        <f t="shared" si="1"/>
        <v>11</v>
      </c>
      <c r="B20" s="88">
        <v>44859</v>
      </c>
      <c r="C20" s="101" t="s">
        <v>1925</v>
      </c>
      <c r="D20" s="289" t="s">
        <v>2061</v>
      </c>
      <c r="E20" s="86">
        <v>22000</v>
      </c>
      <c r="F20" s="597"/>
      <c r="G20" s="171"/>
      <c r="H20" s="598">
        <f t="shared" si="2"/>
        <v>22000</v>
      </c>
      <c r="I20" s="990" t="s">
        <v>39</v>
      </c>
      <c r="J20" s="397">
        <v>8</v>
      </c>
      <c r="K20" s="579"/>
      <c r="L20" s="579"/>
      <c r="M20" s="579"/>
      <c r="N20" s="579"/>
      <c r="O20" s="579"/>
      <c r="P20" s="579"/>
      <c r="Q20" s="579"/>
      <c r="R20" s="579"/>
      <c r="S20" s="579"/>
      <c r="T20" s="579"/>
      <c r="U20" s="579"/>
      <c r="V20" s="579"/>
      <c r="W20" s="579"/>
      <c r="X20" s="579"/>
      <c r="Y20" s="579"/>
      <c r="Z20" s="579"/>
      <c r="AA20" s="579"/>
      <c r="AB20" s="579"/>
      <c r="AC20" s="579"/>
      <c r="AD20" s="579"/>
      <c r="AE20" s="579"/>
      <c r="AF20" s="579"/>
      <c r="AG20" s="579"/>
      <c r="AH20" s="579"/>
      <c r="AI20" s="579"/>
      <c r="AJ20" s="579"/>
      <c r="AK20" s="579"/>
      <c r="AL20" s="579"/>
      <c r="AM20" s="579"/>
      <c r="AN20" s="579"/>
      <c r="AO20" s="579"/>
      <c r="AP20" s="579"/>
      <c r="AQ20" s="579"/>
      <c r="AR20" s="579"/>
      <c r="AS20" s="599"/>
    </row>
    <row r="21" spans="1:45" s="600" customFormat="1">
      <c r="A21" s="595">
        <f t="shared" si="1"/>
        <v>12</v>
      </c>
      <c r="B21" s="88">
        <v>44860</v>
      </c>
      <c r="C21" s="101" t="s">
        <v>1926</v>
      </c>
      <c r="D21" s="289" t="s">
        <v>1411</v>
      </c>
      <c r="E21" s="86">
        <v>39600</v>
      </c>
      <c r="F21" s="597"/>
      <c r="G21" s="171"/>
      <c r="H21" s="598">
        <f t="shared" si="2"/>
        <v>39600</v>
      </c>
      <c r="I21" s="990" t="s">
        <v>39</v>
      </c>
      <c r="J21" s="397">
        <v>8</v>
      </c>
      <c r="K21" s="579"/>
      <c r="L21" s="579"/>
      <c r="M21" s="579"/>
      <c r="N21" s="579"/>
      <c r="O21" s="579"/>
      <c r="P21" s="579"/>
      <c r="Q21" s="579"/>
      <c r="R21" s="579"/>
      <c r="S21" s="579"/>
      <c r="T21" s="579"/>
      <c r="U21" s="579"/>
      <c r="V21" s="579"/>
      <c r="W21" s="579"/>
      <c r="X21" s="579"/>
      <c r="Y21" s="579"/>
      <c r="Z21" s="579"/>
      <c r="AA21" s="579"/>
      <c r="AB21" s="579"/>
      <c r="AC21" s="579"/>
      <c r="AD21" s="579"/>
      <c r="AE21" s="579"/>
      <c r="AF21" s="579"/>
      <c r="AG21" s="579"/>
      <c r="AH21" s="579"/>
      <c r="AI21" s="579"/>
      <c r="AJ21" s="579"/>
      <c r="AK21" s="579"/>
      <c r="AL21" s="579"/>
      <c r="AM21" s="579"/>
      <c r="AN21" s="579"/>
      <c r="AO21" s="579"/>
      <c r="AP21" s="579"/>
      <c r="AQ21" s="579"/>
      <c r="AR21" s="579"/>
      <c r="AS21" s="599"/>
    </row>
    <row r="22" spans="1:45" s="600" customFormat="1">
      <c r="A22" s="595">
        <f t="shared" si="1"/>
        <v>13</v>
      </c>
      <c r="B22" s="88">
        <v>44865</v>
      </c>
      <c r="C22" s="101" t="s">
        <v>2120</v>
      </c>
      <c r="D22" s="289" t="s">
        <v>1411</v>
      </c>
      <c r="E22" s="86">
        <v>220000</v>
      </c>
      <c r="F22" s="597"/>
      <c r="G22" s="171"/>
      <c r="H22" s="598">
        <f t="shared" si="2"/>
        <v>220000</v>
      </c>
      <c r="I22" s="990" t="s">
        <v>39</v>
      </c>
      <c r="J22" s="397">
        <v>8</v>
      </c>
      <c r="K22" s="579"/>
      <c r="L22" s="579"/>
      <c r="M22" s="579"/>
      <c r="N22" s="579"/>
      <c r="O22" s="579"/>
      <c r="P22" s="579"/>
      <c r="Q22" s="579"/>
      <c r="R22" s="579"/>
      <c r="S22" s="579"/>
      <c r="T22" s="579"/>
      <c r="U22" s="579"/>
      <c r="V22" s="579"/>
      <c r="W22" s="579"/>
      <c r="X22" s="579"/>
      <c r="Y22" s="579"/>
      <c r="Z22" s="579"/>
      <c r="AA22" s="579"/>
      <c r="AB22" s="579"/>
      <c r="AC22" s="579"/>
      <c r="AD22" s="579"/>
      <c r="AE22" s="579"/>
      <c r="AF22" s="579"/>
      <c r="AG22" s="579"/>
      <c r="AH22" s="579"/>
      <c r="AI22" s="579"/>
      <c r="AJ22" s="579"/>
      <c r="AK22" s="579"/>
      <c r="AL22" s="579"/>
      <c r="AM22" s="579"/>
      <c r="AN22" s="579"/>
      <c r="AO22" s="579"/>
      <c r="AP22" s="579"/>
      <c r="AQ22" s="579"/>
      <c r="AR22" s="579"/>
      <c r="AS22" s="599"/>
    </row>
    <row r="23" spans="1:45" s="600" customFormat="1">
      <c r="A23" s="595">
        <f t="shared" si="1"/>
        <v>14</v>
      </c>
      <c r="B23" s="1015">
        <v>44876</v>
      </c>
      <c r="C23" s="1016" t="s">
        <v>1965</v>
      </c>
      <c r="D23" s="289" t="s">
        <v>1411</v>
      </c>
      <c r="E23" s="86">
        <v>220000</v>
      </c>
      <c r="F23" s="597"/>
      <c r="G23" s="171"/>
      <c r="H23" s="598">
        <f t="shared" si="2"/>
        <v>220000</v>
      </c>
      <c r="I23" s="990" t="s">
        <v>39</v>
      </c>
      <c r="J23" s="397">
        <v>8</v>
      </c>
      <c r="K23" s="579"/>
      <c r="L23" s="579"/>
      <c r="M23" s="579"/>
      <c r="N23" s="579"/>
      <c r="O23" s="579"/>
      <c r="P23" s="579"/>
      <c r="Q23" s="579"/>
      <c r="R23" s="579"/>
      <c r="S23" s="579"/>
      <c r="T23" s="579"/>
      <c r="U23" s="579"/>
      <c r="V23" s="579"/>
      <c r="W23" s="579"/>
      <c r="X23" s="579"/>
      <c r="Y23" s="579"/>
      <c r="Z23" s="579"/>
      <c r="AA23" s="579"/>
      <c r="AB23" s="579"/>
      <c r="AC23" s="579"/>
      <c r="AD23" s="579"/>
      <c r="AE23" s="579"/>
      <c r="AF23" s="579"/>
      <c r="AG23" s="579"/>
      <c r="AH23" s="579"/>
      <c r="AI23" s="579"/>
      <c r="AJ23" s="579"/>
      <c r="AK23" s="579"/>
      <c r="AL23" s="579"/>
      <c r="AM23" s="579"/>
      <c r="AN23" s="579"/>
      <c r="AO23" s="579"/>
      <c r="AP23" s="579"/>
      <c r="AQ23" s="579"/>
      <c r="AR23" s="579"/>
      <c r="AS23" s="599"/>
    </row>
    <row r="24" spans="1:45" s="600" customFormat="1">
      <c r="A24" s="595">
        <f t="shared" si="1"/>
        <v>15</v>
      </c>
      <c r="B24" s="1015">
        <v>44890</v>
      </c>
      <c r="C24" s="1016" t="s">
        <v>1981</v>
      </c>
      <c r="D24" s="289" t="s">
        <v>1954</v>
      </c>
      <c r="E24" s="86">
        <v>22000</v>
      </c>
      <c r="F24" s="597"/>
      <c r="G24" s="171"/>
      <c r="H24" s="598">
        <f t="shared" si="2"/>
        <v>22000</v>
      </c>
      <c r="I24" s="990" t="s">
        <v>39</v>
      </c>
      <c r="J24" s="397">
        <v>8</v>
      </c>
      <c r="K24" s="579"/>
      <c r="L24" s="579"/>
      <c r="M24" s="579"/>
      <c r="N24" s="579"/>
      <c r="O24" s="579"/>
      <c r="P24" s="579"/>
      <c r="Q24" s="579"/>
      <c r="R24" s="579"/>
      <c r="S24" s="579"/>
      <c r="T24" s="579"/>
      <c r="U24" s="579"/>
      <c r="V24" s="579"/>
      <c r="W24" s="579"/>
      <c r="X24" s="579"/>
      <c r="Y24" s="579"/>
      <c r="Z24" s="579"/>
      <c r="AA24" s="579"/>
      <c r="AB24" s="579"/>
      <c r="AC24" s="579"/>
      <c r="AD24" s="579"/>
      <c r="AE24" s="579"/>
      <c r="AF24" s="579"/>
      <c r="AG24" s="579"/>
      <c r="AH24" s="579"/>
      <c r="AI24" s="579"/>
      <c r="AJ24" s="579"/>
      <c r="AK24" s="579"/>
      <c r="AL24" s="579"/>
      <c r="AM24" s="579"/>
      <c r="AN24" s="579"/>
      <c r="AO24" s="579"/>
      <c r="AP24" s="579"/>
      <c r="AQ24" s="579"/>
      <c r="AR24" s="579"/>
      <c r="AS24" s="599"/>
    </row>
    <row r="25" spans="1:45" s="600" customFormat="1">
      <c r="A25" s="595">
        <f t="shared" si="1"/>
        <v>16</v>
      </c>
      <c r="B25" s="85">
        <v>44908</v>
      </c>
      <c r="C25" s="65" t="s">
        <v>2038</v>
      </c>
      <c r="D25" s="289" t="s">
        <v>1411</v>
      </c>
      <c r="E25" s="86">
        <v>66000</v>
      </c>
      <c r="F25" s="597"/>
      <c r="G25" s="171"/>
      <c r="H25" s="598">
        <f t="shared" si="2"/>
        <v>66000</v>
      </c>
      <c r="I25" s="990" t="s">
        <v>39</v>
      </c>
      <c r="J25" s="397">
        <v>8</v>
      </c>
      <c r="K25" s="579"/>
      <c r="L25" s="579"/>
      <c r="M25" s="579"/>
      <c r="N25" s="579"/>
      <c r="O25" s="579"/>
      <c r="P25" s="579"/>
      <c r="Q25" s="579"/>
      <c r="R25" s="579"/>
      <c r="S25" s="579"/>
      <c r="T25" s="579"/>
      <c r="U25" s="579"/>
      <c r="V25" s="579"/>
      <c r="W25" s="579"/>
      <c r="X25" s="579"/>
      <c r="Y25" s="579"/>
      <c r="Z25" s="579"/>
      <c r="AA25" s="579"/>
      <c r="AB25" s="579"/>
      <c r="AC25" s="579"/>
      <c r="AD25" s="579"/>
      <c r="AE25" s="579"/>
      <c r="AF25" s="579"/>
      <c r="AG25" s="579"/>
      <c r="AH25" s="579"/>
      <c r="AI25" s="579"/>
      <c r="AJ25" s="579"/>
      <c r="AK25" s="579"/>
      <c r="AL25" s="579"/>
      <c r="AM25" s="579"/>
      <c r="AN25" s="579"/>
      <c r="AO25" s="579"/>
      <c r="AP25" s="579"/>
      <c r="AQ25" s="579"/>
      <c r="AR25" s="579"/>
      <c r="AS25" s="599"/>
    </row>
    <row r="26" spans="1:45" s="600" customFormat="1" ht="25.5">
      <c r="A26" s="595">
        <f t="shared" si="1"/>
        <v>17</v>
      </c>
      <c r="B26" s="85">
        <v>44908</v>
      </c>
      <c r="C26" s="65" t="s">
        <v>2038</v>
      </c>
      <c r="D26" s="35" t="s">
        <v>2368</v>
      </c>
      <c r="E26" s="86">
        <v>22000</v>
      </c>
      <c r="F26" s="597"/>
      <c r="G26" s="171"/>
      <c r="H26" s="598">
        <f t="shared" si="2"/>
        <v>22000</v>
      </c>
      <c r="I26" s="990" t="s">
        <v>39</v>
      </c>
      <c r="J26" s="397">
        <v>8</v>
      </c>
      <c r="K26" s="579"/>
      <c r="L26" s="579"/>
      <c r="M26" s="579"/>
      <c r="N26" s="579"/>
      <c r="O26" s="579"/>
      <c r="P26" s="579"/>
      <c r="Q26" s="579"/>
      <c r="R26" s="579"/>
      <c r="S26" s="579"/>
      <c r="T26" s="579"/>
      <c r="U26" s="579"/>
      <c r="V26" s="579"/>
      <c r="W26" s="579"/>
      <c r="X26" s="579"/>
      <c r="Y26" s="579"/>
      <c r="Z26" s="579"/>
      <c r="AA26" s="579"/>
      <c r="AB26" s="579"/>
      <c r="AC26" s="579"/>
      <c r="AD26" s="579"/>
      <c r="AE26" s="579"/>
      <c r="AF26" s="579"/>
      <c r="AG26" s="579"/>
      <c r="AH26" s="579"/>
      <c r="AI26" s="579"/>
      <c r="AJ26" s="579"/>
      <c r="AK26" s="579"/>
      <c r="AL26" s="579"/>
      <c r="AM26" s="579"/>
      <c r="AN26" s="579"/>
      <c r="AO26" s="579"/>
      <c r="AP26" s="579"/>
      <c r="AQ26" s="579"/>
      <c r="AR26" s="579"/>
      <c r="AS26" s="599"/>
    </row>
    <row r="27" spans="1:45" s="600" customFormat="1" ht="25.5">
      <c r="A27" s="595">
        <f t="shared" si="1"/>
        <v>18</v>
      </c>
      <c r="B27" s="85">
        <v>44908</v>
      </c>
      <c r="C27" s="65" t="s">
        <v>2038</v>
      </c>
      <c r="D27" s="35" t="s">
        <v>2369</v>
      </c>
      <c r="E27" s="86">
        <v>22000</v>
      </c>
      <c r="F27" s="597"/>
      <c r="G27" s="171"/>
      <c r="H27" s="598">
        <f t="shared" si="2"/>
        <v>22000</v>
      </c>
      <c r="I27" s="990" t="s">
        <v>39</v>
      </c>
      <c r="J27" s="397">
        <v>8</v>
      </c>
      <c r="K27" s="579"/>
      <c r="L27" s="579"/>
      <c r="M27" s="579"/>
      <c r="N27" s="579"/>
      <c r="O27" s="579"/>
      <c r="P27" s="579"/>
      <c r="Q27" s="579"/>
      <c r="R27" s="579"/>
      <c r="S27" s="579"/>
      <c r="T27" s="579"/>
      <c r="U27" s="579"/>
      <c r="V27" s="579"/>
      <c r="W27" s="579"/>
      <c r="X27" s="579"/>
      <c r="Y27" s="579"/>
      <c r="Z27" s="579"/>
      <c r="AA27" s="579"/>
      <c r="AB27" s="579"/>
      <c r="AC27" s="579"/>
      <c r="AD27" s="579"/>
      <c r="AE27" s="579"/>
      <c r="AF27" s="579"/>
      <c r="AG27" s="579"/>
      <c r="AH27" s="579"/>
      <c r="AI27" s="579"/>
      <c r="AJ27" s="579"/>
      <c r="AK27" s="579"/>
      <c r="AL27" s="579"/>
      <c r="AM27" s="579"/>
      <c r="AN27" s="579"/>
      <c r="AO27" s="579"/>
      <c r="AP27" s="579"/>
      <c r="AQ27" s="579"/>
      <c r="AR27" s="579"/>
      <c r="AS27" s="599"/>
    </row>
    <row r="28" spans="1:45" s="600" customFormat="1">
      <c r="A28" s="595">
        <f t="shared" si="1"/>
        <v>19</v>
      </c>
      <c r="B28" s="85">
        <v>44920</v>
      </c>
      <c r="C28" s="65" t="s">
        <v>2050</v>
      </c>
      <c r="D28" s="289" t="s">
        <v>2062</v>
      </c>
      <c r="E28" s="86">
        <v>22000</v>
      </c>
      <c r="F28" s="597"/>
      <c r="G28" s="171"/>
      <c r="H28" s="598">
        <f t="shared" si="2"/>
        <v>22000</v>
      </c>
      <c r="I28" s="990" t="s">
        <v>39</v>
      </c>
      <c r="J28" s="397">
        <v>8</v>
      </c>
      <c r="K28" s="579"/>
      <c r="L28" s="579"/>
      <c r="M28" s="579"/>
      <c r="N28" s="579"/>
      <c r="O28" s="579"/>
      <c r="P28" s="579"/>
      <c r="Q28" s="579"/>
      <c r="R28" s="579"/>
      <c r="S28" s="579"/>
      <c r="T28" s="579"/>
      <c r="U28" s="579"/>
      <c r="V28" s="579"/>
      <c r="W28" s="579"/>
      <c r="X28" s="579"/>
      <c r="Y28" s="579"/>
      <c r="Z28" s="579"/>
      <c r="AA28" s="579"/>
      <c r="AB28" s="579"/>
      <c r="AC28" s="579"/>
      <c r="AD28" s="579"/>
      <c r="AE28" s="579"/>
      <c r="AF28" s="579"/>
      <c r="AG28" s="579"/>
      <c r="AH28" s="579"/>
      <c r="AI28" s="579"/>
      <c r="AJ28" s="579"/>
      <c r="AK28" s="579"/>
      <c r="AL28" s="579"/>
      <c r="AM28" s="579"/>
      <c r="AN28" s="579"/>
      <c r="AO28" s="579"/>
      <c r="AP28" s="579"/>
      <c r="AQ28" s="579"/>
      <c r="AR28" s="579"/>
      <c r="AS28" s="599"/>
    </row>
    <row r="29" spans="1:45" s="600" customFormat="1">
      <c r="A29" s="595">
        <f t="shared" si="1"/>
        <v>20</v>
      </c>
      <c r="B29" s="85">
        <v>44925</v>
      </c>
      <c r="C29" s="65" t="s">
        <v>2055</v>
      </c>
      <c r="D29" s="35" t="s">
        <v>2063</v>
      </c>
      <c r="E29" s="86">
        <v>528000</v>
      </c>
      <c r="F29" s="597"/>
      <c r="G29" s="171"/>
      <c r="H29" s="598">
        <f t="shared" si="2"/>
        <v>528000</v>
      </c>
      <c r="I29" s="990" t="s">
        <v>39</v>
      </c>
      <c r="J29" s="397">
        <v>8</v>
      </c>
      <c r="K29" s="579"/>
      <c r="L29" s="579"/>
      <c r="M29" s="579"/>
      <c r="N29" s="579"/>
      <c r="O29" s="579"/>
      <c r="P29" s="579"/>
      <c r="Q29" s="579"/>
      <c r="R29" s="579"/>
      <c r="S29" s="579"/>
      <c r="T29" s="579"/>
      <c r="U29" s="579"/>
      <c r="V29" s="579"/>
      <c r="W29" s="579"/>
      <c r="X29" s="579"/>
      <c r="Y29" s="579"/>
      <c r="Z29" s="579"/>
      <c r="AA29" s="579"/>
      <c r="AB29" s="579"/>
      <c r="AC29" s="579"/>
      <c r="AD29" s="579"/>
      <c r="AE29" s="579"/>
      <c r="AF29" s="579"/>
      <c r="AG29" s="579"/>
      <c r="AH29" s="579"/>
      <c r="AI29" s="579"/>
      <c r="AJ29" s="579"/>
      <c r="AK29" s="579"/>
      <c r="AL29" s="579"/>
      <c r="AM29" s="579"/>
      <c r="AN29" s="579"/>
      <c r="AO29" s="579"/>
      <c r="AP29" s="579"/>
      <c r="AQ29" s="579"/>
      <c r="AR29" s="579"/>
      <c r="AS29" s="599"/>
    </row>
    <row r="30" spans="1:45" s="960" customFormat="1">
      <c r="A30" s="595">
        <f t="shared" si="1"/>
        <v>21</v>
      </c>
      <c r="B30" s="196">
        <v>44926</v>
      </c>
      <c r="C30" s="650" t="s">
        <v>1397</v>
      </c>
      <c r="D30" s="177" t="s">
        <v>1398</v>
      </c>
      <c r="E30" s="308">
        <f>'VCB-USD'!F58</f>
        <v>311678.39999999997</v>
      </c>
      <c r="F30" s="597"/>
      <c r="G30" s="171"/>
      <c r="H30" s="598">
        <f>'VCB-USD'!F58</f>
        <v>311678.39999999997</v>
      </c>
      <c r="I30" s="990" t="s">
        <v>39</v>
      </c>
      <c r="J30" s="397">
        <v>8</v>
      </c>
      <c r="K30" s="958"/>
      <c r="L30" s="958"/>
      <c r="M30" s="958"/>
      <c r="N30" s="958"/>
      <c r="O30" s="958"/>
      <c r="P30" s="958"/>
      <c r="Q30" s="958"/>
      <c r="R30" s="958"/>
      <c r="S30" s="958"/>
      <c r="T30" s="958"/>
      <c r="U30" s="958"/>
      <c r="V30" s="958"/>
      <c r="W30" s="958"/>
      <c r="X30" s="958"/>
      <c r="Y30" s="958"/>
      <c r="Z30" s="958"/>
      <c r="AA30" s="958"/>
      <c r="AB30" s="958"/>
      <c r="AC30" s="958"/>
      <c r="AD30" s="958"/>
      <c r="AE30" s="958"/>
      <c r="AF30" s="958"/>
      <c r="AG30" s="958"/>
      <c r="AH30" s="958"/>
      <c r="AI30" s="958"/>
      <c r="AJ30" s="958"/>
      <c r="AK30" s="958"/>
      <c r="AL30" s="958"/>
      <c r="AM30" s="958"/>
      <c r="AN30" s="958"/>
      <c r="AO30" s="958"/>
      <c r="AP30" s="958"/>
      <c r="AQ30" s="958"/>
      <c r="AR30" s="958"/>
      <c r="AS30" s="959"/>
    </row>
    <row r="31" spans="1:45" s="600" customFormat="1">
      <c r="A31" s="595"/>
      <c r="B31" s="57"/>
      <c r="C31" s="39"/>
      <c r="D31" s="34"/>
      <c r="E31" s="54"/>
      <c r="F31" s="167"/>
      <c r="G31" s="598"/>
      <c r="H31" s="598"/>
      <c r="I31" s="990"/>
      <c r="J31" s="585"/>
      <c r="K31" s="579"/>
      <c r="L31" s="579"/>
      <c r="M31" s="579"/>
      <c r="N31" s="579"/>
      <c r="O31" s="579"/>
      <c r="P31" s="579"/>
      <c r="Q31" s="579"/>
      <c r="R31" s="579"/>
      <c r="S31" s="579"/>
      <c r="T31" s="579"/>
      <c r="U31" s="579"/>
      <c r="V31" s="579"/>
      <c r="W31" s="579"/>
      <c r="X31" s="579"/>
      <c r="Y31" s="579"/>
      <c r="Z31" s="579"/>
      <c r="AA31" s="579"/>
      <c r="AB31" s="579"/>
      <c r="AC31" s="579"/>
      <c r="AD31" s="579"/>
      <c r="AE31" s="579"/>
      <c r="AF31" s="579"/>
      <c r="AG31" s="579"/>
      <c r="AH31" s="579"/>
      <c r="AI31" s="579"/>
      <c r="AJ31" s="579"/>
      <c r="AK31" s="579"/>
      <c r="AL31" s="579"/>
      <c r="AM31" s="579"/>
      <c r="AN31" s="579"/>
      <c r="AO31" s="579"/>
      <c r="AP31" s="579"/>
      <c r="AQ31" s="579"/>
      <c r="AR31" s="579"/>
      <c r="AS31" s="599"/>
    </row>
    <row r="32" spans="1:45" s="600" customFormat="1">
      <c r="A32" s="160" t="s">
        <v>380</v>
      </c>
      <c r="B32" s="1374" t="s">
        <v>1399</v>
      </c>
      <c r="C32" s="1374"/>
      <c r="D32" s="1374"/>
      <c r="E32" s="1102"/>
      <c r="F32" s="1103"/>
      <c r="G32" s="1104"/>
      <c r="H32" s="1104"/>
      <c r="I32" s="1105"/>
      <c r="J32" s="585"/>
      <c r="K32" s="579"/>
      <c r="L32" s="579"/>
      <c r="M32" s="579"/>
      <c r="N32" s="579"/>
      <c r="O32" s="579"/>
      <c r="P32" s="579"/>
      <c r="Q32" s="579"/>
      <c r="R32" s="579"/>
      <c r="S32" s="579"/>
      <c r="T32" s="579"/>
      <c r="U32" s="579"/>
      <c r="V32" s="579"/>
      <c r="W32" s="579"/>
      <c r="X32" s="579"/>
      <c r="Y32" s="579"/>
      <c r="Z32" s="579"/>
      <c r="AA32" s="579"/>
      <c r="AB32" s="579"/>
      <c r="AC32" s="579"/>
      <c r="AD32" s="579"/>
      <c r="AE32" s="579"/>
      <c r="AF32" s="579"/>
      <c r="AG32" s="579"/>
      <c r="AH32" s="579"/>
      <c r="AI32" s="579"/>
      <c r="AJ32" s="579"/>
      <c r="AK32" s="579"/>
      <c r="AL32" s="579"/>
      <c r="AM32" s="579"/>
      <c r="AN32" s="579"/>
      <c r="AO32" s="579"/>
      <c r="AP32" s="579"/>
      <c r="AQ32" s="579"/>
      <c r="AR32" s="579"/>
      <c r="AS32" s="599"/>
    </row>
    <row r="33" spans="1:45" s="600" customFormat="1" ht="25.5">
      <c r="A33" s="595">
        <v>1</v>
      </c>
      <c r="B33" s="359">
        <v>44587</v>
      </c>
      <c r="C33" s="198" t="s">
        <v>387</v>
      </c>
      <c r="D33" s="80" t="s">
        <v>2492</v>
      </c>
      <c r="E33" s="308">
        <v>11000000</v>
      </c>
      <c r="F33" s="174"/>
      <c r="G33" s="171"/>
      <c r="H33" s="598">
        <f>E33</f>
        <v>11000000</v>
      </c>
      <c r="I33" s="990" t="s">
        <v>1405</v>
      </c>
      <c r="J33" s="397">
        <v>8</v>
      </c>
      <c r="K33" s="579"/>
      <c r="L33" s="579"/>
      <c r="M33" s="579"/>
      <c r="N33" s="579"/>
      <c r="O33" s="579"/>
      <c r="P33" s="579"/>
      <c r="Q33" s="579"/>
      <c r="R33" s="579"/>
      <c r="S33" s="579"/>
      <c r="T33" s="579"/>
      <c r="U33" s="579"/>
      <c r="V33" s="579"/>
      <c r="W33" s="579"/>
      <c r="X33" s="579"/>
      <c r="Y33" s="579"/>
      <c r="Z33" s="579"/>
      <c r="AA33" s="579"/>
      <c r="AB33" s="579"/>
      <c r="AC33" s="579"/>
      <c r="AD33" s="579"/>
      <c r="AE33" s="579"/>
      <c r="AF33" s="579"/>
      <c r="AG33" s="579"/>
      <c r="AH33" s="579"/>
      <c r="AI33" s="579"/>
      <c r="AJ33" s="579"/>
      <c r="AK33" s="579"/>
      <c r="AL33" s="579"/>
      <c r="AM33" s="579"/>
      <c r="AN33" s="579"/>
      <c r="AO33" s="579"/>
      <c r="AP33" s="579"/>
      <c r="AQ33" s="579"/>
      <c r="AR33" s="579"/>
      <c r="AS33" s="599"/>
    </row>
    <row r="34" spans="1:45" s="607" customFormat="1" ht="25.5">
      <c r="A34" s="595">
        <f>A33+1</f>
        <v>2</v>
      </c>
      <c r="B34" s="359">
        <v>44587</v>
      </c>
      <c r="C34" s="198" t="s">
        <v>387</v>
      </c>
      <c r="D34" s="80" t="s">
        <v>2420</v>
      </c>
      <c r="E34" s="308">
        <v>1300000</v>
      </c>
      <c r="F34" s="171"/>
      <c r="G34" s="597">
        <f>E34</f>
        <v>1300000</v>
      </c>
      <c r="H34" s="598"/>
      <c r="I34" s="990">
        <v>7.1</v>
      </c>
      <c r="J34" s="397">
        <v>7</v>
      </c>
      <c r="K34" s="605"/>
      <c r="L34" s="605"/>
      <c r="M34" s="605"/>
      <c r="N34" s="605"/>
      <c r="O34" s="605"/>
      <c r="P34" s="605"/>
      <c r="Q34" s="605"/>
      <c r="R34" s="605"/>
      <c r="S34" s="605"/>
      <c r="T34" s="605"/>
      <c r="U34" s="605"/>
      <c r="V34" s="605"/>
      <c r="W34" s="605"/>
      <c r="X34" s="605"/>
      <c r="Y34" s="605"/>
      <c r="Z34" s="605"/>
      <c r="AA34" s="605"/>
      <c r="AB34" s="605"/>
      <c r="AC34" s="605"/>
      <c r="AD34" s="605"/>
      <c r="AE34" s="605"/>
      <c r="AF34" s="605"/>
      <c r="AG34" s="605"/>
      <c r="AH34" s="605"/>
      <c r="AI34" s="605"/>
      <c r="AJ34" s="605"/>
      <c r="AK34" s="605"/>
      <c r="AL34" s="605"/>
      <c r="AM34" s="605"/>
      <c r="AN34" s="605"/>
      <c r="AO34" s="605"/>
      <c r="AP34" s="605"/>
      <c r="AQ34" s="605"/>
      <c r="AR34" s="605"/>
      <c r="AS34" s="606"/>
    </row>
    <row r="35" spans="1:45" s="610" customFormat="1" ht="25.5">
      <c r="A35" s="595">
        <f t="shared" ref="A35:A98" si="3">A34+1</f>
        <v>3</v>
      </c>
      <c r="B35" s="359">
        <v>44602</v>
      </c>
      <c r="C35" s="198" t="s">
        <v>391</v>
      </c>
      <c r="D35" s="80" t="s">
        <v>448</v>
      </c>
      <c r="E35" s="308">
        <v>3000000</v>
      </c>
      <c r="F35" s="171"/>
      <c r="G35" s="597"/>
      <c r="H35" s="598">
        <f>E35</f>
        <v>3000000</v>
      </c>
      <c r="I35" s="990" t="s">
        <v>1401</v>
      </c>
      <c r="J35" s="397">
        <v>8</v>
      </c>
      <c r="K35" s="608"/>
      <c r="L35" s="608"/>
      <c r="M35" s="608"/>
      <c r="N35" s="608"/>
      <c r="O35" s="608"/>
      <c r="P35" s="608"/>
      <c r="Q35" s="608"/>
      <c r="R35" s="608"/>
      <c r="S35" s="608"/>
      <c r="T35" s="608"/>
      <c r="U35" s="608"/>
      <c r="V35" s="608"/>
      <c r="W35" s="608"/>
      <c r="X35" s="608"/>
      <c r="Y35" s="608"/>
      <c r="Z35" s="608"/>
      <c r="AA35" s="608"/>
      <c r="AB35" s="608"/>
      <c r="AC35" s="608"/>
      <c r="AD35" s="608"/>
      <c r="AE35" s="608"/>
      <c r="AF35" s="608"/>
      <c r="AG35" s="608"/>
      <c r="AH35" s="608"/>
      <c r="AI35" s="608"/>
      <c r="AJ35" s="608"/>
      <c r="AK35" s="608"/>
      <c r="AL35" s="608"/>
      <c r="AM35" s="608"/>
      <c r="AN35" s="608"/>
      <c r="AO35" s="608"/>
      <c r="AP35" s="608"/>
      <c r="AQ35" s="608"/>
      <c r="AR35" s="608"/>
      <c r="AS35" s="609"/>
    </row>
    <row r="36" spans="1:45" s="610" customFormat="1">
      <c r="A36" s="595">
        <f t="shared" si="3"/>
        <v>4</v>
      </c>
      <c r="B36" s="359">
        <v>44602</v>
      </c>
      <c r="C36" s="198" t="s">
        <v>391</v>
      </c>
      <c r="D36" s="80" t="s">
        <v>451</v>
      </c>
      <c r="E36" s="308">
        <v>1000000</v>
      </c>
      <c r="F36" s="167"/>
      <c r="G36" s="598"/>
      <c r="H36" s="598">
        <f>E36</f>
        <v>1000000</v>
      </c>
      <c r="I36" s="990" t="s">
        <v>1402</v>
      </c>
      <c r="J36" s="397">
        <v>8</v>
      </c>
      <c r="K36" s="608"/>
      <c r="L36" s="608"/>
      <c r="M36" s="608"/>
      <c r="N36" s="608"/>
      <c r="O36" s="608"/>
      <c r="P36" s="608"/>
      <c r="Q36" s="608"/>
      <c r="R36" s="608"/>
      <c r="S36" s="608"/>
      <c r="T36" s="608"/>
      <c r="U36" s="608"/>
      <c r="V36" s="608"/>
      <c r="W36" s="608"/>
      <c r="X36" s="608"/>
      <c r="Y36" s="608"/>
      <c r="Z36" s="608"/>
      <c r="AA36" s="608"/>
      <c r="AB36" s="608"/>
      <c r="AC36" s="608"/>
      <c r="AD36" s="608"/>
      <c r="AE36" s="608"/>
      <c r="AF36" s="608"/>
      <c r="AG36" s="608"/>
      <c r="AH36" s="608"/>
      <c r="AI36" s="608"/>
      <c r="AJ36" s="608"/>
      <c r="AK36" s="608"/>
      <c r="AL36" s="608"/>
      <c r="AM36" s="608"/>
      <c r="AN36" s="608"/>
      <c r="AO36" s="608"/>
      <c r="AP36" s="608"/>
      <c r="AQ36" s="608"/>
      <c r="AR36" s="608"/>
      <c r="AS36" s="609"/>
    </row>
    <row r="37" spans="1:45" s="610" customFormat="1">
      <c r="A37" s="595">
        <f t="shared" si="3"/>
        <v>5</v>
      </c>
      <c r="B37" s="359">
        <v>44602</v>
      </c>
      <c r="C37" s="198" t="s">
        <v>391</v>
      </c>
      <c r="D37" s="80" t="s">
        <v>450</v>
      </c>
      <c r="E37" s="308">
        <v>1000000</v>
      </c>
      <c r="F37" s="171"/>
      <c r="G37" s="597"/>
      <c r="H37" s="598">
        <f t="shared" ref="H37:H44" si="4">E37</f>
        <v>1000000</v>
      </c>
      <c r="I37" s="990" t="s">
        <v>1403</v>
      </c>
      <c r="J37" s="397">
        <v>8</v>
      </c>
      <c r="K37" s="608"/>
      <c r="L37" s="608"/>
      <c r="M37" s="608"/>
      <c r="N37" s="608"/>
      <c r="O37" s="608"/>
      <c r="P37" s="608"/>
      <c r="Q37" s="608"/>
      <c r="R37" s="608"/>
      <c r="S37" s="608"/>
      <c r="T37" s="608"/>
      <c r="U37" s="608"/>
      <c r="V37" s="608"/>
      <c r="W37" s="608"/>
      <c r="X37" s="608"/>
      <c r="Y37" s="608"/>
      <c r="Z37" s="608"/>
      <c r="AA37" s="608"/>
      <c r="AB37" s="608"/>
      <c r="AC37" s="608"/>
      <c r="AD37" s="608"/>
      <c r="AE37" s="608"/>
      <c r="AF37" s="608"/>
      <c r="AG37" s="608"/>
      <c r="AH37" s="608"/>
      <c r="AI37" s="608"/>
      <c r="AJ37" s="608"/>
      <c r="AK37" s="608"/>
      <c r="AL37" s="608"/>
      <c r="AM37" s="608"/>
      <c r="AN37" s="608"/>
      <c r="AO37" s="608"/>
      <c r="AP37" s="608"/>
      <c r="AQ37" s="608"/>
      <c r="AR37" s="608"/>
      <c r="AS37" s="609"/>
    </row>
    <row r="38" spans="1:45" s="600" customFormat="1">
      <c r="A38" s="595">
        <f t="shared" si="3"/>
        <v>6</v>
      </c>
      <c r="B38" s="359">
        <v>44602</v>
      </c>
      <c r="C38" s="198" t="s">
        <v>391</v>
      </c>
      <c r="D38" s="80" t="s">
        <v>449</v>
      </c>
      <c r="E38" s="308">
        <v>1000000</v>
      </c>
      <c r="F38" s="171"/>
      <c r="G38" s="598"/>
      <c r="H38" s="598">
        <f t="shared" si="4"/>
        <v>1000000</v>
      </c>
      <c r="I38" s="990" t="s">
        <v>1403</v>
      </c>
      <c r="J38" s="397">
        <v>8</v>
      </c>
      <c r="K38" s="579"/>
      <c r="L38" s="579"/>
      <c r="M38" s="579"/>
      <c r="N38" s="579"/>
      <c r="O38" s="579"/>
      <c r="P38" s="579"/>
      <c r="Q38" s="579"/>
      <c r="R38" s="579"/>
      <c r="S38" s="579"/>
      <c r="T38" s="579"/>
      <c r="U38" s="579"/>
      <c r="V38" s="579"/>
      <c r="W38" s="579"/>
      <c r="X38" s="579"/>
      <c r="Y38" s="579"/>
      <c r="Z38" s="579"/>
      <c r="AA38" s="579"/>
      <c r="AB38" s="579"/>
      <c r="AC38" s="579"/>
      <c r="AD38" s="579"/>
      <c r="AE38" s="579"/>
      <c r="AF38" s="579"/>
      <c r="AG38" s="579"/>
      <c r="AH38" s="579"/>
      <c r="AI38" s="579"/>
      <c r="AJ38" s="579"/>
      <c r="AK38" s="579"/>
      <c r="AL38" s="579"/>
      <c r="AM38" s="579"/>
      <c r="AN38" s="579"/>
      <c r="AO38" s="579"/>
      <c r="AP38" s="579"/>
      <c r="AQ38" s="579"/>
      <c r="AR38" s="579"/>
      <c r="AS38" s="599"/>
    </row>
    <row r="39" spans="1:45" s="610" customFormat="1" ht="25.5">
      <c r="A39" s="595">
        <f t="shared" si="3"/>
        <v>7</v>
      </c>
      <c r="B39" s="359">
        <v>44602</v>
      </c>
      <c r="C39" s="198" t="s">
        <v>391</v>
      </c>
      <c r="D39" s="80" t="s">
        <v>452</v>
      </c>
      <c r="E39" s="308">
        <v>3000000</v>
      </c>
      <c r="F39" s="171"/>
      <c r="G39" s="598"/>
      <c r="H39" s="598">
        <f t="shared" si="4"/>
        <v>3000000</v>
      </c>
      <c r="I39" s="990" t="s">
        <v>1401</v>
      </c>
      <c r="J39" s="397">
        <v>8</v>
      </c>
      <c r="K39" s="608"/>
      <c r="L39" s="608"/>
      <c r="M39" s="608"/>
      <c r="N39" s="608"/>
      <c r="O39" s="608"/>
      <c r="P39" s="608"/>
      <c r="Q39" s="608"/>
      <c r="R39" s="608"/>
      <c r="S39" s="608"/>
      <c r="T39" s="608"/>
      <c r="U39" s="608"/>
      <c r="V39" s="608"/>
      <c r="W39" s="608"/>
      <c r="X39" s="608"/>
      <c r="Y39" s="608"/>
      <c r="Z39" s="608"/>
      <c r="AA39" s="608"/>
      <c r="AB39" s="608"/>
      <c r="AC39" s="608"/>
      <c r="AD39" s="608"/>
      <c r="AE39" s="608"/>
      <c r="AF39" s="608"/>
      <c r="AG39" s="608"/>
      <c r="AH39" s="608"/>
      <c r="AI39" s="608"/>
      <c r="AJ39" s="608"/>
      <c r="AK39" s="608"/>
      <c r="AL39" s="608"/>
      <c r="AM39" s="608"/>
      <c r="AN39" s="608"/>
      <c r="AO39" s="608"/>
      <c r="AP39" s="608"/>
      <c r="AQ39" s="608"/>
      <c r="AR39" s="608"/>
      <c r="AS39" s="609"/>
    </row>
    <row r="40" spans="1:45" s="610" customFormat="1">
      <c r="A40" s="595">
        <f t="shared" si="3"/>
        <v>8</v>
      </c>
      <c r="B40" s="359">
        <v>44613</v>
      </c>
      <c r="C40" s="198" t="s">
        <v>2509</v>
      </c>
      <c r="D40" s="194" t="s">
        <v>457</v>
      </c>
      <c r="E40" s="308">
        <v>3000000</v>
      </c>
      <c r="F40" s="597"/>
      <c r="G40" s="171"/>
      <c r="H40" s="598">
        <f t="shared" si="4"/>
        <v>3000000</v>
      </c>
      <c r="I40" s="990" t="s">
        <v>1410</v>
      </c>
      <c r="J40" s="397">
        <v>8</v>
      </c>
      <c r="K40" s="608"/>
      <c r="L40" s="608"/>
      <c r="M40" s="608"/>
      <c r="N40" s="608"/>
      <c r="O40" s="608"/>
      <c r="P40" s="608"/>
      <c r="Q40" s="608"/>
      <c r="R40" s="608"/>
      <c r="S40" s="608"/>
      <c r="T40" s="608"/>
      <c r="U40" s="608"/>
      <c r="V40" s="608"/>
      <c r="W40" s="608"/>
      <c r="X40" s="608"/>
      <c r="Y40" s="608"/>
      <c r="Z40" s="608"/>
      <c r="AA40" s="608"/>
      <c r="AB40" s="608"/>
      <c r="AC40" s="608"/>
      <c r="AD40" s="608"/>
      <c r="AE40" s="608"/>
      <c r="AF40" s="608"/>
      <c r="AG40" s="608"/>
      <c r="AH40" s="608"/>
      <c r="AI40" s="608"/>
      <c r="AJ40" s="608"/>
      <c r="AK40" s="608"/>
      <c r="AL40" s="608"/>
      <c r="AM40" s="608"/>
      <c r="AN40" s="608"/>
      <c r="AO40" s="608"/>
      <c r="AP40" s="608"/>
      <c r="AQ40" s="608"/>
      <c r="AR40" s="608"/>
      <c r="AS40" s="609"/>
    </row>
    <row r="41" spans="1:45" s="610" customFormat="1">
      <c r="A41" s="595">
        <f t="shared" si="3"/>
        <v>9</v>
      </c>
      <c r="B41" s="359">
        <v>44627</v>
      </c>
      <c r="C41" s="198" t="s">
        <v>428</v>
      </c>
      <c r="D41" s="194" t="s">
        <v>462</v>
      </c>
      <c r="E41" s="308">
        <v>1000000</v>
      </c>
      <c r="F41" s="171"/>
      <c r="G41" s="598"/>
      <c r="H41" s="598">
        <f t="shared" si="4"/>
        <v>1000000</v>
      </c>
      <c r="I41" s="990" t="s">
        <v>1402</v>
      </c>
      <c r="J41" s="397">
        <v>8</v>
      </c>
      <c r="K41" s="608"/>
      <c r="L41" s="608"/>
      <c r="M41" s="608"/>
      <c r="N41" s="608"/>
      <c r="O41" s="608"/>
      <c r="P41" s="608"/>
      <c r="Q41" s="608"/>
      <c r="R41" s="608"/>
      <c r="S41" s="608"/>
      <c r="T41" s="608"/>
      <c r="U41" s="608"/>
      <c r="V41" s="608"/>
      <c r="W41" s="608"/>
      <c r="X41" s="608"/>
      <c r="Y41" s="608"/>
      <c r="Z41" s="608"/>
      <c r="AA41" s="608"/>
      <c r="AB41" s="608"/>
      <c r="AC41" s="608"/>
      <c r="AD41" s="608"/>
      <c r="AE41" s="608"/>
      <c r="AF41" s="608"/>
      <c r="AG41" s="608"/>
      <c r="AH41" s="608"/>
      <c r="AI41" s="608"/>
      <c r="AJ41" s="608"/>
      <c r="AK41" s="608"/>
      <c r="AL41" s="608"/>
      <c r="AM41" s="608"/>
      <c r="AN41" s="608"/>
      <c r="AO41" s="608"/>
      <c r="AP41" s="608"/>
      <c r="AQ41" s="608"/>
      <c r="AR41" s="608"/>
      <c r="AS41" s="609"/>
    </row>
    <row r="42" spans="1:45" s="610" customFormat="1">
      <c r="A42" s="595">
        <f t="shared" si="3"/>
        <v>10</v>
      </c>
      <c r="B42" s="359">
        <v>44627</v>
      </c>
      <c r="C42" s="198" t="s">
        <v>428</v>
      </c>
      <c r="D42" s="194" t="s">
        <v>463</v>
      </c>
      <c r="E42" s="308">
        <v>1000000</v>
      </c>
      <c r="F42" s="171"/>
      <c r="G42" s="171"/>
      <c r="H42" s="598">
        <f t="shared" si="4"/>
        <v>1000000</v>
      </c>
      <c r="I42" s="990" t="s">
        <v>1403</v>
      </c>
      <c r="J42" s="397">
        <v>8</v>
      </c>
      <c r="K42" s="608"/>
      <c r="L42" s="608"/>
      <c r="M42" s="608"/>
      <c r="N42" s="608"/>
      <c r="O42" s="608"/>
      <c r="P42" s="608"/>
      <c r="Q42" s="608"/>
      <c r="R42" s="608"/>
      <c r="S42" s="608"/>
      <c r="T42" s="608"/>
      <c r="U42" s="608"/>
      <c r="V42" s="608"/>
      <c r="W42" s="608"/>
      <c r="X42" s="608"/>
      <c r="Y42" s="608"/>
      <c r="Z42" s="608"/>
      <c r="AA42" s="608"/>
      <c r="AB42" s="608"/>
      <c r="AC42" s="608"/>
      <c r="AD42" s="608"/>
      <c r="AE42" s="608"/>
      <c r="AF42" s="608"/>
      <c r="AG42" s="608"/>
      <c r="AH42" s="608"/>
      <c r="AI42" s="608"/>
      <c r="AJ42" s="608"/>
      <c r="AK42" s="608"/>
      <c r="AL42" s="608"/>
      <c r="AM42" s="608"/>
      <c r="AN42" s="608"/>
      <c r="AO42" s="608"/>
      <c r="AP42" s="608"/>
      <c r="AQ42" s="608"/>
      <c r="AR42" s="608"/>
      <c r="AS42" s="609"/>
    </row>
    <row r="43" spans="1:45" s="600" customFormat="1">
      <c r="A43" s="595">
        <f t="shared" si="3"/>
        <v>11</v>
      </c>
      <c r="B43" s="359">
        <v>44627</v>
      </c>
      <c r="C43" s="198" t="s">
        <v>428</v>
      </c>
      <c r="D43" s="194" t="s">
        <v>464</v>
      </c>
      <c r="E43" s="308">
        <v>1000000</v>
      </c>
      <c r="F43" s="597"/>
      <c r="G43" s="171"/>
      <c r="H43" s="598">
        <f t="shared" si="4"/>
        <v>1000000</v>
      </c>
      <c r="I43" s="990" t="s">
        <v>1403</v>
      </c>
      <c r="J43" s="397">
        <v>8</v>
      </c>
      <c r="K43" s="579"/>
      <c r="L43" s="579"/>
      <c r="M43" s="579"/>
      <c r="N43" s="579"/>
      <c r="O43" s="579"/>
      <c r="P43" s="579"/>
      <c r="Q43" s="579"/>
      <c r="R43" s="579"/>
      <c r="S43" s="579"/>
      <c r="T43" s="579"/>
      <c r="U43" s="579"/>
      <c r="V43" s="579"/>
      <c r="W43" s="579"/>
      <c r="X43" s="579"/>
      <c r="Y43" s="579"/>
      <c r="Z43" s="579"/>
      <c r="AA43" s="579"/>
      <c r="AB43" s="579"/>
      <c r="AC43" s="579"/>
      <c r="AD43" s="579"/>
      <c r="AE43" s="579"/>
      <c r="AF43" s="579"/>
      <c r="AG43" s="579"/>
      <c r="AH43" s="579"/>
      <c r="AI43" s="579"/>
      <c r="AJ43" s="579"/>
      <c r="AK43" s="579"/>
      <c r="AL43" s="579"/>
      <c r="AM43" s="579"/>
      <c r="AN43" s="579"/>
      <c r="AO43" s="579"/>
      <c r="AP43" s="579"/>
      <c r="AQ43" s="579"/>
      <c r="AR43" s="579"/>
      <c r="AS43" s="599"/>
    </row>
    <row r="44" spans="1:45" s="610" customFormat="1" ht="25.5">
      <c r="A44" s="595">
        <f t="shared" si="3"/>
        <v>12</v>
      </c>
      <c r="B44" s="196">
        <v>44627</v>
      </c>
      <c r="C44" s="173" t="s">
        <v>428</v>
      </c>
      <c r="D44" s="177" t="s">
        <v>465</v>
      </c>
      <c r="E44" s="174">
        <v>3000000</v>
      </c>
      <c r="F44" s="171"/>
      <c r="G44" s="171"/>
      <c r="H44" s="598">
        <f t="shared" si="4"/>
        <v>3000000</v>
      </c>
      <c r="I44" s="990" t="s">
        <v>1401</v>
      </c>
      <c r="J44" s="397">
        <v>8</v>
      </c>
      <c r="K44" s="608"/>
      <c r="L44" s="608"/>
      <c r="M44" s="608"/>
      <c r="N44" s="608"/>
      <c r="O44" s="608"/>
      <c r="P44" s="608"/>
      <c r="Q44" s="608"/>
      <c r="R44" s="608"/>
      <c r="S44" s="608"/>
      <c r="T44" s="608"/>
      <c r="U44" s="608"/>
      <c r="V44" s="608"/>
      <c r="W44" s="608"/>
      <c r="X44" s="608"/>
      <c r="Y44" s="608"/>
      <c r="Z44" s="608"/>
      <c r="AA44" s="608"/>
      <c r="AB44" s="608"/>
      <c r="AC44" s="608"/>
      <c r="AD44" s="608"/>
      <c r="AE44" s="608"/>
      <c r="AF44" s="608"/>
      <c r="AG44" s="608"/>
      <c r="AH44" s="608"/>
      <c r="AI44" s="608"/>
      <c r="AJ44" s="608"/>
      <c r="AK44" s="608"/>
      <c r="AL44" s="608"/>
      <c r="AM44" s="608"/>
      <c r="AN44" s="608"/>
      <c r="AO44" s="608"/>
      <c r="AP44" s="608"/>
      <c r="AQ44" s="608"/>
      <c r="AR44" s="608"/>
      <c r="AS44" s="609"/>
    </row>
    <row r="45" spans="1:45" s="600" customFormat="1" ht="25.5">
      <c r="A45" s="595">
        <f t="shared" si="3"/>
        <v>13</v>
      </c>
      <c r="B45" s="196">
        <v>44635</v>
      </c>
      <c r="C45" s="173" t="s">
        <v>430</v>
      </c>
      <c r="D45" s="177" t="s">
        <v>466</v>
      </c>
      <c r="E45" s="174">
        <v>72834500</v>
      </c>
      <c r="F45" s="171">
        <f>E45</f>
        <v>72834500</v>
      </c>
      <c r="G45" s="171"/>
      <c r="H45" s="171"/>
      <c r="I45" s="990">
        <v>6.1</v>
      </c>
      <c r="J45" s="397">
        <v>6</v>
      </c>
      <c r="K45" s="579"/>
      <c r="L45" s="579"/>
      <c r="M45" s="579"/>
      <c r="N45" s="579"/>
      <c r="O45" s="579"/>
      <c r="P45" s="579"/>
      <c r="Q45" s="579"/>
      <c r="R45" s="579"/>
      <c r="S45" s="579"/>
      <c r="T45" s="579"/>
      <c r="U45" s="579"/>
      <c r="V45" s="579"/>
      <c r="W45" s="579"/>
      <c r="X45" s="579"/>
      <c r="Y45" s="579"/>
      <c r="Z45" s="579"/>
      <c r="AA45" s="579"/>
      <c r="AB45" s="579"/>
      <c r="AC45" s="579"/>
      <c r="AD45" s="579"/>
      <c r="AE45" s="579"/>
      <c r="AF45" s="579"/>
      <c r="AG45" s="579"/>
      <c r="AH45" s="579"/>
      <c r="AI45" s="579"/>
      <c r="AJ45" s="579"/>
      <c r="AK45" s="579"/>
      <c r="AL45" s="579"/>
      <c r="AM45" s="579"/>
      <c r="AN45" s="579"/>
      <c r="AO45" s="579"/>
      <c r="AP45" s="579"/>
      <c r="AQ45" s="579"/>
      <c r="AR45" s="579"/>
      <c r="AS45" s="599"/>
    </row>
    <row r="46" spans="1:45" s="607" customFormat="1" ht="25.5">
      <c r="A46" s="595">
        <f t="shared" si="3"/>
        <v>14</v>
      </c>
      <c r="B46" s="336">
        <v>44637</v>
      </c>
      <c r="C46" s="197" t="s">
        <v>400</v>
      </c>
      <c r="D46" s="177" t="s">
        <v>2510</v>
      </c>
      <c r="E46" s="308">
        <v>8432000</v>
      </c>
      <c r="F46" s="171">
        <f t="shared" ref="F46:F48" si="5">E46</f>
        <v>8432000</v>
      </c>
      <c r="G46" s="171"/>
      <c r="H46" s="171"/>
      <c r="I46" s="990">
        <v>6.1</v>
      </c>
      <c r="J46" s="397">
        <v>6</v>
      </c>
      <c r="K46" s="605"/>
      <c r="L46" s="605"/>
      <c r="M46" s="605"/>
      <c r="N46" s="605"/>
      <c r="O46" s="605"/>
      <c r="P46" s="605"/>
      <c r="Q46" s="605"/>
      <c r="R46" s="605"/>
      <c r="S46" s="605"/>
      <c r="T46" s="605"/>
      <c r="U46" s="605"/>
      <c r="V46" s="605"/>
      <c r="W46" s="605"/>
      <c r="X46" s="605"/>
      <c r="Y46" s="605"/>
      <c r="Z46" s="605"/>
      <c r="AA46" s="605"/>
      <c r="AB46" s="605"/>
      <c r="AC46" s="605"/>
      <c r="AD46" s="605"/>
      <c r="AE46" s="605"/>
      <c r="AF46" s="605"/>
      <c r="AG46" s="605"/>
      <c r="AH46" s="605"/>
      <c r="AI46" s="605"/>
      <c r="AJ46" s="605"/>
      <c r="AK46" s="605"/>
      <c r="AL46" s="605"/>
      <c r="AM46" s="605"/>
      <c r="AN46" s="605"/>
      <c r="AO46" s="605"/>
      <c r="AP46" s="605"/>
      <c r="AQ46" s="605"/>
      <c r="AR46" s="605"/>
      <c r="AS46" s="606"/>
    </row>
    <row r="47" spans="1:45" s="600" customFormat="1" ht="25.5">
      <c r="A47" s="595">
        <f t="shared" si="3"/>
        <v>15</v>
      </c>
      <c r="B47" s="336">
        <v>44649</v>
      </c>
      <c r="C47" s="198" t="s">
        <v>432</v>
      </c>
      <c r="D47" s="177" t="s">
        <v>468</v>
      </c>
      <c r="E47" s="308">
        <v>10000000</v>
      </c>
      <c r="F47" s="171">
        <f t="shared" si="5"/>
        <v>10000000</v>
      </c>
      <c r="G47" s="171"/>
      <c r="H47" s="171"/>
      <c r="I47" s="990">
        <v>6.1</v>
      </c>
      <c r="J47" s="397">
        <v>6</v>
      </c>
      <c r="K47" s="579"/>
      <c r="L47" s="579"/>
      <c r="M47" s="579"/>
      <c r="N47" s="579"/>
      <c r="O47" s="579"/>
      <c r="P47" s="579"/>
      <c r="Q47" s="579"/>
      <c r="R47" s="579"/>
      <c r="S47" s="579"/>
      <c r="T47" s="579"/>
      <c r="U47" s="579"/>
      <c r="V47" s="579"/>
      <c r="W47" s="579"/>
      <c r="X47" s="579"/>
      <c r="Y47" s="579"/>
      <c r="Z47" s="579"/>
      <c r="AA47" s="579"/>
      <c r="AB47" s="579"/>
      <c r="AC47" s="579"/>
      <c r="AD47" s="579"/>
      <c r="AE47" s="579"/>
      <c r="AF47" s="579"/>
      <c r="AG47" s="579"/>
      <c r="AH47" s="579"/>
      <c r="AI47" s="579"/>
      <c r="AJ47" s="579"/>
      <c r="AK47" s="579"/>
      <c r="AL47" s="579"/>
      <c r="AM47" s="579"/>
      <c r="AN47" s="579"/>
      <c r="AO47" s="579"/>
      <c r="AP47" s="579"/>
      <c r="AQ47" s="579"/>
      <c r="AR47" s="579"/>
      <c r="AS47" s="599"/>
    </row>
    <row r="48" spans="1:45" s="613" customFormat="1" ht="25.5">
      <c r="A48" s="595">
        <f t="shared" si="3"/>
        <v>16</v>
      </c>
      <c r="B48" s="336">
        <v>44650</v>
      </c>
      <c r="C48" s="198" t="s">
        <v>433</v>
      </c>
      <c r="D48" s="177" t="s">
        <v>469</v>
      </c>
      <c r="E48" s="308">
        <v>218481000</v>
      </c>
      <c r="F48" s="171">
        <f t="shared" si="5"/>
        <v>218481000</v>
      </c>
      <c r="G48" s="171"/>
      <c r="H48" s="171"/>
      <c r="I48" s="990">
        <v>6.1</v>
      </c>
      <c r="J48" s="397">
        <v>6</v>
      </c>
      <c r="K48" s="611"/>
      <c r="L48" s="611"/>
      <c r="M48" s="611"/>
      <c r="N48" s="611"/>
      <c r="O48" s="611"/>
      <c r="P48" s="611"/>
      <c r="Q48" s="611"/>
      <c r="R48" s="611"/>
      <c r="S48" s="611"/>
      <c r="T48" s="611"/>
      <c r="U48" s="611"/>
      <c r="V48" s="611"/>
      <c r="W48" s="611"/>
      <c r="X48" s="611"/>
      <c r="Y48" s="611"/>
      <c r="Z48" s="611"/>
      <c r="AA48" s="611"/>
      <c r="AB48" s="611"/>
      <c r="AC48" s="611"/>
      <c r="AD48" s="611"/>
      <c r="AE48" s="611"/>
      <c r="AF48" s="611"/>
      <c r="AG48" s="611"/>
      <c r="AH48" s="611"/>
      <c r="AI48" s="611"/>
      <c r="AJ48" s="611"/>
      <c r="AK48" s="611"/>
      <c r="AL48" s="611"/>
      <c r="AM48" s="611"/>
      <c r="AN48" s="611"/>
      <c r="AO48" s="611"/>
      <c r="AP48" s="611"/>
      <c r="AQ48" s="611"/>
      <c r="AR48" s="611"/>
      <c r="AS48" s="612"/>
    </row>
    <row r="49" spans="1:45" s="600" customFormat="1" ht="25.5">
      <c r="A49" s="595">
        <f t="shared" si="3"/>
        <v>17</v>
      </c>
      <c r="B49" s="336">
        <v>44650</v>
      </c>
      <c r="C49" s="198" t="s">
        <v>433</v>
      </c>
      <c r="D49" s="177" t="s">
        <v>470</v>
      </c>
      <c r="E49" s="308">
        <v>4921000</v>
      </c>
      <c r="F49" s="597"/>
      <c r="G49" s="171"/>
      <c r="H49" s="598">
        <f>E49</f>
        <v>4921000</v>
      </c>
      <c r="I49" s="990" t="s">
        <v>1400</v>
      </c>
      <c r="J49" s="397">
        <v>8</v>
      </c>
      <c r="K49" s="579"/>
      <c r="L49" s="579"/>
      <c r="M49" s="579"/>
      <c r="N49" s="579"/>
      <c r="O49" s="579"/>
      <c r="P49" s="579"/>
      <c r="Q49" s="579"/>
      <c r="R49" s="579"/>
      <c r="S49" s="579"/>
      <c r="T49" s="579"/>
      <c r="U49" s="579"/>
      <c r="V49" s="579"/>
      <c r="W49" s="579"/>
      <c r="X49" s="579"/>
      <c r="Y49" s="579"/>
      <c r="Z49" s="579"/>
      <c r="AA49" s="579"/>
      <c r="AB49" s="579"/>
      <c r="AC49" s="579"/>
      <c r="AD49" s="579"/>
      <c r="AE49" s="579"/>
      <c r="AF49" s="579"/>
      <c r="AG49" s="579"/>
      <c r="AH49" s="579"/>
      <c r="AI49" s="579"/>
      <c r="AJ49" s="579"/>
      <c r="AK49" s="579"/>
      <c r="AL49" s="579"/>
      <c r="AM49" s="579"/>
      <c r="AN49" s="579"/>
      <c r="AO49" s="579"/>
      <c r="AP49" s="579"/>
      <c r="AQ49" s="579"/>
      <c r="AR49" s="579"/>
      <c r="AS49" s="599"/>
    </row>
    <row r="50" spans="1:45" s="607" customFormat="1" ht="25.5">
      <c r="A50" s="595">
        <f t="shared" si="3"/>
        <v>18</v>
      </c>
      <c r="B50" s="614" t="s">
        <v>570</v>
      </c>
      <c r="C50" s="198" t="s">
        <v>599</v>
      </c>
      <c r="D50" s="80" t="s">
        <v>2514</v>
      </c>
      <c r="E50" s="174">
        <v>10000000</v>
      </c>
      <c r="F50" s="598">
        <f>E50</f>
        <v>10000000</v>
      </c>
      <c r="G50" s="171"/>
      <c r="H50" s="598"/>
      <c r="I50" s="990">
        <v>6.1</v>
      </c>
      <c r="J50" s="397">
        <v>6</v>
      </c>
      <c r="K50" s="605"/>
      <c r="L50" s="605"/>
      <c r="M50" s="605"/>
      <c r="N50" s="605"/>
      <c r="O50" s="605"/>
      <c r="P50" s="605"/>
      <c r="Q50" s="605"/>
      <c r="R50" s="605"/>
      <c r="S50" s="605"/>
      <c r="T50" s="605"/>
      <c r="U50" s="605"/>
      <c r="V50" s="605"/>
      <c r="W50" s="605"/>
      <c r="X50" s="605"/>
      <c r="Y50" s="605"/>
      <c r="Z50" s="605"/>
      <c r="AA50" s="605"/>
      <c r="AB50" s="605"/>
      <c r="AC50" s="605"/>
      <c r="AD50" s="605"/>
      <c r="AE50" s="605"/>
      <c r="AF50" s="605"/>
      <c r="AG50" s="605"/>
      <c r="AH50" s="605"/>
      <c r="AI50" s="605"/>
      <c r="AJ50" s="605"/>
      <c r="AK50" s="605"/>
      <c r="AL50" s="605"/>
      <c r="AM50" s="605"/>
      <c r="AN50" s="605"/>
      <c r="AO50" s="605"/>
      <c r="AP50" s="605"/>
      <c r="AQ50" s="605"/>
      <c r="AR50" s="605"/>
      <c r="AS50" s="606"/>
    </row>
    <row r="51" spans="1:45" s="607" customFormat="1" ht="25.5">
      <c r="A51" s="595">
        <f t="shared" si="3"/>
        <v>19</v>
      </c>
      <c r="B51" s="614" t="s">
        <v>570</v>
      </c>
      <c r="C51" s="198" t="s">
        <v>599</v>
      </c>
      <c r="D51" s="80" t="s">
        <v>2515</v>
      </c>
      <c r="E51" s="174">
        <v>10000000</v>
      </c>
      <c r="F51" s="598">
        <f>E51</f>
        <v>10000000</v>
      </c>
      <c r="G51" s="171"/>
      <c r="H51" s="598"/>
      <c r="I51" s="990">
        <v>6.1</v>
      </c>
      <c r="J51" s="397">
        <v>6</v>
      </c>
      <c r="K51" s="605"/>
      <c r="L51" s="605"/>
      <c r="M51" s="605"/>
      <c r="N51" s="605"/>
      <c r="O51" s="605"/>
      <c r="P51" s="605"/>
      <c r="Q51" s="605"/>
      <c r="R51" s="605"/>
      <c r="S51" s="605"/>
      <c r="T51" s="605"/>
      <c r="U51" s="605"/>
      <c r="V51" s="605"/>
      <c r="W51" s="605"/>
      <c r="X51" s="605"/>
      <c r="Y51" s="605"/>
      <c r="Z51" s="605"/>
      <c r="AA51" s="605"/>
      <c r="AB51" s="605"/>
      <c r="AC51" s="605"/>
      <c r="AD51" s="605"/>
      <c r="AE51" s="605"/>
      <c r="AF51" s="605"/>
      <c r="AG51" s="605"/>
      <c r="AH51" s="605"/>
      <c r="AI51" s="605"/>
      <c r="AJ51" s="605"/>
      <c r="AK51" s="605"/>
      <c r="AL51" s="605"/>
      <c r="AM51" s="605"/>
      <c r="AN51" s="605"/>
      <c r="AO51" s="605"/>
      <c r="AP51" s="605"/>
      <c r="AQ51" s="605"/>
      <c r="AR51" s="605"/>
      <c r="AS51" s="606"/>
    </row>
    <row r="52" spans="1:45" s="607" customFormat="1" ht="38.25">
      <c r="A52" s="595">
        <f t="shared" si="3"/>
        <v>20</v>
      </c>
      <c r="B52" s="614" t="s">
        <v>571</v>
      </c>
      <c r="C52" s="198" t="s">
        <v>600</v>
      </c>
      <c r="D52" s="177" t="s">
        <v>2516</v>
      </c>
      <c r="E52" s="174">
        <v>581000</v>
      </c>
      <c r="F52" s="598"/>
      <c r="G52" s="171"/>
      <c r="H52" s="598">
        <f>E52</f>
        <v>581000</v>
      </c>
      <c r="I52" s="990" t="s">
        <v>39</v>
      </c>
      <c r="J52" s="397">
        <v>8</v>
      </c>
      <c r="K52" s="605"/>
      <c r="L52" s="605"/>
      <c r="M52" s="605"/>
      <c r="N52" s="605"/>
      <c r="O52" s="605"/>
      <c r="P52" s="605"/>
      <c r="Q52" s="605"/>
      <c r="R52" s="605"/>
      <c r="S52" s="605"/>
      <c r="T52" s="605"/>
      <c r="U52" s="605"/>
      <c r="V52" s="605"/>
      <c r="W52" s="605"/>
      <c r="X52" s="605"/>
      <c r="Y52" s="605"/>
      <c r="Z52" s="605"/>
      <c r="AA52" s="605"/>
      <c r="AB52" s="605"/>
      <c r="AC52" s="605"/>
      <c r="AD52" s="605"/>
      <c r="AE52" s="605"/>
      <c r="AF52" s="605"/>
      <c r="AG52" s="605"/>
      <c r="AH52" s="605"/>
      <c r="AI52" s="605"/>
      <c r="AJ52" s="605"/>
      <c r="AK52" s="605"/>
      <c r="AL52" s="605"/>
      <c r="AM52" s="605"/>
      <c r="AN52" s="605"/>
      <c r="AO52" s="605"/>
      <c r="AP52" s="605"/>
      <c r="AQ52" s="605"/>
      <c r="AR52" s="605"/>
      <c r="AS52" s="606"/>
    </row>
    <row r="53" spans="1:45" s="607" customFormat="1">
      <c r="A53" s="595">
        <f t="shared" si="3"/>
        <v>21</v>
      </c>
      <c r="B53" s="614" t="s">
        <v>571</v>
      </c>
      <c r="C53" s="198" t="s">
        <v>600</v>
      </c>
      <c r="D53" s="194" t="s">
        <v>591</v>
      </c>
      <c r="E53" s="174">
        <v>1000000</v>
      </c>
      <c r="F53" s="598"/>
      <c r="G53" s="171"/>
      <c r="H53" s="598">
        <f t="shared" ref="H53:H56" si="6">E53</f>
        <v>1000000</v>
      </c>
      <c r="I53" s="990" t="s">
        <v>1402</v>
      </c>
      <c r="J53" s="397">
        <v>8</v>
      </c>
      <c r="K53" s="605"/>
      <c r="L53" s="605"/>
      <c r="M53" s="605"/>
      <c r="N53" s="605"/>
      <c r="O53" s="605"/>
      <c r="P53" s="605"/>
      <c r="Q53" s="605"/>
      <c r="R53" s="605"/>
      <c r="S53" s="605"/>
      <c r="T53" s="605"/>
      <c r="U53" s="605"/>
      <c r="V53" s="605"/>
      <c r="W53" s="605"/>
      <c r="X53" s="605"/>
      <c r="Y53" s="605"/>
      <c r="Z53" s="605"/>
      <c r="AA53" s="605"/>
      <c r="AB53" s="605"/>
      <c r="AC53" s="605"/>
      <c r="AD53" s="605"/>
      <c r="AE53" s="605"/>
      <c r="AF53" s="605"/>
      <c r="AG53" s="605"/>
      <c r="AH53" s="605"/>
      <c r="AI53" s="605"/>
      <c r="AJ53" s="605"/>
      <c r="AK53" s="605"/>
      <c r="AL53" s="605"/>
      <c r="AM53" s="605"/>
      <c r="AN53" s="605"/>
      <c r="AO53" s="605"/>
      <c r="AP53" s="605"/>
      <c r="AQ53" s="605"/>
      <c r="AR53" s="605"/>
      <c r="AS53" s="606"/>
    </row>
    <row r="54" spans="1:45" s="607" customFormat="1">
      <c r="A54" s="595">
        <f t="shared" si="3"/>
        <v>22</v>
      </c>
      <c r="B54" s="614" t="s">
        <v>571</v>
      </c>
      <c r="C54" s="198" t="s">
        <v>600</v>
      </c>
      <c r="D54" s="194" t="s">
        <v>592</v>
      </c>
      <c r="E54" s="174">
        <v>1000000</v>
      </c>
      <c r="F54" s="598"/>
      <c r="G54" s="171"/>
      <c r="H54" s="598">
        <f t="shared" si="6"/>
        <v>1000000</v>
      </c>
      <c r="I54" s="990" t="s">
        <v>1403</v>
      </c>
      <c r="J54" s="397">
        <v>8</v>
      </c>
      <c r="K54" s="605"/>
      <c r="L54" s="605"/>
      <c r="M54" s="605"/>
      <c r="N54" s="605"/>
      <c r="O54" s="605"/>
      <c r="P54" s="605"/>
      <c r="Q54" s="605"/>
      <c r="R54" s="605"/>
      <c r="S54" s="605"/>
      <c r="T54" s="605"/>
      <c r="U54" s="605"/>
      <c r="V54" s="605"/>
      <c r="W54" s="605"/>
      <c r="X54" s="605"/>
      <c r="Y54" s="605"/>
      <c r="Z54" s="605"/>
      <c r="AA54" s="605"/>
      <c r="AB54" s="605"/>
      <c r="AC54" s="605"/>
      <c r="AD54" s="605"/>
      <c r="AE54" s="605"/>
      <c r="AF54" s="605"/>
      <c r="AG54" s="605"/>
      <c r="AH54" s="605"/>
      <c r="AI54" s="605"/>
      <c r="AJ54" s="605"/>
      <c r="AK54" s="605"/>
      <c r="AL54" s="605"/>
      <c r="AM54" s="605"/>
      <c r="AN54" s="605"/>
      <c r="AO54" s="605"/>
      <c r="AP54" s="605"/>
      <c r="AQ54" s="605"/>
      <c r="AR54" s="605"/>
      <c r="AS54" s="606"/>
    </row>
    <row r="55" spans="1:45" s="607" customFormat="1">
      <c r="A55" s="595">
        <f t="shared" si="3"/>
        <v>23</v>
      </c>
      <c r="B55" s="614" t="s">
        <v>571</v>
      </c>
      <c r="C55" s="198" t="s">
        <v>600</v>
      </c>
      <c r="D55" s="194" t="s">
        <v>593</v>
      </c>
      <c r="E55" s="174">
        <v>1000000</v>
      </c>
      <c r="F55" s="598"/>
      <c r="G55" s="171"/>
      <c r="H55" s="598">
        <f t="shared" si="6"/>
        <v>1000000</v>
      </c>
      <c r="I55" s="990" t="s">
        <v>1403</v>
      </c>
      <c r="J55" s="397">
        <v>8</v>
      </c>
      <c r="K55" s="605"/>
      <c r="L55" s="605"/>
      <c r="M55" s="605"/>
      <c r="N55" s="605"/>
      <c r="O55" s="605"/>
      <c r="P55" s="605"/>
      <c r="Q55" s="605"/>
      <c r="R55" s="605"/>
      <c r="S55" s="605"/>
      <c r="T55" s="605"/>
      <c r="U55" s="605"/>
      <c r="V55" s="605"/>
      <c r="W55" s="605"/>
      <c r="X55" s="605"/>
      <c r="Y55" s="605"/>
      <c r="Z55" s="605"/>
      <c r="AA55" s="605"/>
      <c r="AB55" s="605"/>
      <c r="AC55" s="605"/>
      <c r="AD55" s="605"/>
      <c r="AE55" s="605"/>
      <c r="AF55" s="605"/>
      <c r="AG55" s="605"/>
      <c r="AH55" s="605"/>
      <c r="AI55" s="605"/>
      <c r="AJ55" s="605"/>
      <c r="AK55" s="605"/>
      <c r="AL55" s="605"/>
      <c r="AM55" s="605"/>
      <c r="AN55" s="605"/>
      <c r="AO55" s="605"/>
      <c r="AP55" s="605"/>
      <c r="AQ55" s="605"/>
      <c r="AR55" s="605"/>
      <c r="AS55" s="606"/>
    </row>
    <row r="56" spans="1:45" s="600" customFormat="1" ht="25.5">
      <c r="A56" s="595">
        <f t="shared" si="3"/>
        <v>24</v>
      </c>
      <c r="B56" s="359" t="s">
        <v>571</v>
      </c>
      <c r="C56" s="205" t="s">
        <v>600</v>
      </c>
      <c r="D56" s="177" t="s">
        <v>594</v>
      </c>
      <c r="E56" s="308">
        <v>3000000</v>
      </c>
      <c r="F56" s="597"/>
      <c r="G56" s="171"/>
      <c r="H56" s="598">
        <f t="shared" si="6"/>
        <v>3000000</v>
      </c>
      <c r="I56" s="990" t="s">
        <v>1401</v>
      </c>
      <c r="J56" s="397">
        <v>8</v>
      </c>
      <c r="K56" s="579"/>
      <c r="L56" s="579"/>
      <c r="M56" s="579"/>
      <c r="N56" s="579"/>
      <c r="O56" s="579"/>
      <c r="P56" s="579"/>
      <c r="Q56" s="579"/>
      <c r="R56" s="579"/>
      <c r="S56" s="579"/>
      <c r="T56" s="579"/>
      <c r="U56" s="579"/>
      <c r="V56" s="579"/>
      <c r="W56" s="579"/>
      <c r="X56" s="579"/>
      <c r="Y56" s="579"/>
      <c r="Z56" s="579"/>
      <c r="AA56" s="579"/>
      <c r="AB56" s="579"/>
      <c r="AC56" s="579"/>
      <c r="AD56" s="579"/>
      <c r="AE56" s="579"/>
      <c r="AF56" s="579"/>
      <c r="AG56" s="579"/>
      <c r="AH56" s="579"/>
      <c r="AI56" s="579"/>
      <c r="AJ56" s="579"/>
      <c r="AK56" s="579"/>
      <c r="AL56" s="579"/>
      <c r="AM56" s="579"/>
      <c r="AN56" s="579"/>
      <c r="AO56" s="579"/>
      <c r="AP56" s="579"/>
      <c r="AQ56" s="579"/>
      <c r="AR56" s="579"/>
      <c r="AS56" s="599"/>
    </row>
    <row r="57" spans="1:45" s="600" customFormat="1" ht="25.5">
      <c r="A57" s="595">
        <f t="shared" si="3"/>
        <v>25</v>
      </c>
      <c r="B57" s="359" t="s">
        <v>571</v>
      </c>
      <c r="C57" s="205" t="s">
        <v>600</v>
      </c>
      <c r="D57" s="177" t="s">
        <v>596</v>
      </c>
      <c r="E57" s="308">
        <v>193672000</v>
      </c>
      <c r="F57" s="597">
        <f>E57</f>
        <v>193672000</v>
      </c>
      <c r="G57" s="171"/>
      <c r="H57" s="598"/>
      <c r="I57" s="990">
        <v>6.1</v>
      </c>
      <c r="J57" s="397">
        <v>6</v>
      </c>
      <c r="K57" s="579"/>
      <c r="L57" s="579"/>
      <c r="M57" s="579"/>
      <c r="N57" s="579"/>
      <c r="O57" s="579"/>
      <c r="P57" s="579"/>
      <c r="Q57" s="579"/>
      <c r="R57" s="579"/>
      <c r="S57" s="579"/>
      <c r="T57" s="579"/>
      <c r="U57" s="579"/>
      <c r="V57" s="579"/>
      <c r="W57" s="579"/>
      <c r="X57" s="579"/>
      <c r="Y57" s="579"/>
      <c r="Z57" s="579"/>
      <c r="AA57" s="579"/>
      <c r="AB57" s="579"/>
      <c r="AC57" s="579"/>
      <c r="AD57" s="579"/>
      <c r="AE57" s="579"/>
      <c r="AF57" s="579"/>
      <c r="AG57" s="579"/>
      <c r="AH57" s="579"/>
      <c r="AI57" s="579"/>
      <c r="AJ57" s="579"/>
      <c r="AK57" s="579"/>
      <c r="AL57" s="579"/>
      <c r="AM57" s="579"/>
      <c r="AN57" s="579"/>
      <c r="AO57" s="579"/>
      <c r="AP57" s="579"/>
      <c r="AQ57" s="579"/>
      <c r="AR57" s="579"/>
      <c r="AS57" s="599"/>
    </row>
    <row r="58" spans="1:45" s="600" customFormat="1" ht="25.5">
      <c r="A58" s="595">
        <f t="shared" si="3"/>
        <v>26</v>
      </c>
      <c r="B58" s="359" t="s">
        <v>573</v>
      </c>
      <c r="C58" s="205" t="s">
        <v>602</v>
      </c>
      <c r="D58" s="177" t="s">
        <v>586</v>
      </c>
      <c r="E58" s="308">
        <v>35447000</v>
      </c>
      <c r="F58" s="597">
        <f>E58</f>
        <v>35447000</v>
      </c>
      <c r="G58" s="171"/>
      <c r="H58" s="598"/>
      <c r="I58" s="990">
        <v>6.1</v>
      </c>
      <c r="J58" s="397">
        <v>6</v>
      </c>
      <c r="K58" s="579"/>
      <c r="L58" s="579"/>
      <c r="M58" s="579"/>
      <c r="N58" s="579"/>
      <c r="O58" s="579"/>
      <c r="P58" s="579"/>
      <c r="Q58" s="579"/>
      <c r="R58" s="579"/>
      <c r="S58" s="579"/>
      <c r="T58" s="579"/>
      <c r="U58" s="579"/>
      <c r="V58" s="579"/>
      <c r="W58" s="579"/>
      <c r="X58" s="579"/>
      <c r="Y58" s="579"/>
      <c r="Z58" s="579"/>
      <c r="AA58" s="579"/>
      <c r="AB58" s="579"/>
      <c r="AC58" s="579"/>
      <c r="AD58" s="579"/>
      <c r="AE58" s="579"/>
      <c r="AF58" s="579"/>
      <c r="AG58" s="579"/>
      <c r="AH58" s="579"/>
      <c r="AI58" s="579"/>
      <c r="AJ58" s="579"/>
      <c r="AK58" s="579"/>
      <c r="AL58" s="579"/>
      <c r="AM58" s="579"/>
      <c r="AN58" s="579"/>
      <c r="AO58" s="579"/>
      <c r="AP58" s="579"/>
      <c r="AQ58" s="579"/>
      <c r="AR58" s="579"/>
      <c r="AS58" s="599"/>
    </row>
    <row r="59" spans="1:45" s="600" customFormat="1" ht="25.5">
      <c r="A59" s="595">
        <f t="shared" si="3"/>
        <v>27</v>
      </c>
      <c r="B59" s="359" t="s">
        <v>574</v>
      </c>
      <c r="C59" s="205" t="s">
        <v>604</v>
      </c>
      <c r="D59" s="177" t="s">
        <v>588</v>
      </c>
      <c r="E59" s="308">
        <v>57365000</v>
      </c>
      <c r="F59" s="597">
        <f t="shared" ref="F59:F62" si="7">E59</f>
        <v>57365000</v>
      </c>
      <c r="G59" s="171"/>
      <c r="H59" s="598"/>
      <c r="I59" s="990">
        <v>6.1</v>
      </c>
      <c r="J59" s="397">
        <v>6</v>
      </c>
      <c r="K59" s="579"/>
      <c r="L59" s="579"/>
      <c r="M59" s="579"/>
      <c r="N59" s="579"/>
      <c r="O59" s="579"/>
      <c r="P59" s="579"/>
      <c r="Q59" s="579"/>
      <c r="R59" s="579"/>
      <c r="S59" s="579"/>
      <c r="T59" s="579"/>
      <c r="U59" s="579"/>
      <c r="V59" s="579"/>
      <c r="W59" s="579"/>
      <c r="X59" s="579"/>
      <c r="Y59" s="579"/>
      <c r="Z59" s="579"/>
      <c r="AA59" s="579"/>
      <c r="AB59" s="579"/>
      <c r="AC59" s="579"/>
      <c r="AD59" s="579"/>
      <c r="AE59" s="579"/>
      <c r="AF59" s="579"/>
      <c r="AG59" s="579"/>
      <c r="AH59" s="579"/>
      <c r="AI59" s="579"/>
      <c r="AJ59" s="579"/>
      <c r="AK59" s="579"/>
      <c r="AL59" s="579"/>
      <c r="AM59" s="579"/>
      <c r="AN59" s="579"/>
      <c r="AO59" s="579"/>
      <c r="AP59" s="579"/>
      <c r="AQ59" s="579"/>
      <c r="AR59" s="579"/>
      <c r="AS59" s="599"/>
    </row>
    <row r="60" spans="1:45" s="600" customFormat="1" ht="25.5">
      <c r="A60" s="595">
        <f t="shared" si="3"/>
        <v>28</v>
      </c>
      <c r="B60" s="359" t="s">
        <v>578</v>
      </c>
      <c r="C60" s="205" t="s">
        <v>606</v>
      </c>
      <c r="D60" s="177" t="s">
        <v>589</v>
      </c>
      <c r="E60" s="308">
        <v>79375000</v>
      </c>
      <c r="F60" s="597">
        <f t="shared" si="7"/>
        <v>79375000</v>
      </c>
      <c r="G60" s="171"/>
      <c r="H60" s="598"/>
      <c r="I60" s="990">
        <v>6.1</v>
      </c>
      <c r="J60" s="397">
        <v>6</v>
      </c>
      <c r="K60" s="579"/>
      <c r="L60" s="579"/>
      <c r="M60" s="579"/>
      <c r="N60" s="579"/>
      <c r="O60" s="579"/>
      <c r="P60" s="579"/>
      <c r="Q60" s="579"/>
      <c r="R60" s="579"/>
      <c r="S60" s="579"/>
      <c r="T60" s="579"/>
      <c r="U60" s="579"/>
      <c r="V60" s="579"/>
      <c r="W60" s="579"/>
      <c r="X60" s="579"/>
      <c r="Y60" s="579"/>
      <c r="Z60" s="579"/>
      <c r="AA60" s="579"/>
      <c r="AB60" s="579"/>
      <c r="AC60" s="579"/>
      <c r="AD60" s="579"/>
      <c r="AE60" s="579"/>
      <c r="AF60" s="579"/>
      <c r="AG60" s="579"/>
      <c r="AH60" s="579"/>
      <c r="AI60" s="579"/>
      <c r="AJ60" s="579"/>
      <c r="AK60" s="579"/>
      <c r="AL60" s="579"/>
      <c r="AM60" s="579"/>
      <c r="AN60" s="579"/>
      <c r="AO60" s="579"/>
      <c r="AP60" s="579"/>
      <c r="AQ60" s="579"/>
      <c r="AR60" s="579"/>
      <c r="AS60" s="599"/>
    </row>
    <row r="61" spans="1:45" s="600" customFormat="1" ht="25.5">
      <c r="A61" s="595">
        <f t="shared" si="3"/>
        <v>29</v>
      </c>
      <c r="B61" s="359" t="s">
        <v>584</v>
      </c>
      <c r="C61" s="205" t="s">
        <v>612</v>
      </c>
      <c r="D61" s="194" t="s">
        <v>590</v>
      </c>
      <c r="E61" s="174">
        <v>135430500</v>
      </c>
      <c r="F61" s="597">
        <f t="shared" si="7"/>
        <v>135430500</v>
      </c>
      <c r="G61" s="171"/>
      <c r="H61" s="598"/>
      <c r="I61" s="990">
        <v>6.1</v>
      </c>
      <c r="J61" s="397">
        <v>6</v>
      </c>
      <c r="K61" s="579"/>
      <c r="L61" s="579"/>
      <c r="M61" s="579"/>
      <c r="N61" s="579"/>
      <c r="O61" s="579"/>
      <c r="P61" s="579"/>
      <c r="Q61" s="579"/>
      <c r="R61" s="579"/>
      <c r="S61" s="579"/>
      <c r="T61" s="579"/>
      <c r="U61" s="579"/>
      <c r="V61" s="579"/>
      <c r="W61" s="579"/>
      <c r="X61" s="579"/>
      <c r="Y61" s="579"/>
      <c r="Z61" s="579"/>
      <c r="AA61" s="579"/>
      <c r="AB61" s="579"/>
      <c r="AC61" s="579"/>
      <c r="AD61" s="579"/>
      <c r="AE61" s="579"/>
      <c r="AF61" s="579"/>
      <c r="AG61" s="579"/>
      <c r="AH61" s="579"/>
      <c r="AI61" s="579"/>
      <c r="AJ61" s="579"/>
      <c r="AK61" s="579"/>
      <c r="AL61" s="579"/>
      <c r="AM61" s="579"/>
      <c r="AN61" s="579"/>
      <c r="AO61" s="579"/>
      <c r="AP61" s="579"/>
      <c r="AQ61" s="579"/>
      <c r="AR61" s="579"/>
      <c r="AS61" s="599"/>
    </row>
    <row r="62" spans="1:45" s="600" customFormat="1" ht="25.5">
      <c r="A62" s="595">
        <f t="shared" si="3"/>
        <v>30</v>
      </c>
      <c r="B62" s="359" t="s">
        <v>547</v>
      </c>
      <c r="C62" s="205" t="s">
        <v>629</v>
      </c>
      <c r="D62" s="179" t="s">
        <v>865</v>
      </c>
      <c r="E62" s="174">
        <v>40281000</v>
      </c>
      <c r="F62" s="597">
        <f t="shared" si="7"/>
        <v>40281000</v>
      </c>
      <c r="G62" s="171"/>
      <c r="H62" s="598"/>
      <c r="I62" s="990">
        <v>6.1</v>
      </c>
      <c r="J62" s="397">
        <v>6</v>
      </c>
      <c r="K62" s="579"/>
      <c r="L62" s="579"/>
      <c r="M62" s="579"/>
      <c r="N62" s="579"/>
      <c r="O62" s="579"/>
      <c r="P62" s="579"/>
      <c r="Q62" s="579"/>
      <c r="R62" s="579"/>
      <c r="S62" s="579"/>
      <c r="T62" s="579"/>
      <c r="U62" s="579"/>
      <c r="V62" s="579"/>
      <c r="W62" s="579"/>
      <c r="X62" s="579"/>
      <c r="Y62" s="579"/>
      <c r="Z62" s="579"/>
      <c r="AA62" s="579"/>
      <c r="AB62" s="579"/>
      <c r="AC62" s="579"/>
      <c r="AD62" s="579"/>
      <c r="AE62" s="579"/>
      <c r="AF62" s="579"/>
      <c r="AG62" s="579"/>
      <c r="AH62" s="579"/>
      <c r="AI62" s="579"/>
      <c r="AJ62" s="579"/>
      <c r="AK62" s="579"/>
      <c r="AL62" s="579"/>
      <c r="AM62" s="579"/>
      <c r="AN62" s="579"/>
      <c r="AO62" s="579"/>
      <c r="AP62" s="579"/>
      <c r="AQ62" s="579"/>
      <c r="AR62" s="579"/>
      <c r="AS62" s="599"/>
    </row>
    <row r="63" spans="1:45" s="600" customFormat="1">
      <c r="A63" s="595">
        <f t="shared" si="3"/>
        <v>31</v>
      </c>
      <c r="B63" s="359" t="s">
        <v>548</v>
      </c>
      <c r="C63" s="205" t="s">
        <v>630</v>
      </c>
      <c r="D63" s="194" t="s">
        <v>613</v>
      </c>
      <c r="E63" s="174">
        <v>1000000</v>
      </c>
      <c r="F63" s="597"/>
      <c r="G63" s="171"/>
      <c r="H63" s="598">
        <f>E63</f>
        <v>1000000</v>
      </c>
      <c r="I63" s="990" t="s">
        <v>1402</v>
      </c>
      <c r="J63" s="397">
        <v>8</v>
      </c>
      <c r="K63" s="579"/>
      <c r="L63" s="579"/>
      <c r="M63" s="579"/>
      <c r="N63" s="579"/>
      <c r="O63" s="579"/>
      <c r="P63" s="579"/>
      <c r="Q63" s="579"/>
      <c r="R63" s="579"/>
      <c r="S63" s="579"/>
      <c r="T63" s="579"/>
      <c r="U63" s="579"/>
      <c r="V63" s="579"/>
      <c r="W63" s="579"/>
      <c r="X63" s="579"/>
      <c r="Y63" s="579"/>
      <c r="Z63" s="579"/>
      <c r="AA63" s="579"/>
      <c r="AB63" s="579"/>
      <c r="AC63" s="579"/>
      <c r="AD63" s="579"/>
      <c r="AE63" s="579"/>
      <c r="AF63" s="579"/>
      <c r="AG63" s="579"/>
      <c r="AH63" s="579"/>
      <c r="AI63" s="579"/>
      <c r="AJ63" s="579"/>
      <c r="AK63" s="579"/>
      <c r="AL63" s="579"/>
      <c r="AM63" s="579"/>
      <c r="AN63" s="579"/>
      <c r="AO63" s="579"/>
      <c r="AP63" s="579"/>
      <c r="AQ63" s="579"/>
      <c r="AR63" s="579"/>
      <c r="AS63" s="599"/>
    </row>
    <row r="64" spans="1:45" s="600" customFormat="1">
      <c r="A64" s="595">
        <f t="shared" si="3"/>
        <v>32</v>
      </c>
      <c r="B64" s="359" t="s">
        <v>548</v>
      </c>
      <c r="C64" s="205" t="s">
        <v>630</v>
      </c>
      <c r="D64" s="194" t="s">
        <v>614</v>
      </c>
      <c r="E64" s="174">
        <v>1000000</v>
      </c>
      <c r="F64" s="597"/>
      <c r="G64" s="171"/>
      <c r="H64" s="598">
        <f t="shared" ref="H64:H66" si="8">E64</f>
        <v>1000000</v>
      </c>
      <c r="I64" s="990" t="s">
        <v>1403</v>
      </c>
      <c r="J64" s="397">
        <v>8</v>
      </c>
      <c r="K64" s="579"/>
      <c r="L64" s="579"/>
      <c r="M64" s="579"/>
      <c r="N64" s="579"/>
      <c r="O64" s="579"/>
      <c r="P64" s="579"/>
      <c r="Q64" s="579"/>
      <c r="R64" s="579"/>
      <c r="S64" s="579"/>
      <c r="T64" s="579"/>
      <c r="U64" s="579"/>
      <c r="V64" s="579"/>
      <c r="W64" s="579"/>
      <c r="X64" s="579"/>
      <c r="Y64" s="579"/>
      <c r="Z64" s="579"/>
      <c r="AA64" s="579"/>
      <c r="AB64" s="579"/>
      <c r="AC64" s="579"/>
      <c r="AD64" s="579"/>
      <c r="AE64" s="579"/>
      <c r="AF64" s="579"/>
      <c r="AG64" s="579"/>
      <c r="AH64" s="579"/>
      <c r="AI64" s="579"/>
      <c r="AJ64" s="579"/>
      <c r="AK64" s="579"/>
      <c r="AL64" s="579"/>
      <c r="AM64" s="579"/>
      <c r="AN64" s="579"/>
      <c r="AO64" s="579"/>
      <c r="AP64" s="579"/>
      <c r="AQ64" s="579"/>
      <c r="AR64" s="579"/>
      <c r="AS64" s="599"/>
    </row>
    <row r="65" spans="1:45" s="600" customFormat="1">
      <c r="A65" s="595">
        <f t="shared" si="3"/>
        <v>33</v>
      </c>
      <c r="B65" s="359" t="s">
        <v>548</v>
      </c>
      <c r="C65" s="205" t="s">
        <v>630</v>
      </c>
      <c r="D65" s="179" t="s">
        <v>615</v>
      </c>
      <c r="E65" s="174">
        <v>1000000</v>
      </c>
      <c r="F65" s="597"/>
      <c r="G65" s="171"/>
      <c r="H65" s="598">
        <f t="shared" si="8"/>
        <v>1000000</v>
      </c>
      <c r="I65" s="990" t="s">
        <v>1403</v>
      </c>
      <c r="J65" s="397">
        <v>8</v>
      </c>
      <c r="K65" s="579"/>
      <c r="L65" s="579"/>
      <c r="M65" s="579"/>
      <c r="N65" s="579"/>
      <c r="O65" s="579"/>
      <c r="P65" s="579"/>
      <c r="Q65" s="579"/>
      <c r="R65" s="579"/>
      <c r="S65" s="579"/>
      <c r="T65" s="579"/>
      <c r="U65" s="579"/>
      <c r="V65" s="579"/>
      <c r="W65" s="579"/>
      <c r="X65" s="579"/>
      <c r="Y65" s="579"/>
      <c r="Z65" s="579"/>
      <c r="AA65" s="579"/>
      <c r="AB65" s="579"/>
      <c r="AC65" s="579"/>
      <c r="AD65" s="579"/>
      <c r="AE65" s="579"/>
      <c r="AF65" s="579"/>
      <c r="AG65" s="579"/>
      <c r="AH65" s="579"/>
      <c r="AI65" s="579"/>
      <c r="AJ65" s="579"/>
      <c r="AK65" s="579"/>
      <c r="AL65" s="579"/>
      <c r="AM65" s="579"/>
      <c r="AN65" s="579"/>
      <c r="AO65" s="579"/>
      <c r="AP65" s="579"/>
      <c r="AQ65" s="579"/>
      <c r="AR65" s="579"/>
      <c r="AS65" s="599"/>
    </row>
    <row r="66" spans="1:45" s="600" customFormat="1" ht="25.5">
      <c r="A66" s="595">
        <f t="shared" si="3"/>
        <v>34</v>
      </c>
      <c r="B66" s="359" t="s">
        <v>548</v>
      </c>
      <c r="C66" s="205" t="s">
        <v>630</v>
      </c>
      <c r="D66" s="194" t="s">
        <v>616</v>
      </c>
      <c r="E66" s="174">
        <v>3000000</v>
      </c>
      <c r="F66" s="597"/>
      <c r="G66" s="171"/>
      <c r="H66" s="598">
        <f t="shared" si="8"/>
        <v>3000000</v>
      </c>
      <c r="I66" s="990" t="s">
        <v>1401</v>
      </c>
      <c r="J66" s="397">
        <v>8</v>
      </c>
      <c r="K66" s="579"/>
      <c r="L66" s="579"/>
      <c r="M66" s="579"/>
      <c r="N66" s="579"/>
      <c r="O66" s="579"/>
      <c r="P66" s="579"/>
      <c r="Q66" s="579"/>
      <c r="R66" s="579"/>
      <c r="S66" s="579"/>
      <c r="T66" s="579"/>
      <c r="U66" s="579"/>
      <c r="V66" s="579"/>
      <c r="W66" s="579"/>
      <c r="X66" s="579"/>
      <c r="Y66" s="579"/>
      <c r="Z66" s="579"/>
      <c r="AA66" s="579"/>
      <c r="AB66" s="579"/>
      <c r="AC66" s="579"/>
      <c r="AD66" s="579"/>
      <c r="AE66" s="579"/>
      <c r="AF66" s="579"/>
      <c r="AG66" s="579"/>
      <c r="AH66" s="579"/>
      <c r="AI66" s="579"/>
      <c r="AJ66" s="579"/>
      <c r="AK66" s="579"/>
      <c r="AL66" s="579"/>
      <c r="AM66" s="579"/>
      <c r="AN66" s="579"/>
      <c r="AO66" s="579"/>
      <c r="AP66" s="579"/>
      <c r="AQ66" s="579"/>
      <c r="AR66" s="579"/>
      <c r="AS66" s="599"/>
    </row>
    <row r="67" spans="1:45" s="600" customFormat="1" ht="25.5">
      <c r="A67" s="595">
        <f t="shared" si="3"/>
        <v>35</v>
      </c>
      <c r="B67" s="359" t="s">
        <v>551</v>
      </c>
      <c r="C67" s="205" t="s">
        <v>633</v>
      </c>
      <c r="D67" s="194" t="s">
        <v>2615</v>
      </c>
      <c r="E67" s="174">
        <v>25542000</v>
      </c>
      <c r="F67" s="597"/>
      <c r="G67" s="171">
        <f>E67</f>
        <v>25542000</v>
      </c>
      <c r="H67" s="598"/>
      <c r="I67" s="990">
        <v>7.4</v>
      </c>
      <c r="J67" s="397">
        <v>7</v>
      </c>
      <c r="K67" s="579"/>
      <c r="L67" s="579"/>
      <c r="M67" s="579"/>
      <c r="N67" s="579"/>
      <c r="O67" s="579"/>
      <c r="P67" s="579"/>
      <c r="Q67" s="579"/>
      <c r="R67" s="579"/>
      <c r="S67" s="579"/>
      <c r="T67" s="579"/>
      <c r="U67" s="579"/>
      <c r="V67" s="579"/>
      <c r="W67" s="579"/>
      <c r="X67" s="579"/>
      <c r="Y67" s="579"/>
      <c r="Z67" s="579"/>
      <c r="AA67" s="579"/>
      <c r="AB67" s="579"/>
      <c r="AC67" s="579"/>
      <c r="AD67" s="579"/>
      <c r="AE67" s="579"/>
      <c r="AF67" s="579"/>
      <c r="AG67" s="579"/>
      <c r="AH67" s="579"/>
      <c r="AI67" s="579"/>
      <c r="AJ67" s="579"/>
      <c r="AK67" s="579"/>
      <c r="AL67" s="579"/>
      <c r="AM67" s="579"/>
      <c r="AN67" s="579"/>
      <c r="AO67" s="579"/>
      <c r="AP67" s="579"/>
      <c r="AQ67" s="579"/>
      <c r="AR67" s="579"/>
      <c r="AS67" s="599"/>
    </row>
    <row r="68" spans="1:45" s="600" customFormat="1" ht="25.5">
      <c r="A68" s="595">
        <f t="shared" si="3"/>
        <v>36</v>
      </c>
      <c r="B68" s="359" t="s">
        <v>551</v>
      </c>
      <c r="C68" s="205" t="s">
        <v>633</v>
      </c>
      <c r="D68" s="194" t="s">
        <v>563</v>
      </c>
      <c r="E68" s="174">
        <v>46317000</v>
      </c>
      <c r="F68" s="597">
        <f>E68</f>
        <v>46317000</v>
      </c>
      <c r="G68" s="171"/>
      <c r="H68" s="598"/>
      <c r="I68" s="990">
        <v>6.1</v>
      </c>
      <c r="J68" s="397">
        <v>6</v>
      </c>
      <c r="K68" s="579"/>
      <c r="L68" s="579"/>
      <c r="M68" s="579"/>
      <c r="N68" s="579"/>
      <c r="O68" s="579"/>
      <c r="P68" s="579"/>
      <c r="Q68" s="579"/>
      <c r="R68" s="579"/>
      <c r="S68" s="579"/>
      <c r="T68" s="579"/>
      <c r="U68" s="579"/>
      <c r="V68" s="579"/>
      <c r="W68" s="579"/>
      <c r="X68" s="579"/>
      <c r="Y68" s="579"/>
      <c r="Z68" s="579"/>
      <c r="AA68" s="579"/>
      <c r="AB68" s="579"/>
      <c r="AC68" s="579"/>
      <c r="AD68" s="579"/>
      <c r="AE68" s="579"/>
      <c r="AF68" s="579"/>
      <c r="AG68" s="579"/>
      <c r="AH68" s="579"/>
      <c r="AI68" s="579"/>
      <c r="AJ68" s="579"/>
      <c r="AK68" s="579"/>
      <c r="AL68" s="579"/>
      <c r="AM68" s="579"/>
      <c r="AN68" s="579"/>
      <c r="AO68" s="579"/>
      <c r="AP68" s="579"/>
      <c r="AQ68" s="579"/>
      <c r="AR68" s="579"/>
      <c r="AS68" s="599"/>
    </row>
    <row r="69" spans="1:45" s="600" customFormat="1" ht="25.5">
      <c r="A69" s="595">
        <f t="shared" si="3"/>
        <v>37</v>
      </c>
      <c r="B69" s="359" t="s">
        <v>553</v>
      </c>
      <c r="C69" s="205" t="s">
        <v>2625</v>
      </c>
      <c r="D69" s="179" t="s">
        <v>564</v>
      </c>
      <c r="E69" s="174">
        <v>24323000</v>
      </c>
      <c r="F69" s="597">
        <f>E69</f>
        <v>24323000</v>
      </c>
      <c r="G69" s="171"/>
      <c r="H69" s="598"/>
      <c r="I69" s="990">
        <v>6.1</v>
      </c>
      <c r="J69" s="397">
        <v>6</v>
      </c>
      <c r="K69" s="579"/>
      <c r="L69" s="579"/>
      <c r="M69" s="579"/>
      <c r="N69" s="579"/>
      <c r="O69" s="579"/>
      <c r="P69" s="579"/>
      <c r="Q69" s="579"/>
      <c r="R69" s="579"/>
      <c r="S69" s="579"/>
      <c r="T69" s="579"/>
      <c r="U69" s="579"/>
      <c r="V69" s="579"/>
      <c r="W69" s="579"/>
      <c r="X69" s="579"/>
      <c r="Y69" s="579"/>
      <c r="Z69" s="579"/>
      <c r="AA69" s="579"/>
      <c r="AB69" s="579"/>
      <c r="AC69" s="579"/>
      <c r="AD69" s="579"/>
      <c r="AE69" s="579"/>
      <c r="AF69" s="579"/>
      <c r="AG69" s="579"/>
      <c r="AH69" s="579"/>
      <c r="AI69" s="579"/>
      <c r="AJ69" s="579"/>
      <c r="AK69" s="579"/>
      <c r="AL69" s="579"/>
      <c r="AM69" s="579"/>
      <c r="AN69" s="579"/>
      <c r="AO69" s="579"/>
      <c r="AP69" s="579"/>
      <c r="AQ69" s="579"/>
      <c r="AR69" s="579"/>
      <c r="AS69" s="599"/>
    </row>
    <row r="70" spans="1:45" s="600" customFormat="1" ht="25.5">
      <c r="A70" s="595">
        <f t="shared" si="3"/>
        <v>38</v>
      </c>
      <c r="B70" s="359" t="s">
        <v>555</v>
      </c>
      <c r="C70" s="205" t="s">
        <v>636</v>
      </c>
      <c r="D70" s="194" t="s">
        <v>619</v>
      </c>
      <c r="E70" s="174">
        <v>82912500</v>
      </c>
      <c r="F70" s="597">
        <f t="shared" ref="F70:F75" si="9">E70</f>
        <v>82912500</v>
      </c>
      <c r="G70" s="171"/>
      <c r="H70" s="598"/>
      <c r="I70" s="990">
        <v>6.1</v>
      </c>
      <c r="J70" s="397">
        <v>6</v>
      </c>
      <c r="K70" s="579"/>
      <c r="L70" s="579"/>
      <c r="M70" s="579"/>
      <c r="N70" s="579"/>
      <c r="O70" s="579"/>
      <c r="P70" s="579"/>
      <c r="Q70" s="579"/>
      <c r="R70" s="579"/>
      <c r="S70" s="579"/>
      <c r="T70" s="579"/>
      <c r="U70" s="579"/>
      <c r="V70" s="579"/>
      <c r="W70" s="579"/>
      <c r="X70" s="579"/>
      <c r="Y70" s="579"/>
      <c r="Z70" s="579"/>
      <c r="AA70" s="579"/>
      <c r="AB70" s="579"/>
      <c r="AC70" s="579"/>
      <c r="AD70" s="579"/>
      <c r="AE70" s="579"/>
      <c r="AF70" s="579"/>
      <c r="AG70" s="579"/>
      <c r="AH70" s="579"/>
      <c r="AI70" s="579"/>
      <c r="AJ70" s="579"/>
      <c r="AK70" s="579"/>
      <c r="AL70" s="579"/>
      <c r="AM70" s="579"/>
      <c r="AN70" s="579"/>
      <c r="AO70" s="579"/>
      <c r="AP70" s="579"/>
      <c r="AQ70" s="579"/>
      <c r="AR70" s="579"/>
      <c r="AS70" s="599"/>
    </row>
    <row r="71" spans="1:45" s="600" customFormat="1" ht="25.5">
      <c r="A71" s="595">
        <f t="shared" si="3"/>
        <v>39</v>
      </c>
      <c r="B71" s="359" t="s">
        <v>555</v>
      </c>
      <c r="C71" s="205" t="s">
        <v>636</v>
      </c>
      <c r="D71" s="194" t="s">
        <v>621</v>
      </c>
      <c r="E71" s="174">
        <v>33391600</v>
      </c>
      <c r="F71" s="597">
        <f t="shared" si="9"/>
        <v>33391600</v>
      </c>
      <c r="G71" s="171"/>
      <c r="H71" s="598"/>
      <c r="I71" s="990">
        <v>6.1</v>
      </c>
      <c r="J71" s="397">
        <v>6</v>
      </c>
      <c r="K71" s="579"/>
      <c r="L71" s="579"/>
      <c r="M71" s="579"/>
      <c r="N71" s="579"/>
      <c r="O71" s="579"/>
      <c r="P71" s="579"/>
      <c r="Q71" s="579"/>
      <c r="R71" s="579"/>
      <c r="S71" s="579"/>
      <c r="T71" s="579"/>
      <c r="U71" s="579"/>
      <c r="V71" s="579"/>
      <c r="W71" s="579"/>
      <c r="X71" s="579"/>
      <c r="Y71" s="579"/>
      <c r="Z71" s="579"/>
      <c r="AA71" s="579"/>
      <c r="AB71" s="579"/>
      <c r="AC71" s="579"/>
      <c r="AD71" s="579"/>
      <c r="AE71" s="579"/>
      <c r="AF71" s="579"/>
      <c r="AG71" s="579"/>
      <c r="AH71" s="579"/>
      <c r="AI71" s="579"/>
      <c r="AJ71" s="579"/>
      <c r="AK71" s="579"/>
      <c r="AL71" s="579"/>
      <c r="AM71" s="579"/>
      <c r="AN71" s="579"/>
      <c r="AO71" s="579"/>
      <c r="AP71" s="579"/>
      <c r="AQ71" s="579"/>
      <c r="AR71" s="579"/>
      <c r="AS71" s="599"/>
    </row>
    <row r="72" spans="1:45" s="600" customFormat="1" ht="25.5">
      <c r="A72" s="595">
        <f t="shared" si="3"/>
        <v>40</v>
      </c>
      <c r="B72" s="359" t="s">
        <v>558</v>
      </c>
      <c r="C72" s="205" t="s">
        <v>639</v>
      </c>
      <c r="D72" s="206" t="s">
        <v>2543</v>
      </c>
      <c r="E72" s="308">
        <v>8725000</v>
      </c>
      <c r="F72" s="597">
        <f t="shared" si="9"/>
        <v>8725000</v>
      </c>
      <c r="G72" s="171"/>
      <c r="H72" s="598"/>
      <c r="I72" s="990">
        <v>6.1</v>
      </c>
      <c r="J72" s="397">
        <v>6</v>
      </c>
      <c r="K72" s="579"/>
      <c r="L72" s="579"/>
      <c r="M72" s="579"/>
      <c r="N72" s="579"/>
      <c r="O72" s="579"/>
      <c r="P72" s="579"/>
      <c r="Q72" s="579"/>
      <c r="R72" s="579"/>
      <c r="S72" s="579"/>
      <c r="T72" s="579"/>
      <c r="U72" s="579"/>
      <c r="V72" s="579"/>
      <c r="W72" s="579"/>
      <c r="X72" s="579"/>
      <c r="Y72" s="579"/>
      <c r="Z72" s="579"/>
      <c r="AA72" s="579"/>
      <c r="AB72" s="579"/>
      <c r="AC72" s="579"/>
      <c r="AD72" s="579"/>
      <c r="AE72" s="579"/>
      <c r="AF72" s="579"/>
      <c r="AG72" s="579"/>
      <c r="AH72" s="579"/>
      <c r="AI72" s="579"/>
      <c r="AJ72" s="579"/>
      <c r="AK72" s="579"/>
      <c r="AL72" s="579"/>
      <c r="AM72" s="579"/>
      <c r="AN72" s="579"/>
      <c r="AO72" s="579"/>
      <c r="AP72" s="579"/>
      <c r="AQ72" s="579"/>
      <c r="AR72" s="579"/>
      <c r="AS72" s="599"/>
    </row>
    <row r="73" spans="1:45" s="600" customFormat="1" ht="25.5">
      <c r="A73" s="595">
        <f t="shared" si="3"/>
        <v>41</v>
      </c>
      <c r="B73" s="359" t="s">
        <v>558</v>
      </c>
      <c r="C73" s="205" t="s">
        <v>639</v>
      </c>
      <c r="D73" s="177" t="s">
        <v>622</v>
      </c>
      <c r="E73" s="308">
        <v>42094000</v>
      </c>
      <c r="F73" s="597">
        <f t="shared" si="9"/>
        <v>42094000</v>
      </c>
      <c r="G73" s="171"/>
      <c r="H73" s="598"/>
      <c r="I73" s="990">
        <v>6.1</v>
      </c>
      <c r="J73" s="397">
        <v>6</v>
      </c>
      <c r="K73" s="579"/>
      <c r="L73" s="579"/>
      <c r="M73" s="579"/>
      <c r="N73" s="579"/>
      <c r="O73" s="579"/>
      <c r="P73" s="579"/>
      <c r="Q73" s="579"/>
      <c r="R73" s="579"/>
      <c r="S73" s="579"/>
      <c r="T73" s="579"/>
      <c r="U73" s="579"/>
      <c r="V73" s="579"/>
      <c r="W73" s="579"/>
      <c r="X73" s="579"/>
      <c r="Y73" s="579"/>
      <c r="Z73" s="579"/>
      <c r="AA73" s="579"/>
      <c r="AB73" s="579"/>
      <c r="AC73" s="579"/>
      <c r="AD73" s="579"/>
      <c r="AE73" s="579"/>
      <c r="AF73" s="579"/>
      <c r="AG73" s="579"/>
      <c r="AH73" s="579"/>
      <c r="AI73" s="579"/>
      <c r="AJ73" s="579"/>
      <c r="AK73" s="579"/>
      <c r="AL73" s="579"/>
      <c r="AM73" s="579"/>
      <c r="AN73" s="579"/>
      <c r="AO73" s="579"/>
      <c r="AP73" s="579"/>
      <c r="AQ73" s="579"/>
      <c r="AR73" s="579"/>
      <c r="AS73" s="599"/>
    </row>
    <row r="74" spans="1:45" s="600" customFormat="1" ht="25.5">
      <c r="A74" s="595">
        <f t="shared" si="3"/>
        <v>42</v>
      </c>
      <c r="B74" s="359" t="s">
        <v>562</v>
      </c>
      <c r="C74" s="205" t="s">
        <v>642</v>
      </c>
      <c r="D74" s="177" t="s">
        <v>565</v>
      </c>
      <c r="E74" s="308">
        <v>43735000</v>
      </c>
      <c r="F74" s="597">
        <f t="shared" si="9"/>
        <v>43735000</v>
      </c>
      <c r="G74" s="171"/>
      <c r="H74" s="598"/>
      <c r="I74" s="990">
        <v>6.1</v>
      </c>
      <c r="J74" s="397">
        <v>6</v>
      </c>
      <c r="K74" s="579"/>
      <c r="L74" s="579"/>
      <c r="M74" s="579"/>
      <c r="N74" s="579"/>
      <c r="O74" s="579"/>
      <c r="P74" s="579"/>
      <c r="Q74" s="579"/>
      <c r="R74" s="579"/>
      <c r="S74" s="579"/>
      <c r="T74" s="579"/>
      <c r="U74" s="579"/>
      <c r="V74" s="579"/>
      <c r="W74" s="579"/>
      <c r="X74" s="579"/>
      <c r="Y74" s="579"/>
      <c r="Z74" s="579"/>
      <c r="AA74" s="579"/>
      <c r="AB74" s="579"/>
      <c r="AC74" s="579"/>
      <c r="AD74" s="579"/>
      <c r="AE74" s="579"/>
      <c r="AF74" s="579"/>
      <c r="AG74" s="579"/>
      <c r="AH74" s="579"/>
      <c r="AI74" s="579"/>
      <c r="AJ74" s="579"/>
      <c r="AK74" s="579"/>
      <c r="AL74" s="579"/>
      <c r="AM74" s="579"/>
      <c r="AN74" s="579"/>
      <c r="AO74" s="579"/>
      <c r="AP74" s="579"/>
      <c r="AQ74" s="579"/>
      <c r="AR74" s="579"/>
      <c r="AS74" s="599"/>
    </row>
    <row r="75" spans="1:45" s="600" customFormat="1" ht="25.5">
      <c r="A75" s="595">
        <f t="shared" si="3"/>
        <v>43</v>
      </c>
      <c r="B75" s="359" t="s">
        <v>811</v>
      </c>
      <c r="C75" s="205" t="s">
        <v>830</v>
      </c>
      <c r="D75" s="177" t="s">
        <v>844</v>
      </c>
      <c r="E75" s="308">
        <v>198025000</v>
      </c>
      <c r="F75" s="597">
        <f t="shared" si="9"/>
        <v>198025000</v>
      </c>
      <c r="G75" s="171"/>
      <c r="H75" s="598"/>
      <c r="I75" s="990">
        <v>6.1</v>
      </c>
      <c r="J75" s="397">
        <v>6</v>
      </c>
      <c r="K75" s="579"/>
      <c r="L75" s="579"/>
      <c r="M75" s="579"/>
      <c r="N75" s="579"/>
      <c r="O75" s="579"/>
      <c r="P75" s="579"/>
      <c r="Q75" s="579"/>
      <c r="R75" s="579"/>
      <c r="S75" s="579"/>
      <c r="T75" s="579"/>
      <c r="U75" s="579"/>
      <c r="V75" s="579"/>
      <c r="W75" s="579"/>
      <c r="X75" s="579"/>
      <c r="Y75" s="579"/>
      <c r="Z75" s="579"/>
      <c r="AA75" s="579"/>
      <c r="AB75" s="579"/>
      <c r="AC75" s="579"/>
      <c r="AD75" s="579"/>
      <c r="AE75" s="579"/>
      <c r="AF75" s="579"/>
      <c r="AG75" s="579"/>
      <c r="AH75" s="579"/>
      <c r="AI75" s="579"/>
      <c r="AJ75" s="579"/>
      <c r="AK75" s="579"/>
      <c r="AL75" s="579"/>
      <c r="AM75" s="579"/>
      <c r="AN75" s="579"/>
      <c r="AO75" s="579"/>
      <c r="AP75" s="579"/>
      <c r="AQ75" s="579"/>
      <c r="AR75" s="579"/>
      <c r="AS75" s="599"/>
    </row>
    <row r="76" spans="1:45" s="600" customFormat="1" ht="25.5">
      <c r="A76" s="595">
        <f t="shared" si="3"/>
        <v>44</v>
      </c>
      <c r="B76" s="359" t="s">
        <v>812</v>
      </c>
      <c r="C76" s="205" t="s">
        <v>831</v>
      </c>
      <c r="D76" s="182" t="s">
        <v>2548</v>
      </c>
      <c r="E76" s="174">
        <v>6534000</v>
      </c>
      <c r="F76" s="597"/>
      <c r="G76" s="171">
        <f>E76</f>
        <v>6534000</v>
      </c>
      <c r="H76" s="598"/>
      <c r="I76" s="990">
        <v>7.4</v>
      </c>
      <c r="J76" s="397">
        <v>7</v>
      </c>
      <c r="K76" s="579"/>
      <c r="L76" s="579"/>
      <c r="M76" s="579"/>
      <c r="N76" s="579"/>
      <c r="O76" s="579"/>
      <c r="P76" s="579"/>
      <c r="Q76" s="579"/>
      <c r="R76" s="579"/>
      <c r="S76" s="579"/>
      <c r="T76" s="579"/>
      <c r="U76" s="579"/>
      <c r="V76" s="579"/>
      <c r="W76" s="579"/>
      <c r="X76" s="579"/>
      <c r="Y76" s="579"/>
      <c r="Z76" s="579"/>
      <c r="AA76" s="579"/>
      <c r="AB76" s="579"/>
      <c r="AC76" s="579"/>
      <c r="AD76" s="579"/>
      <c r="AE76" s="579"/>
      <c r="AF76" s="579"/>
      <c r="AG76" s="579"/>
      <c r="AH76" s="579"/>
      <c r="AI76" s="579"/>
      <c r="AJ76" s="579"/>
      <c r="AK76" s="579"/>
      <c r="AL76" s="579"/>
      <c r="AM76" s="579"/>
      <c r="AN76" s="579"/>
      <c r="AO76" s="579"/>
      <c r="AP76" s="579"/>
      <c r="AQ76" s="579"/>
      <c r="AR76" s="579"/>
      <c r="AS76" s="599"/>
    </row>
    <row r="77" spans="1:45" s="600" customFormat="1" ht="25.5">
      <c r="A77" s="595">
        <f t="shared" si="3"/>
        <v>45</v>
      </c>
      <c r="B77" s="359" t="s">
        <v>815</v>
      </c>
      <c r="C77" s="205" t="s">
        <v>834</v>
      </c>
      <c r="D77" s="194" t="s">
        <v>825</v>
      </c>
      <c r="E77" s="174">
        <v>100249000</v>
      </c>
      <c r="F77" s="597">
        <f>E77</f>
        <v>100249000</v>
      </c>
      <c r="G77" s="171"/>
      <c r="H77" s="598"/>
      <c r="I77" s="990">
        <v>6.1</v>
      </c>
      <c r="J77" s="397">
        <v>6</v>
      </c>
      <c r="K77" s="579"/>
      <c r="L77" s="579"/>
      <c r="M77" s="579"/>
      <c r="N77" s="579"/>
      <c r="O77" s="579"/>
      <c r="P77" s="579"/>
      <c r="Q77" s="579"/>
      <c r="R77" s="579"/>
      <c r="S77" s="579"/>
      <c r="T77" s="579"/>
      <c r="U77" s="579"/>
      <c r="V77" s="579"/>
      <c r="W77" s="579"/>
      <c r="X77" s="579"/>
      <c r="Y77" s="579"/>
      <c r="Z77" s="579"/>
      <c r="AA77" s="579"/>
      <c r="AB77" s="579"/>
      <c r="AC77" s="579"/>
      <c r="AD77" s="579"/>
      <c r="AE77" s="579"/>
      <c r="AF77" s="579"/>
      <c r="AG77" s="579"/>
      <c r="AH77" s="579"/>
      <c r="AI77" s="579"/>
      <c r="AJ77" s="579"/>
      <c r="AK77" s="579"/>
      <c r="AL77" s="579"/>
      <c r="AM77" s="579"/>
      <c r="AN77" s="579"/>
      <c r="AO77" s="579"/>
      <c r="AP77" s="579"/>
      <c r="AQ77" s="579"/>
      <c r="AR77" s="579"/>
      <c r="AS77" s="599"/>
    </row>
    <row r="78" spans="1:45" s="600" customFormat="1">
      <c r="A78" s="595">
        <f t="shared" si="3"/>
        <v>46</v>
      </c>
      <c r="B78" s="359" t="s">
        <v>815</v>
      </c>
      <c r="C78" s="205" t="s">
        <v>834</v>
      </c>
      <c r="D78" s="179" t="s">
        <v>845</v>
      </c>
      <c r="E78" s="174">
        <v>1000000</v>
      </c>
      <c r="F78" s="597"/>
      <c r="G78" s="171"/>
      <c r="H78" s="598">
        <f>E78</f>
        <v>1000000</v>
      </c>
      <c r="I78" s="990" t="s">
        <v>1402</v>
      </c>
      <c r="J78" s="397">
        <v>8</v>
      </c>
      <c r="K78" s="579"/>
      <c r="L78" s="579"/>
      <c r="M78" s="579"/>
      <c r="N78" s="579"/>
      <c r="O78" s="579"/>
      <c r="P78" s="579"/>
      <c r="Q78" s="579"/>
      <c r="R78" s="579"/>
      <c r="S78" s="579"/>
      <c r="T78" s="579"/>
      <c r="U78" s="579"/>
      <c r="V78" s="579"/>
      <c r="W78" s="579"/>
      <c r="X78" s="579"/>
      <c r="Y78" s="579"/>
      <c r="Z78" s="579"/>
      <c r="AA78" s="579"/>
      <c r="AB78" s="579"/>
      <c r="AC78" s="579"/>
      <c r="AD78" s="579"/>
      <c r="AE78" s="579"/>
      <c r="AF78" s="579"/>
      <c r="AG78" s="579"/>
      <c r="AH78" s="579"/>
      <c r="AI78" s="579"/>
      <c r="AJ78" s="579"/>
      <c r="AK78" s="579"/>
      <c r="AL78" s="579"/>
      <c r="AM78" s="579"/>
      <c r="AN78" s="579"/>
      <c r="AO78" s="579"/>
      <c r="AP78" s="579"/>
      <c r="AQ78" s="579"/>
      <c r="AR78" s="579"/>
      <c r="AS78" s="599"/>
    </row>
    <row r="79" spans="1:45" s="600" customFormat="1">
      <c r="A79" s="595">
        <f t="shared" si="3"/>
        <v>47</v>
      </c>
      <c r="B79" s="359" t="s">
        <v>815</v>
      </c>
      <c r="C79" s="205" t="s">
        <v>834</v>
      </c>
      <c r="D79" s="194" t="s">
        <v>846</v>
      </c>
      <c r="E79" s="174">
        <v>1000000</v>
      </c>
      <c r="F79" s="597"/>
      <c r="G79" s="171"/>
      <c r="H79" s="598">
        <f t="shared" ref="H79:H81" si="10">E79</f>
        <v>1000000</v>
      </c>
      <c r="I79" s="990" t="s">
        <v>1403</v>
      </c>
      <c r="J79" s="397">
        <v>8</v>
      </c>
      <c r="K79" s="579"/>
      <c r="L79" s="579"/>
      <c r="M79" s="579"/>
      <c r="N79" s="579"/>
      <c r="O79" s="579"/>
      <c r="P79" s="579"/>
      <c r="Q79" s="579"/>
      <c r="R79" s="579"/>
      <c r="S79" s="579"/>
      <c r="T79" s="579"/>
      <c r="U79" s="579"/>
      <c r="V79" s="579"/>
      <c r="W79" s="579"/>
      <c r="X79" s="579"/>
      <c r="Y79" s="579"/>
      <c r="Z79" s="579"/>
      <c r="AA79" s="579"/>
      <c r="AB79" s="579"/>
      <c r="AC79" s="579"/>
      <c r="AD79" s="579"/>
      <c r="AE79" s="579"/>
      <c r="AF79" s="579"/>
      <c r="AG79" s="579"/>
      <c r="AH79" s="579"/>
      <c r="AI79" s="579"/>
      <c r="AJ79" s="579"/>
      <c r="AK79" s="579"/>
      <c r="AL79" s="579"/>
      <c r="AM79" s="579"/>
      <c r="AN79" s="579"/>
      <c r="AO79" s="579"/>
      <c r="AP79" s="579"/>
      <c r="AQ79" s="579"/>
      <c r="AR79" s="579"/>
      <c r="AS79" s="599"/>
    </row>
    <row r="80" spans="1:45" s="600" customFormat="1">
      <c r="A80" s="595">
        <f t="shared" si="3"/>
        <v>48</v>
      </c>
      <c r="B80" s="359" t="s">
        <v>815</v>
      </c>
      <c r="C80" s="205" t="s">
        <v>834</v>
      </c>
      <c r="D80" s="194" t="s">
        <v>847</v>
      </c>
      <c r="E80" s="174">
        <v>1000000</v>
      </c>
      <c r="F80" s="597"/>
      <c r="G80" s="171"/>
      <c r="H80" s="598">
        <f t="shared" si="10"/>
        <v>1000000</v>
      </c>
      <c r="I80" s="990" t="s">
        <v>1403</v>
      </c>
      <c r="J80" s="397">
        <v>8</v>
      </c>
      <c r="K80" s="579"/>
      <c r="L80" s="579"/>
      <c r="M80" s="579"/>
      <c r="N80" s="579"/>
      <c r="O80" s="579"/>
      <c r="P80" s="579"/>
      <c r="Q80" s="579"/>
      <c r="R80" s="579"/>
      <c r="S80" s="579"/>
      <c r="T80" s="579"/>
      <c r="U80" s="579"/>
      <c r="V80" s="579"/>
      <c r="W80" s="579"/>
      <c r="X80" s="579"/>
      <c r="Y80" s="579"/>
      <c r="Z80" s="579"/>
      <c r="AA80" s="579"/>
      <c r="AB80" s="579"/>
      <c r="AC80" s="579"/>
      <c r="AD80" s="579"/>
      <c r="AE80" s="579"/>
      <c r="AF80" s="579"/>
      <c r="AG80" s="579"/>
      <c r="AH80" s="579"/>
      <c r="AI80" s="579"/>
      <c r="AJ80" s="579"/>
      <c r="AK80" s="579"/>
      <c r="AL80" s="579"/>
      <c r="AM80" s="579"/>
      <c r="AN80" s="579"/>
      <c r="AO80" s="579"/>
      <c r="AP80" s="579"/>
      <c r="AQ80" s="579"/>
      <c r="AR80" s="579"/>
      <c r="AS80" s="599"/>
    </row>
    <row r="81" spans="1:45" s="600" customFormat="1" ht="25.5">
      <c r="A81" s="595">
        <f t="shared" si="3"/>
        <v>49</v>
      </c>
      <c r="B81" s="359" t="s">
        <v>815</v>
      </c>
      <c r="C81" s="205" t="s">
        <v>834</v>
      </c>
      <c r="D81" s="179" t="s">
        <v>848</v>
      </c>
      <c r="E81" s="174">
        <v>3000000</v>
      </c>
      <c r="F81" s="597"/>
      <c r="G81" s="171"/>
      <c r="H81" s="598">
        <f t="shared" si="10"/>
        <v>3000000</v>
      </c>
      <c r="I81" s="990" t="s">
        <v>1401</v>
      </c>
      <c r="J81" s="397">
        <v>8</v>
      </c>
      <c r="K81" s="579"/>
      <c r="L81" s="579"/>
      <c r="M81" s="579"/>
      <c r="N81" s="579"/>
      <c r="O81" s="579"/>
      <c r="P81" s="579"/>
      <c r="Q81" s="579"/>
      <c r="R81" s="579"/>
      <c r="S81" s="579"/>
      <c r="T81" s="579"/>
      <c r="U81" s="579"/>
      <c r="V81" s="579"/>
      <c r="W81" s="579"/>
      <c r="X81" s="579"/>
      <c r="Y81" s="579"/>
      <c r="Z81" s="579"/>
      <c r="AA81" s="579"/>
      <c r="AB81" s="579"/>
      <c r="AC81" s="579"/>
      <c r="AD81" s="579"/>
      <c r="AE81" s="579"/>
      <c r="AF81" s="579"/>
      <c r="AG81" s="579"/>
      <c r="AH81" s="579"/>
      <c r="AI81" s="579"/>
      <c r="AJ81" s="579"/>
      <c r="AK81" s="579"/>
      <c r="AL81" s="579"/>
      <c r="AM81" s="579"/>
      <c r="AN81" s="579"/>
      <c r="AO81" s="579"/>
      <c r="AP81" s="579"/>
      <c r="AQ81" s="579"/>
      <c r="AR81" s="579"/>
      <c r="AS81" s="599"/>
    </row>
    <row r="82" spans="1:45" s="600" customFormat="1" ht="25.5">
      <c r="A82" s="595">
        <f t="shared" si="3"/>
        <v>50</v>
      </c>
      <c r="B82" s="359" t="s">
        <v>816</v>
      </c>
      <c r="C82" s="205" t="s">
        <v>835</v>
      </c>
      <c r="D82" s="194" t="s">
        <v>1386</v>
      </c>
      <c r="E82" s="174">
        <v>8100000</v>
      </c>
      <c r="F82" s="597"/>
      <c r="G82" s="171">
        <f>E82</f>
        <v>8100000</v>
      </c>
      <c r="H82" s="598"/>
      <c r="I82" s="990">
        <v>7.2</v>
      </c>
      <c r="J82" s="397">
        <v>7</v>
      </c>
      <c r="K82" s="579"/>
      <c r="L82" s="579"/>
      <c r="M82" s="579"/>
      <c r="N82" s="579"/>
      <c r="O82" s="579"/>
      <c r="P82" s="579"/>
      <c r="Q82" s="579"/>
      <c r="R82" s="579"/>
      <c r="S82" s="579"/>
      <c r="T82" s="579"/>
      <c r="U82" s="579"/>
      <c r="V82" s="579"/>
      <c r="W82" s="579"/>
      <c r="X82" s="579"/>
      <c r="Y82" s="579"/>
      <c r="Z82" s="579"/>
      <c r="AA82" s="579"/>
      <c r="AB82" s="579"/>
      <c r="AC82" s="579"/>
      <c r="AD82" s="579"/>
      <c r="AE82" s="579"/>
      <c r="AF82" s="579"/>
      <c r="AG82" s="579"/>
      <c r="AH82" s="579"/>
      <c r="AI82" s="579"/>
      <c r="AJ82" s="579"/>
      <c r="AK82" s="579"/>
      <c r="AL82" s="579"/>
      <c r="AM82" s="579"/>
      <c r="AN82" s="579"/>
      <c r="AO82" s="579"/>
      <c r="AP82" s="579"/>
      <c r="AQ82" s="579"/>
      <c r="AR82" s="579"/>
      <c r="AS82" s="599"/>
    </row>
    <row r="83" spans="1:45" s="600" customFormat="1" ht="25.5">
      <c r="A83" s="595">
        <f t="shared" si="3"/>
        <v>51</v>
      </c>
      <c r="B83" s="359" t="s">
        <v>817</v>
      </c>
      <c r="C83" s="205" t="s">
        <v>836</v>
      </c>
      <c r="D83" s="179" t="s">
        <v>850</v>
      </c>
      <c r="E83" s="174">
        <v>138217000</v>
      </c>
      <c r="F83" s="597">
        <f>E83</f>
        <v>138217000</v>
      </c>
      <c r="G83" s="171"/>
      <c r="H83" s="598"/>
      <c r="I83" s="990">
        <v>6.1</v>
      </c>
      <c r="J83" s="397">
        <v>6</v>
      </c>
      <c r="K83" s="579"/>
      <c r="L83" s="579"/>
      <c r="M83" s="579"/>
      <c r="N83" s="579"/>
      <c r="O83" s="579"/>
      <c r="P83" s="579"/>
      <c r="Q83" s="579"/>
      <c r="R83" s="579"/>
      <c r="S83" s="579"/>
      <c r="T83" s="579"/>
      <c r="U83" s="579"/>
      <c r="V83" s="579"/>
      <c r="W83" s="579"/>
      <c r="X83" s="579"/>
      <c r="Y83" s="579"/>
      <c r="Z83" s="579"/>
      <c r="AA83" s="579"/>
      <c r="AB83" s="579"/>
      <c r="AC83" s="579"/>
      <c r="AD83" s="579"/>
      <c r="AE83" s="579"/>
      <c r="AF83" s="579"/>
      <c r="AG83" s="579"/>
      <c r="AH83" s="579"/>
      <c r="AI83" s="579"/>
      <c r="AJ83" s="579"/>
      <c r="AK83" s="579"/>
      <c r="AL83" s="579"/>
      <c r="AM83" s="579"/>
      <c r="AN83" s="579"/>
      <c r="AO83" s="579"/>
      <c r="AP83" s="579"/>
      <c r="AQ83" s="579"/>
      <c r="AR83" s="579"/>
      <c r="AS83" s="599"/>
    </row>
    <row r="84" spans="1:45" s="600" customFormat="1" ht="38.25">
      <c r="A84" s="595">
        <f t="shared" si="3"/>
        <v>52</v>
      </c>
      <c r="B84" s="359" t="s">
        <v>819</v>
      </c>
      <c r="C84" s="205" t="s">
        <v>838</v>
      </c>
      <c r="D84" s="194" t="s">
        <v>2409</v>
      </c>
      <c r="E84" s="174">
        <v>21384000</v>
      </c>
      <c r="F84" s="597"/>
      <c r="G84" s="171">
        <f>E84</f>
        <v>21384000</v>
      </c>
      <c r="H84" s="598"/>
      <c r="I84" s="990">
        <v>7.1</v>
      </c>
      <c r="J84" s="397">
        <v>7</v>
      </c>
      <c r="K84" s="579"/>
      <c r="L84" s="579"/>
      <c r="M84" s="579"/>
      <c r="N84" s="579"/>
      <c r="O84" s="579"/>
      <c r="P84" s="579"/>
      <c r="Q84" s="579"/>
      <c r="R84" s="579"/>
      <c r="S84" s="579"/>
      <c r="T84" s="579"/>
      <c r="U84" s="579"/>
      <c r="V84" s="579"/>
      <c r="W84" s="579"/>
      <c r="X84" s="579"/>
      <c r="Y84" s="579"/>
      <c r="Z84" s="579"/>
      <c r="AA84" s="579"/>
      <c r="AB84" s="579"/>
      <c r="AC84" s="579"/>
      <c r="AD84" s="579"/>
      <c r="AE84" s="579"/>
      <c r="AF84" s="579"/>
      <c r="AG84" s="579"/>
      <c r="AH84" s="579"/>
      <c r="AI84" s="579"/>
      <c r="AJ84" s="579"/>
      <c r="AK84" s="579"/>
      <c r="AL84" s="579"/>
      <c r="AM84" s="579"/>
      <c r="AN84" s="579"/>
      <c r="AO84" s="579"/>
      <c r="AP84" s="579"/>
      <c r="AQ84" s="579"/>
      <c r="AR84" s="579"/>
      <c r="AS84" s="599"/>
    </row>
    <row r="85" spans="1:45" s="600" customFormat="1" ht="25.5">
      <c r="A85" s="595">
        <f t="shared" si="3"/>
        <v>53</v>
      </c>
      <c r="B85" s="359" t="s">
        <v>820</v>
      </c>
      <c r="C85" s="205" t="s">
        <v>839</v>
      </c>
      <c r="D85" s="194" t="s">
        <v>851</v>
      </c>
      <c r="E85" s="174">
        <v>58277000</v>
      </c>
      <c r="F85" s="597">
        <f>E85</f>
        <v>58277000</v>
      </c>
      <c r="G85" s="171"/>
      <c r="H85" s="598"/>
      <c r="I85" s="990">
        <v>6.1</v>
      </c>
      <c r="J85" s="397">
        <v>6</v>
      </c>
      <c r="K85" s="579"/>
      <c r="L85" s="579"/>
      <c r="M85" s="579"/>
      <c r="N85" s="579"/>
      <c r="O85" s="579"/>
      <c r="P85" s="579"/>
      <c r="Q85" s="579"/>
      <c r="R85" s="579"/>
      <c r="S85" s="579"/>
      <c r="T85" s="579"/>
      <c r="U85" s="579"/>
      <c r="V85" s="579"/>
      <c r="W85" s="579"/>
      <c r="X85" s="579"/>
      <c r="Y85" s="579"/>
      <c r="Z85" s="579"/>
      <c r="AA85" s="579"/>
      <c r="AB85" s="579"/>
      <c r="AC85" s="579"/>
      <c r="AD85" s="579"/>
      <c r="AE85" s="579"/>
      <c r="AF85" s="579"/>
      <c r="AG85" s="579"/>
      <c r="AH85" s="579"/>
      <c r="AI85" s="579"/>
      <c r="AJ85" s="579"/>
      <c r="AK85" s="579"/>
      <c r="AL85" s="579"/>
      <c r="AM85" s="579"/>
      <c r="AN85" s="579"/>
      <c r="AO85" s="579"/>
      <c r="AP85" s="579"/>
      <c r="AQ85" s="579"/>
      <c r="AR85" s="579"/>
      <c r="AS85" s="599"/>
    </row>
    <row r="86" spans="1:45" s="600" customFormat="1" ht="25.5">
      <c r="A86" s="595">
        <f t="shared" si="3"/>
        <v>54</v>
      </c>
      <c r="B86" s="359" t="s">
        <v>821</v>
      </c>
      <c r="C86" s="205" t="s">
        <v>840</v>
      </c>
      <c r="D86" s="194" t="s">
        <v>827</v>
      </c>
      <c r="E86" s="174">
        <v>8650000</v>
      </c>
      <c r="F86" s="597">
        <f>E86</f>
        <v>8650000</v>
      </c>
      <c r="G86" s="171"/>
      <c r="H86" s="598"/>
      <c r="I86" s="990">
        <v>6.1</v>
      </c>
      <c r="J86" s="397">
        <v>6</v>
      </c>
      <c r="K86" s="579"/>
      <c r="L86" s="579"/>
      <c r="M86" s="579"/>
      <c r="N86" s="579"/>
      <c r="O86" s="579"/>
      <c r="P86" s="579"/>
      <c r="Q86" s="579"/>
      <c r="R86" s="579"/>
      <c r="S86" s="579"/>
      <c r="T86" s="579"/>
      <c r="U86" s="579"/>
      <c r="V86" s="579"/>
      <c r="W86" s="579"/>
      <c r="X86" s="579"/>
      <c r="Y86" s="579"/>
      <c r="Z86" s="579"/>
      <c r="AA86" s="579"/>
      <c r="AB86" s="579"/>
      <c r="AC86" s="579"/>
      <c r="AD86" s="579"/>
      <c r="AE86" s="579"/>
      <c r="AF86" s="579"/>
      <c r="AG86" s="579"/>
      <c r="AH86" s="579"/>
      <c r="AI86" s="579"/>
      <c r="AJ86" s="579"/>
      <c r="AK86" s="579"/>
      <c r="AL86" s="579"/>
      <c r="AM86" s="579"/>
      <c r="AN86" s="579"/>
      <c r="AO86" s="579"/>
      <c r="AP86" s="579"/>
      <c r="AQ86" s="579"/>
      <c r="AR86" s="579"/>
      <c r="AS86" s="599"/>
    </row>
    <row r="87" spans="1:45" s="600" customFormat="1" ht="25.5">
      <c r="A87" s="595">
        <f t="shared" si="3"/>
        <v>55</v>
      </c>
      <c r="B87" s="359" t="s">
        <v>824</v>
      </c>
      <c r="C87" s="205" t="s">
        <v>843</v>
      </c>
      <c r="D87" s="177" t="s">
        <v>828</v>
      </c>
      <c r="E87" s="308">
        <v>72642500</v>
      </c>
      <c r="F87" s="597">
        <f>E87</f>
        <v>72642500</v>
      </c>
      <c r="G87" s="171"/>
      <c r="H87" s="598"/>
      <c r="I87" s="990">
        <v>6.1</v>
      </c>
      <c r="J87" s="397">
        <v>6</v>
      </c>
      <c r="K87" s="579"/>
      <c r="L87" s="579"/>
      <c r="M87" s="579"/>
      <c r="N87" s="579"/>
      <c r="O87" s="579"/>
      <c r="P87" s="579"/>
      <c r="Q87" s="579"/>
      <c r="R87" s="579"/>
      <c r="S87" s="579"/>
      <c r="T87" s="579"/>
      <c r="U87" s="579"/>
      <c r="V87" s="579"/>
      <c r="W87" s="579"/>
      <c r="X87" s="579"/>
      <c r="Y87" s="579"/>
      <c r="Z87" s="579"/>
      <c r="AA87" s="579"/>
      <c r="AB87" s="579"/>
      <c r="AC87" s="579"/>
      <c r="AD87" s="579"/>
      <c r="AE87" s="579"/>
      <c r="AF87" s="579"/>
      <c r="AG87" s="579"/>
      <c r="AH87" s="579"/>
      <c r="AI87" s="579"/>
      <c r="AJ87" s="579"/>
      <c r="AK87" s="579"/>
      <c r="AL87" s="579"/>
      <c r="AM87" s="579"/>
      <c r="AN87" s="579"/>
      <c r="AO87" s="579"/>
      <c r="AP87" s="579"/>
      <c r="AQ87" s="579"/>
      <c r="AR87" s="579"/>
      <c r="AS87" s="599"/>
    </row>
    <row r="88" spans="1:45" s="600" customFormat="1">
      <c r="A88" s="595">
        <f t="shared" si="3"/>
        <v>56</v>
      </c>
      <c r="B88" s="984" t="s">
        <v>869</v>
      </c>
      <c r="C88" s="205" t="s">
        <v>886</v>
      </c>
      <c r="D88" s="206" t="s">
        <v>905</v>
      </c>
      <c r="E88" s="167">
        <v>1000000</v>
      </c>
      <c r="F88" s="597"/>
      <c r="G88" s="171"/>
      <c r="H88" s="598">
        <f>E88</f>
        <v>1000000</v>
      </c>
      <c r="I88" s="990" t="s">
        <v>1402</v>
      </c>
      <c r="J88" s="970">
        <v>8</v>
      </c>
      <c r="K88" s="579"/>
      <c r="L88" s="579"/>
      <c r="M88" s="579"/>
      <c r="N88" s="579"/>
      <c r="O88" s="579"/>
      <c r="P88" s="579"/>
      <c r="Q88" s="579"/>
      <c r="R88" s="579"/>
      <c r="S88" s="579"/>
      <c r="T88" s="579"/>
      <c r="U88" s="579"/>
      <c r="V88" s="579"/>
      <c r="W88" s="579"/>
      <c r="X88" s="579"/>
      <c r="Y88" s="579"/>
      <c r="Z88" s="579"/>
      <c r="AA88" s="579"/>
      <c r="AB88" s="579"/>
      <c r="AC88" s="579"/>
      <c r="AD88" s="579"/>
      <c r="AE88" s="579"/>
      <c r="AF88" s="579"/>
      <c r="AG88" s="579"/>
      <c r="AH88" s="579"/>
      <c r="AI88" s="579"/>
      <c r="AJ88" s="579"/>
      <c r="AK88" s="579"/>
      <c r="AL88" s="579"/>
      <c r="AM88" s="579"/>
      <c r="AN88" s="579"/>
      <c r="AO88" s="579"/>
      <c r="AP88" s="579"/>
      <c r="AQ88" s="579"/>
      <c r="AR88" s="579"/>
      <c r="AS88" s="599"/>
    </row>
    <row r="89" spans="1:45" s="600" customFormat="1">
      <c r="A89" s="595">
        <f t="shared" si="3"/>
        <v>57</v>
      </c>
      <c r="B89" s="984" t="s">
        <v>869</v>
      </c>
      <c r="C89" s="205" t="s">
        <v>886</v>
      </c>
      <c r="D89" s="206" t="s">
        <v>906</v>
      </c>
      <c r="E89" s="167">
        <v>1000000</v>
      </c>
      <c r="F89" s="597"/>
      <c r="G89" s="171"/>
      <c r="H89" s="598">
        <f>E89</f>
        <v>1000000</v>
      </c>
      <c r="I89" s="990" t="s">
        <v>1403</v>
      </c>
      <c r="J89" s="970">
        <v>8</v>
      </c>
      <c r="K89" s="579"/>
      <c r="L89" s="579"/>
      <c r="M89" s="579"/>
      <c r="N89" s="579"/>
      <c r="O89" s="579"/>
      <c r="P89" s="579"/>
      <c r="Q89" s="579"/>
      <c r="R89" s="579"/>
      <c r="S89" s="579"/>
      <c r="T89" s="579"/>
      <c r="U89" s="579"/>
      <c r="V89" s="579"/>
      <c r="W89" s="579"/>
      <c r="X89" s="579"/>
      <c r="Y89" s="579"/>
      <c r="Z89" s="579"/>
      <c r="AA89" s="579"/>
      <c r="AB89" s="579"/>
      <c r="AC89" s="579"/>
      <c r="AD89" s="579"/>
      <c r="AE89" s="579"/>
      <c r="AF89" s="579"/>
      <c r="AG89" s="579"/>
      <c r="AH89" s="579"/>
      <c r="AI89" s="579"/>
      <c r="AJ89" s="579"/>
      <c r="AK89" s="579"/>
      <c r="AL89" s="579"/>
      <c r="AM89" s="579"/>
      <c r="AN89" s="579"/>
      <c r="AO89" s="579"/>
      <c r="AP89" s="579"/>
      <c r="AQ89" s="579"/>
      <c r="AR89" s="579"/>
      <c r="AS89" s="599"/>
    </row>
    <row r="90" spans="1:45" s="600" customFormat="1">
      <c r="A90" s="595">
        <f t="shared" si="3"/>
        <v>58</v>
      </c>
      <c r="B90" s="984" t="s">
        <v>869</v>
      </c>
      <c r="C90" s="205" t="s">
        <v>886</v>
      </c>
      <c r="D90" s="206" t="s">
        <v>907</v>
      </c>
      <c r="E90" s="167">
        <v>1000000</v>
      </c>
      <c r="F90" s="597"/>
      <c r="G90" s="171"/>
      <c r="H90" s="598">
        <f>E90</f>
        <v>1000000</v>
      </c>
      <c r="I90" s="990" t="s">
        <v>1403</v>
      </c>
      <c r="J90" s="970">
        <v>8</v>
      </c>
      <c r="K90" s="579"/>
      <c r="L90" s="579"/>
      <c r="M90" s="579"/>
      <c r="N90" s="579"/>
      <c r="O90" s="579"/>
      <c r="P90" s="579"/>
      <c r="Q90" s="579"/>
      <c r="R90" s="579"/>
      <c r="S90" s="579"/>
      <c r="T90" s="579"/>
      <c r="U90" s="579"/>
      <c r="V90" s="579"/>
      <c r="W90" s="579"/>
      <c r="X90" s="579"/>
      <c r="Y90" s="579"/>
      <c r="Z90" s="579"/>
      <c r="AA90" s="579"/>
      <c r="AB90" s="579"/>
      <c r="AC90" s="579"/>
      <c r="AD90" s="579"/>
      <c r="AE90" s="579"/>
      <c r="AF90" s="579"/>
      <c r="AG90" s="579"/>
      <c r="AH90" s="579"/>
      <c r="AI90" s="579"/>
      <c r="AJ90" s="579"/>
      <c r="AK90" s="579"/>
      <c r="AL90" s="579"/>
      <c r="AM90" s="579"/>
      <c r="AN90" s="579"/>
      <c r="AO90" s="579"/>
      <c r="AP90" s="579"/>
      <c r="AQ90" s="579"/>
      <c r="AR90" s="579"/>
      <c r="AS90" s="599"/>
    </row>
    <row r="91" spans="1:45" s="600" customFormat="1" ht="25.5">
      <c r="A91" s="595">
        <f t="shared" si="3"/>
        <v>59</v>
      </c>
      <c r="B91" s="984" t="s">
        <v>869</v>
      </c>
      <c r="C91" s="205" t="s">
        <v>886</v>
      </c>
      <c r="D91" s="206" t="s">
        <v>908</v>
      </c>
      <c r="E91" s="167">
        <v>3000000</v>
      </c>
      <c r="F91" s="597"/>
      <c r="G91" s="171"/>
      <c r="H91" s="598">
        <f>E91</f>
        <v>3000000</v>
      </c>
      <c r="I91" s="990" t="s">
        <v>1401</v>
      </c>
      <c r="J91" s="970">
        <v>8</v>
      </c>
      <c r="K91" s="579"/>
      <c r="L91" s="579"/>
      <c r="M91" s="579"/>
      <c r="N91" s="579"/>
      <c r="O91" s="579"/>
      <c r="P91" s="579"/>
      <c r="Q91" s="579"/>
      <c r="R91" s="579"/>
      <c r="S91" s="579"/>
      <c r="T91" s="579"/>
      <c r="U91" s="579"/>
      <c r="V91" s="579"/>
      <c r="W91" s="579"/>
      <c r="X91" s="579"/>
      <c r="Y91" s="579"/>
      <c r="Z91" s="579"/>
      <c r="AA91" s="579"/>
      <c r="AB91" s="579"/>
      <c r="AC91" s="579"/>
      <c r="AD91" s="579"/>
      <c r="AE91" s="579"/>
      <c r="AF91" s="579"/>
      <c r="AG91" s="579"/>
      <c r="AH91" s="579"/>
      <c r="AI91" s="579"/>
      <c r="AJ91" s="579"/>
      <c r="AK91" s="579"/>
      <c r="AL91" s="579"/>
      <c r="AM91" s="579"/>
      <c r="AN91" s="579"/>
      <c r="AO91" s="579"/>
      <c r="AP91" s="579"/>
      <c r="AQ91" s="579"/>
      <c r="AR91" s="579"/>
      <c r="AS91" s="599"/>
    </row>
    <row r="92" spans="1:45" s="600" customFormat="1" ht="38.25">
      <c r="A92" s="595">
        <f t="shared" si="3"/>
        <v>60</v>
      </c>
      <c r="B92" s="984" t="s">
        <v>870</v>
      </c>
      <c r="C92" s="205" t="s">
        <v>887</v>
      </c>
      <c r="D92" s="182" t="s">
        <v>883</v>
      </c>
      <c r="E92" s="167">
        <v>5116900</v>
      </c>
      <c r="F92" s="597"/>
      <c r="G92" s="171">
        <f>E92</f>
        <v>5116900</v>
      </c>
      <c r="H92" s="598"/>
      <c r="I92" s="1058">
        <v>7.1</v>
      </c>
      <c r="J92" s="970">
        <v>7</v>
      </c>
      <c r="K92" s="579"/>
      <c r="L92" s="579"/>
      <c r="M92" s="579"/>
      <c r="N92" s="579"/>
      <c r="O92" s="579"/>
      <c r="P92" s="579"/>
      <c r="Q92" s="579"/>
      <c r="R92" s="579"/>
      <c r="S92" s="579"/>
      <c r="T92" s="579"/>
      <c r="U92" s="579"/>
      <c r="V92" s="579"/>
      <c r="W92" s="579"/>
      <c r="X92" s="579"/>
      <c r="Y92" s="579"/>
      <c r="Z92" s="579"/>
      <c r="AA92" s="579"/>
      <c r="AB92" s="579"/>
      <c r="AC92" s="579"/>
      <c r="AD92" s="579"/>
      <c r="AE92" s="579"/>
      <c r="AF92" s="579"/>
      <c r="AG92" s="579"/>
      <c r="AH92" s="579"/>
      <c r="AI92" s="579"/>
      <c r="AJ92" s="579"/>
      <c r="AK92" s="579"/>
      <c r="AL92" s="579"/>
      <c r="AM92" s="579"/>
      <c r="AN92" s="579"/>
      <c r="AO92" s="579"/>
      <c r="AP92" s="579"/>
      <c r="AQ92" s="579"/>
      <c r="AR92" s="579"/>
      <c r="AS92" s="599"/>
    </row>
    <row r="93" spans="1:45" s="600" customFormat="1" ht="25.5">
      <c r="A93" s="595">
        <f t="shared" si="3"/>
        <v>61</v>
      </c>
      <c r="B93" s="984" t="s">
        <v>870</v>
      </c>
      <c r="C93" s="205" t="s">
        <v>887</v>
      </c>
      <c r="D93" s="206" t="s">
        <v>884</v>
      </c>
      <c r="E93" s="167">
        <v>27651000</v>
      </c>
      <c r="F93" s="597">
        <f>E93</f>
        <v>27651000</v>
      </c>
      <c r="G93" s="171"/>
      <c r="H93" s="598"/>
      <c r="I93" s="1058">
        <v>6.1</v>
      </c>
      <c r="J93" s="970">
        <v>6</v>
      </c>
      <c r="K93" s="579"/>
      <c r="L93" s="579"/>
      <c r="M93" s="579"/>
      <c r="N93" s="579"/>
      <c r="O93" s="579"/>
      <c r="P93" s="579"/>
      <c r="Q93" s="579"/>
      <c r="R93" s="579"/>
      <c r="S93" s="579"/>
      <c r="T93" s="579"/>
      <c r="U93" s="579"/>
      <c r="V93" s="579"/>
      <c r="W93" s="579"/>
      <c r="X93" s="579"/>
      <c r="Y93" s="579"/>
      <c r="Z93" s="579"/>
      <c r="AA93" s="579"/>
      <c r="AB93" s="579"/>
      <c r="AC93" s="579"/>
      <c r="AD93" s="579"/>
      <c r="AE93" s="579"/>
      <c r="AF93" s="579"/>
      <c r="AG93" s="579"/>
      <c r="AH93" s="579"/>
      <c r="AI93" s="579"/>
      <c r="AJ93" s="579"/>
      <c r="AK93" s="579"/>
      <c r="AL93" s="579"/>
      <c r="AM93" s="579"/>
      <c r="AN93" s="579"/>
      <c r="AO93" s="579"/>
      <c r="AP93" s="579"/>
      <c r="AQ93" s="579"/>
      <c r="AR93" s="579"/>
      <c r="AS93" s="599"/>
    </row>
    <row r="94" spans="1:45" s="600" customFormat="1" ht="25.5">
      <c r="A94" s="595">
        <f t="shared" si="3"/>
        <v>62</v>
      </c>
      <c r="B94" s="984" t="s">
        <v>871</v>
      </c>
      <c r="C94" s="205" t="s">
        <v>888</v>
      </c>
      <c r="D94" s="206" t="s">
        <v>2555</v>
      </c>
      <c r="E94" s="167">
        <v>5000000</v>
      </c>
      <c r="F94" s="597"/>
      <c r="G94" s="171">
        <f>E94</f>
        <v>5000000</v>
      </c>
      <c r="H94" s="598"/>
      <c r="I94" s="1058">
        <v>7.3</v>
      </c>
      <c r="J94" s="970">
        <v>7</v>
      </c>
      <c r="K94" s="579"/>
      <c r="L94" s="579"/>
      <c r="M94" s="579"/>
      <c r="N94" s="579"/>
      <c r="O94" s="579"/>
      <c r="P94" s="579"/>
      <c r="Q94" s="579"/>
      <c r="R94" s="579"/>
      <c r="S94" s="579"/>
      <c r="T94" s="579"/>
      <c r="U94" s="579"/>
      <c r="V94" s="579"/>
      <c r="W94" s="579"/>
      <c r="X94" s="579"/>
      <c r="Y94" s="579"/>
      <c r="Z94" s="579"/>
      <c r="AA94" s="579"/>
      <c r="AB94" s="579"/>
      <c r="AC94" s="579"/>
      <c r="AD94" s="579"/>
      <c r="AE94" s="579"/>
      <c r="AF94" s="579"/>
      <c r="AG94" s="579"/>
      <c r="AH94" s="579"/>
      <c r="AI94" s="579"/>
      <c r="AJ94" s="579"/>
      <c r="AK94" s="579"/>
      <c r="AL94" s="579"/>
      <c r="AM94" s="579"/>
      <c r="AN94" s="579"/>
      <c r="AO94" s="579"/>
      <c r="AP94" s="579"/>
      <c r="AQ94" s="579"/>
      <c r="AR94" s="579"/>
      <c r="AS94" s="599"/>
    </row>
    <row r="95" spans="1:45" s="600" customFormat="1" ht="25.5">
      <c r="A95" s="595">
        <f t="shared" si="3"/>
        <v>63</v>
      </c>
      <c r="B95" s="984" t="s">
        <v>876</v>
      </c>
      <c r="C95" s="205" t="s">
        <v>893</v>
      </c>
      <c r="D95" s="206" t="s">
        <v>901</v>
      </c>
      <c r="E95" s="167">
        <v>19285000</v>
      </c>
      <c r="F95" s="597">
        <f>E95</f>
        <v>19285000</v>
      </c>
      <c r="G95" s="171"/>
      <c r="H95" s="598"/>
      <c r="I95" s="1058">
        <v>6.1</v>
      </c>
      <c r="J95" s="970">
        <v>6</v>
      </c>
      <c r="K95" s="579"/>
      <c r="L95" s="579"/>
      <c r="M95" s="579"/>
      <c r="N95" s="579"/>
      <c r="O95" s="579"/>
      <c r="P95" s="579"/>
      <c r="Q95" s="579"/>
      <c r="R95" s="579"/>
      <c r="S95" s="579"/>
      <c r="T95" s="579"/>
      <c r="U95" s="579"/>
      <c r="V95" s="579"/>
      <c r="W95" s="579"/>
      <c r="X95" s="579"/>
      <c r="Y95" s="579"/>
      <c r="Z95" s="579"/>
      <c r="AA95" s="579"/>
      <c r="AB95" s="579"/>
      <c r="AC95" s="579"/>
      <c r="AD95" s="579"/>
      <c r="AE95" s="579"/>
      <c r="AF95" s="579"/>
      <c r="AG95" s="579"/>
      <c r="AH95" s="579"/>
      <c r="AI95" s="579"/>
      <c r="AJ95" s="579"/>
      <c r="AK95" s="579"/>
      <c r="AL95" s="579"/>
      <c r="AM95" s="579"/>
      <c r="AN95" s="579"/>
      <c r="AO95" s="579"/>
      <c r="AP95" s="579"/>
      <c r="AQ95" s="579"/>
      <c r="AR95" s="579"/>
      <c r="AS95" s="599"/>
    </row>
    <row r="96" spans="1:45" s="600" customFormat="1" ht="25.5">
      <c r="A96" s="595">
        <f t="shared" si="3"/>
        <v>64</v>
      </c>
      <c r="B96" s="984" t="s">
        <v>880</v>
      </c>
      <c r="C96" s="205" t="s">
        <v>897</v>
      </c>
      <c r="D96" s="34" t="s">
        <v>2557</v>
      </c>
      <c r="E96" s="167">
        <v>5950000</v>
      </c>
      <c r="F96" s="597"/>
      <c r="G96" s="171"/>
      <c r="H96" s="598">
        <f>E96</f>
        <v>5950000</v>
      </c>
      <c r="I96" s="1106" t="s">
        <v>1406</v>
      </c>
      <c r="J96" s="970">
        <v>8</v>
      </c>
      <c r="K96" s="579"/>
      <c r="L96" s="579"/>
      <c r="M96" s="579"/>
      <c r="N96" s="579"/>
      <c r="O96" s="579"/>
      <c r="P96" s="579"/>
      <c r="Q96" s="579"/>
      <c r="R96" s="579"/>
      <c r="S96" s="579"/>
      <c r="T96" s="579"/>
      <c r="U96" s="579"/>
      <c r="V96" s="579"/>
      <c r="W96" s="579"/>
      <c r="X96" s="579"/>
      <c r="Y96" s="579"/>
      <c r="Z96" s="579"/>
      <c r="AA96" s="579"/>
      <c r="AB96" s="579"/>
      <c r="AC96" s="579"/>
      <c r="AD96" s="579"/>
      <c r="AE96" s="579"/>
      <c r="AF96" s="579"/>
      <c r="AG96" s="579"/>
      <c r="AH96" s="579"/>
      <c r="AI96" s="579"/>
      <c r="AJ96" s="579"/>
      <c r="AK96" s="579"/>
      <c r="AL96" s="579"/>
      <c r="AM96" s="579"/>
      <c r="AN96" s="579"/>
      <c r="AO96" s="579"/>
      <c r="AP96" s="579"/>
      <c r="AQ96" s="579"/>
      <c r="AR96" s="579"/>
      <c r="AS96" s="599"/>
    </row>
    <row r="97" spans="1:45" s="600" customFormat="1" ht="25.5">
      <c r="A97" s="595">
        <f t="shared" si="3"/>
        <v>65</v>
      </c>
      <c r="B97" s="984" t="s">
        <v>881</v>
      </c>
      <c r="C97" s="205" t="s">
        <v>898</v>
      </c>
      <c r="D97" s="34" t="s">
        <v>2558</v>
      </c>
      <c r="E97" s="167">
        <v>8725000</v>
      </c>
      <c r="F97" s="597">
        <f>E97</f>
        <v>8725000</v>
      </c>
      <c r="G97" s="171"/>
      <c r="H97" s="598"/>
      <c r="I97" s="1058">
        <v>6.1</v>
      </c>
      <c r="J97" s="970">
        <v>6</v>
      </c>
      <c r="K97" s="579"/>
      <c r="L97" s="579"/>
      <c r="M97" s="579"/>
      <c r="N97" s="579"/>
      <c r="O97" s="579"/>
      <c r="P97" s="579"/>
      <c r="Q97" s="579"/>
      <c r="R97" s="579"/>
      <c r="S97" s="579"/>
      <c r="T97" s="579"/>
      <c r="U97" s="579"/>
      <c r="V97" s="579"/>
      <c r="W97" s="579"/>
      <c r="X97" s="579"/>
      <c r="Y97" s="579"/>
      <c r="Z97" s="579"/>
      <c r="AA97" s="579"/>
      <c r="AB97" s="579"/>
      <c r="AC97" s="579"/>
      <c r="AD97" s="579"/>
      <c r="AE97" s="579"/>
      <c r="AF97" s="579"/>
      <c r="AG97" s="579"/>
      <c r="AH97" s="579"/>
      <c r="AI97" s="579"/>
      <c r="AJ97" s="579"/>
      <c r="AK97" s="579"/>
      <c r="AL97" s="579"/>
      <c r="AM97" s="579"/>
      <c r="AN97" s="579"/>
      <c r="AO97" s="579"/>
      <c r="AP97" s="579"/>
      <c r="AQ97" s="579"/>
      <c r="AR97" s="579"/>
      <c r="AS97" s="599"/>
    </row>
    <row r="98" spans="1:45" s="600" customFormat="1" ht="25.5">
      <c r="A98" s="595">
        <f t="shared" si="3"/>
        <v>66</v>
      </c>
      <c r="B98" s="984" t="s">
        <v>882</v>
      </c>
      <c r="C98" s="205" t="s">
        <v>899</v>
      </c>
      <c r="D98" s="206" t="s">
        <v>2559</v>
      </c>
      <c r="E98" s="167">
        <v>1000000</v>
      </c>
      <c r="F98" s="597"/>
      <c r="G98" s="171"/>
      <c r="H98" s="598">
        <f>E98</f>
        <v>1000000</v>
      </c>
      <c r="I98" s="1106" t="s">
        <v>1623</v>
      </c>
      <c r="J98" s="970">
        <v>8</v>
      </c>
      <c r="K98" s="579"/>
      <c r="L98" s="579"/>
      <c r="M98" s="579"/>
      <c r="N98" s="579"/>
      <c r="O98" s="579"/>
      <c r="P98" s="579"/>
      <c r="Q98" s="579"/>
      <c r="R98" s="579"/>
      <c r="S98" s="579"/>
      <c r="T98" s="579"/>
      <c r="U98" s="579"/>
      <c r="V98" s="579"/>
      <c r="W98" s="579"/>
      <c r="X98" s="579"/>
      <c r="Y98" s="579"/>
      <c r="Z98" s="579"/>
      <c r="AA98" s="579"/>
      <c r="AB98" s="579"/>
      <c r="AC98" s="579"/>
      <c r="AD98" s="579"/>
      <c r="AE98" s="579"/>
      <c r="AF98" s="579"/>
      <c r="AG98" s="579"/>
      <c r="AH98" s="579"/>
      <c r="AI98" s="579"/>
      <c r="AJ98" s="579"/>
      <c r="AK98" s="579"/>
      <c r="AL98" s="579"/>
      <c r="AM98" s="579"/>
      <c r="AN98" s="579"/>
      <c r="AO98" s="579"/>
      <c r="AP98" s="579"/>
      <c r="AQ98" s="579"/>
      <c r="AR98" s="579"/>
      <c r="AS98" s="599"/>
    </row>
    <row r="99" spans="1:45" s="600" customFormat="1" ht="25.5">
      <c r="A99" s="595">
        <f t="shared" ref="A99:A162" si="11">A98+1</f>
        <v>67</v>
      </c>
      <c r="B99" s="984" t="s">
        <v>1671</v>
      </c>
      <c r="C99" s="205" t="s">
        <v>1694</v>
      </c>
      <c r="D99" s="206" t="s">
        <v>2560</v>
      </c>
      <c r="E99" s="167">
        <v>20000000</v>
      </c>
      <c r="F99" s="597">
        <f>E99</f>
        <v>20000000</v>
      </c>
      <c r="G99" s="171"/>
      <c r="H99" s="598"/>
      <c r="I99" s="1058">
        <v>6.1</v>
      </c>
      <c r="J99" s="970">
        <v>6</v>
      </c>
      <c r="K99" s="579"/>
      <c r="L99" s="579"/>
      <c r="M99" s="579"/>
      <c r="N99" s="579"/>
      <c r="O99" s="579"/>
      <c r="P99" s="579"/>
      <c r="Q99" s="579"/>
      <c r="R99" s="579"/>
      <c r="S99" s="579"/>
      <c r="T99" s="579"/>
      <c r="U99" s="579"/>
      <c r="V99" s="579"/>
      <c r="W99" s="579"/>
      <c r="X99" s="579"/>
      <c r="Y99" s="579"/>
      <c r="Z99" s="579"/>
      <c r="AA99" s="579"/>
      <c r="AB99" s="579"/>
      <c r="AC99" s="579"/>
      <c r="AD99" s="579"/>
      <c r="AE99" s="579"/>
      <c r="AF99" s="579"/>
      <c r="AG99" s="579"/>
      <c r="AH99" s="579"/>
      <c r="AI99" s="579"/>
      <c r="AJ99" s="579"/>
      <c r="AK99" s="579"/>
      <c r="AL99" s="579"/>
      <c r="AM99" s="579"/>
      <c r="AN99" s="579"/>
      <c r="AO99" s="579"/>
      <c r="AP99" s="579"/>
      <c r="AQ99" s="579"/>
      <c r="AR99" s="579"/>
      <c r="AS99" s="599"/>
    </row>
    <row r="100" spans="1:45" s="600" customFormat="1" ht="38.25">
      <c r="A100" s="595">
        <f t="shared" si="11"/>
        <v>68</v>
      </c>
      <c r="B100" s="984" t="s">
        <v>1672</v>
      </c>
      <c r="C100" s="205" t="s">
        <v>1695</v>
      </c>
      <c r="D100" s="182" t="s">
        <v>2408</v>
      </c>
      <c r="E100" s="167">
        <v>8180000</v>
      </c>
      <c r="F100" s="597"/>
      <c r="G100" s="171">
        <f>E100</f>
        <v>8180000</v>
      </c>
      <c r="H100" s="598"/>
      <c r="I100" s="1058">
        <v>7.1</v>
      </c>
      <c r="J100" s="970">
        <v>7</v>
      </c>
      <c r="K100" s="579"/>
      <c r="L100" s="579"/>
      <c r="M100" s="579"/>
      <c r="N100" s="579"/>
      <c r="O100" s="579"/>
      <c r="P100" s="579"/>
      <c r="Q100" s="579"/>
      <c r="R100" s="579"/>
      <c r="S100" s="579"/>
      <c r="T100" s="579"/>
      <c r="U100" s="579"/>
      <c r="V100" s="579"/>
      <c r="W100" s="579"/>
      <c r="X100" s="579"/>
      <c r="Y100" s="579"/>
      <c r="Z100" s="579"/>
      <c r="AA100" s="579"/>
      <c r="AB100" s="579"/>
      <c r="AC100" s="579"/>
      <c r="AD100" s="579"/>
      <c r="AE100" s="579"/>
      <c r="AF100" s="579"/>
      <c r="AG100" s="579"/>
      <c r="AH100" s="579"/>
      <c r="AI100" s="579"/>
      <c r="AJ100" s="579"/>
      <c r="AK100" s="579"/>
      <c r="AL100" s="579"/>
      <c r="AM100" s="579"/>
      <c r="AN100" s="579"/>
      <c r="AO100" s="579"/>
      <c r="AP100" s="579"/>
      <c r="AQ100" s="579"/>
      <c r="AR100" s="579"/>
      <c r="AS100" s="599"/>
    </row>
    <row r="101" spans="1:45" s="600" customFormat="1">
      <c r="A101" s="595">
        <f t="shared" si="11"/>
        <v>69</v>
      </c>
      <c r="B101" s="984" t="s">
        <v>1674</v>
      </c>
      <c r="C101" s="205" t="s">
        <v>1697</v>
      </c>
      <c r="D101" s="206" t="s">
        <v>1717</v>
      </c>
      <c r="E101" s="167">
        <v>1000000</v>
      </c>
      <c r="F101" s="597"/>
      <c r="G101" s="171"/>
      <c r="H101" s="598">
        <f>E101</f>
        <v>1000000</v>
      </c>
      <c r="I101" s="990" t="s">
        <v>1402</v>
      </c>
      <c r="J101" s="970">
        <v>8</v>
      </c>
      <c r="K101" s="579"/>
      <c r="L101" s="579"/>
      <c r="M101" s="579"/>
      <c r="N101" s="579"/>
      <c r="O101" s="579"/>
      <c r="P101" s="579"/>
      <c r="Q101" s="579"/>
      <c r="R101" s="579"/>
      <c r="S101" s="579"/>
      <c r="T101" s="579"/>
      <c r="U101" s="579"/>
      <c r="V101" s="579"/>
      <c r="W101" s="579"/>
      <c r="X101" s="579"/>
      <c r="Y101" s="579"/>
      <c r="Z101" s="579"/>
      <c r="AA101" s="579"/>
      <c r="AB101" s="579"/>
      <c r="AC101" s="579"/>
      <c r="AD101" s="579"/>
      <c r="AE101" s="579"/>
      <c r="AF101" s="579"/>
      <c r="AG101" s="579"/>
      <c r="AH101" s="579"/>
      <c r="AI101" s="579"/>
      <c r="AJ101" s="579"/>
      <c r="AK101" s="579"/>
      <c r="AL101" s="579"/>
      <c r="AM101" s="579"/>
      <c r="AN101" s="579"/>
      <c r="AO101" s="579"/>
      <c r="AP101" s="579"/>
      <c r="AQ101" s="579"/>
      <c r="AR101" s="579"/>
      <c r="AS101" s="599"/>
    </row>
    <row r="102" spans="1:45" s="600" customFormat="1">
      <c r="A102" s="595">
        <f t="shared" si="11"/>
        <v>70</v>
      </c>
      <c r="B102" s="984" t="s">
        <v>1674</v>
      </c>
      <c r="C102" s="205" t="s">
        <v>1697</v>
      </c>
      <c r="D102" s="206" t="s">
        <v>1718</v>
      </c>
      <c r="E102" s="167">
        <v>1000000</v>
      </c>
      <c r="F102" s="597"/>
      <c r="G102" s="171"/>
      <c r="H102" s="598">
        <f>E102</f>
        <v>1000000</v>
      </c>
      <c r="I102" s="990" t="s">
        <v>1403</v>
      </c>
      <c r="J102" s="970">
        <v>8</v>
      </c>
      <c r="K102" s="579"/>
      <c r="L102" s="579"/>
      <c r="M102" s="579"/>
      <c r="N102" s="579"/>
      <c r="O102" s="579"/>
      <c r="P102" s="579"/>
      <c r="Q102" s="579"/>
      <c r="R102" s="579"/>
      <c r="S102" s="579"/>
      <c r="T102" s="579"/>
      <c r="U102" s="579"/>
      <c r="V102" s="579"/>
      <c r="W102" s="579"/>
      <c r="X102" s="579"/>
      <c r="Y102" s="579"/>
      <c r="Z102" s="579"/>
      <c r="AA102" s="579"/>
      <c r="AB102" s="579"/>
      <c r="AC102" s="579"/>
      <c r="AD102" s="579"/>
      <c r="AE102" s="579"/>
      <c r="AF102" s="579"/>
      <c r="AG102" s="579"/>
      <c r="AH102" s="579"/>
      <c r="AI102" s="579"/>
      <c r="AJ102" s="579"/>
      <c r="AK102" s="579"/>
      <c r="AL102" s="579"/>
      <c r="AM102" s="579"/>
      <c r="AN102" s="579"/>
      <c r="AO102" s="579"/>
      <c r="AP102" s="579"/>
      <c r="AQ102" s="579"/>
      <c r="AR102" s="579"/>
      <c r="AS102" s="599"/>
    </row>
    <row r="103" spans="1:45" s="600" customFormat="1">
      <c r="A103" s="595">
        <f t="shared" si="11"/>
        <v>71</v>
      </c>
      <c r="B103" s="984" t="s">
        <v>1674</v>
      </c>
      <c r="C103" s="205" t="s">
        <v>1697</v>
      </c>
      <c r="D103" s="206" t="s">
        <v>1719</v>
      </c>
      <c r="E103" s="167">
        <v>1000000</v>
      </c>
      <c r="F103" s="597"/>
      <c r="G103" s="171"/>
      <c r="H103" s="598">
        <f>E103</f>
        <v>1000000</v>
      </c>
      <c r="I103" s="990" t="s">
        <v>1403</v>
      </c>
      <c r="J103" s="970">
        <v>8</v>
      </c>
      <c r="K103" s="579"/>
      <c r="L103" s="579"/>
      <c r="M103" s="579"/>
      <c r="N103" s="579"/>
      <c r="O103" s="579"/>
      <c r="P103" s="579"/>
      <c r="Q103" s="579"/>
      <c r="R103" s="579"/>
      <c r="S103" s="579"/>
      <c r="T103" s="579"/>
      <c r="U103" s="579"/>
      <c r="V103" s="579"/>
      <c r="W103" s="579"/>
      <c r="X103" s="579"/>
      <c r="Y103" s="579"/>
      <c r="Z103" s="579"/>
      <c r="AA103" s="579"/>
      <c r="AB103" s="579"/>
      <c r="AC103" s="579"/>
      <c r="AD103" s="579"/>
      <c r="AE103" s="579"/>
      <c r="AF103" s="579"/>
      <c r="AG103" s="579"/>
      <c r="AH103" s="579"/>
      <c r="AI103" s="579"/>
      <c r="AJ103" s="579"/>
      <c r="AK103" s="579"/>
      <c r="AL103" s="579"/>
      <c r="AM103" s="579"/>
      <c r="AN103" s="579"/>
      <c r="AO103" s="579"/>
      <c r="AP103" s="579"/>
      <c r="AQ103" s="579"/>
      <c r="AR103" s="579"/>
      <c r="AS103" s="599"/>
    </row>
    <row r="104" spans="1:45" s="600" customFormat="1" ht="25.5">
      <c r="A104" s="595">
        <f t="shared" si="11"/>
        <v>72</v>
      </c>
      <c r="B104" s="984" t="s">
        <v>1674</v>
      </c>
      <c r="C104" s="205" t="s">
        <v>1697</v>
      </c>
      <c r="D104" s="206" t="s">
        <v>1720</v>
      </c>
      <c r="E104" s="167">
        <v>3000000</v>
      </c>
      <c r="F104" s="597"/>
      <c r="G104" s="171"/>
      <c r="H104" s="598">
        <f>E104</f>
        <v>3000000</v>
      </c>
      <c r="I104" s="990" t="s">
        <v>1401</v>
      </c>
      <c r="J104" s="970">
        <v>8</v>
      </c>
      <c r="K104" s="579"/>
      <c r="L104" s="579"/>
      <c r="M104" s="579"/>
      <c r="N104" s="579"/>
      <c r="O104" s="579"/>
      <c r="P104" s="579"/>
      <c r="Q104" s="579"/>
      <c r="R104" s="579"/>
      <c r="S104" s="579"/>
      <c r="T104" s="579"/>
      <c r="U104" s="579"/>
      <c r="V104" s="579"/>
      <c r="W104" s="579"/>
      <c r="X104" s="579"/>
      <c r="Y104" s="579"/>
      <c r="Z104" s="579"/>
      <c r="AA104" s="579"/>
      <c r="AB104" s="579"/>
      <c r="AC104" s="579"/>
      <c r="AD104" s="579"/>
      <c r="AE104" s="579"/>
      <c r="AF104" s="579"/>
      <c r="AG104" s="579"/>
      <c r="AH104" s="579"/>
      <c r="AI104" s="579"/>
      <c r="AJ104" s="579"/>
      <c r="AK104" s="579"/>
      <c r="AL104" s="579"/>
      <c r="AM104" s="579"/>
      <c r="AN104" s="579"/>
      <c r="AO104" s="579"/>
      <c r="AP104" s="579"/>
      <c r="AQ104" s="579"/>
      <c r="AR104" s="579"/>
      <c r="AS104" s="599"/>
    </row>
    <row r="105" spans="1:45" s="600" customFormat="1" ht="25.5">
      <c r="A105" s="595">
        <f t="shared" si="11"/>
        <v>73</v>
      </c>
      <c r="B105" s="984" t="s">
        <v>1685</v>
      </c>
      <c r="C105" s="205" t="s">
        <v>1708</v>
      </c>
      <c r="D105" s="177" t="s">
        <v>2348</v>
      </c>
      <c r="E105" s="167">
        <v>10000000</v>
      </c>
      <c r="F105" s="597">
        <f t="shared" ref="F105:F111" si="12">E105</f>
        <v>10000000</v>
      </c>
      <c r="G105" s="171"/>
      <c r="H105" s="598"/>
      <c r="I105" s="1058">
        <v>6.1</v>
      </c>
      <c r="J105" s="970">
        <v>6</v>
      </c>
      <c r="K105" s="579"/>
      <c r="L105" s="579"/>
      <c r="M105" s="579"/>
      <c r="N105" s="579"/>
      <c r="O105" s="579"/>
      <c r="P105" s="579"/>
      <c r="Q105" s="579"/>
      <c r="R105" s="579"/>
      <c r="S105" s="579"/>
      <c r="T105" s="579"/>
      <c r="U105" s="579"/>
      <c r="V105" s="579"/>
      <c r="W105" s="579"/>
      <c r="X105" s="579"/>
      <c r="Y105" s="579"/>
      <c r="Z105" s="579"/>
      <c r="AA105" s="579"/>
      <c r="AB105" s="579"/>
      <c r="AC105" s="579"/>
      <c r="AD105" s="579"/>
      <c r="AE105" s="579"/>
      <c r="AF105" s="579"/>
      <c r="AG105" s="579"/>
      <c r="AH105" s="579"/>
      <c r="AI105" s="579"/>
      <c r="AJ105" s="579"/>
      <c r="AK105" s="579"/>
      <c r="AL105" s="579"/>
      <c r="AM105" s="579"/>
      <c r="AN105" s="579"/>
      <c r="AO105" s="579"/>
      <c r="AP105" s="579"/>
      <c r="AQ105" s="579"/>
      <c r="AR105" s="579"/>
      <c r="AS105" s="599"/>
    </row>
    <row r="106" spans="1:45" s="600" customFormat="1" ht="25.5">
      <c r="A106" s="595">
        <f t="shared" si="11"/>
        <v>74</v>
      </c>
      <c r="B106" s="984" t="s">
        <v>1685</v>
      </c>
      <c r="C106" s="205" t="s">
        <v>1708</v>
      </c>
      <c r="D106" s="177" t="s">
        <v>1726</v>
      </c>
      <c r="E106" s="167">
        <v>10000000</v>
      </c>
      <c r="F106" s="597">
        <f t="shared" si="12"/>
        <v>10000000</v>
      </c>
      <c r="G106" s="171"/>
      <c r="H106" s="598"/>
      <c r="I106" s="1058">
        <v>6.1</v>
      </c>
      <c r="J106" s="970">
        <v>6</v>
      </c>
      <c r="K106" s="579"/>
      <c r="L106" s="579"/>
      <c r="M106" s="579"/>
      <c r="N106" s="579"/>
      <c r="O106" s="579"/>
      <c r="P106" s="579"/>
      <c r="Q106" s="579"/>
      <c r="R106" s="579"/>
      <c r="S106" s="579"/>
      <c r="T106" s="579"/>
      <c r="U106" s="579"/>
      <c r="V106" s="579"/>
      <c r="W106" s="579"/>
      <c r="X106" s="579"/>
      <c r="Y106" s="579"/>
      <c r="Z106" s="579"/>
      <c r="AA106" s="579"/>
      <c r="AB106" s="579"/>
      <c r="AC106" s="579"/>
      <c r="AD106" s="579"/>
      <c r="AE106" s="579"/>
      <c r="AF106" s="579"/>
      <c r="AG106" s="579"/>
      <c r="AH106" s="579"/>
      <c r="AI106" s="579"/>
      <c r="AJ106" s="579"/>
      <c r="AK106" s="579"/>
      <c r="AL106" s="579"/>
      <c r="AM106" s="579"/>
      <c r="AN106" s="579"/>
      <c r="AO106" s="579"/>
      <c r="AP106" s="579"/>
      <c r="AQ106" s="579"/>
      <c r="AR106" s="579"/>
      <c r="AS106" s="599"/>
    </row>
    <row r="107" spans="1:45" s="600" customFormat="1" ht="25.5">
      <c r="A107" s="595">
        <f t="shared" si="11"/>
        <v>75</v>
      </c>
      <c r="B107" s="984" t="s">
        <v>1685</v>
      </c>
      <c r="C107" s="205" t="s">
        <v>1708</v>
      </c>
      <c r="D107" s="206" t="s">
        <v>1727</v>
      </c>
      <c r="E107" s="167">
        <v>6180000</v>
      </c>
      <c r="F107" s="597">
        <f t="shared" si="12"/>
        <v>6180000</v>
      </c>
      <c r="G107" s="171"/>
      <c r="H107" s="598"/>
      <c r="I107" s="1058">
        <v>6.1</v>
      </c>
      <c r="J107" s="970">
        <v>6</v>
      </c>
      <c r="K107" s="579"/>
      <c r="L107" s="579"/>
      <c r="M107" s="579"/>
      <c r="N107" s="579"/>
      <c r="O107" s="579"/>
      <c r="P107" s="579"/>
      <c r="Q107" s="579"/>
      <c r="R107" s="579"/>
      <c r="S107" s="579"/>
      <c r="T107" s="579"/>
      <c r="U107" s="579"/>
      <c r="V107" s="579"/>
      <c r="W107" s="579"/>
      <c r="X107" s="579"/>
      <c r="Y107" s="579"/>
      <c r="Z107" s="579"/>
      <c r="AA107" s="579"/>
      <c r="AB107" s="579"/>
      <c r="AC107" s="579"/>
      <c r="AD107" s="579"/>
      <c r="AE107" s="579"/>
      <c r="AF107" s="579"/>
      <c r="AG107" s="579"/>
      <c r="AH107" s="579"/>
      <c r="AI107" s="579"/>
      <c r="AJ107" s="579"/>
      <c r="AK107" s="579"/>
      <c r="AL107" s="579"/>
      <c r="AM107" s="579"/>
      <c r="AN107" s="579"/>
      <c r="AO107" s="579"/>
      <c r="AP107" s="579"/>
      <c r="AQ107" s="579"/>
      <c r="AR107" s="579"/>
      <c r="AS107" s="599"/>
    </row>
    <row r="108" spans="1:45" s="600" customFormat="1" ht="38.25">
      <c r="A108" s="595">
        <f t="shared" si="11"/>
        <v>76</v>
      </c>
      <c r="B108" s="984" t="s">
        <v>1686</v>
      </c>
      <c r="C108" s="205" t="s">
        <v>1709</v>
      </c>
      <c r="D108" s="177" t="s">
        <v>1692</v>
      </c>
      <c r="E108" s="167">
        <v>7657000</v>
      </c>
      <c r="F108" s="597">
        <f t="shared" si="12"/>
        <v>7657000</v>
      </c>
      <c r="G108" s="171"/>
      <c r="H108" s="598"/>
      <c r="I108" s="1058">
        <v>6.1</v>
      </c>
      <c r="J108" s="970">
        <v>6</v>
      </c>
      <c r="K108" s="579"/>
      <c r="L108" s="579"/>
      <c r="M108" s="579"/>
      <c r="N108" s="579"/>
      <c r="O108" s="579"/>
      <c r="P108" s="579"/>
      <c r="Q108" s="579"/>
      <c r="R108" s="579"/>
      <c r="S108" s="579"/>
      <c r="T108" s="579"/>
      <c r="U108" s="579"/>
      <c r="V108" s="579"/>
      <c r="W108" s="579"/>
      <c r="X108" s="579"/>
      <c r="Y108" s="579"/>
      <c r="Z108" s="579"/>
      <c r="AA108" s="579"/>
      <c r="AB108" s="579"/>
      <c r="AC108" s="579"/>
      <c r="AD108" s="579"/>
      <c r="AE108" s="579"/>
      <c r="AF108" s="579"/>
      <c r="AG108" s="579"/>
      <c r="AH108" s="579"/>
      <c r="AI108" s="579"/>
      <c r="AJ108" s="579"/>
      <c r="AK108" s="579"/>
      <c r="AL108" s="579"/>
      <c r="AM108" s="579"/>
      <c r="AN108" s="579"/>
      <c r="AO108" s="579"/>
      <c r="AP108" s="579"/>
      <c r="AQ108" s="579"/>
      <c r="AR108" s="579"/>
      <c r="AS108" s="599"/>
    </row>
    <row r="109" spans="1:45" s="600" customFormat="1" ht="25.5">
      <c r="A109" s="595">
        <f t="shared" si="11"/>
        <v>77</v>
      </c>
      <c r="B109" s="984" t="s">
        <v>1687</v>
      </c>
      <c r="C109" s="205" t="s">
        <v>1710</v>
      </c>
      <c r="D109" s="206" t="s">
        <v>1729</v>
      </c>
      <c r="E109" s="167">
        <v>8651000</v>
      </c>
      <c r="F109" s="597">
        <f t="shared" si="12"/>
        <v>8651000</v>
      </c>
      <c r="G109" s="171"/>
      <c r="H109" s="598"/>
      <c r="I109" s="1058">
        <v>6.1</v>
      </c>
      <c r="J109" s="970">
        <v>6</v>
      </c>
      <c r="K109" s="579"/>
      <c r="L109" s="579"/>
      <c r="M109" s="579"/>
      <c r="N109" s="579"/>
      <c r="O109" s="579"/>
      <c r="P109" s="579"/>
      <c r="Q109" s="579"/>
      <c r="R109" s="579"/>
      <c r="S109" s="579"/>
      <c r="T109" s="579"/>
      <c r="U109" s="579"/>
      <c r="V109" s="579"/>
      <c r="W109" s="579"/>
      <c r="X109" s="579"/>
      <c r="Y109" s="579"/>
      <c r="Z109" s="579"/>
      <c r="AA109" s="579"/>
      <c r="AB109" s="579"/>
      <c r="AC109" s="579"/>
      <c r="AD109" s="579"/>
      <c r="AE109" s="579"/>
      <c r="AF109" s="579"/>
      <c r="AG109" s="579"/>
      <c r="AH109" s="579"/>
      <c r="AI109" s="579"/>
      <c r="AJ109" s="579"/>
      <c r="AK109" s="579"/>
      <c r="AL109" s="579"/>
      <c r="AM109" s="579"/>
      <c r="AN109" s="579"/>
      <c r="AO109" s="579"/>
      <c r="AP109" s="579"/>
      <c r="AQ109" s="579"/>
      <c r="AR109" s="579"/>
      <c r="AS109" s="599"/>
    </row>
    <row r="110" spans="1:45" s="600" customFormat="1" ht="25.5">
      <c r="A110" s="595">
        <f t="shared" si="11"/>
        <v>78</v>
      </c>
      <c r="B110" s="984" t="s">
        <v>1687</v>
      </c>
      <c r="C110" s="205" t="s">
        <v>1710</v>
      </c>
      <c r="D110" s="206" t="s">
        <v>1730</v>
      </c>
      <c r="E110" s="167">
        <v>8000000</v>
      </c>
      <c r="F110" s="597">
        <f t="shared" si="12"/>
        <v>8000000</v>
      </c>
      <c r="G110" s="171"/>
      <c r="H110" s="598"/>
      <c r="I110" s="1058">
        <v>6.1</v>
      </c>
      <c r="J110" s="970">
        <v>6</v>
      </c>
      <c r="K110" s="579"/>
      <c r="L110" s="579"/>
      <c r="M110" s="579"/>
      <c r="N110" s="579"/>
      <c r="O110" s="579"/>
      <c r="P110" s="579"/>
      <c r="Q110" s="579"/>
      <c r="R110" s="579"/>
      <c r="S110" s="579"/>
      <c r="T110" s="579"/>
      <c r="U110" s="579"/>
      <c r="V110" s="579"/>
      <c r="W110" s="579"/>
      <c r="X110" s="579"/>
      <c r="Y110" s="579"/>
      <c r="Z110" s="579"/>
      <c r="AA110" s="579"/>
      <c r="AB110" s="579"/>
      <c r="AC110" s="579"/>
      <c r="AD110" s="579"/>
      <c r="AE110" s="579"/>
      <c r="AF110" s="579"/>
      <c r="AG110" s="579"/>
      <c r="AH110" s="579"/>
      <c r="AI110" s="579"/>
      <c r="AJ110" s="579"/>
      <c r="AK110" s="579"/>
      <c r="AL110" s="579"/>
      <c r="AM110" s="579"/>
      <c r="AN110" s="579"/>
      <c r="AO110" s="579"/>
      <c r="AP110" s="579"/>
      <c r="AQ110" s="579"/>
      <c r="AR110" s="579"/>
      <c r="AS110" s="599"/>
    </row>
    <row r="111" spans="1:45" s="600" customFormat="1" ht="25.5">
      <c r="A111" s="595">
        <f t="shared" si="11"/>
        <v>79</v>
      </c>
      <c r="B111" s="984" t="s">
        <v>1687</v>
      </c>
      <c r="C111" s="205" t="s">
        <v>1710</v>
      </c>
      <c r="D111" s="177" t="s">
        <v>1728</v>
      </c>
      <c r="E111" s="167">
        <v>7328000</v>
      </c>
      <c r="F111" s="597">
        <f t="shared" si="12"/>
        <v>7328000</v>
      </c>
      <c r="G111" s="171"/>
      <c r="H111" s="598"/>
      <c r="I111" s="1058">
        <v>6.1</v>
      </c>
      <c r="J111" s="970">
        <v>6</v>
      </c>
      <c r="K111" s="579"/>
      <c r="L111" s="579"/>
      <c r="M111" s="579"/>
      <c r="N111" s="579"/>
      <c r="O111" s="579"/>
      <c r="P111" s="579"/>
      <c r="Q111" s="579"/>
      <c r="R111" s="579"/>
      <c r="S111" s="579"/>
      <c r="T111" s="579"/>
      <c r="U111" s="579"/>
      <c r="V111" s="579"/>
      <c r="W111" s="579"/>
      <c r="X111" s="579"/>
      <c r="Y111" s="579"/>
      <c r="Z111" s="579"/>
      <c r="AA111" s="579"/>
      <c r="AB111" s="579"/>
      <c r="AC111" s="579"/>
      <c r="AD111" s="579"/>
      <c r="AE111" s="579"/>
      <c r="AF111" s="579"/>
      <c r="AG111" s="579"/>
      <c r="AH111" s="579"/>
      <c r="AI111" s="579"/>
      <c r="AJ111" s="579"/>
      <c r="AK111" s="579"/>
      <c r="AL111" s="579"/>
      <c r="AM111" s="579"/>
      <c r="AN111" s="579"/>
      <c r="AO111" s="579"/>
      <c r="AP111" s="579"/>
      <c r="AQ111" s="579"/>
      <c r="AR111" s="579"/>
      <c r="AS111" s="599"/>
    </row>
    <row r="112" spans="1:45" s="600" customFormat="1">
      <c r="A112" s="595">
        <f t="shared" si="11"/>
        <v>80</v>
      </c>
      <c r="B112" s="189">
        <v>44810</v>
      </c>
      <c r="C112" s="205" t="s">
        <v>1755</v>
      </c>
      <c r="D112" s="206" t="s">
        <v>1739</v>
      </c>
      <c r="E112" s="308">
        <v>1000000</v>
      </c>
      <c r="F112" s="597"/>
      <c r="G112" s="171"/>
      <c r="H112" s="598">
        <f>E112</f>
        <v>1000000</v>
      </c>
      <c r="I112" s="990" t="s">
        <v>1402</v>
      </c>
      <c r="J112" s="970">
        <v>8</v>
      </c>
      <c r="K112" s="579"/>
      <c r="L112" s="579"/>
      <c r="M112" s="579"/>
      <c r="N112" s="579"/>
      <c r="O112" s="579"/>
      <c r="P112" s="579"/>
      <c r="Q112" s="579"/>
      <c r="R112" s="579"/>
      <c r="S112" s="579"/>
      <c r="T112" s="579"/>
      <c r="U112" s="579"/>
      <c r="V112" s="579"/>
      <c r="W112" s="579"/>
      <c r="X112" s="579"/>
      <c r="Y112" s="579"/>
      <c r="Z112" s="579"/>
      <c r="AA112" s="579"/>
      <c r="AB112" s="579"/>
      <c r="AC112" s="579"/>
      <c r="AD112" s="579"/>
      <c r="AE112" s="579"/>
      <c r="AF112" s="579"/>
      <c r="AG112" s="579"/>
      <c r="AH112" s="579"/>
      <c r="AI112" s="579"/>
      <c r="AJ112" s="579"/>
      <c r="AK112" s="579"/>
      <c r="AL112" s="579"/>
      <c r="AM112" s="579"/>
      <c r="AN112" s="579"/>
      <c r="AO112" s="579"/>
      <c r="AP112" s="579"/>
      <c r="AQ112" s="579"/>
      <c r="AR112" s="579"/>
      <c r="AS112" s="599"/>
    </row>
    <row r="113" spans="1:45" s="600" customFormat="1">
      <c r="A113" s="595">
        <f t="shared" si="11"/>
        <v>81</v>
      </c>
      <c r="B113" s="189">
        <v>44810</v>
      </c>
      <c r="C113" s="205" t="s">
        <v>1755</v>
      </c>
      <c r="D113" s="206" t="s">
        <v>1740</v>
      </c>
      <c r="E113" s="308">
        <v>1000000</v>
      </c>
      <c r="F113" s="597"/>
      <c r="G113" s="171"/>
      <c r="H113" s="598">
        <f>E113</f>
        <v>1000000</v>
      </c>
      <c r="I113" s="990" t="s">
        <v>1403</v>
      </c>
      <c r="J113" s="970">
        <v>8</v>
      </c>
      <c r="K113" s="579"/>
      <c r="L113" s="579"/>
      <c r="M113" s="579"/>
      <c r="N113" s="579"/>
      <c r="O113" s="579"/>
      <c r="P113" s="579"/>
      <c r="Q113" s="579"/>
      <c r="R113" s="579"/>
      <c r="S113" s="579"/>
      <c r="T113" s="579"/>
      <c r="U113" s="579"/>
      <c r="V113" s="579"/>
      <c r="W113" s="579"/>
      <c r="X113" s="579"/>
      <c r="Y113" s="579"/>
      <c r="Z113" s="579"/>
      <c r="AA113" s="579"/>
      <c r="AB113" s="579"/>
      <c r="AC113" s="579"/>
      <c r="AD113" s="579"/>
      <c r="AE113" s="579"/>
      <c r="AF113" s="579"/>
      <c r="AG113" s="579"/>
      <c r="AH113" s="579"/>
      <c r="AI113" s="579"/>
      <c r="AJ113" s="579"/>
      <c r="AK113" s="579"/>
      <c r="AL113" s="579"/>
      <c r="AM113" s="579"/>
      <c r="AN113" s="579"/>
      <c r="AO113" s="579"/>
      <c r="AP113" s="579"/>
      <c r="AQ113" s="579"/>
      <c r="AR113" s="579"/>
      <c r="AS113" s="599"/>
    </row>
    <row r="114" spans="1:45" s="600" customFormat="1">
      <c r="A114" s="595">
        <f t="shared" si="11"/>
        <v>82</v>
      </c>
      <c r="B114" s="189">
        <v>44810</v>
      </c>
      <c r="C114" s="205" t="s">
        <v>1755</v>
      </c>
      <c r="D114" s="206" t="s">
        <v>1741</v>
      </c>
      <c r="E114" s="308">
        <v>1000000</v>
      </c>
      <c r="F114" s="597"/>
      <c r="G114" s="171"/>
      <c r="H114" s="598">
        <f>E114</f>
        <v>1000000</v>
      </c>
      <c r="I114" s="990" t="s">
        <v>1403</v>
      </c>
      <c r="J114" s="970">
        <v>8</v>
      </c>
      <c r="K114" s="579"/>
      <c r="L114" s="579"/>
      <c r="M114" s="579"/>
      <c r="N114" s="579"/>
      <c r="O114" s="579"/>
      <c r="P114" s="579"/>
      <c r="Q114" s="579"/>
      <c r="R114" s="579"/>
      <c r="S114" s="579"/>
      <c r="T114" s="579"/>
      <c r="U114" s="579"/>
      <c r="V114" s="579"/>
      <c r="W114" s="579"/>
      <c r="X114" s="579"/>
      <c r="Y114" s="579"/>
      <c r="Z114" s="579"/>
      <c r="AA114" s="579"/>
      <c r="AB114" s="579"/>
      <c r="AC114" s="579"/>
      <c r="AD114" s="579"/>
      <c r="AE114" s="579"/>
      <c r="AF114" s="579"/>
      <c r="AG114" s="579"/>
      <c r="AH114" s="579"/>
      <c r="AI114" s="579"/>
      <c r="AJ114" s="579"/>
      <c r="AK114" s="579"/>
      <c r="AL114" s="579"/>
      <c r="AM114" s="579"/>
      <c r="AN114" s="579"/>
      <c r="AO114" s="579"/>
      <c r="AP114" s="579"/>
      <c r="AQ114" s="579"/>
      <c r="AR114" s="579"/>
      <c r="AS114" s="599"/>
    </row>
    <row r="115" spans="1:45" s="600" customFormat="1" ht="25.5">
      <c r="A115" s="595">
        <f t="shared" si="11"/>
        <v>83</v>
      </c>
      <c r="B115" s="189">
        <v>44810</v>
      </c>
      <c r="C115" s="205" t="s">
        <v>1755</v>
      </c>
      <c r="D115" s="206" t="s">
        <v>1742</v>
      </c>
      <c r="E115" s="308">
        <v>3000000</v>
      </c>
      <c r="F115" s="597"/>
      <c r="G115" s="171"/>
      <c r="H115" s="598">
        <f>E115</f>
        <v>3000000</v>
      </c>
      <c r="I115" s="990" t="s">
        <v>1401</v>
      </c>
      <c r="J115" s="970">
        <v>8</v>
      </c>
      <c r="K115" s="579"/>
      <c r="L115" s="579"/>
      <c r="M115" s="579"/>
      <c r="N115" s="579"/>
      <c r="O115" s="579"/>
      <c r="P115" s="579"/>
      <c r="Q115" s="579"/>
      <c r="R115" s="579"/>
      <c r="S115" s="579"/>
      <c r="T115" s="579"/>
      <c r="U115" s="579"/>
      <c r="V115" s="579"/>
      <c r="W115" s="579"/>
      <c r="X115" s="579"/>
      <c r="Y115" s="579"/>
      <c r="Z115" s="579"/>
      <c r="AA115" s="579"/>
      <c r="AB115" s="579"/>
      <c r="AC115" s="579"/>
      <c r="AD115" s="579"/>
      <c r="AE115" s="579"/>
      <c r="AF115" s="579"/>
      <c r="AG115" s="579"/>
      <c r="AH115" s="579"/>
      <c r="AI115" s="579"/>
      <c r="AJ115" s="579"/>
      <c r="AK115" s="579"/>
      <c r="AL115" s="579"/>
      <c r="AM115" s="579"/>
      <c r="AN115" s="579"/>
      <c r="AO115" s="579"/>
      <c r="AP115" s="579"/>
      <c r="AQ115" s="579"/>
      <c r="AR115" s="579"/>
      <c r="AS115" s="599"/>
    </row>
    <row r="116" spans="1:45" s="600" customFormat="1">
      <c r="A116" s="595">
        <f t="shared" si="11"/>
        <v>84</v>
      </c>
      <c r="B116" s="189">
        <v>44813</v>
      </c>
      <c r="C116" s="205" t="s">
        <v>1756</v>
      </c>
      <c r="D116" s="206" t="s">
        <v>1744</v>
      </c>
      <c r="E116" s="308">
        <v>19260000</v>
      </c>
      <c r="F116" s="597">
        <f t="shared" ref="F116:F122" si="13">E116</f>
        <v>19260000</v>
      </c>
      <c r="G116" s="171"/>
      <c r="H116" s="598"/>
      <c r="I116" s="1058">
        <v>6.1</v>
      </c>
      <c r="J116" s="970">
        <v>6</v>
      </c>
      <c r="K116" s="579"/>
      <c r="L116" s="579"/>
      <c r="M116" s="579"/>
      <c r="N116" s="579"/>
      <c r="O116" s="579"/>
      <c r="P116" s="579"/>
      <c r="Q116" s="579"/>
      <c r="R116" s="579"/>
      <c r="S116" s="579"/>
      <c r="T116" s="579"/>
      <c r="U116" s="579"/>
      <c r="V116" s="579"/>
      <c r="W116" s="579"/>
      <c r="X116" s="579"/>
      <c r="Y116" s="579"/>
      <c r="Z116" s="579"/>
      <c r="AA116" s="579"/>
      <c r="AB116" s="579"/>
      <c r="AC116" s="579"/>
      <c r="AD116" s="579"/>
      <c r="AE116" s="579"/>
      <c r="AF116" s="579"/>
      <c r="AG116" s="579"/>
      <c r="AH116" s="579"/>
      <c r="AI116" s="579"/>
      <c r="AJ116" s="579"/>
      <c r="AK116" s="579"/>
      <c r="AL116" s="579"/>
      <c r="AM116" s="579"/>
      <c r="AN116" s="579"/>
      <c r="AO116" s="579"/>
      <c r="AP116" s="579"/>
      <c r="AQ116" s="579"/>
      <c r="AR116" s="579"/>
      <c r="AS116" s="599"/>
    </row>
    <row r="117" spans="1:45" s="600" customFormat="1">
      <c r="A117" s="595">
        <f t="shared" si="11"/>
        <v>85</v>
      </c>
      <c r="B117" s="189">
        <v>44818</v>
      </c>
      <c r="C117" s="205" t="s">
        <v>1758</v>
      </c>
      <c r="D117" s="206" t="s">
        <v>1746</v>
      </c>
      <c r="E117" s="167">
        <v>83056000</v>
      </c>
      <c r="F117" s="597">
        <f t="shared" si="13"/>
        <v>83056000</v>
      </c>
      <c r="G117" s="171"/>
      <c r="H117" s="598"/>
      <c r="I117" s="1058">
        <v>6.1</v>
      </c>
      <c r="J117" s="970">
        <v>6</v>
      </c>
      <c r="K117" s="579"/>
      <c r="L117" s="579"/>
      <c r="M117" s="579"/>
      <c r="N117" s="579"/>
      <c r="O117" s="579"/>
      <c r="P117" s="579"/>
      <c r="Q117" s="579"/>
      <c r="R117" s="579"/>
      <c r="S117" s="579"/>
      <c r="T117" s="579"/>
      <c r="U117" s="579"/>
      <c r="V117" s="579"/>
      <c r="W117" s="579"/>
      <c r="X117" s="579"/>
      <c r="Y117" s="579"/>
      <c r="Z117" s="579"/>
      <c r="AA117" s="579"/>
      <c r="AB117" s="579"/>
      <c r="AC117" s="579"/>
      <c r="AD117" s="579"/>
      <c r="AE117" s="579"/>
      <c r="AF117" s="579"/>
      <c r="AG117" s="579"/>
      <c r="AH117" s="579"/>
      <c r="AI117" s="579"/>
      <c r="AJ117" s="579"/>
      <c r="AK117" s="579"/>
      <c r="AL117" s="579"/>
      <c r="AM117" s="579"/>
      <c r="AN117" s="579"/>
      <c r="AO117" s="579"/>
      <c r="AP117" s="579"/>
      <c r="AQ117" s="579"/>
      <c r="AR117" s="579"/>
      <c r="AS117" s="599"/>
    </row>
    <row r="118" spans="1:45" s="600" customFormat="1" ht="25.5">
      <c r="A118" s="595">
        <f t="shared" si="11"/>
        <v>86</v>
      </c>
      <c r="B118" s="189">
        <v>44818</v>
      </c>
      <c r="C118" s="205" t="s">
        <v>1758</v>
      </c>
      <c r="D118" s="206" t="s">
        <v>1747</v>
      </c>
      <c r="E118" s="167">
        <v>7700000</v>
      </c>
      <c r="F118" s="597">
        <f t="shared" si="13"/>
        <v>7700000</v>
      </c>
      <c r="G118" s="171"/>
      <c r="H118" s="598"/>
      <c r="I118" s="1058">
        <v>6.1</v>
      </c>
      <c r="J118" s="970">
        <v>6</v>
      </c>
      <c r="K118" s="579"/>
      <c r="L118" s="579"/>
      <c r="M118" s="579"/>
      <c r="N118" s="579"/>
      <c r="O118" s="579"/>
      <c r="P118" s="579"/>
      <c r="Q118" s="579"/>
      <c r="R118" s="579"/>
      <c r="S118" s="579"/>
      <c r="T118" s="579"/>
      <c r="U118" s="579"/>
      <c r="V118" s="579"/>
      <c r="W118" s="579"/>
      <c r="X118" s="579"/>
      <c r="Y118" s="579"/>
      <c r="Z118" s="579"/>
      <c r="AA118" s="579"/>
      <c r="AB118" s="579"/>
      <c r="AC118" s="579"/>
      <c r="AD118" s="579"/>
      <c r="AE118" s="579"/>
      <c r="AF118" s="579"/>
      <c r="AG118" s="579"/>
      <c r="AH118" s="579"/>
      <c r="AI118" s="579"/>
      <c r="AJ118" s="579"/>
      <c r="AK118" s="579"/>
      <c r="AL118" s="579"/>
      <c r="AM118" s="579"/>
      <c r="AN118" s="579"/>
      <c r="AO118" s="579"/>
      <c r="AP118" s="579"/>
      <c r="AQ118" s="579"/>
      <c r="AR118" s="579"/>
      <c r="AS118" s="599"/>
    </row>
    <row r="119" spans="1:45" s="600" customFormat="1" ht="25.5">
      <c r="A119" s="595">
        <f t="shared" si="11"/>
        <v>87</v>
      </c>
      <c r="B119" s="189">
        <v>44826</v>
      </c>
      <c r="C119" s="205" t="s">
        <v>1762</v>
      </c>
      <c r="D119" s="206" t="s">
        <v>2564</v>
      </c>
      <c r="E119" s="167">
        <v>8293000</v>
      </c>
      <c r="F119" s="597">
        <f t="shared" si="13"/>
        <v>8293000</v>
      </c>
      <c r="G119" s="171"/>
      <c r="H119" s="598"/>
      <c r="I119" s="1058">
        <v>6.1</v>
      </c>
      <c r="J119" s="970">
        <v>6</v>
      </c>
      <c r="K119" s="579"/>
      <c r="L119" s="579"/>
      <c r="M119" s="579"/>
      <c r="N119" s="579"/>
      <c r="O119" s="579"/>
      <c r="P119" s="579"/>
      <c r="Q119" s="579"/>
      <c r="R119" s="579"/>
      <c r="S119" s="579"/>
      <c r="T119" s="579"/>
      <c r="U119" s="579"/>
      <c r="V119" s="579"/>
      <c r="W119" s="579"/>
      <c r="X119" s="579"/>
      <c r="Y119" s="579"/>
      <c r="Z119" s="579"/>
      <c r="AA119" s="579"/>
      <c r="AB119" s="579"/>
      <c r="AC119" s="579"/>
      <c r="AD119" s="579"/>
      <c r="AE119" s="579"/>
      <c r="AF119" s="579"/>
      <c r="AG119" s="579"/>
      <c r="AH119" s="579"/>
      <c r="AI119" s="579"/>
      <c r="AJ119" s="579"/>
      <c r="AK119" s="579"/>
      <c r="AL119" s="579"/>
      <c r="AM119" s="579"/>
      <c r="AN119" s="579"/>
      <c r="AO119" s="579"/>
      <c r="AP119" s="579"/>
      <c r="AQ119" s="579"/>
      <c r="AR119" s="579"/>
      <c r="AS119" s="599"/>
    </row>
    <row r="120" spans="1:45" s="600" customFormat="1" ht="25.5">
      <c r="A120" s="595">
        <f t="shared" si="11"/>
        <v>88</v>
      </c>
      <c r="B120" s="189">
        <v>44827</v>
      </c>
      <c r="C120" s="205" t="s">
        <v>1763</v>
      </c>
      <c r="D120" s="206" t="s">
        <v>1748</v>
      </c>
      <c r="E120" s="167">
        <v>9084000</v>
      </c>
      <c r="F120" s="597">
        <f t="shared" si="13"/>
        <v>9084000</v>
      </c>
      <c r="G120" s="171"/>
      <c r="H120" s="598"/>
      <c r="I120" s="1058">
        <v>6.1</v>
      </c>
      <c r="J120" s="970">
        <v>6</v>
      </c>
      <c r="K120" s="579"/>
      <c r="L120" s="579"/>
      <c r="M120" s="579"/>
      <c r="N120" s="579"/>
      <c r="O120" s="579"/>
      <c r="P120" s="579"/>
      <c r="Q120" s="579"/>
      <c r="R120" s="579"/>
      <c r="S120" s="579"/>
      <c r="T120" s="579"/>
      <c r="U120" s="579"/>
      <c r="V120" s="579"/>
      <c r="W120" s="579"/>
      <c r="X120" s="579"/>
      <c r="Y120" s="579"/>
      <c r="Z120" s="579"/>
      <c r="AA120" s="579"/>
      <c r="AB120" s="579"/>
      <c r="AC120" s="579"/>
      <c r="AD120" s="579"/>
      <c r="AE120" s="579"/>
      <c r="AF120" s="579"/>
      <c r="AG120" s="579"/>
      <c r="AH120" s="579"/>
      <c r="AI120" s="579"/>
      <c r="AJ120" s="579"/>
      <c r="AK120" s="579"/>
      <c r="AL120" s="579"/>
      <c r="AM120" s="579"/>
      <c r="AN120" s="579"/>
      <c r="AO120" s="579"/>
      <c r="AP120" s="579"/>
      <c r="AQ120" s="579"/>
      <c r="AR120" s="579"/>
      <c r="AS120" s="599"/>
    </row>
    <row r="121" spans="1:45" s="600" customFormat="1" ht="25.5">
      <c r="A121" s="595">
        <f t="shared" si="11"/>
        <v>89</v>
      </c>
      <c r="B121" s="189">
        <v>44832</v>
      </c>
      <c r="C121" s="205" t="s">
        <v>1766</v>
      </c>
      <c r="D121" s="206" t="s">
        <v>1751</v>
      </c>
      <c r="E121" s="167">
        <v>75031000</v>
      </c>
      <c r="F121" s="597">
        <f t="shared" si="13"/>
        <v>75031000</v>
      </c>
      <c r="G121" s="171"/>
      <c r="H121" s="598"/>
      <c r="I121" s="1058">
        <v>6.1</v>
      </c>
      <c r="J121" s="970">
        <v>6</v>
      </c>
      <c r="K121" s="579"/>
      <c r="L121" s="579"/>
      <c r="M121" s="579"/>
      <c r="N121" s="579"/>
      <c r="O121" s="579"/>
      <c r="P121" s="579"/>
      <c r="Q121" s="579"/>
      <c r="R121" s="579"/>
      <c r="S121" s="579"/>
      <c r="T121" s="579"/>
      <c r="U121" s="579"/>
      <c r="V121" s="579"/>
      <c r="W121" s="579"/>
      <c r="X121" s="579"/>
      <c r="Y121" s="579"/>
      <c r="Z121" s="579"/>
      <c r="AA121" s="579"/>
      <c r="AB121" s="579"/>
      <c r="AC121" s="579"/>
      <c r="AD121" s="579"/>
      <c r="AE121" s="579"/>
      <c r="AF121" s="579"/>
      <c r="AG121" s="579"/>
      <c r="AH121" s="579"/>
      <c r="AI121" s="579"/>
      <c r="AJ121" s="579"/>
      <c r="AK121" s="579"/>
      <c r="AL121" s="579"/>
      <c r="AM121" s="579"/>
      <c r="AN121" s="579"/>
      <c r="AO121" s="579"/>
      <c r="AP121" s="579"/>
      <c r="AQ121" s="579"/>
      <c r="AR121" s="579"/>
      <c r="AS121" s="599"/>
    </row>
    <row r="122" spans="1:45" s="600" customFormat="1">
      <c r="A122" s="595">
        <f t="shared" si="11"/>
        <v>90</v>
      </c>
      <c r="B122" s="189">
        <v>44834</v>
      </c>
      <c r="C122" s="205" t="s">
        <v>1767</v>
      </c>
      <c r="D122" s="206" t="s">
        <v>1752</v>
      </c>
      <c r="E122" s="167">
        <v>13576000</v>
      </c>
      <c r="F122" s="597">
        <f t="shared" si="13"/>
        <v>13576000</v>
      </c>
      <c r="G122" s="171"/>
      <c r="H122" s="598"/>
      <c r="I122" s="1058">
        <v>6.1</v>
      </c>
      <c r="J122" s="970">
        <v>6</v>
      </c>
      <c r="K122" s="579"/>
      <c r="L122" s="579"/>
      <c r="M122" s="579"/>
      <c r="N122" s="579"/>
      <c r="O122" s="579"/>
      <c r="P122" s="579"/>
      <c r="Q122" s="579"/>
      <c r="R122" s="579"/>
      <c r="S122" s="579"/>
      <c r="T122" s="579"/>
      <c r="U122" s="579"/>
      <c r="V122" s="579"/>
      <c r="W122" s="579"/>
      <c r="X122" s="579"/>
      <c r="Y122" s="579"/>
      <c r="Z122" s="579"/>
      <c r="AA122" s="579"/>
      <c r="AB122" s="579"/>
      <c r="AC122" s="579"/>
      <c r="AD122" s="579"/>
      <c r="AE122" s="579"/>
      <c r="AF122" s="579"/>
      <c r="AG122" s="579"/>
      <c r="AH122" s="579"/>
      <c r="AI122" s="579"/>
      <c r="AJ122" s="579"/>
      <c r="AK122" s="579"/>
      <c r="AL122" s="579"/>
      <c r="AM122" s="579"/>
      <c r="AN122" s="579"/>
      <c r="AO122" s="579"/>
      <c r="AP122" s="579"/>
      <c r="AQ122" s="579"/>
      <c r="AR122" s="579"/>
      <c r="AS122" s="599"/>
    </row>
    <row r="123" spans="1:45" s="600" customFormat="1">
      <c r="A123" s="595">
        <f t="shared" si="11"/>
        <v>91</v>
      </c>
      <c r="B123" s="189">
        <v>44840</v>
      </c>
      <c r="C123" s="205" t="s">
        <v>1783</v>
      </c>
      <c r="D123" s="179" t="s">
        <v>1769</v>
      </c>
      <c r="E123" s="167">
        <v>1000000</v>
      </c>
      <c r="F123" s="597"/>
      <c r="G123" s="171"/>
      <c r="H123" s="598">
        <f>E123</f>
        <v>1000000</v>
      </c>
      <c r="I123" s="990" t="s">
        <v>1402</v>
      </c>
      <c r="J123" s="970">
        <v>8</v>
      </c>
      <c r="K123" s="579"/>
      <c r="L123" s="579"/>
      <c r="M123" s="579"/>
      <c r="N123" s="579"/>
      <c r="O123" s="579"/>
      <c r="P123" s="579"/>
      <c r="Q123" s="579"/>
      <c r="R123" s="579"/>
      <c r="S123" s="579"/>
      <c r="T123" s="579"/>
      <c r="U123" s="579"/>
      <c r="V123" s="579"/>
      <c r="W123" s="579"/>
      <c r="X123" s="579"/>
      <c r="Y123" s="579"/>
      <c r="Z123" s="579"/>
      <c r="AA123" s="579"/>
      <c r="AB123" s="579"/>
      <c r="AC123" s="579"/>
      <c r="AD123" s="579"/>
      <c r="AE123" s="579"/>
      <c r="AF123" s="579"/>
      <c r="AG123" s="579"/>
      <c r="AH123" s="579"/>
      <c r="AI123" s="579"/>
      <c r="AJ123" s="579"/>
      <c r="AK123" s="579"/>
      <c r="AL123" s="579"/>
      <c r="AM123" s="579"/>
      <c r="AN123" s="579"/>
      <c r="AO123" s="579"/>
      <c r="AP123" s="579"/>
      <c r="AQ123" s="579"/>
      <c r="AR123" s="579"/>
      <c r="AS123" s="599"/>
    </row>
    <row r="124" spans="1:45" s="600" customFormat="1">
      <c r="A124" s="595">
        <f t="shared" si="11"/>
        <v>92</v>
      </c>
      <c r="B124" s="189">
        <v>44840</v>
      </c>
      <c r="C124" s="205" t="s">
        <v>1783</v>
      </c>
      <c r="D124" s="179" t="s">
        <v>1770</v>
      </c>
      <c r="E124" s="167">
        <v>1000000</v>
      </c>
      <c r="F124" s="597"/>
      <c r="G124" s="171"/>
      <c r="H124" s="598">
        <f>E124</f>
        <v>1000000</v>
      </c>
      <c r="I124" s="990" t="s">
        <v>1403</v>
      </c>
      <c r="J124" s="970">
        <v>8</v>
      </c>
      <c r="K124" s="579"/>
      <c r="L124" s="579"/>
      <c r="M124" s="579"/>
      <c r="N124" s="579"/>
      <c r="O124" s="579"/>
      <c r="P124" s="579"/>
      <c r="Q124" s="579"/>
      <c r="R124" s="579"/>
      <c r="S124" s="579"/>
      <c r="T124" s="579"/>
      <c r="U124" s="579"/>
      <c r="V124" s="579"/>
      <c r="W124" s="579"/>
      <c r="X124" s="579"/>
      <c r="Y124" s="579"/>
      <c r="Z124" s="579"/>
      <c r="AA124" s="579"/>
      <c r="AB124" s="579"/>
      <c r="AC124" s="579"/>
      <c r="AD124" s="579"/>
      <c r="AE124" s="579"/>
      <c r="AF124" s="579"/>
      <c r="AG124" s="579"/>
      <c r="AH124" s="579"/>
      <c r="AI124" s="579"/>
      <c r="AJ124" s="579"/>
      <c r="AK124" s="579"/>
      <c r="AL124" s="579"/>
      <c r="AM124" s="579"/>
      <c r="AN124" s="579"/>
      <c r="AO124" s="579"/>
      <c r="AP124" s="579"/>
      <c r="AQ124" s="579"/>
      <c r="AR124" s="579"/>
      <c r="AS124" s="599"/>
    </row>
    <row r="125" spans="1:45" s="600" customFormat="1">
      <c r="A125" s="595">
        <f t="shared" si="11"/>
        <v>93</v>
      </c>
      <c r="B125" s="189">
        <v>44840</v>
      </c>
      <c r="C125" s="205" t="s">
        <v>1783</v>
      </c>
      <c r="D125" s="179" t="s">
        <v>1771</v>
      </c>
      <c r="E125" s="167">
        <v>1000000</v>
      </c>
      <c r="F125" s="597"/>
      <c r="G125" s="171"/>
      <c r="H125" s="598">
        <f>E125</f>
        <v>1000000</v>
      </c>
      <c r="I125" s="990" t="s">
        <v>1403</v>
      </c>
      <c r="J125" s="971">
        <v>8</v>
      </c>
      <c r="K125" s="579"/>
      <c r="L125" s="579"/>
      <c r="M125" s="579"/>
      <c r="N125" s="579"/>
      <c r="O125" s="579"/>
      <c r="P125" s="579"/>
      <c r="Q125" s="579"/>
      <c r="R125" s="579"/>
      <c r="S125" s="579"/>
      <c r="T125" s="579"/>
      <c r="U125" s="579"/>
      <c r="V125" s="579"/>
      <c r="W125" s="579"/>
      <c r="X125" s="579"/>
      <c r="Y125" s="579"/>
      <c r="Z125" s="579"/>
      <c r="AA125" s="579"/>
      <c r="AB125" s="579"/>
      <c r="AC125" s="579"/>
      <c r="AD125" s="579"/>
      <c r="AE125" s="579"/>
      <c r="AF125" s="579"/>
      <c r="AG125" s="579"/>
      <c r="AH125" s="579"/>
      <c r="AI125" s="579"/>
      <c r="AJ125" s="579"/>
      <c r="AK125" s="579"/>
      <c r="AL125" s="579"/>
      <c r="AM125" s="579"/>
      <c r="AN125" s="579"/>
      <c r="AO125" s="579"/>
      <c r="AP125" s="579"/>
      <c r="AQ125" s="579"/>
      <c r="AR125" s="579"/>
      <c r="AS125" s="599"/>
    </row>
    <row r="126" spans="1:45" s="600" customFormat="1" ht="25.5">
      <c r="A126" s="595">
        <f t="shared" si="11"/>
        <v>94</v>
      </c>
      <c r="B126" s="189">
        <v>44840</v>
      </c>
      <c r="C126" s="205" t="s">
        <v>1783</v>
      </c>
      <c r="D126" s="206" t="s">
        <v>1772</v>
      </c>
      <c r="E126" s="167">
        <v>3000000</v>
      </c>
      <c r="F126" s="597"/>
      <c r="G126" s="171"/>
      <c r="H126" s="598">
        <f>E126</f>
        <v>3000000</v>
      </c>
      <c r="I126" s="990" t="s">
        <v>1401</v>
      </c>
      <c r="J126" s="970">
        <v>8</v>
      </c>
      <c r="K126" s="579"/>
      <c r="L126" s="579"/>
      <c r="M126" s="579"/>
      <c r="N126" s="579"/>
      <c r="O126" s="579"/>
      <c r="P126" s="579"/>
      <c r="Q126" s="579"/>
      <c r="R126" s="579"/>
      <c r="S126" s="579"/>
      <c r="T126" s="579"/>
      <c r="U126" s="579"/>
      <c r="V126" s="579"/>
      <c r="W126" s="579"/>
      <c r="X126" s="579"/>
      <c r="Y126" s="579"/>
      <c r="Z126" s="579"/>
      <c r="AA126" s="579"/>
      <c r="AB126" s="579"/>
      <c r="AC126" s="579"/>
      <c r="AD126" s="579"/>
      <c r="AE126" s="579"/>
      <c r="AF126" s="579"/>
      <c r="AG126" s="579"/>
      <c r="AH126" s="579"/>
      <c r="AI126" s="579"/>
      <c r="AJ126" s="579"/>
      <c r="AK126" s="579"/>
      <c r="AL126" s="579"/>
      <c r="AM126" s="579"/>
      <c r="AN126" s="579"/>
      <c r="AO126" s="579"/>
      <c r="AP126" s="579"/>
      <c r="AQ126" s="579"/>
      <c r="AR126" s="579"/>
      <c r="AS126" s="599"/>
    </row>
    <row r="127" spans="1:45" s="600" customFormat="1" ht="25.5">
      <c r="A127" s="595">
        <f t="shared" si="11"/>
        <v>95</v>
      </c>
      <c r="B127" s="189">
        <v>44841</v>
      </c>
      <c r="C127" s="205" t="s">
        <v>1784</v>
      </c>
      <c r="D127" s="179" t="s">
        <v>1773</v>
      </c>
      <c r="E127" s="167">
        <v>103138000</v>
      </c>
      <c r="F127" s="597">
        <f>E127</f>
        <v>103138000</v>
      </c>
      <c r="G127" s="171"/>
      <c r="H127" s="598"/>
      <c r="I127" s="1058">
        <v>6.1</v>
      </c>
      <c r="J127" s="970">
        <v>6</v>
      </c>
      <c r="K127" s="579"/>
      <c r="L127" s="579"/>
      <c r="M127" s="579"/>
      <c r="N127" s="579"/>
      <c r="O127" s="579"/>
      <c r="P127" s="579"/>
      <c r="Q127" s="579"/>
      <c r="R127" s="579"/>
      <c r="S127" s="579"/>
      <c r="T127" s="579"/>
      <c r="U127" s="579"/>
      <c r="V127" s="579"/>
      <c r="W127" s="579"/>
      <c r="X127" s="579"/>
      <c r="Y127" s="579"/>
      <c r="Z127" s="579"/>
      <c r="AA127" s="579"/>
      <c r="AB127" s="579"/>
      <c r="AC127" s="579"/>
      <c r="AD127" s="579"/>
      <c r="AE127" s="579"/>
      <c r="AF127" s="579"/>
      <c r="AG127" s="579"/>
      <c r="AH127" s="579"/>
      <c r="AI127" s="579"/>
      <c r="AJ127" s="579"/>
      <c r="AK127" s="579"/>
      <c r="AL127" s="579"/>
      <c r="AM127" s="579"/>
      <c r="AN127" s="579"/>
      <c r="AO127" s="579"/>
      <c r="AP127" s="579"/>
      <c r="AQ127" s="579"/>
      <c r="AR127" s="579"/>
      <c r="AS127" s="599"/>
    </row>
    <row r="128" spans="1:45" s="600" customFormat="1">
      <c r="A128" s="595">
        <f t="shared" si="11"/>
        <v>96</v>
      </c>
      <c r="B128" s="189">
        <v>44841</v>
      </c>
      <c r="C128" s="205" t="s">
        <v>1784</v>
      </c>
      <c r="D128" s="177" t="s">
        <v>1752</v>
      </c>
      <c r="E128" s="167">
        <v>25892000</v>
      </c>
      <c r="F128" s="597">
        <f>E128</f>
        <v>25892000</v>
      </c>
      <c r="G128" s="171"/>
      <c r="H128" s="598"/>
      <c r="I128" s="1058">
        <v>6.1</v>
      </c>
      <c r="J128" s="970">
        <v>6</v>
      </c>
      <c r="K128" s="579"/>
      <c r="L128" s="579"/>
      <c r="M128" s="579"/>
      <c r="N128" s="579"/>
      <c r="O128" s="579"/>
      <c r="P128" s="579"/>
      <c r="Q128" s="579"/>
      <c r="R128" s="579"/>
      <c r="S128" s="579"/>
      <c r="T128" s="579"/>
      <c r="U128" s="579"/>
      <c r="V128" s="579"/>
      <c r="W128" s="579"/>
      <c r="X128" s="579"/>
      <c r="Y128" s="579"/>
      <c r="Z128" s="579"/>
      <c r="AA128" s="579"/>
      <c r="AB128" s="579"/>
      <c r="AC128" s="579"/>
      <c r="AD128" s="579"/>
      <c r="AE128" s="579"/>
      <c r="AF128" s="579"/>
      <c r="AG128" s="579"/>
      <c r="AH128" s="579"/>
      <c r="AI128" s="579"/>
      <c r="AJ128" s="579"/>
      <c r="AK128" s="579"/>
      <c r="AL128" s="579"/>
      <c r="AM128" s="579"/>
      <c r="AN128" s="579"/>
      <c r="AO128" s="579"/>
      <c r="AP128" s="579"/>
      <c r="AQ128" s="579"/>
      <c r="AR128" s="579"/>
      <c r="AS128" s="599"/>
    </row>
    <row r="129" spans="1:45" s="600" customFormat="1" ht="25.5">
      <c r="A129" s="595">
        <f t="shared" si="11"/>
        <v>97</v>
      </c>
      <c r="B129" s="189">
        <v>44846</v>
      </c>
      <c r="C129" s="205" t="s">
        <v>1786</v>
      </c>
      <c r="D129" s="179" t="s">
        <v>1774</v>
      </c>
      <c r="E129" s="167">
        <v>133969000</v>
      </c>
      <c r="F129" s="597">
        <f>E129</f>
        <v>133969000</v>
      </c>
      <c r="G129" s="171"/>
      <c r="H129" s="598"/>
      <c r="I129" s="1058">
        <v>6.1</v>
      </c>
      <c r="J129" s="970">
        <v>6</v>
      </c>
      <c r="K129" s="579"/>
      <c r="L129" s="579"/>
      <c r="M129" s="579"/>
      <c r="N129" s="579"/>
      <c r="O129" s="579"/>
      <c r="P129" s="579"/>
      <c r="Q129" s="579"/>
      <c r="R129" s="579"/>
      <c r="S129" s="579"/>
      <c r="T129" s="579"/>
      <c r="U129" s="579"/>
      <c r="V129" s="579"/>
      <c r="W129" s="579"/>
      <c r="X129" s="579"/>
      <c r="Y129" s="579"/>
      <c r="Z129" s="579"/>
      <c r="AA129" s="579"/>
      <c r="AB129" s="579"/>
      <c r="AC129" s="579"/>
      <c r="AD129" s="579"/>
      <c r="AE129" s="579"/>
      <c r="AF129" s="579"/>
      <c r="AG129" s="579"/>
      <c r="AH129" s="579"/>
      <c r="AI129" s="579"/>
      <c r="AJ129" s="579"/>
      <c r="AK129" s="579"/>
      <c r="AL129" s="579"/>
      <c r="AM129" s="579"/>
      <c r="AN129" s="579"/>
      <c r="AO129" s="579"/>
      <c r="AP129" s="579"/>
      <c r="AQ129" s="579"/>
      <c r="AR129" s="579"/>
      <c r="AS129" s="599"/>
    </row>
    <row r="130" spans="1:45" s="600" customFormat="1" ht="25.5">
      <c r="A130" s="595">
        <f t="shared" si="11"/>
        <v>98</v>
      </c>
      <c r="B130" s="189">
        <v>44854</v>
      </c>
      <c r="C130" s="205" t="s">
        <v>792</v>
      </c>
      <c r="D130" s="177" t="s">
        <v>2566</v>
      </c>
      <c r="E130" s="167">
        <v>7246800</v>
      </c>
      <c r="F130" s="597"/>
      <c r="G130" s="171">
        <f>E130</f>
        <v>7246800</v>
      </c>
      <c r="H130" s="598"/>
      <c r="I130" s="1058"/>
      <c r="J130" s="970">
        <v>7</v>
      </c>
      <c r="K130" s="579"/>
      <c r="L130" s="579"/>
      <c r="M130" s="579"/>
      <c r="N130" s="579"/>
      <c r="O130" s="579"/>
      <c r="P130" s="579"/>
      <c r="Q130" s="579"/>
      <c r="R130" s="579"/>
      <c r="S130" s="579"/>
      <c r="T130" s="579"/>
      <c r="U130" s="579"/>
      <c r="V130" s="579"/>
      <c r="W130" s="579"/>
      <c r="X130" s="579"/>
      <c r="Y130" s="579"/>
      <c r="Z130" s="579"/>
      <c r="AA130" s="579"/>
      <c r="AB130" s="579"/>
      <c r="AC130" s="579"/>
      <c r="AD130" s="579"/>
      <c r="AE130" s="579"/>
      <c r="AF130" s="579"/>
      <c r="AG130" s="579"/>
      <c r="AH130" s="579"/>
      <c r="AI130" s="579"/>
      <c r="AJ130" s="579"/>
      <c r="AK130" s="579"/>
      <c r="AL130" s="579"/>
      <c r="AM130" s="579"/>
      <c r="AN130" s="579"/>
      <c r="AO130" s="579"/>
      <c r="AP130" s="579"/>
      <c r="AQ130" s="579"/>
      <c r="AR130" s="579"/>
      <c r="AS130" s="599"/>
    </row>
    <row r="131" spans="1:45" s="600" customFormat="1" ht="25.5">
      <c r="A131" s="595">
        <f t="shared" si="11"/>
        <v>99</v>
      </c>
      <c r="B131" s="189">
        <v>44855</v>
      </c>
      <c r="C131" s="205" t="s">
        <v>1793</v>
      </c>
      <c r="D131" s="177" t="s">
        <v>1776</v>
      </c>
      <c r="E131" s="167">
        <v>57922000</v>
      </c>
      <c r="F131" s="597">
        <f>E131</f>
        <v>57922000</v>
      </c>
      <c r="G131" s="171"/>
      <c r="H131" s="598"/>
      <c r="I131" s="1058">
        <v>6.1</v>
      </c>
      <c r="J131" s="970">
        <v>6</v>
      </c>
      <c r="K131" s="579"/>
      <c r="L131" s="579"/>
      <c r="M131" s="579"/>
      <c r="N131" s="579"/>
      <c r="O131" s="579"/>
      <c r="P131" s="579"/>
      <c r="Q131" s="579"/>
      <c r="R131" s="579"/>
      <c r="S131" s="579"/>
      <c r="T131" s="579"/>
      <c r="U131" s="579"/>
      <c r="V131" s="579"/>
      <c r="W131" s="579"/>
      <c r="X131" s="579"/>
      <c r="Y131" s="579"/>
      <c r="Z131" s="579"/>
      <c r="AA131" s="579"/>
      <c r="AB131" s="579"/>
      <c r="AC131" s="579"/>
      <c r="AD131" s="579"/>
      <c r="AE131" s="579"/>
      <c r="AF131" s="579"/>
      <c r="AG131" s="579"/>
      <c r="AH131" s="579"/>
      <c r="AI131" s="579"/>
      <c r="AJ131" s="579"/>
      <c r="AK131" s="579"/>
      <c r="AL131" s="579"/>
      <c r="AM131" s="579"/>
      <c r="AN131" s="579"/>
      <c r="AO131" s="579"/>
      <c r="AP131" s="579"/>
      <c r="AQ131" s="579"/>
      <c r="AR131" s="579"/>
      <c r="AS131" s="599"/>
    </row>
    <row r="132" spans="1:45" s="600" customFormat="1" ht="25.5">
      <c r="A132" s="595">
        <f t="shared" si="11"/>
        <v>100</v>
      </c>
      <c r="B132" s="189">
        <v>44860</v>
      </c>
      <c r="C132" s="205" t="s">
        <v>1796</v>
      </c>
      <c r="D132" s="194" t="s">
        <v>1779</v>
      </c>
      <c r="E132" s="167">
        <v>115602000</v>
      </c>
      <c r="F132" s="597">
        <f>E132</f>
        <v>115602000</v>
      </c>
      <c r="G132" s="171"/>
      <c r="H132" s="598"/>
      <c r="I132" s="1058">
        <v>6.1</v>
      </c>
      <c r="J132" s="970">
        <v>6</v>
      </c>
      <c r="K132" s="579"/>
      <c r="L132" s="579"/>
      <c r="M132" s="579"/>
      <c r="N132" s="579"/>
      <c r="O132" s="579"/>
      <c r="P132" s="579"/>
      <c r="Q132" s="579"/>
      <c r="R132" s="579"/>
      <c r="S132" s="579"/>
      <c r="T132" s="579"/>
      <c r="U132" s="579"/>
      <c r="V132" s="579"/>
      <c r="W132" s="579"/>
      <c r="X132" s="579"/>
      <c r="Y132" s="579"/>
      <c r="Z132" s="579"/>
      <c r="AA132" s="579"/>
      <c r="AB132" s="579"/>
      <c r="AC132" s="579"/>
      <c r="AD132" s="579"/>
      <c r="AE132" s="579"/>
      <c r="AF132" s="579"/>
      <c r="AG132" s="579"/>
      <c r="AH132" s="579"/>
      <c r="AI132" s="579"/>
      <c r="AJ132" s="579"/>
      <c r="AK132" s="579"/>
      <c r="AL132" s="579"/>
      <c r="AM132" s="579"/>
      <c r="AN132" s="579"/>
      <c r="AO132" s="579"/>
      <c r="AP132" s="579"/>
      <c r="AQ132" s="579"/>
      <c r="AR132" s="579"/>
      <c r="AS132" s="599"/>
    </row>
    <row r="133" spans="1:45" s="600" customFormat="1" ht="38.25">
      <c r="A133" s="595">
        <f t="shared" si="11"/>
        <v>101</v>
      </c>
      <c r="B133" s="189">
        <v>44861</v>
      </c>
      <c r="C133" s="205" t="s">
        <v>1797</v>
      </c>
      <c r="D133" s="194" t="s">
        <v>1780</v>
      </c>
      <c r="E133" s="167">
        <v>7246800</v>
      </c>
      <c r="F133" s="597"/>
      <c r="G133" s="171">
        <f>E133</f>
        <v>7246800</v>
      </c>
      <c r="H133" s="598"/>
      <c r="I133" s="1058"/>
      <c r="J133" s="970">
        <v>7</v>
      </c>
      <c r="K133" s="579"/>
      <c r="L133" s="579"/>
      <c r="M133" s="579"/>
      <c r="N133" s="579"/>
      <c r="O133" s="579"/>
      <c r="P133" s="579"/>
      <c r="Q133" s="579"/>
      <c r="R133" s="579"/>
      <c r="S133" s="579"/>
      <c r="T133" s="579"/>
      <c r="U133" s="579"/>
      <c r="V133" s="579"/>
      <c r="W133" s="579"/>
      <c r="X133" s="579"/>
      <c r="Y133" s="579"/>
      <c r="Z133" s="579"/>
      <c r="AA133" s="579"/>
      <c r="AB133" s="579"/>
      <c r="AC133" s="579"/>
      <c r="AD133" s="579"/>
      <c r="AE133" s="579"/>
      <c r="AF133" s="579"/>
      <c r="AG133" s="579"/>
      <c r="AH133" s="579"/>
      <c r="AI133" s="579"/>
      <c r="AJ133" s="579"/>
      <c r="AK133" s="579"/>
      <c r="AL133" s="579"/>
      <c r="AM133" s="579"/>
      <c r="AN133" s="579"/>
      <c r="AO133" s="579"/>
      <c r="AP133" s="579"/>
      <c r="AQ133" s="579"/>
      <c r="AR133" s="579"/>
      <c r="AS133" s="599"/>
    </row>
    <row r="134" spans="1:45" s="600" customFormat="1" ht="25.5">
      <c r="A134" s="595">
        <f t="shared" si="11"/>
        <v>102</v>
      </c>
      <c r="B134" s="189">
        <v>44862</v>
      </c>
      <c r="C134" s="205" t="s">
        <v>1798</v>
      </c>
      <c r="D134" s="194" t="s">
        <v>2222</v>
      </c>
      <c r="E134" s="167">
        <v>90000000</v>
      </c>
      <c r="F134" s="597">
        <f>E134</f>
        <v>90000000</v>
      </c>
      <c r="G134" s="171"/>
      <c r="H134" s="598"/>
      <c r="I134" s="1058">
        <v>6.1</v>
      </c>
      <c r="J134" s="970">
        <v>6</v>
      </c>
      <c r="K134" s="579"/>
      <c r="L134" s="579"/>
      <c r="M134" s="579"/>
      <c r="N134" s="579"/>
      <c r="O134" s="579"/>
      <c r="P134" s="579"/>
      <c r="Q134" s="579"/>
      <c r="R134" s="579"/>
      <c r="S134" s="579"/>
      <c r="T134" s="579"/>
      <c r="U134" s="579"/>
      <c r="V134" s="579"/>
      <c r="W134" s="579"/>
      <c r="X134" s="579"/>
      <c r="Y134" s="579"/>
      <c r="Z134" s="579"/>
      <c r="AA134" s="579"/>
      <c r="AB134" s="579"/>
      <c r="AC134" s="579"/>
      <c r="AD134" s="579"/>
      <c r="AE134" s="579"/>
      <c r="AF134" s="579"/>
      <c r="AG134" s="579"/>
      <c r="AH134" s="579"/>
      <c r="AI134" s="579"/>
      <c r="AJ134" s="579"/>
      <c r="AK134" s="579"/>
      <c r="AL134" s="579"/>
      <c r="AM134" s="579"/>
      <c r="AN134" s="579"/>
      <c r="AO134" s="579"/>
      <c r="AP134" s="579"/>
      <c r="AQ134" s="579"/>
      <c r="AR134" s="579"/>
      <c r="AS134" s="599"/>
    </row>
    <row r="135" spans="1:45" s="600" customFormat="1" ht="25.5">
      <c r="A135" s="595">
        <f t="shared" si="11"/>
        <v>103</v>
      </c>
      <c r="B135" s="189">
        <v>44865</v>
      </c>
      <c r="C135" s="205" t="s">
        <v>1800</v>
      </c>
      <c r="D135" s="179" t="s">
        <v>2223</v>
      </c>
      <c r="E135" s="167">
        <v>144608000</v>
      </c>
      <c r="F135" s="597">
        <f>E135</f>
        <v>144608000</v>
      </c>
      <c r="G135" s="171"/>
      <c r="H135" s="598"/>
      <c r="I135" s="1058">
        <v>6.1</v>
      </c>
      <c r="J135" s="970">
        <v>6</v>
      </c>
      <c r="K135" s="579"/>
      <c r="L135" s="579"/>
      <c r="M135" s="579"/>
      <c r="N135" s="579"/>
      <c r="O135" s="579"/>
      <c r="P135" s="579"/>
      <c r="Q135" s="579"/>
      <c r="R135" s="579"/>
      <c r="S135" s="579"/>
      <c r="T135" s="579"/>
      <c r="U135" s="579"/>
      <c r="V135" s="579"/>
      <c r="W135" s="579"/>
      <c r="X135" s="579"/>
      <c r="Y135" s="579"/>
      <c r="Z135" s="579"/>
      <c r="AA135" s="579"/>
      <c r="AB135" s="579"/>
      <c r="AC135" s="579"/>
      <c r="AD135" s="579"/>
      <c r="AE135" s="579"/>
      <c r="AF135" s="579"/>
      <c r="AG135" s="579"/>
      <c r="AH135" s="579"/>
      <c r="AI135" s="579"/>
      <c r="AJ135" s="579"/>
      <c r="AK135" s="579"/>
      <c r="AL135" s="579"/>
      <c r="AM135" s="579"/>
      <c r="AN135" s="579"/>
      <c r="AO135" s="579"/>
      <c r="AP135" s="579"/>
      <c r="AQ135" s="579"/>
      <c r="AR135" s="579"/>
      <c r="AS135" s="599"/>
    </row>
    <row r="136" spans="1:45" s="600" customFormat="1" ht="25.5">
      <c r="A136" s="595">
        <f t="shared" si="11"/>
        <v>104</v>
      </c>
      <c r="B136" s="189">
        <v>44866</v>
      </c>
      <c r="C136" s="205" t="s">
        <v>1821</v>
      </c>
      <c r="D136" s="34" t="s">
        <v>1801</v>
      </c>
      <c r="E136" s="167">
        <v>10000000</v>
      </c>
      <c r="F136" s="597">
        <f>E136</f>
        <v>10000000</v>
      </c>
      <c r="G136" s="171"/>
      <c r="H136" s="598"/>
      <c r="I136" s="1058">
        <v>6.1</v>
      </c>
      <c r="J136" s="970">
        <v>6</v>
      </c>
      <c r="K136" s="579"/>
      <c r="L136" s="579"/>
      <c r="M136" s="579"/>
      <c r="N136" s="579"/>
      <c r="O136" s="579"/>
      <c r="P136" s="579"/>
      <c r="Q136" s="579"/>
      <c r="R136" s="579"/>
      <c r="S136" s="579"/>
      <c r="T136" s="579"/>
      <c r="U136" s="579"/>
      <c r="V136" s="579"/>
      <c r="W136" s="579"/>
      <c r="X136" s="579"/>
      <c r="Y136" s="579"/>
      <c r="Z136" s="579"/>
      <c r="AA136" s="579"/>
      <c r="AB136" s="579"/>
      <c r="AC136" s="579"/>
      <c r="AD136" s="579"/>
      <c r="AE136" s="579"/>
      <c r="AF136" s="579"/>
      <c r="AG136" s="579"/>
      <c r="AH136" s="579"/>
      <c r="AI136" s="579"/>
      <c r="AJ136" s="579"/>
      <c r="AK136" s="579"/>
      <c r="AL136" s="579"/>
      <c r="AM136" s="579"/>
      <c r="AN136" s="579"/>
      <c r="AO136" s="579"/>
      <c r="AP136" s="579"/>
      <c r="AQ136" s="579"/>
      <c r="AR136" s="579"/>
      <c r="AS136" s="599"/>
    </row>
    <row r="137" spans="1:45" s="600" customFormat="1" ht="25.5">
      <c r="A137" s="595">
        <f t="shared" si="11"/>
        <v>105</v>
      </c>
      <c r="B137" s="189">
        <v>44869</v>
      </c>
      <c r="C137" s="205" t="s">
        <v>1822</v>
      </c>
      <c r="D137" s="179" t="s">
        <v>2571</v>
      </c>
      <c r="E137" s="167">
        <v>24300000</v>
      </c>
      <c r="F137" s="597"/>
      <c r="G137" s="171">
        <f>E137</f>
        <v>24300000</v>
      </c>
      <c r="H137" s="598"/>
      <c r="I137" s="1058">
        <v>7.1</v>
      </c>
      <c r="J137" s="970">
        <v>7</v>
      </c>
      <c r="K137" s="579"/>
      <c r="L137" s="579"/>
      <c r="M137" s="579"/>
      <c r="N137" s="579"/>
      <c r="O137" s="579"/>
      <c r="P137" s="579"/>
      <c r="Q137" s="579"/>
      <c r="R137" s="579"/>
      <c r="S137" s="579"/>
      <c r="T137" s="579"/>
      <c r="U137" s="579"/>
      <c r="V137" s="579"/>
      <c r="W137" s="579"/>
      <c r="X137" s="579"/>
      <c r="Y137" s="579"/>
      <c r="Z137" s="579"/>
      <c r="AA137" s="579"/>
      <c r="AB137" s="579"/>
      <c r="AC137" s="579"/>
      <c r="AD137" s="579"/>
      <c r="AE137" s="579"/>
      <c r="AF137" s="579"/>
      <c r="AG137" s="579"/>
      <c r="AH137" s="579"/>
      <c r="AI137" s="579"/>
      <c r="AJ137" s="579"/>
      <c r="AK137" s="579"/>
      <c r="AL137" s="579"/>
      <c r="AM137" s="579"/>
      <c r="AN137" s="579"/>
      <c r="AO137" s="579"/>
      <c r="AP137" s="579"/>
      <c r="AQ137" s="579"/>
      <c r="AR137" s="579"/>
      <c r="AS137" s="599"/>
    </row>
    <row r="138" spans="1:45" s="600" customFormat="1">
      <c r="A138" s="595">
        <f t="shared" si="11"/>
        <v>106</v>
      </c>
      <c r="B138" s="189">
        <v>44869</v>
      </c>
      <c r="C138" s="205" t="s">
        <v>1822</v>
      </c>
      <c r="D138" s="179" t="s">
        <v>1802</v>
      </c>
      <c r="E138" s="167">
        <v>1000000</v>
      </c>
      <c r="F138" s="597"/>
      <c r="G138" s="171"/>
      <c r="H138" s="598">
        <f>E138</f>
        <v>1000000</v>
      </c>
      <c r="I138" s="990" t="s">
        <v>1402</v>
      </c>
      <c r="J138" s="970">
        <v>8</v>
      </c>
      <c r="K138" s="579"/>
      <c r="L138" s="579"/>
      <c r="M138" s="579"/>
      <c r="N138" s="579"/>
      <c r="O138" s="579"/>
      <c r="P138" s="579"/>
      <c r="Q138" s="579"/>
      <c r="R138" s="579"/>
      <c r="S138" s="579"/>
      <c r="T138" s="579"/>
      <c r="U138" s="579"/>
      <c r="V138" s="579"/>
      <c r="W138" s="579"/>
      <c r="X138" s="579"/>
      <c r="Y138" s="579"/>
      <c r="Z138" s="579"/>
      <c r="AA138" s="579"/>
      <c r="AB138" s="579"/>
      <c r="AC138" s="579"/>
      <c r="AD138" s="579"/>
      <c r="AE138" s="579"/>
      <c r="AF138" s="579"/>
      <c r="AG138" s="579"/>
      <c r="AH138" s="579"/>
      <c r="AI138" s="579"/>
      <c r="AJ138" s="579"/>
      <c r="AK138" s="579"/>
      <c r="AL138" s="579"/>
      <c r="AM138" s="579"/>
      <c r="AN138" s="579"/>
      <c r="AO138" s="579"/>
      <c r="AP138" s="579"/>
      <c r="AQ138" s="579"/>
      <c r="AR138" s="579"/>
      <c r="AS138" s="599"/>
    </row>
    <row r="139" spans="1:45" s="600" customFormat="1">
      <c r="A139" s="595">
        <f t="shared" si="11"/>
        <v>107</v>
      </c>
      <c r="B139" s="189">
        <v>44869</v>
      </c>
      <c r="C139" s="205" t="s">
        <v>1822</v>
      </c>
      <c r="D139" s="179" t="s">
        <v>1803</v>
      </c>
      <c r="E139" s="167">
        <v>1000000</v>
      </c>
      <c r="F139" s="597"/>
      <c r="G139" s="171"/>
      <c r="H139" s="598">
        <f>E139</f>
        <v>1000000</v>
      </c>
      <c r="I139" s="990" t="s">
        <v>1403</v>
      </c>
      <c r="J139" s="970">
        <v>8</v>
      </c>
      <c r="K139" s="579"/>
      <c r="L139" s="579"/>
      <c r="M139" s="579"/>
      <c r="N139" s="579"/>
      <c r="O139" s="579"/>
      <c r="P139" s="579"/>
      <c r="Q139" s="579"/>
      <c r="R139" s="579"/>
      <c r="S139" s="579"/>
      <c r="T139" s="579"/>
      <c r="U139" s="579"/>
      <c r="V139" s="579"/>
      <c r="W139" s="579"/>
      <c r="X139" s="579"/>
      <c r="Y139" s="579"/>
      <c r="Z139" s="579"/>
      <c r="AA139" s="579"/>
      <c r="AB139" s="579"/>
      <c r="AC139" s="579"/>
      <c r="AD139" s="579"/>
      <c r="AE139" s="579"/>
      <c r="AF139" s="579"/>
      <c r="AG139" s="579"/>
      <c r="AH139" s="579"/>
      <c r="AI139" s="579"/>
      <c r="AJ139" s="579"/>
      <c r="AK139" s="579"/>
      <c r="AL139" s="579"/>
      <c r="AM139" s="579"/>
      <c r="AN139" s="579"/>
      <c r="AO139" s="579"/>
      <c r="AP139" s="579"/>
      <c r="AQ139" s="579"/>
      <c r="AR139" s="579"/>
      <c r="AS139" s="599"/>
    </row>
    <row r="140" spans="1:45" s="600" customFormat="1">
      <c r="A140" s="595">
        <f t="shared" si="11"/>
        <v>108</v>
      </c>
      <c r="B140" s="189">
        <v>44869</v>
      </c>
      <c r="C140" s="205" t="s">
        <v>1822</v>
      </c>
      <c r="D140" s="179" t="s">
        <v>1804</v>
      </c>
      <c r="E140" s="167">
        <v>1000000</v>
      </c>
      <c r="F140" s="597"/>
      <c r="G140" s="171"/>
      <c r="H140" s="598">
        <f>E140</f>
        <v>1000000</v>
      </c>
      <c r="I140" s="990" t="s">
        <v>1403</v>
      </c>
      <c r="J140" s="970">
        <v>8</v>
      </c>
      <c r="K140" s="579"/>
      <c r="L140" s="579"/>
      <c r="M140" s="579"/>
      <c r="N140" s="579"/>
      <c r="O140" s="579"/>
      <c r="P140" s="579"/>
      <c r="Q140" s="579"/>
      <c r="R140" s="579"/>
      <c r="S140" s="579"/>
      <c r="T140" s="579"/>
      <c r="U140" s="579"/>
      <c r="V140" s="579"/>
      <c r="W140" s="579"/>
      <c r="X140" s="579"/>
      <c r="Y140" s="579"/>
      <c r="Z140" s="579"/>
      <c r="AA140" s="579"/>
      <c r="AB140" s="579"/>
      <c r="AC140" s="579"/>
      <c r="AD140" s="579"/>
      <c r="AE140" s="579"/>
      <c r="AF140" s="579"/>
      <c r="AG140" s="579"/>
      <c r="AH140" s="579"/>
      <c r="AI140" s="579"/>
      <c r="AJ140" s="579"/>
      <c r="AK140" s="579"/>
      <c r="AL140" s="579"/>
      <c r="AM140" s="579"/>
      <c r="AN140" s="579"/>
      <c r="AO140" s="579"/>
      <c r="AP140" s="579"/>
      <c r="AQ140" s="579"/>
      <c r="AR140" s="579"/>
      <c r="AS140" s="599"/>
    </row>
    <row r="141" spans="1:45" s="600" customFormat="1" ht="25.5">
      <c r="A141" s="595">
        <f t="shared" si="11"/>
        <v>109</v>
      </c>
      <c r="B141" s="189">
        <v>44869</v>
      </c>
      <c r="C141" s="205" t="s">
        <v>1822</v>
      </c>
      <c r="D141" s="206" t="s">
        <v>1805</v>
      </c>
      <c r="E141" s="167">
        <v>3000000</v>
      </c>
      <c r="F141" s="597"/>
      <c r="G141" s="171"/>
      <c r="H141" s="598">
        <f>E141</f>
        <v>3000000</v>
      </c>
      <c r="I141" s="990" t="s">
        <v>1401</v>
      </c>
      <c r="J141" s="970">
        <v>8</v>
      </c>
      <c r="K141" s="579"/>
      <c r="L141" s="579"/>
      <c r="M141" s="579"/>
      <c r="N141" s="579"/>
      <c r="O141" s="579"/>
      <c r="P141" s="579"/>
      <c r="Q141" s="579"/>
      <c r="R141" s="579"/>
      <c r="S141" s="579"/>
      <c r="T141" s="579"/>
      <c r="U141" s="579"/>
      <c r="V141" s="579"/>
      <c r="W141" s="579"/>
      <c r="X141" s="579"/>
      <c r="Y141" s="579"/>
      <c r="Z141" s="579"/>
      <c r="AA141" s="579"/>
      <c r="AB141" s="579"/>
      <c r="AC141" s="579"/>
      <c r="AD141" s="579"/>
      <c r="AE141" s="579"/>
      <c r="AF141" s="579"/>
      <c r="AG141" s="579"/>
      <c r="AH141" s="579"/>
      <c r="AI141" s="579"/>
      <c r="AJ141" s="579"/>
      <c r="AK141" s="579"/>
      <c r="AL141" s="579"/>
      <c r="AM141" s="579"/>
      <c r="AN141" s="579"/>
      <c r="AO141" s="579"/>
      <c r="AP141" s="579"/>
      <c r="AQ141" s="579"/>
      <c r="AR141" s="579"/>
      <c r="AS141" s="599"/>
    </row>
    <row r="142" spans="1:45" s="600" customFormat="1">
      <c r="A142" s="595">
        <f t="shared" si="11"/>
        <v>110</v>
      </c>
      <c r="B142" s="189">
        <v>44872</v>
      </c>
      <c r="C142" s="205" t="s">
        <v>1825</v>
      </c>
      <c r="D142" s="34" t="s">
        <v>1806</v>
      </c>
      <c r="E142" s="167">
        <v>42000000</v>
      </c>
      <c r="F142" s="597">
        <f>E142</f>
        <v>42000000</v>
      </c>
      <c r="G142" s="171"/>
      <c r="H142" s="598"/>
      <c r="I142" s="1058">
        <v>6.1</v>
      </c>
      <c r="J142" s="970">
        <v>6</v>
      </c>
      <c r="K142" s="579"/>
      <c r="L142" s="579"/>
      <c r="M142" s="579"/>
      <c r="N142" s="579"/>
      <c r="O142" s="579"/>
      <c r="P142" s="579"/>
      <c r="Q142" s="579"/>
      <c r="R142" s="579"/>
      <c r="S142" s="579"/>
      <c r="T142" s="579"/>
      <c r="U142" s="579"/>
      <c r="V142" s="579"/>
      <c r="W142" s="579"/>
      <c r="X142" s="579"/>
      <c r="Y142" s="579"/>
      <c r="Z142" s="579"/>
      <c r="AA142" s="579"/>
      <c r="AB142" s="579"/>
      <c r="AC142" s="579"/>
      <c r="AD142" s="579"/>
      <c r="AE142" s="579"/>
      <c r="AF142" s="579"/>
      <c r="AG142" s="579"/>
      <c r="AH142" s="579"/>
      <c r="AI142" s="579"/>
      <c r="AJ142" s="579"/>
      <c r="AK142" s="579"/>
      <c r="AL142" s="579"/>
      <c r="AM142" s="579"/>
      <c r="AN142" s="579"/>
      <c r="AO142" s="579"/>
      <c r="AP142" s="579"/>
      <c r="AQ142" s="579"/>
      <c r="AR142" s="579"/>
      <c r="AS142" s="599"/>
    </row>
    <row r="143" spans="1:45" s="600" customFormat="1" ht="25.5">
      <c r="A143" s="595">
        <f t="shared" si="11"/>
        <v>111</v>
      </c>
      <c r="B143" s="189">
        <v>44872</v>
      </c>
      <c r="C143" s="205" t="s">
        <v>1825</v>
      </c>
      <c r="D143" s="34" t="s">
        <v>1811</v>
      </c>
      <c r="E143" s="167">
        <v>35316000</v>
      </c>
      <c r="F143" s="597">
        <f>E143</f>
        <v>35316000</v>
      </c>
      <c r="G143" s="171"/>
      <c r="H143" s="598"/>
      <c r="I143" s="1058">
        <v>6.1</v>
      </c>
      <c r="J143" s="970">
        <v>6</v>
      </c>
      <c r="K143" s="579"/>
      <c r="L143" s="579"/>
      <c r="M143" s="579"/>
      <c r="N143" s="579"/>
      <c r="O143" s="579"/>
      <c r="P143" s="579"/>
      <c r="Q143" s="579"/>
      <c r="R143" s="579"/>
      <c r="S143" s="579"/>
      <c r="T143" s="579"/>
      <c r="U143" s="579"/>
      <c r="V143" s="579"/>
      <c r="W143" s="579"/>
      <c r="X143" s="579"/>
      <c r="Y143" s="579"/>
      <c r="Z143" s="579"/>
      <c r="AA143" s="579"/>
      <c r="AB143" s="579"/>
      <c r="AC143" s="579"/>
      <c r="AD143" s="579"/>
      <c r="AE143" s="579"/>
      <c r="AF143" s="579"/>
      <c r="AG143" s="579"/>
      <c r="AH143" s="579"/>
      <c r="AI143" s="579"/>
      <c r="AJ143" s="579"/>
      <c r="AK143" s="579"/>
      <c r="AL143" s="579"/>
      <c r="AM143" s="579"/>
      <c r="AN143" s="579"/>
      <c r="AO143" s="579"/>
      <c r="AP143" s="579"/>
      <c r="AQ143" s="579"/>
      <c r="AR143" s="579"/>
      <c r="AS143" s="599"/>
    </row>
    <row r="144" spans="1:45" s="600" customFormat="1">
      <c r="A144" s="595">
        <f t="shared" si="11"/>
        <v>112</v>
      </c>
      <c r="B144" s="189">
        <v>44873</v>
      </c>
      <c r="C144" s="205" t="s">
        <v>1826</v>
      </c>
      <c r="D144" s="34" t="s">
        <v>1808</v>
      </c>
      <c r="E144" s="167">
        <v>210238000</v>
      </c>
      <c r="F144" s="597">
        <f>E144</f>
        <v>210238000</v>
      </c>
      <c r="G144" s="171"/>
      <c r="H144" s="598"/>
      <c r="I144" s="1058">
        <v>6.1</v>
      </c>
      <c r="J144" s="970">
        <v>6</v>
      </c>
      <c r="K144" s="579"/>
      <c r="L144" s="579"/>
      <c r="M144" s="579"/>
      <c r="N144" s="579"/>
      <c r="O144" s="579"/>
      <c r="P144" s="579"/>
      <c r="Q144" s="579"/>
      <c r="R144" s="579"/>
      <c r="S144" s="579"/>
      <c r="T144" s="579"/>
      <c r="U144" s="579"/>
      <c r="V144" s="579"/>
      <c r="W144" s="579"/>
      <c r="X144" s="579"/>
      <c r="Y144" s="579"/>
      <c r="Z144" s="579"/>
      <c r="AA144" s="579"/>
      <c r="AB144" s="579"/>
      <c r="AC144" s="579"/>
      <c r="AD144" s="579"/>
      <c r="AE144" s="579"/>
      <c r="AF144" s="579"/>
      <c r="AG144" s="579"/>
      <c r="AH144" s="579"/>
      <c r="AI144" s="579"/>
      <c r="AJ144" s="579"/>
      <c r="AK144" s="579"/>
      <c r="AL144" s="579"/>
      <c r="AM144" s="579"/>
      <c r="AN144" s="579"/>
      <c r="AO144" s="579"/>
      <c r="AP144" s="579"/>
      <c r="AQ144" s="579"/>
      <c r="AR144" s="579"/>
      <c r="AS144" s="599"/>
    </row>
    <row r="145" spans="1:45" s="600" customFormat="1" ht="38.25">
      <c r="A145" s="595">
        <f t="shared" si="11"/>
        <v>113</v>
      </c>
      <c r="B145" s="189">
        <v>44875</v>
      </c>
      <c r="C145" s="205" t="s">
        <v>1827</v>
      </c>
      <c r="D145" s="206" t="s">
        <v>2573</v>
      </c>
      <c r="E145" s="167">
        <v>4860000</v>
      </c>
      <c r="F145" s="597"/>
      <c r="G145" s="171">
        <f>E145</f>
        <v>4860000</v>
      </c>
      <c r="H145" s="598"/>
      <c r="I145" s="1058">
        <v>7.1</v>
      </c>
      <c r="J145" s="970">
        <v>7</v>
      </c>
      <c r="K145" s="579"/>
      <c r="L145" s="579"/>
      <c r="M145" s="579"/>
      <c r="N145" s="579"/>
      <c r="O145" s="579"/>
      <c r="P145" s="579"/>
      <c r="Q145" s="579"/>
      <c r="R145" s="579"/>
      <c r="S145" s="579"/>
      <c r="T145" s="579"/>
      <c r="U145" s="579"/>
      <c r="V145" s="579"/>
      <c r="W145" s="579"/>
      <c r="X145" s="579"/>
      <c r="Y145" s="579"/>
      <c r="Z145" s="579"/>
      <c r="AA145" s="579"/>
      <c r="AB145" s="579"/>
      <c r="AC145" s="579"/>
      <c r="AD145" s="579"/>
      <c r="AE145" s="579"/>
      <c r="AF145" s="579"/>
      <c r="AG145" s="579"/>
      <c r="AH145" s="579"/>
      <c r="AI145" s="579"/>
      <c r="AJ145" s="579"/>
      <c r="AK145" s="579"/>
      <c r="AL145" s="579"/>
      <c r="AM145" s="579"/>
      <c r="AN145" s="579"/>
      <c r="AO145" s="579"/>
      <c r="AP145" s="579"/>
      <c r="AQ145" s="579"/>
      <c r="AR145" s="579"/>
      <c r="AS145" s="599"/>
    </row>
    <row r="146" spans="1:45" s="600" customFormat="1" ht="25.5">
      <c r="A146" s="595">
        <f t="shared" si="11"/>
        <v>114</v>
      </c>
      <c r="B146" s="189">
        <v>44875</v>
      </c>
      <c r="C146" s="205" t="s">
        <v>1827</v>
      </c>
      <c r="D146" s="179" t="s">
        <v>1809</v>
      </c>
      <c r="E146" s="167">
        <v>7350000</v>
      </c>
      <c r="F146" s="597">
        <f t="shared" ref="F146:F151" si="14">E146</f>
        <v>7350000</v>
      </c>
      <c r="G146" s="171"/>
      <c r="H146" s="598"/>
      <c r="I146" s="1058">
        <v>6.1</v>
      </c>
      <c r="J146" s="970">
        <v>6</v>
      </c>
      <c r="K146" s="579"/>
      <c r="L146" s="579"/>
      <c r="M146" s="579"/>
      <c r="N146" s="579"/>
      <c r="O146" s="579"/>
      <c r="P146" s="579"/>
      <c r="Q146" s="579"/>
      <c r="R146" s="579"/>
      <c r="S146" s="579"/>
      <c r="T146" s="579"/>
      <c r="U146" s="579"/>
      <c r="V146" s="579"/>
      <c r="W146" s="579"/>
      <c r="X146" s="579"/>
      <c r="Y146" s="579"/>
      <c r="Z146" s="579"/>
      <c r="AA146" s="579"/>
      <c r="AB146" s="579"/>
      <c r="AC146" s="579"/>
      <c r="AD146" s="579"/>
      <c r="AE146" s="579"/>
      <c r="AF146" s="579"/>
      <c r="AG146" s="579"/>
      <c r="AH146" s="579"/>
      <c r="AI146" s="579"/>
      <c r="AJ146" s="579"/>
      <c r="AK146" s="579"/>
      <c r="AL146" s="579"/>
      <c r="AM146" s="579"/>
      <c r="AN146" s="579"/>
      <c r="AO146" s="579"/>
      <c r="AP146" s="579"/>
      <c r="AQ146" s="579"/>
      <c r="AR146" s="579"/>
      <c r="AS146" s="599"/>
    </row>
    <row r="147" spans="1:45" s="600" customFormat="1">
      <c r="A147" s="595">
        <f t="shared" si="11"/>
        <v>115</v>
      </c>
      <c r="B147" s="189">
        <v>44876</v>
      </c>
      <c r="C147" s="205" t="s">
        <v>1828</v>
      </c>
      <c r="D147" s="34" t="s">
        <v>1807</v>
      </c>
      <c r="E147" s="167">
        <v>38717000</v>
      </c>
      <c r="F147" s="597">
        <f t="shared" si="14"/>
        <v>38717000</v>
      </c>
      <c r="G147" s="171"/>
      <c r="H147" s="598"/>
      <c r="I147" s="1058">
        <v>6.1</v>
      </c>
      <c r="J147" s="970">
        <v>6</v>
      </c>
      <c r="K147" s="579"/>
      <c r="L147" s="579"/>
      <c r="M147" s="579"/>
      <c r="N147" s="579"/>
      <c r="O147" s="579"/>
      <c r="P147" s="579"/>
      <c r="Q147" s="579"/>
      <c r="R147" s="579"/>
      <c r="S147" s="579"/>
      <c r="T147" s="579"/>
      <c r="U147" s="579"/>
      <c r="V147" s="579"/>
      <c r="W147" s="579"/>
      <c r="X147" s="579"/>
      <c r="Y147" s="579"/>
      <c r="Z147" s="579"/>
      <c r="AA147" s="579"/>
      <c r="AB147" s="579"/>
      <c r="AC147" s="579"/>
      <c r="AD147" s="579"/>
      <c r="AE147" s="579"/>
      <c r="AF147" s="579"/>
      <c r="AG147" s="579"/>
      <c r="AH147" s="579"/>
      <c r="AI147" s="579"/>
      <c r="AJ147" s="579"/>
      <c r="AK147" s="579"/>
      <c r="AL147" s="579"/>
      <c r="AM147" s="579"/>
      <c r="AN147" s="579"/>
      <c r="AO147" s="579"/>
      <c r="AP147" s="579"/>
      <c r="AQ147" s="579"/>
      <c r="AR147" s="579"/>
      <c r="AS147" s="599"/>
    </row>
    <row r="148" spans="1:45" s="600" customFormat="1">
      <c r="A148" s="595">
        <f t="shared" si="11"/>
        <v>116</v>
      </c>
      <c r="B148" s="189">
        <v>44879</v>
      </c>
      <c r="C148" s="205" t="s">
        <v>1830</v>
      </c>
      <c r="D148" s="34" t="s">
        <v>1812</v>
      </c>
      <c r="E148" s="167">
        <v>145713000</v>
      </c>
      <c r="F148" s="597">
        <f t="shared" si="14"/>
        <v>145713000</v>
      </c>
      <c r="G148" s="171"/>
      <c r="H148" s="598"/>
      <c r="I148" s="1058">
        <v>6.1</v>
      </c>
      <c r="J148" s="970">
        <v>6</v>
      </c>
      <c r="K148" s="579"/>
      <c r="L148" s="579"/>
      <c r="M148" s="579"/>
      <c r="N148" s="579"/>
      <c r="O148" s="579"/>
      <c r="P148" s="579"/>
      <c r="Q148" s="579"/>
      <c r="R148" s="579"/>
      <c r="S148" s="579"/>
      <c r="T148" s="579"/>
      <c r="U148" s="579"/>
      <c r="V148" s="579"/>
      <c r="W148" s="579"/>
      <c r="X148" s="579"/>
      <c r="Y148" s="579"/>
      <c r="Z148" s="579"/>
      <c r="AA148" s="579"/>
      <c r="AB148" s="579"/>
      <c r="AC148" s="579"/>
      <c r="AD148" s="579"/>
      <c r="AE148" s="579"/>
      <c r="AF148" s="579"/>
      <c r="AG148" s="579"/>
      <c r="AH148" s="579"/>
      <c r="AI148" s="579"/>
      <c r="AJ148" s="579"/>
      <c r="AK148" s="579"/>
      <c r="AL148" s="579"/>
      <c r="AM148" s="579"/>
      <c r="AN148" s="579"/>
      <c r="AO148" s="579"/>
      <c r="AP148" s="579"/>
      <c r="AQ148" s="579"/>
      <c r="AR148" s="579"/>
      <c r="AS148" s="599"/>
    </row>
    <row r="149" spans="1:45" s="600" customFormat="1" ht="25.5">
      <c r="A149" s="595">
        <f t="shared" si="11"/>
        <v>117</v>
      </c>
      <c r="B149" s="189">
        <v>44880</v>
      </c>
      <c r="C149" s="205" t="s">
        <v>1831</v>
      </c>
      <c r="D149" s="34" t="s">
        <v>1813</v>
      </c>
      <c r="E149" s="167">
        <v>128548000</v>
      </c>
      <c r="F149" s="597">
        <f t="shared" si="14"/>
        <v>128548000</v>
      </c>
      <c r="G149" s="171"/>
      <c r="H149" s="598"/>
      <c r="I149" s="1058">
        <v>6.1</v>
      </c>
      <c r="J149" s="970">
        <v>6</v>
      </c>
      <c r="K149" s="579"/>
      <c r="L149" s="579"/>
      <c r="M149" s="579"/>
      <c r="N149" s="579"/>
      <c r="O149" s="579"/>
      <c r="P149" s="579"/>
      <c r="Q149" s="579"/>
      <c r="R149" s="579"/>
      <c r="S149" s="579"/>
      <c r="T149" s="579"/>
      <c r="U149" s="579"/>
      <c r="V149" s="579"/>
      <c r="W149" s="579"/>
      <c r="X149" s="579"/>
      <c r="Y149" s="579"/>
      <c r="Z149" s="579"/>
      <c r="AA149" s="579"/>
      <c r="AB149" s="579"/>
      <c r="AC149" s="579"/>
      <c r="AD149" s="579"/>
      <c r="AE149" s="579"/>
      <c r="AF149" s="579"/>
      <c r="AG149" s="579"/>
      <c r="AH149" s="579"/>
      <c r="AI149" s="579"/>
      <c r="AJ149" s="579"/>
      <c r="AK149" s="579"/>
      <c r="AL149" s="579"/>
      <c r="AM149" s="579"/>
      <c r="AN149" s="579"/>
      <c r="AO149" s="579"/>
      <c r="AP149" s="579"/>
      <c r="AQ149" s="579"/>
      <c r="AR149" s="579"/>
      <c r="AS149" s="599"/>
    </row>
    <row r="150" spans="1:45" s="600" customFormat="1">
      <c r="A150" s="595">
        <f t="shared" si="11"/>
        <v>118</v>
      </c>
      <c r="B150" s="189">
        <v>44882</v>
      </c>
      <c r="C150" s="205" t="s">
        <v>1832</v>
      </c>
      <c r="D150" s="34" t="s">
        <v>1814</v>
      </c>
      <c r="E150" s="167">
        <v>103753000</v>
      </c>
      <c r="F150" s="597">
        <f t="shared" si="14"/>
        <v>103753000</v>
      </c>
      <c r="G150" s="171"/>
      <c r="H150" s="598"/>
      <c r="I150" s="1058">
        <v>6.1</v>
      </c>
      <c r="J150" s="970">
        <v>6</v>
      </c>
      <c r="K150" s="579"/>
      <c r="L150" s="579"/>
      <c r="M150" s="579"/>
      <c r="N150" s="579"/>
      <c r="O150" s="579"/>
      <c r="P150" s="579"/>
      <c r="Q150" s="579"/>
      <c r="R150" s="579"/>
      <c r="S150" s="579"/>
      <c r="T150" s="579"/>
      <c r="U150" s="579"/>
      <c r="V150" s="579"/>
      <c r="W150" s="579"/>
      <c r="X150" s="579"/>
      <c r="Y150" s="579"/>
      <c r="Z150" s="579"/>
      <c r="AA150" s="579"/>
      <c r="AB150" s="579"/>
      <c r="AC150" s="579"/>
      <c r="AD150" s="579"/>
      <c r="AE150" s="579"/>
      <c r="AF150" s="579"/>
      <c r="AG150" s="579"/>
      <c r="AH150" s="579"/>
      <c r="AI150" s="579"/>
      <c r="AJ150" s="579"/>
      <c r="AK150" s="579"/>
      <c r="AL150" s="579"/>
      <c r="AM150" s="579"/>
      <c r="AN150" s="579"/>
      <c r="AO150" s="579"/>
      <c r="AP150" s="579"/>
      <c r="AQ150" s="579"/>
      <c r="AR150" s="579"/>
      <c r="AS150" s="599"/>
    </row>
    <row r="151" spans="1:45" s="600" customFormat="1">
      <c r="A151" s="595">
        <f t="shared" si="11"/>
        <v>119</v>
      </c>
      <c r="B151" s="189">
        <v>44888</v>
      </c>
      <c r="C151" s="205" t="s">
        <v>1834</v>
      </c>
      <c r="D151" s="34" t="s">
        <v>1816</v>
      </c>
      <c r="E151" s="167">
        <v>49280000</v>
      </c>
      <c r="F151" s="597">
        <f t="shared" si="14"/>
        <v>49280000</v>
      </c>
      <c r="G151" s="171"/>
      <c r="H151" s="598"/>
      <c r="I151" s="1058">
        <v>6.1</v>
      </c>
      <c r="J151" s="970">
        <v>6</v>
      </c>
      <c r="K151" s="579"/>
      <c r="L151" s="579"/>
      <c r="M151" s="579"/>
      <c r="N151" s="579"/>
      <c r="O151" s="579"/>
      <c r="P151" s="579"/>
      <c r="Q151" s="579"/>
      <c r="R151" s="579"/>
      <c r="S151" s="579"/>
      <c r="T151" s="579"/>
      <c r="U151" s="579"/>
      <c r="V151" s="579"/>
      <c r="W151" s="579"/>
      <c r="X151" s="579"/>
      <c r="Y151" s="579"/>
      <c r="Z151" s="579"/>
      <c r="AA151" s="579"/>
      <c r="AB151" s="579"/>
      <c r="AC151" s="579"/>
      <c r="AD151" s="579"/>
      <c r="AE151" s="579"/>
      <c r="AF151" s="579"/>
      <c r="AG151" s="579"/>
      <c r="AH151" s="579"/>
      <c r="AI151" s="579"/>
      <c r="AJ151" s="579"/>
      <c r="AK151" s="579"/>
      <c r="AL151" s="579"/>
      <c r="AM151" s="579"/>
      <c r="AN151" s="579"/>
      <c r="AO151" s="579"/>
      <c r="AP151" s="579"/>
      <c r="AQ151" s="579"/>
      <c r="AR151" s="579"/>
      <c r="AS151" s="599"/>
    </row>
    <row r="152" spans="1:45" s="600" customFormat="1" ht="38.25">
      <c r="A152" s="595">
        <f t="shared" si="11"/>
        <v>120</v>
      </c>
      <c r="B152" s="189">
        <v>44893</v>
      </c>
      <c r="C152" s="205" t="s">
        <v>1837</v>
      </c>
      <c r="D152" s="206" t="s">
        <v>2579</v>
      </c>
      <c r="E152" s="167">
        <v>4860000</v>
      </c>
      <c r="F152" s="597"/>
      <c r="G152" s="171">
        <f>E152</f>
        <v>4860000</v>
      </c>
      <c r="H152" s="598"/>
      <c r="I152" s="1058">
        <v>7.1</v>
      </c>
      <c r="J152" s="970">
        <v>7</v>
      </c>
      <c r="K152" s="579"/>
      <c r="L152" s="579"/>
      <c r="M152" s="579"/>
      <c r="N152" s="579"/>
      <c r="O152" s="579"/>
      <c r="P152" s="579"/>
      <c r="Q152" s="579"/>
      <c r="R152" s="579"/>
      <c r="S152" s="579"/>
      <c r="T152" s="579"/>
      <c r="U152" s="579"/>
      <c r="V152" s="579"/>
      <c r="W152" s="579"/>
      <c r="X152" s="579"/>
      <c r="Y152" s="579"/>
      <c r="Z152" s="579"/>
      <c r="AA152" s="579"/>
      <c r="AB152" s="579"/>
      <c r="AC152" s="579"/>
      <c r="AD152" s="579"/>
      <c r="AE152" s="579"/>
      <c r="AF152" s="579"/>
      <c r="AG152" s="579"/>
      <c r="AH152" s="579"/>
      <c r="AI152" s="579"/>
      <c r="AJ152" s="579"/>
      <c r="AK152" s="579"/>
      <c r="AL152" s="579"/>
      <c r="AM152" s="579"/>
      <c r="AN152" s="579"/>
      <c r="AO152" s="579"/>
      <c r="AP152" s="579"/>
      <c r="AQ152" s="579"/>
      <c r="AR152" s="579"/>
      <c r="AS152" s="599"/>
    </row>
    <row r="153" spans="1:45" s="600" customFormat="1" ht="25.5">
      <c r="A153" s="595">
        <f t="shared" si="11"/>
        <v>121</v>
      </c>
      <c r="B153" s="189">
        <v>44893</v>
      </c>
      <c r="C153" s="205" t="s">
        <v>1837</v>
      </c>
      <c r="D153" s="206" t="s">
        <v>2423</v>
      </c>
      <c r="E153" s="167">
        <v>1000000</v>
      </c>
      <c r="F153" s="597"/>
      <c r="G153" s="171"/>
      <c r="H153" s="598">
        <f>E153</f>
        <v>1000000</v>
      </c>
      <c r="I153" s="1106" t="s">
        <v>1623</v>
      </c>
      <c r="J153" s="970">
        <v>8</v>
      </c>
      <c r="K153" s="579"/>
      <c r="L153" s="579"/>
      <c r="M153" s="579"/>
      <c r="N153" s="579"/>
      <c r="O153" s="579"/>
      <c r="P153" s="579"/>
      <c r="Q153" s="579"/>
      <c r="R153" s="579"/>
      <c r="S153" s="579"/>
      <c r="T153" s="579"/>
      <c r="U153" s="579"/>
      <c r="V153" s="579"/>
      <c r="W153" s="579"/>
      <c r="X153" s="579"/>
      <c r="Y153" s="579"/>
      <c r="Z153" s="579"/>
      <c r="AA153" s="579"/>
      <c r="AB153" s="579"/>
      <c r="AC153" s="579"/>
      <c r="AD153" s="579"/>
      <c r="AE153" s="579"/>
      <c r="AF153" s="579"/>
      <c r="AG153" s="579"/>
      <c r="AH153" s="579"/>
      <c r="AI153" s="579"/>
      <c r="AJ153" s="579"/>
      <c r="AK153" s="579"/>
      <c r="AL153" s="579"/>
      <c r="AM153" s="579"/>
      <c r="AN153" s="579"/>
      <c r="AO153" s="579"/>
      <c r="AP153" s="579"/>
      <c r="AQ153" s="579"/>
      <c r="AR153" s="579"/>
      <c r="AS153" s="599"/>
    </row>
    <row r="154" spans="1:45" s="600" customFormat="1">
      <c r="A154" s="595">
        <f t="shared" si="11"/>
        <v>122</v>
      </c>
      <c r="B154" s="189">
        <v>44897</v>
      </c>
      <c r="C154" s="205" t="s">
        <v>2203</v>
      </c>
      <c r="D154" s="34" t="s">
        <v>2181</v>
      </c>
      <c r="E154" s="167">
        <v>45308000</v>
      </c>
      <c r="F154" s="597">
        <f>E154</f>
        <v>45308000</v>
      </c>
      <c r="G154" s="171"/>
      <c r="H154" s="598"/>
      <c r="I154" s="1058">
        <v>6.1</v>
      </c>
      <c r="J154" s="970">
        <v>6</v>
      </c>
      <c r="K154" s="579"/>
      <c r="L154" s="579"/>
      <c r="M154" s="579"/>
      <c r="N154" s="579"/>
      <c r="O154" s="579"/>
      <c r="P154" s="579"/>
      <c r="Q154" s="579"/>
      <c r="R154" s="579"/>
      <c r="S154" s="579"/>
      <c r="T154" s="579"/>
      <c r="U154" s="579"/>
      <c r="V154" s="579"/>
      <c r="W154" s="579"/>
      <c r="X154" s="579"/>
      <c r="Y154" s="579"/>
      <c r="Z154" s="579"/>
      <c r="AA154" s="579"/>
      <c r="AB154" s="579"/>
      <c r="AC154" s="579"/>
      <c r="AD154" s="579"/>
      <c r="AE154" s="579"/>
      <c r="AF154" s="579"/>
      <c r="AG154" s="579"/>
      <c r="AH154" s="579"/>
      <c r="AI154" s="579"/>
      <c r="AJ154" s="579"/>
      <c r="AK154" s="579"/>
      <c r="AL154" s="579"/>
      <c r="AM154" s="579"/>
      <c r="AN154" s="579"/>
      <c r="AO154" s="579"/>
      <c r="AP154" s="579"/>
      <c r="AQ154" s="579"/>
      <c r="AR154" s="579"/>
      <c r="AS154" s="599"/>
    </row>
    <row r="155" spans="1:45" s="600" customFormat="1">
      <c r="A155" s="595">
        <f t="shared" si="11"/>
        <v>123</v>
      </c>
      <c r="B155" s="189">
        <v>44900</v>
      </c>
      <c r="C155" s="205" t="s">
        <v>2205</v>
      </c>
      <c r="D155" s="34" t="s">
        <v>2190</v>
      </c>
      <c r="E155" s="167">
        <v>1000000</v>
      </c>
      <c r="F155" s="597"/>
      <c r="G155" s="171"/>
      <c r="H155" s="598">
        <f>E155</f>
        <v>1000000</v>
      </c>
      <c r="I155" s="990" t="s">
        <v>1402</v>
      </c>
      <c r="J155" s="970">
        <v>8</v>
      </c>
      <c r="K155" s="579"/>
      <c r="L155" s="579"/>
      <c r="M155" s="579"/>
      <c r="N155" s="579"/>
      <c r="O155" s="579"/>
      <c r="P155" s="579"/>
      <c r="Q155" s="579"/>
      <c r="R155" s="579"/>
      <c r="S155" s="579"/>
      <c r="T155" s="579"/>
      <c r="U155" s="579"/>
      <c r="V155" s="579"/>
      <c r="W155" s="579"/>
      <c r="X155" s="579"/>
      <c r="Y155" s="579"/>
      <c r="Z155" s="579"/>
      <c r="AA155" s="579"/>
      <c r="AB155" s="579"/>
      <c r="AC155" s="579"/>
      <c r="AD155" s="579"/>
      <c r="AE155" s="579"/>
      <c r="AF155" s="579"/>
      <c r="AG155" s="579"/>
      <c r="AH155" s="579"/>
      <c r="AI155" s="579"/>
      <c r="AJ155" s="579"/>
      <c r="AK155" s="579"/>
      <c r="AL155" s="579"/>
      <c r="AM155" s="579"/>
      <c r="AN155" s="579"/>
      <c r="AO155" s="579"/>
      <c r="AP155" s="579"/>
      <c r="AQ155" s="579"/>
      <c r="AR155" s="579"/>
      <c r="AS155" s="599"/>
    </row>
    <row r="156" spans="1:45" s="600" customFormat="1">
      <c r="A156" s="595">
        <f t="shared" si="11"/>
        <v>124</v>
      </c>
      <c r="B156" s="189">
        <v>44900</v>
      </c>
      <c r="C156" s="205" t="s">
        <v>2205</v>
      </c>
      <c r="D156" s="34" t="s">
        <v>2191</v>
      </c>
      <c r="E156" s="167">
        <v>1000000</v>
      </c>
      <c r="F156" s="597"/>
      <c r="G156" s="171"/>
      <c r="H156" s="598">
        <f>E156</f>
        <v>1000000</v>
      </c>
      <c r="I156" s="990" t="s">
        <v>1403</v>
      </c>
      <c r="J156" s="970">
        <v>8</v>
      </c>
      <c r="K156" s="579"/>
      <c r="L156" s="579"/>
      <c r="M156" s="579"/>
      <c r="N156" s="579"/>
      <c r="O156" s="579"/>
      <c r="P156" s="579"/>
      <c r="Q156" s="579"/>
      <c r="R156" s="579"/>
      <c r="S156" s="579"/>
      <c r="T156" s="579"/>
      <c r="U156" s="579"/>
      <c r="V156" s="579"/>
      <c r="W156" s="579"/>
      <c r="X156" s="579"/>
      <c r="Y156" s="579"/>
      <c r="Z156" s="579"/>
      <c r="AA156" s="579"/>
      <c r="AB156" s="579"/>
      <c r="AC156" s="579"/>
      <c r="AD156" s="579"/>
      <c r="AE156" s="579"/>
      <c r="AF156" s="579"/>
      <c r="AG156" s="579"/>
      <c r="AH156" s="579"/>
      <c r="AI156" s="579"/>
      <c r="AJ156" s="579"/>
      <c r="AK156" s="579"/>
      <c r="AL156" s="579"/>
      <c r="AM156" s="579"/>
      <c r="AN156" s="579"/>
      <c r="AO156" s="579"/>
      <c r="AP156" s="579"/>
      <c r="AQ156" s="579"/>
      <c r="AR156" s="579"/>
      <c r="AS156" s="599"/>
    </row>
    <row r="157" spans="1:45" s="600" customFormat="1">
      <c r="A157" s="595">
        <f t="shared" si="11"/>
        <v>125</v>
      </c>
      <c r="B157" s="189">
        <v>44900</v>
      </c>
      <c r="C157" s="205" t="s">
        <v>2205</v>
      </c>
      <c r="D157" s="34" t="s">
        <v>2192</v>
      </c>
      <c r="E157" s="167">
        <v>1000000</v>
      </c>
      <c r="F157" s="597"/>
      <c r="G157" s="171"/>
      <c r="H157" s="598">
        <f>E157</f>
        <v>1000000</v>
      </c>
      <c r="I157" s="990" t="s">
        <v>1403</v>
      </c>
      <c r="J157" s="970">
        <v>8</v>
      </c>
      <c r="K157" s="579"/>
      <c r="L157" s="579"/>
      <c r="M157" s="579"/>
      <c r="N157" s="579"/>
      <c r="O157" s="579"/>
      <c r="P157" s="579"/>
      <c r="Q157" s="579"/>
      <c r="R157" s="579"/>
      <c r="S157" s="579"/>
      <c r="T157" s="579"/>
      <c r="U157" s="579"/>
      <c r="V157" s="579"/>
      <c r="W157" s="579"/>
      <c r="X157" s="579"/>
      <c r="Y157" s="579"/>
      <c r="Z157" s="579"/>
      <c r="AA157" s="579"/>
      <c r="AB157" s="579"/>
      <c r="AC157" s="579"/>
      <c r="AD157" s="579"/>
      <c r="AE157" s="579"/>
      <c r="AF157" s="579"/>
      <c r="AG157" s="579"/>
      <c r="AH157" s="579"/>
      <c r="AI157" s="579"/>
      <c r="AJ157" s="579"/>
      <c r="AK157" s="579"/>
      <c r="AL157" s="579"/>
      <c r="AM157" s="579"/>
      <c r="AN157" s="579"/>
      <c r="AO157" s="579"/>
      <c r="AP157" s="579"/>
      <c r="AQ157" s="579"/>
      <c r="AR157" s="579"/>
      <c r="AS157" s="599"/>
    </row>
    <row r="158" spans="1:45" s="600" customFormat="1">
      <c r="A158" s="595">
        <f t="shared" si="11"/>
        <v>126</v>
      </c>
      <c r="B158" s="189">
        <v>44900</v>
      </c>
      <c r="C158" s="205" t="s">
        <v>2205</v>
      </c>
      <c r="D158" s="34" t="s">
        <v>2194</v>
      </c>
      <c r="E158" s="167">
        <v>1000000</v>
      </c>
      <c r="F158" s="597"/>
      <c r="G158" s="171"/>
      <c r="H158" s="598">
        <f>E158</f>
        <v>1000000</v>
      </c>
      <c r="I158" s="990" t="s">
        <v>1403</v>
      </c>
      <c r="J158" s="970">
        <v>8</v>
      </c>
      <c r="K158" s="579"/>
      <c r="L158" s="579"/>
      <c r="M158" s="579"/>
      <c r="N158" s="579"/>
      <c r="O158" s="579"/>
      <c r="P158" s="579"/>
      <c r="Q158" s="579"/>
      <c r="R158" s="579"/>
      <c r="S158" s="579"/>
      <c r="T158" s="579"/>
      <c r="U158" s="579"/>
      <c r="V158" s="579"/>
      <c r="W158" s="579"/>
      <c r="X158" s="579"/>
      <c r="Y158" s="579"/>
      <c r="Z158" s="579"/>
      <c r="AA158" s="579"/>
      <c r="AB158" s="579"/>
      <c r="AC158" s="579"/>
      <c r="AD158" s="579"/>
      <c r="AE158" s="579"/>
      <c r="AF158" s="579"/>
      <c r="AG158" s="579"/>
      <c r="AH158" s="579"/>
      <c r="AI158" s="579"/>
      <c r="AJ158" s="579"/>
      <c r="AK158" s="579"/>
      <c r="AL158" s="579"/>
      <c r="AM158" s="579"/>
      <c r="AN158" s="579"/>
      <c r="AO158" s="579"/>
      <c r="AP158" s="579"/>
      <c r="AQ158" s="579"/>
      <c r="AR158" s="579"/>
      <c r="AS158" s="599"/>
    </row>
    <row r="159" spans="1:45" s="600" customFormat="1" ht="25.5">
      <c r="A159" s="595">
        <f t="shared" si="11"/>
        <v>127</v>
      </c>
      <c r="B159" s="189">
        <v>44900</v>
      </c>
      <c r="C159" s="205" t="s">
        <v>2205</v>
      </c>
      <c r="D159" s="34" t="s">
        <v>2193</v>
      </c>
      <c r="E159" s="167">
        <v>3000000</v>
      </c>
      <c r="F159" s="597"/>
      <c r="G159" s="171"/>
      <c r="H159" s="598">
        <f>E159</f>
        <v>3000000</v>
      </c>
      <c r="I159" s="990" t="s">
        <v>1401</v>
      </c>
      <c r="J159" s="970">
        <v>8</v>
      </c>
      <c r="K159" s="579"/>
      <c r="L159" s="579"/>
      <c r="M159" s="579"/>
      <c r="N159" s="579"/>
      <c r="O159" s="579"/>
      <c r="P159" s="579"/>
      <c r="Q159" s="579"/>
      <c r="R159" s="579"/>
      <c r="S159" s="579"/>
      <c r="T159" s="579"/>
      <c r="U159" s="579"/>
      <c r="V159" s="579"/>
      <c r="W159" s="579"/>
      <c r="X159" s="579"/>
      <c r="Y159" s="579"/>
      <c r="Z159" s="579"/>
      <c r="AA159" s="579"/>
      <c r="AB159" s="579"/>
      <c r="AC159" s="579"/>
      <c r="AD159" s="579"/>
      <c r="AE159" s="579"/>
      <c r="AF159" s="579"/>
      <c r="AG159" s="579"/>
      <c r="AH159" s="579"/>
      <c r="AI159" s="579"/>
      <c r="AJ159" s="579"/>
      <c r="AK159" s="579"/>
      <c r="AL159" s="579"/>
      <c r="AM159" s="579"/>
      <c r="AN159" s="579"/>
      <c r="AO159" s="579"/>
      <c r="AP159" s="579"/>
      <c r="AQ159" s="579"/>
      <c r="AR159" s="579"/>
      <c r="AS159" s="599"/>
    </row>
    <row r="160" spans="1:45" s="600" customFormat="1">
      <c r="A160" s="595">
        <f t="shared" si="11"/>
        <v>128</v>
      </c>
      <c r="B160" s="189">
        <v>44901</v>
      </c>
      <c r="C160" s="205" t="s">
        <v>2206</v>
      </c>
      <c r="D160" s="34" t="s">
        <v>2182</v>
      </c>
      <c r="E160" s="167">
        <v>19000000</v>
      </c>
      <c r="F160" s="597">
        <f>E160</f>
        <v>19000000</v>
      </c>
      <c r="G160" s="171"/>
      <c r="H160" s="598"/>
      <c r="I160" s="1058">
        <v>6.1</v>
      </c>
      <c r="J160" s="970">
        <v>6</v>
      </c>
      <c r="K160" s="579"/>
      <c r="L160" s="579"/>
      <c r="M160" s="579"/>
      <c r="N160" s="579"/>
      <c r="O160" s="579"/>
      <c r="P160" s="579"/>
      <c r="Q160" s="579"/>
      <c r="R160" s="579"/>
      <c r="S160" s="579"/>
      <c r="T160" s="579"/>
      <c r="U160" s="579"/>
      <c r="V160" s="579"/>
      <c r="W160" s="579"/>
      <c r="X160" s="579"/>
      <c r="Y160" s="579"/>
      <c r="Z160" s="579"/>
      <c r="AA160" s="579"/>
      <c r="AB160" s="579"/>
      <c r="AC160" s="579"/>
      <c r="AD160" s="579"/>
      <c r="AE160" s="579"/>
      <c r="AF160" s="579"/>
      <c r="AG160" s="579"/>
      <c r="AH160" s="579"/>
      <c r="AI160" s="579"/>
      <c r="AJ160" s="579"/>
      <c r="AK160" s="579"/>
      <c r="AL160" s="579"/>
      <c r="AM160" s="579"/>
      <c r="AN160" s="579"/>
      <c r="AO160" s="579"/>
      <c r="AP160" s="579"/>
      <c r="AQ160" s="579"/>
      <c r="AR160" s="579"/>
      <c r="AS160" s="599"/>
    </row>
    <row r="161" spans="1:45" s="600" customFormat="1">
      <c r="A161" s="595">
        <f t="shared" si="11"/>
        <v>129</v>
      </c>
      <c r="B161" s="189">
        <v>44904</v>
      </c>
      <c r="C161" s="205" t="s">
        <v>2208</v>
      </c>
      <c r="D161" s="34" t="s">
        <v>2183</v>
      </c>
      <c r="E161" s="167">
        <v>117316000</v>
      </c>
      <c r="F161" s="597">
        <f>E161</f>
        <v>117316000</v>
      </c>
      <c r="G161" s="171"/>
      <c r="H161" s="598"/>
      <c r="I161" s="1058">
        <v>6.1</v>
      </c>
      <c r="J161" s="970">
        <v>6</v>
      </c>
      <c r="K161" s="579"/>
      <c r="L161" s="579"/>
      <c r="M161" s="579"/>
      <c r="N161" s="579"/>
      <c r="O161" s="579"/>
      <c r="P161" s="579"/>
      <c r="Q161" s="579"/>
      <c r="R161" s="579"/>
      <c r="S161" s="579"/>
      <c r="T161" s="579"/>
      <c r="U161" s="579"/>
      <c r="V161" s="579"/>
      <c r="W161" s="579"/>
      <c r="X161" s="579"/>
      <c r="Y161" s="579"/>
      <c r="Z161" s="579"/>
      <c r="AA161" s="579"/>
      <c r="AB161" s="579"/>
      <c r="AC161" s="579"/>
      <c r="AD161" s="579"/>
      <c r="AE161" s="579"/>
      <c r="AF161" s="579"/>
      <c r="AG161" s="579"/>
      <c r="AH161" s="579"/>
      <c r="AI161" s="579"/>
      <c r="AJ161" s="579"/>
      <c r="AK161" s="579"/>
      <c r="AL161" s="579"/>
      <c r="AM161" s="579"/>
      <c r="AN161" s="579"/>
      <c r="AO161" s="579"/>
      <c r="AP161" s="579"/>
      <c r="AQ161" s="579"/>
      <c r="AR161" s="579"/>
      <c r="AS161" s="599"/>
    </row>
    <row r="162" spans="1:45" s="600" customFormat="1" ht="25.5">
      <c r="A162" s="595">
        <f t="shared" si="11"/>
        <v>130</v>
      </c>
      <c r="B162" s="189">
        <v>44908</v>
      </c>
      <c r="C162" s="205" t="s">
        <v>2209</v>
      </c>
      <c r="D162" s="179" t="s">
        <v>2582</v>
      </c>
      <c r="E162" s="167">
        <v>7114000</v>
      </c>
      <c r="F162" s="597"/>
      <c r="G162" s="171"/>
      <c r="H162" s="598">
        <f>E162</f>
        <v>7114000</v>
      </c>
      <c r="I162" s="1106" t="s">
        <v>39</v>
      </c>
      <c r="J162" s="970">
        <v>8</v>
      </c>
      <c r="K162" s="579"/>
      <c r="L162" s="579"/>
      <c r="M162" s="579"/>
      <c r="N162" s="579"/>
      <c r="O162" s="579"/>
      <c r="P162" s="579"/>
      <c r="Q162" s="579"/>
      <c r="R162" s="579"/>
      <c r="S162" s="579"/>
      <c r="T162" s="579"/>
      <c r="U162" s="579"/>
      <c r="V162" s="579"/>
      <c r="W162" s="579"/>
      <c r="X162" s="579"/>
      <c r="Y162" s="579"/>
      <c r="Z162" s="579"/>
      <c r="AA162" s="579"/>
      <c r="AB162" s="579"/>
      <c r="AC162" s="579"/>
      <c r="AD162" s="579"/>
      <c r="AE162" s="579"/>
      <c r="AF162" s="579"/>
      <c r="AG162" s="579"/>
      <c r="AH162" s="579"/>
      <c r="AI162" s="579"/>
      <c r="AJ162" s="579"/>
      <c r="AK162" s="579"/>
      <c r="AL162" s="579"/>
      <c r="AM162" s="579"/>
      <c r="AN162" s="579"/>
      <c r="AO162" s="579"/>
      <c r="AP162" s="579"/>
      <c r="AQ162" s="579"/>
      <c r="AR162" s="579"/>
      <c r="AS162" s="599"/>
    </row>
    <row r="163" spans="1:45" s="600" customFormat="1">
      <c r="A163" s="595">
        <f t="shared" ref="A163:A176" si="15">A162+1</f>
        <v>131</v>
      </c>
      <c r="B163" s="189">
        <v>44908</v>
      </c>
      <c r="C163" s="205" t="s">
        <v>2209</v>
      </c>
      <c r="D163" s="34" t="s">
        <v>2184</v>
      </c>
      <c r="E163" s="167">
        <v>130894000</v>
      </c>
      <c r="F163" s="597">
        <f>E163</f>
        <v>130894000</v>
      </c>
      <c r="G163" s="171"/>
      <c r="H163" s="598"/>
      <c r="I163" s="1058">
        <v>6.1</v>
      </c>
      <c r="J163" s="970">
        <v>6</v>
      </c>
      <c r="K163" s="579"/>
      <c r="L163" s="579"/>
      <c r="M163" s="579"/>
      <c r="N163" s="579"/>
      <c r="O163" s="579"/>
      <c r="P163" s="579"/>
      <c r="Q163" s="579"/>
      <c r="R163" s="579"/>
      <c r="S163" s="579"/>
      <c r="T163" s="579"/>
      <c r="U163" s="579"/>
      <c r="V163" s="579"/>
      <c r="W163" s="579"/>
      <c r="X163" s="579"/>
      <c r="Y163" s="579"/>
      <c r="Z163" s="579"/>
      <c r="AA163" s="579"/>
      <c r="AB163" s="579"/>
      <c r="AC163" s="579"/>
      <c r="AD163" s="579"/>
      <c r="AE163" s="579"/>
      <c r="AF163" s="579"/>
      <c r="AG163" s="579"/>
      <c r="AH163" s="579"/>
      <c r="AI163" s="579"/>
      <c r="AJ163" s="579"/>
      <c r="AK163" s="579"/>
      <c r="AL163" s="579"/>
      <c r="AM163" s="579"/>
      <c r="AN163" s="579"/>
      <c r="AO163" s="579"/>
      <c r="AP163" s="579"/>
      <c r="AQ163" s="579"/>
      <c r="AR163" s="579"/>
      <c r="AS163" s="599"/>
    </row>
    <row r="164" spans="1:45" s="600" customFormat="1">
      <c r="A164" s="595">
        <f t="shared" si="15"/>
        <v>132</v>
      </c>
      <c r="B164" s="189">
        <v>44916</v>
      </c>
      <c r="C164" s="205" t="s">
        <v>2213</v>
      </c>
      <c r="D164" s="34" t="s">
        <v>2186</v>
      </c>
      <c r="E164" s="167">
        <v>48567000</v>
      </c>
      <c r="F164" s="597">
        <f>E164</f>
        <v>48567000</v>
      </c>
      <c r="G164" s="171"/>
      <c r="H164" s="598"/>
      <c r="I164" s="1058">
        <v>6.1</v>
      </c>
      <c r="J164" s="970">
        <v>6</v>
      </c>
      <c r="K164" s="579"/>
      <c r="L164" s="579"/>
      <c r="M164" s="579"/>
      <c r="N164" s="579"/>
      <c r="O164" s="579"/>
      <c r="P164" s="579"/>
      <c r="Q164" s="579"/>
      <c r="R164" s="579"/>
      <c r="S164" s="579"/>
      <c r="T164" s="579"/>
      <c r="U164" s="579"/>
      <c r="V164" s="579"/>
      <c r="W164" s="579"/>
      <c r="X164" s="579"/>
      <c r="Y164" s="579"/>
      <c r="Z164" s="579"/>
      <c r="AA164" s="579"/>
      <c r="AB164" s="579"/>
      <c r="AC164" s="579"/>
      <c r="AD164" s="579"/>
      <c r="AE164" s="579"/>
      <c r="AF164" s="579"/>
      <c r="AG164" s="579"/>
      <c r="AH164" s="579"/>
      <c r="AI164" s="579"/>
      <c r="AJ164" s="579"/>
      <c r="AK164" s="579"/>
      <c r="AL164" s="579"/>
      <c r="AM164" s="579"/>
      <c r="AN164" s="579"/>
      <c r="AO164" s="579"/>
      <c r="AP164" s="579"/>
      <c r="AQ164" s="579"/>
      <c r="AR164" s="579"/>
      <c r="AS164" s="599"/>
    </row>
    <row r="165" spans="1:45" s="600" customFormat="1" ht="25.5">
      <c r="A165" s="595">
        <f t="shared" si="15"/>
        <v>133</v>
      </c>
      <c r="B165" s="189">
        <v>44917</v>
      </c>
      <c r="C165" s="205" t="s">
        <v>2214</v>
      </c>
      <c r="D165" s="179" t="s">
        <v>2583</v>
      </c>
      <c r="E165" s="167">
        <v>4000000</v>
      </c>
      <c r="F165" s="597"/>
      <c r="G165" s="171"/>
      <c r="H165" s="598">
        <f>E165</f>
        <v>4000000</v>
      </c>
      <c r="I165" s="1106" t="s">
        <v>1610</v>
      </c>
      <c r="J165" s="970">
        <v>8</v>
      </c>
      <c r="K165" s="579"/>
      <c r="L165" s="579"/>
      <c r="M165" s="579"/>
      <c r="N165" s="579"/>
      <c r="O165" s="579"/>
      <c r="P165" s="579"/>
      <c r="Q165" s="579"/>
      <c r="R165" s="579"/>
      <c r="S165" s="579"/>
      <c r="T165" s="579"/>
      <c r="U165" s="579"/>
      <c r="V165" s="579"/>
      <c r="W165" s="579"/>
      <c r="X165" s="579"/>
      <c r="Y165" s="579"/>
      <c r="Z165" s="579"/>
      <c r="AA165" s="579"/>
      <c r="AB165" s="579"/>
      <c r="AC165" s="579"/>
      <c r="AD165" s="579"/>
      <c r="AE165" s="579"/>
      <c r="AF165" s="579"/>
      <c r="AG165" s="579"/>
      <c r="AH165" s="579"/>
      <c r="AI165" s="579"/>
      <c r="AJ165" s="579"/>
      <c r="AK165" s="579"/>
      <c r="AL165" s="579"/>
      <c r="AM165" s="579"/>
      <c r="AN165" s="579"/>
      <c r="AO165" s="579"/>
      <c r="AP165" s="579"/>
      <c r="AQ165" s="579"/>
      <c r="AR165" s="579"/>
      <c r="AS165" s="599"/>
    </row>
    <row r="166" spans="1:45" s="600" customFormat="1">
      <c r="A166" s="595">
        <f t="shared" si="15"/>
        <v>134</v>
      </c>
      <c r="B166" s="189">
        <v>44921</v>
      </c>
      <c r="C166" s="205" t="s">
        <v>2216</v>
      </c>
      <c r="D166" s="34" t="s">
        <v>2234</v>
      </c>
      <c r="E166" s="167">
        <v>17370000</v>
      </c>
      <c r="F166" s="597">
        <f>E166</f>
        <v>17370000</v>
      </c>
      <c r="G166" s="171"/>
      <c r="H166" s="598"/>
      <c r="I166" s="1058">
        <v>6.1</v>
      </c>
      <c r="J166" s="970">
        <v>6</v>
      </c>
      <c r="K166" s="579"/>
      <c r="L166" s="579"/>
      <c r="M166" s="579"/>
      <c r="N166" s="579"/>
      <c r="O166" s="579"/>
      <c r="P166" s="579"/>
      <c r="Q166" s="579"/>
      <c r="R166" s="579"/>
      <c r="S166" s="579"/>
      <c r="T166" s="579"/>
      <c r="U166" s="579"/>
      <c r="V166" s="579"/>
      <c r="W166" s="579"/>
      <c r="X166" s="579"/>
      <c r="Y166" s="579"/>
      <c r="Z166" s="579"/>
      <c r="AA166" s="579"/>
      <c r="AB166" s="579"/>
      <c r="AC166" s="579"/>
      <c r="AD166" s="579"/>
      <c r="AE166" s="579"/>
      <c r="AF166" s="579"/>
      <c r="AG166" s="579"/>
      <c r="AH166" s="579"/>
      <c r="AI166" s="579"/>
      <c r="AJ166" s="579"/>
      <c r="AK166" s="579"/>
      <c r="AL166" s="579"/>
      <c r="AM166" s="579"/>
      <c r="AN166" s="579"/>
      <c r="AO166" s="579"/>
      <c r="AP166" s="579"/>
      <c r="AQ166" s="579"/>
      <c r="AR166" s="579"/>
      <c r="AS166" s="599"/>
    </row>
    <row r="167" spans="1:45" s="600" customFormat="1" ht="25.5">
      <c r="A167" s="595">
        <f t="shared" si="15"/>
        <v>135</v>
      </c>
      <c r="B167" s="189">
        <v>44921</v>
      </c>
      <c r="C167" s="205" t="s">
        <v>2216</v>
      </c>
      <c r="D167" s="179" t="s">
        <v>2188</v>
      </c>
      <c r="E167" s="167">
        <v>5480000</v>
      </c>
      <c r="F167" s="597"/>
      <c r="G167" s="171"/>
      <c r="H167" s="598">
        <f>E167</f>
        <v>5480000</v>
      </c>
      <c r="I167" s="1106" t="s">
        <v>1407</v>
      </c>
      <c r="J167" s="970">
        <v>8</v>
      </c>
      <c r="K167" s="579"/>
      <c r="L167" s="579"/>
      <c r="M167" s="579"/>
      <c r="N167" s="579"/>
      <c r="O167" s="579"/>
      <c r="P167" s="579"/>
      <c r="Q167" s="579"/>
      <c r="R167" s="579"/>
      <c r="S167" s="579"/>
      <c r="T167" s="579"/>
      <c r="U167" s="579"/>
      <c r="V167" s="579"/>
      <c r="W167" s="579"/>
      <c r="X167" s="579"/>
      <c r="Y167" s="579"/>
      <c r="Z167" s="579"/>
      <c r="AA167" s="579"/>
      <c r="AB167" s="579"/>
      <c r="AC167" s="579"/>
      <c r="AD167" s="579"/>
      <c r="AE167" s="579"/>
      <c r="AF167" s="579"/>
      <c r="AG167" s="579"/>
      <c r="AH167" s="579"/>
      <c r="AI167" s="579"/>
      <c r="AJ167" s="579"/>
      <c r="AK167" s="579"/>
      <c r="AL167" s="579"/>
      <c r="AM167" s="579"/>
      <c r="AN167" s="579"/>
      <c r="AO167" s="579"/>
      <c r="AP167" s="579"/>
      <c r="AQ167" s="579"/>
      <c r="AR167" s="579"/>
      <c r="AS167" s="599"/>
    </row>
    <row r="168" spans="1:45" s="600" customFormat="1" ht="38.25">
      <c r="A168" s="595">
        <f t="shared" si="15"/>
        <v>136</v>
      </c>
      <c r="B168" s="189">
        <v>44922</v>
      </c>
      <c r="C168" s="205" t="s">
        <v>2217</v>
      </c>
      <c r="D168" s="80" t="s">
        <v>2585</v>
      </c>
      <c r="E168" s="167">
        <v>2388000</v>
      </c>
      <c r="F168" s="597"/>
      <c r="G168" s="171">
        <f>E168</f>
        <v>2388000</v>
      </c>
      <c r="H168" s="598"/>
      <c r="I168" s="1058">
        <v>7.1</v>
      </c>
      <c r="J168" s="970">
        <v>7</v>
      </c>
      <c r="K168" s="579"/>
      <c r="L168" s="579"/>
      <c r="M168" s="579"/>
      <c r="N168" s="579"/>
      <c r="O168" s="579"/>
      <c r="P168" s="579"/>
      <c r="Q168" s="579"/>
      <c r="R168" s="579"/>
      <c r="S168" s="579"/>
      <c r="T168" s="579"/>
      <c r="U168" s="579"/>
      <c r="V168" s="579"/>
      <c r="W168" s="579"/>
      <c r="X168" s="579"/>
      <c r="Y168" s="579"/>
      <c r="Z168" s="579"/>
      <c r="AA168" s="579"/>
      <c r="AB168" s="579"/>
      <c r="AC168" s="579"/>
      <c r="AD168" s="579"/>
      <c r="AE168" s="579"/>
      <c r="AF168" s="579"/>
      <c r="AG168" s="579"/>
      <c r="AH168" s="579"/>
      <c r="AI168" s="579"/>
      <c r="AJ168" s="579"/>
      <c r="AK168" s="579"/>
      <c r="AL168" s="579"/>
      <c r="AM168" s="579"/>
      <c r="AN168" s="579"/>
      <c r="AO168" s="579"/>
      <c r="AP168" s="579"/>
      <c r="AQ168" s="579"/>
      <c r="AR168" s="579"/>
      <c r="AS168" s="599"/>
    </row>
    <row r="169" spans="1:45" s="600" customFormat="1" ht="38.25">
      <c r="A169" s="595">
        <f t="shared" si="15"/>
        <v>137</v>
      </c>
      <c r="B169" s="189">
        <v>44922</v>
      </c>
      <c r="C169" s="205" t="s">
        <v>2217</v>
      </c>
      <c r="D169" s="80" t="s">
        <v>2586</v>
      </c>
      <c r="E169" s="167">
        <v>5830000</v>
      </c>
      <c r="F169" s="597"/>
      <c r="G169" s="171">
        <f>E169</f>
        <v>5830000</v>
      </c>
      <c r="H169" s="598"/>
      <c r="I169" s="1058">
        <v>7.1</v>
      </c>
      <c r="J169" s="970">
        <v>7</v>
      </c>
      <c r="K169" s="579"/>
      <c r="L169" s="579"/>
      <c r="M169" s="579"/>
      <c r="N169" s="579"/>
      <c r="O169" s="579"/>
      <c r="P169" s="579"/>
      <c r="Q169" s="579"/>
      <c r="R169" s="579"/>
      <c r="S169" s="579"/>
      <c r="T169" s="579"/>
      <c r="U169" s="579"/>
      <c r="V169" s="579"/>
      <c r="W169" s="579"/>
      <c r="X169" s="579"/>
      <c r="Y169" s="579"/>
      <c r="Z169" s="579"/>
      <c r="AA169" s="579"/>
      <c r="AB169" s="579"/>
      <c r="AC169" s="579"/>
      <c r="AD169" s="579"/>
      <c r="AE169" s="579"/>
      <c r="AF169" s="579"/>
      <c r="AG169" s="579"/>
      <c r="AH169" s="579"/>
      <c r="AI169" s="579"/>
      <c r="AJ169" s="579"/>
      <c r="AK169" s="579"/>
      <c r="AL169" s="579"/>
      <c r="AM169" s="579"/>
      <c r="AN169" s="579"/>
      <c r="AO169" s="579"/>
      <c r="AP169" s="579"/>
      <c r="AQ169" s="579"/>
      <c r="AR169" s="579"/>
      <c r="AS169" s="599"/>
    </row>
    <row r="170" spans="1:45" s="600" customFormat="1" ht="38.25">
      <c r="A170" s="595">
        <f t="shared" si="15"/>
        <v>138</v>
      </c>
      <c r="B170" s="189">
        <v>44924</v>
      </c>
      <c r="C170" s="205" t="s">
        <v>2218</v>
      </c>
      <c r="D170" s="80" t="s">
        <v>2410</v>
      </c>
      <c r="E170" s="167">
        <v>149000</v>
      </c>
      <c r="F170" s="597"/>
      <c r="G170" s="171">
        <f>E170</f>
        <v>149000</v>
      </c>
      <c r="H170" s="598"/>
      <c r="I170" s="1058">
        <v>7.1</v>
      </c>
      <c r="J170" s="970">
        <v>7</v>
      </c>
      <c r="K170" s="579"/>
      <c r="L170" s="579"/>
      <c r="M170" s="579"/>
      <c r="N170" s="579"/>
      <c r="O170" s="579"/>
      <c r="P170" s="579"/>
      <c r="Q170" s="579"/>
      <c r="R170" s="579"/>
      <c r="S170" s="579"/>
      <c r="T170" s="579"/>
      <c r="U170" s="579"/>
      <c r="V170" s="579"/>
      <c r="W170" s="579"/>
      <c r="X170" s="579"/>
      <c r="Y170" s="579"/>
      <c r="Z170" s="579"/>
      <c r="AA170" s="579"/>
      <c r="AB170" s="579"/>
      <c r="AC170" s="579"/>
      <c r="AD170" s="579"/>
      <c r="AE170" s="579"/>
      <c r="AF170" s="579"/>
      <c r="AG170" s="579"/>
      <c r="AH170" s="579"/>
      <c r="AI170" s="579"/>
      <c r="AJ170" s="579"/>
      <c r="AK170" s="579"/>
      <c r="AL170" s="579"/>
      <c r="AM170" s="579"/>
      <c r="AN170" s="579"/>
      <c r="AO170" s="579"/>
      <c r="AP170" s="579"/>
      <c r="AQ170" s="579"/>
      <c r="AR170" s="579"/>
      <c r="AS170" s="599"/>
    </row>
    <row r="171" spans="1:45" s="600" customFormat="1">
      <c r="A171" s="595">
        <f t="shared" si="15"/>
        <v>139</v>
      </c>
      <c r="B171" s="189">
        <v>44924</v>
      </c>
      <c r="C171" s="205" t="s">
        <v>2218</v>
      </c>
      <c r="D171" s="34" t="s">
        <v>2195</v>
      </c>
      <c r="E171" s="167">
        <v>1000000</v>
      </c>
      <c r="F171" s="597"/>
      <c r="G171" s="171"/>
      <c r="H171" s="598">
        <f t="shared" ref="H171:H176" si="16">E171</f>
        <v>1000000</v>
      </c>
      <c r="I171" s="990" t="s">
        <v>1402</v>
      </c>
      <c r="J171" s="970">
        <v>8</v>
      </c>
      <c r="K171" s="579"/>
      <c r="L171" s="579"/>
      <c r="M171" s="579"/>
      <c r="N171" s="579"/>
      <c r="O171" s="579"/>
      <c r="P171" s="579"/>
      <c r="Q171" s="579"/>
      <c r="R171" s="579"/>
      <c r="S171" s="579"/>
      <c r="T171" s="579"/>
      <c r="U171" s="579"/>
      <c r="V171" s="579"/>
      <c r="W171" s="579"/>
      <c r="X171" s="579"/>
      <c r="Y171" s="579"/>
      <c r="Z171" s="579"/>
      <c r="AA171" s="579"/>
      <c r="AB171" s="579"/>
      <c r="AC171" s="579"/>
      <c r="AD171" s="579"/>
      <c r="AE171" s="579"/>
      <c r="AF171" s="579"/>
      <c r="AG171" s="579"/>
      <c r="AH171" s="579"/>
      <c r="AI171" s="579"/>
      <c r="AJ171" s="579"/>
      <c r="AK171" s="579"/>
      <c r="AL171" s="579"/>
      <c r="AM171" s="579"/>
      <c r="AN171" s="579"/>
      <c r="AO171" s="579"/>
      <c r="AP171" s="579"/>
      <c r="AQ171" s="579"/>
      <c r="AR171" s="579"/>
      <c r="AS171" s="599"/>
    </row>
    <row r="172" spans="1:45" s="600" customFormat="1">
      <c r="A172" s="595">
        <f t="shared" si="15"/>
        <v>140</v>
      </c>
      <c r="B172" s="189">
        <v>44924</v>
      </c>
      <c r="C172" s="205" t="s">
        <v>2218</v>
      </c>
      <c r="D172" s="34" t="s">
        <v>2196</v>
      </c>
      <c r="E172" s="167">
        <v>1000000</v>
      </c>
      <c r="F172" s="597"/>
      <c r="G172" s="171"/>
      <c r="H172" s="598">
        <f t="shared" si="16"/>
        <v>1000000</v>
      </c>
      <c r="I172" s="990" t="s">
        <v>1403</v>
      </c>
      <c r="J172" s="970">
        <v>8</v>
      </c>
      <c r="K172" s="579"/>
      <c r="L172" s="579"/>
      <c r="M172" s="579"/>
      <c r="N172" s="579"/>
      <c r="O172" s="579"/>
      <c r="P172" s="579"/>
      <c r="Q172" s="579"/>
      <c r="R172" s="579"/>
      <c r="S172" s="579"/>
      <c r="T172" s="579"/>
      <c r="U172" s="579"/>
      <c r="V172" s="579"/>
      <c r="W172" s="579"/>
      <c r="X172" s="579"/>
      <c r="Y172" s="579"/>
      <c r="Z172" s="579"/>
      <c r="AA172" s="579"/>
      <c r="AB172" s="579"/>
      <c r="AC172" s="579"/>
      <c r="AD172" s="579"/>
      <c r="AE172" s="579"/>
      <c r="AF172" s="579"/>
      <c r="AG172" s="579"/>
      <c r="AH172" s="579"/>
      <c r="AI172" s="579"/>
      <c r="AJ172" s="579"/>
      <c r="AK172" s="579"/>
      <c r="AL172" s="579"/>
      <c r="AM172" s="579"/>
      <c r="AN172" s="579"/>
      <c r="AO172" s="579"/>
      <c r="AP172" s="579"/>
      <c r="AQ172" s="579"/>
      <c r="AR172" s="579"/>
      <c r="AS172" s="599"/>
    </row>
    <row r="173" spans="1:45" s="600" customFormat="1">
      <c r="A173" s="595">
        <f t="shared" si="15"/>
        <v>141</v>
      </c>
      <c r="B173" s="189">
        <v>44924</v>
      </c>
      <c r="C173" s="205" t="s">
        <v>2218</v>
      </c>
      <c r="D173" s="34" t="s">
        <v>2197</v>
      </c>
      <c r="E173" s="167">
        <v>1000000</v>
      </c>
      <c r="F173" s="597"/>
      <c r="G173" s="171"/>
      <c r="H173" s="598">
        <f t="shared" si="16"/>
        <v>1000000</v>
      </c>
      <c r="I173" s="990" t="s">
        <v>1403</v>
      </c>
      <c r="J173" s="970">
        <v>8</v>
      </c>
      <c r="K173" s="579"/>
      <c r="L173" s="579"/>
      <c r="M173" s="579"/>
      <c r="N173" s="579"/>
      <c r="O173" s="579"/>
      <c r="P173" s="579"/>
      <c r="Q173" s="579"/>
      <c r="R173" s="579"/>
      <c r="S173" s="579"/>
      <c r="T173" s="579"/>
      <c r="U173" s="579"/>
      <c r="V173" s="579"/>
      <c r="W173" s="579"/>
      <c r="X173" s="579"/>
      <c r="Y173" s="579"/>
      <c r="Z173" s="579"/>
      <c r="AA173" s="579"/>
      <c r="AB173" s="579"/>
      <c r="AC173" s="579"/>
      <c r="AD173" s="579"/>
      <c r="AE173" s="579"/>
      <c r="AF173" s="579"/>
      <c r="AG173" s="579"/>
      <c r="AH173" s="579"/>
      <c r="AI173" s="579"/>
      <c r="AJ173" s="579"/>
      <c r="AK173" s="579"/>
      <c r="AL173" s="579"/>
      <c r="AM173" s="579"/>
      <c r="AN173" s="579"/>
      <c r="AO173" s="579"/>
      <c r="AP173" s="579"/>
      <c r="AQ173" s="579"/>
      <c r="AR173" s="579"/>
      <c r="AS173" s="599"/>
    </row>
    <row r="174" spans="1:45" s="600" customFormat="1">
      <c r="A174" s="595">
        <f t="shared" si="15"/>
        <v>142</v>
      </c>
      <c r="B174" s="189">
        <v>44924</v>
      </c>
      <c r="C174" s="205" t="s">
        <v>2218</v>
      </c>
      <c r="D174" s="34" t="s">
        <v>2198</v>
      </c>
      <c r="E174" s="167">
        <v>1000000</v>
      </c>
      <c r="F174" s="597"/>
      <c r="G174" s="171"/>
      <c r="H174" s="598">
        <f t="shared" si="16"/>
        <v>1000000</v>
      </c>
      <c r="I174" s="990" t="s">
        <v>1403</v>
      </c>
      <c r="J174" s="970">
        <v>8</v>
      </c>
      <c r="K174" s="579"/>
      <c r="L174" s="579"/>
      <c r="M174" s="579"/>
      <c r="N174" s="579"/>
      <c r="O174" s="579"/>
      <c r="P174" s="579"/>
      <c r="Q174" s="579"/>
      <c r="R174" s="579"/>
      <c r="S174" s="579"/>
      <c r="T174" s="579"/>
      <c r="U174" s="579"/>
      <c r="V174" s="579"/>
      <c r="W174" s="579"/>
      <c r="X174" s="579"/>
      <c r="Y174" s="579"/>
      <c r="Z174" s="579"/>
      <c r="AA174" s="579"/>
      <c r="AB174" s="579"/>
      <c r="AC174" s="579"/>
      <c r="AD174" s="579"/>
      <c r="AE174" s="579"/>
      <c r="AF174" s="579"/>
      <c r="AG174" s="579"/>
      <c r="AH174" s="579"/>
      <c r="AI174" s="579"/>
      <c r="AJ174" s="579"/>
      <c r="AK174" s="579"/>
      <c r="AL174" s="579"/>
      <c r="AM174" s="579"/>
      <c r="AN174" s="579"/>
      <c r="AO174" s="579"/>
      <c r="AP174" s="579"/>
      <c r="AQ174" s="579"/>
      <c r="AR174" s="579"/>
      <c r="AS174" s="599"/>
    </row>
    <row r="175" spans="1:45" s="600" customFormat="1" ht="25.5">
      <c r="A175" s="595">
        <f t="shared" si="15"/>
        <v>143</v>
      </c>
      <c r="B175" s="189">
        <v>44924</v>
      </c>
      <c r="C175" s="205" t="s">
        <v>2218</v>
      </c>
      <c r="D175" s="34" t="s">
        <v>2199</v>
      </c>
      <c r="E175" s="167">
        <v>3000000</v>
      </c>
      <c r="F175" s="597"/>
      <c r="G175" s="171"/>
      <c r="H175" s="598">
        <f t="shared" si="16"/>
        <v>3000000</v>
      </c>
      <c r="I175" s="990" t="s">
        <v>1401</v>
      </c>
      <c r="J175" s="970">
        <v>8</v>
      </c>
      <c r="K175" s="579"/>
      <c r="L175" s="579"/>
      <c r="M175" s="579"/>
      <c r="N175" s="579"/>
      <c r="O175" s="579"/>
      <c r="P175" s="579"/>
      <c r="Q175" s="579"/>
      <c r="R175" s="579"/>
      <c r="S175" s="579"/>
      <c r="T175" s="579"/>
      <c r="U175" s="579"/>
      <c r="V175" s="579"/>
      <c r="W175" s="579"/>
      <c r="X175" s="579"/>
      <c r="Y175" s="579"/>
      <c r="Z175" s="579"/>
      <c r="AA175" s="579"/>
      <c r="AB175" s="579"/>
      <c r="AC175" s="579"/>
      <c r="AD175" s="579"/>
      <c r="AE175" s="579"/>
      <c r="AF175" s="579"/>
      <c r="AG175" s="579"/>
      <c r="AH175" s="579"/>
      <c r="AI175" s="579"/>
      <c r="AJ175" s="579"/>
      <c r="AK175" s="579"/>
      <c r="AL175" s="579"/>
      <c r="AM175" s="579"/>
      <c r="AN175" s="579"/>
      <c r="AO175" s="579"/>
      <c r="AP175" s="579"/>
      <c r="AQ175" s="579"/>
      <c r="AR175" s="579"/>
      <c r="AS175" s="599"/>
    </row>
    <row r="176" spans="1:45" s="600" customFormat="1">
      <c r="A176" s="595">
        <f t="shared" si="15"/>
        <v>144</v>
      </c>
      <c r="B176" s="189">
        <v>44925</v>
      </c>
      <c r="C176" s="205" t="s">
        <v>2219</v>
      </c>
      <c r="D176" s="34" t="s">
        <v>2200</v>
      </c>
      <c r="E176" s="167">
        <v>1550000</v>
      </c>
      <c r="F176" s="597"/>
      <c r="G176" s="171"/>
      <c r="H176" s="598">
        <f t="shared" si="16"/>
        <v>1550000</v>
      </c>
      <c r="I176" s="1106" t="s">
        <v>1410</v>
      </c>
      <c r="J176" s="970">
        <v>8</v>
      </c>
      <c r="K176" s="579"/>
      <c r="L176" s="579"/>
      <c r="M176" s="579"/>
      <c r="N176" s="579"/>
      <c r="O176" s="579"/>
      <c r="P176" s="579"/>
      <c r="Q176" s="579"/>
      <c r="R176" s="579"/>
      <c r="S176" s="579"/>
      <c r="T176" s="579"/>
      <c r="U176" s="579"/>
      <c r="V176" s="579"/>
      <c r="W176" s="579"/>
      <c r="X176" s="579"/>
      <c r="Y176" s="579"/>
      <c r="Z176" s="579"/>
      <c r="AA176" s="579"/>
      <c r="AB176" s="579"/>
      <c r="AC176" s="579"/>
      <c r="AD176" s="579"/>
      <c r="AE176" s="579"/>
      <c r="AF176" s="579"/>
      <c r="AG176" s="579"/>
      <c r="AH176" s="579"/>
      <c r="AI176" s="579"/>
      <c r="AJ176" s="579"/>
      <c r="AK176" s="579"/>
      <c r="AL176" s="579"/>
      <c r="AM176" s="579"/>
      <c r="AN176" s="579"/>
      <c r="AO176" s="579"/>
      <c r="AP176" s="579"/>
      <c r="AQ176" s="579"/>
      <c r="AR176" s="579"/>
      <c r="AS176" s="599"/>
    </row>
    <row r="177" spans="1:49" s="600" customFormat="1">
      <c r="A177" s="595"/>
      <c r="B177" s="217"/>
      <c r="C177" s="205"/>
      <c r="D177" s="177"/>
      <c r="E177" s="308"/>
      <c r="F177" s="597"/>
      <c r="G177" s="597"/>
      <c r="H177" s="597"/>
      <c r="I177" s="990"/>
      <c r="J177" s="397"/>
      <c r="K177" s="579"/>
      <c r="L177" s="579"/>
      <c r="M177" s="579"/>
      <c r="N177" s="579"/>
      <c r="O177" s="579"/>
      <c r="P177" s="579"/>
      <c r="Q177" s="579"/>
      <c r="R177" s="579"/>
      <c r="S177" s="579"/>
      <c r="T177" s="579"/>
      <c r="U177" s="579"/>
      <c r="V177" s="579"/>
      <c r="W177" s="579"/>
      <c r="X177" s="579"/>
      <c r="Y177" s="579"/>
      <c r="Z177" s="579"/>
      <c r="AA177" s="579"/>
      <c r="AB177" s="579"/>
      <c r="AC177" s="579"/>
      <c r="AD177" s="579"/>
      <c r="AE177" s="579"/>
      <c r="AF177" s="579"/>
      <c r="AG177" s="579"/>
      <c r="AH177" s="579"/>
      <c r="AI177" s="579"/>
      <c r="AJ177" s="579"/>
      <c r="AK177" s="579"/>
      <c r="AL177" s="579"/>
      <c r="AM177" s="579"/>
      <c r="AN177" s="579"/>
      <c r="AO177" s="579"/>
      <c r="AP177" s="579"/>
      <c r="AQ177" s="579"/>
      <c r="AR177" s="579"/>
      <c r="AS177" s="599"/>
    </row>
    <row r="178" spans="1:49">
      <c r="A178" s="160" t="s">
        <v>1522</v>
      </c>
      <c r="B178" s="1374" t="s">
        <v>1409</v>
      </c>
      <c r="C178" s="1374"/>
      <c r="D178" s="1374"/>
      <c r="E178" s="616"/>
      <c r="F178" s="616"/>
      <c r="G178" s="616"/>
      <c r="H178" s="616"/>
      <c r="I178" s="617"/>
    </row>
    <row r="179" spans="1:49" s="973" customFormat="1" ht="25.5">
      <c r="A179" s="166">
        <v>1</v>
      </c>
      <c r="B179" s="336">
        <v>44706</v>
      </c>
      <c r="C179" s="654" t="s">
        <v>2362</v>
      </c>
      <c r="D179" s="80" t="s">
        <v>2418</v>
      </c>
      <c r="E179" s="174">
        <v>50000000</v>
      </c>
      <c r="F179" s="972"/>
      <c r="G179" s="972"/>
      <c r="H179" s="598">
        <f>E179</f>
        <v>50000000</v>
      </c>
      <c r="I179" s="1106" t="s">
        <v>1405</v>
      </c>
      <c r="J179" s="1004">
        <v>8</v>
      </c>
      <c r="K179" s="605"/>
      <c r="L179" s="605"/>
      <c r="M179" s="605"/>
      <c r="N179" s="605"/>
      <c r="O179" s="605"/>
      <c r="P179" s="605"/>
      <c r="Q179" s="605"/>
      <c r="R179" s="605"/>
      <c r="S179" s="605"/>
      <c r="T179" s="605"/>
      <c r="U179" s="605"/>
      <c r="V179" s="605"/>
      <c r="W179" s="605"/>
      <c r="X179" s="605"/>
      <c r="Y179" s="605"/>
      <c r="Z179" s="605"/>
      <c r="AA179" s="605"/>
      <c r="AB179" s="605"/>
      <c r="AC179" s="605"/>
      <c r="AD179" s="605"/>
      <c r="AE179" s="605"/>
      <c r="AF179" s="605"/>
      <c r="AG179" s="605"/>
      <c r="AH179" s="605"/>
      <c r="AI179" s="605"/>
      <c r="AJ179" s="605"/>
      <c r="AK179" s="605"/>
      <c r="AL179" s="605"/>
      <c r="AM179" s="605"/>
      <c r="AN179" s="605"/>
      <c r="AO179" s="605"/>
      <c r="AP179" s="605"/>
      <c r="AQ179" s="605"/>
      <c r="AR179" s="605"/>
    </row>
    <row r="180" spans="1:49" s="973" customFormat="1" ht="25.5">
      <c r="A180" s="166">
        <f>A179+1</f>
        <v>2</v>
      </c>
      <c r="B180" s="336" t="s">
        <v>1689</v>
      </c>
      <c r="C180" s="654" t="s">
        <v>2362</v>
      </c>
      <c r="D180" s="182" t="s">
        <v>2414</v>
      </c>
      <c r="E180" s="174">
        <v>5120000</v>
      </c>
      <c r="F180" s="972"/>
      <c r="G180" s="598">
        <f t="shared" ref="G180:G186" si="17">E180</f>
        <v>5120000</v>
      </c>
      <c r="H180" s="972"/>
      <c r="I180" s="1106">
        <v>7.1</v>
      </c>
      <c r="J180" s="1004">
        <v>7</v>
      </c>
      <c r="K180" s="605"/>
      <c r="L180" s="605"/>
      <c r="M180" s="605"/>
      <c r="N180" s="605"/>
      <c r="O180" s="605"/>
      <c r="P180" s="605"/>
      <c r="Q180" s="605"/>
      <c r="R180" s="605"/>
      <c r="S180" s="605"/>
      <c r="T180" s="605"/>
      <c r="U180" s="605"/>
      <c r="V180" s="605"/>
      <c r="W180" s="605"/>
      <c r="X180" s="605"/>
      <c r="Y180" s="605"/>
      <c r="Z180" s="605"/>
      <c r="AA180" s="605"/>
      <c r="AB180" s="605"/>
      <c r="AC180" s="605"/>
      <c r="AD180" s="605"/>
      <c r="AE180" s="605"/>
      <c r="AF180" s="605"/>
      <c r="AG180" s="605"/>
      <c r="AH180" s="605"/>
      <c r="AI180" s="605"/>
      <c r="AJ180" s="605"/>
      <c r="AK180" s="605"/>
      <c r="AL180" s="605"/>
      <c r="AM180" s="605"/>
      <c r="AN180" s="605"/>
      <c r="AO180" s="605"/>
      <c r="AP180" s="605"/>
      <c r="AQ180" s="605"/>
      <c r="AR180" s="605"/>
    </row>
    <row r="181" spans="1:49" s="973" customFormat="1" ht="25.5">
      <c r="A181" s="166">
        <f t="shared" ref="A181:A186" si="18">A180+1</f>
        <v>3</v>
      </c>
      <c r="B181" s="979" t="s">
        <v>1689</v>
      </c>
      <c r="C181" s="650" t="s">
        <v>2362</v>
      </c>
      <c r="D181" s="182" t="s">
        <v>2413</v>
      </c>
      <c r="E181" s="174">
        <v>2867918</v>
      </c>
      <c r="F181" s="972"/>
      <c r="G181" s="598">
        <f t="shared" si="17"/>
        <v>2867918</v>
      </c>
      <c r="H181" s="972"/>
      <c r="I181" s="1106">
        <v>7.1</v>
      </c>
      <c r="J181" s="1004">
        <v>7</v>
      </c>
      <c r="K181" s="605"/>
      <c r="L181" s="605"/>
      <c r="M181" s="605"/>
      <c r="N181" s="605"/>
      <c r="O181" s="605"/>
      <c r="P181" s="605"/>
      <c r="Q181" s="605"/>
      <c r="R181" s="605"/>
      <c r="S181" s="605"/>
      <c r="T181" s="605"/>
      <c r="U181" s="605"/>
      <c r="V181" s="605"/>
      <c r="W181" s="605"/>
      <c r="X181" s="605"/>
      <c r="Y181" s="605"/>
      <c r="Z181" s="605"/>
      <c r="AA181" s="605"/>
      <c r="AB181" s="605"/>
      <c r="AC181" s="605"/>
      <c r="AD181" s="605"/>
      <c r="AE181" s="605"/>
      <c r="AF181" s="605"/>
      <c r="AG181" s="605"/>
      <c r="AH181" s="605"/>
      <c r="AI181" s="605"/>
      <c r="AJ181" s="605"/>
      <c r="AK181" s="605"/>
      <c r="AL181" s="605"/>
      <c r="AM181" s="605"/>
      <c r="AN181" s="605"/>
      <c r="AO181" s="605"/>
      <c r="AP181" s="605"/>
      <c r="AQ181" s="605"/>
      <c r="AR181" s="605"/>
    </row>
    <row r="182" spans="1:49" s="973" customFormat="1" ht="25.5">
      <c r="A182" s="166">
        <f t="shared" si="18"/>
        <v>4</v>
      </c>
      <c r="B182" s="979" t="s">
        <v>1689</v>
      </c>
      <c r="C182" s="650" t="s">
        <v>2362</v>
      </c>
      <c r="D182" s="182" t="s">
        <v>2419</v>
      </c>
      <c r="E182" s="174">
        <v>12150000</v>
      </c>
      <c r="F182" s="972"/>
      <c r="G182" s="598">
        <f t="shared" si="17"/>
        <v>12150000</v>
      </c>
      <c r="H182" s="972"/>
      <c r="I182" s="1106">
        <v>7.1</v>
      </c>
      <c r="J182" s="1004">
        <v>7</v>
      </c>
      <c r="K182" s="605"/>
      <c r="L182" s="605"/>
      <c r="M182" s="605"/>
      <c r="N182" s="605"/>
      <c r="O182" s="605"/>
      <c r="P182" s="605"/>
      <c r="Q182" s="605"/>
      <c r="R182" s="605"/>
      <c r="S182" s="605"/>
      <c r="T182" s="605"/>
      <c r="U182" s="605"/>
      <c r="V182" s="605"/>
      <c r="W182" s="605"/>
      <c r="X182" s="605"/>
      <c r="Y182" s="605"/>
      <c r="Z182" s="605"/>
      <c r="AA182" s="605"/>
      <c r="AB182" s="605"/>
      <c r="AC182" s="605"/>
      <c r="AD182" s="605"/>
      <c r="AE182" s="605"/>
      <c r="AF182" s="605"/>
      <c r="AG182" s="605"/>
      <c r="AH182" s="605"/>
      <c r="AI182" s="605"/>
      <c r="AJ182" s="605"/>
      <c r="AK182" s="605"/>
      <c r="AL182" s="605"/>
      <c r="AM182" s="605"/>
      <c r="AN182" s="605"/>
      <c r="AO182" s="605"/>
      <c r="AP182" s="605"/>
      <c r="AQ182" s="605"/>
      <c r="AR182" s="605"/>
    </row>
    <row r="183" spans="1:49" s="973" customFormat="1" ht="38.25">
      <c r="A183" s="166">
        <f t="shared" si="18"/>
        <v>5</v>
      </c>
      <c r="B183" s="979">
        <v>44922</v>
      </c>
      <c r="C183" s="654" t="s">
        <v>2362</v>
      </c>
      <c r="D183" s="80" t="s">
        <v>2201</v>
      </c>
      <c r="E183" s="174">
        <v>20000000</v>
      </c>
      <c r="F183" s="972"/>
      <c r="G183" s="598">
        <f t="shared" si="17"/>
        <v>20000000</v>
      </c>
      <c r="H183" s="972"/>
      <c r="I183" s="1106">
        <v>7.1</v>
      </c>
      <c r="J183" s="1004">
        <v>7</v>
      </c>
      <c r="K183" s="605"/>
      <c r="L183" s="605"/>
      <c r="M183" s="605"/>
      <c r="N183" s="605"/>
      <c r="O183" s="605"/>
      <c r="P183" s="605"/>
      <c r="Q183" s="605"/>
      <c r="R183" s="605"/>
      <c r="S183" s="605"/>
      <c r="T183" s="605"/>
      <c r="U183" s="605"/>
      <c r="V183" s="605"/>
      <c r="W183" s="605"/>
      <c r="X183" s="605"/>
      <c r="Y183" s="605"/>
      <c r="Z183" s="605"/>
      <c r="AA183" s="605"/>
      <c r="AB183" s="605"/>
      <c r="AC183" s="605"/>
      <c r="AD183" s="605"/>
      <c r="AE183" s="605"/>
      <c r="AF183" s="605"/>
      <c r="AG183" s="605"/>
      <c r="AH183" s="605"/>
      <c r="AI183" s="605"/>
      <c r="AJ183" s="605"/>
      <c r="AK183" s="605"/>
      <c r="AL183" s="605"/>
      <c r="AM183" s="605"/>
      <c r="AN183" s="605"/>
      <c r="AO183" s="605"/>
      <c r="AP183" s="605"/>
      <c r="AQ183" s="605"/>
      <c r="AR183" s="605"/>
    </row>
    <row r="184" spans="1:49" s="973" customFormat="1" ht="38.25">
      <c r="A184" s="166">
        <f t="shared" si="18"/>
        <v>6</v>
      </c>
      <c r="B184" s="979">
        <v>44922</v>
      </c>
      <c r="C184" s="654" t="s">
        <v>2362</v>
      </c>
      <c r="D184" s="80" t="s">
        <v>2189</v>
      </c>
      <c r="E184" s="174">
        <v>7500000</v>
      </c>
      <c r="F184" s="972"/>
      <c r="G184" s="598">
        <f t="shared" si="17"/>
        <v>7500000</v>
      </c>
      <c r="H184" s="972"/>
      <c r="I184" s="1106">
        <v>7.1</v>
      </c>
      <c r="J184" s="1004">
        <v>7</v>
      </c>
      <c r="K184" s="605"/>
      <c r="L184" s="605"/>
      <c r="M184" s="605"/>
      <c r="N184" s="605"/>
      <c r="O184" s="605"/>
      <c r="P184" s="605"/>
      <c r="Q184" s="605"/>
      <c r="R184" s="605"/>
      <c r="S184" s="605"/>
      <c r="T184" s="605"/>
      <c r="U184" s="605"/>
      <c r="V184" s="605"/>
      <c r="W184" s="605"/>
      <c r="X184" s="605"/>
      <c r="Y184" s="605"/>
      <c r="Z184" s="605"/>
      <c r="AA184" s="605"/>
      <c r="AB184" s="605"/>
      <c r="AC184" s="605"/>
      <c r="AD184" s="605"/>
      <c r="AE184" s="605"/>
      <c r="AF184" s="605"/>
      <c r="AG184" s="605"/>
      <c r="AH184" s="605"/>
      <c r="AI184" s="605"/>
      <c r="AJ184" s="605"/>
      <c r="AK184" s="605"/>
      <c r="AL184" s="605"/>
      <c r="AM184" s="605"/>
      <c r="AN184" s="605"/>
      <c r="AO184" s="605"/>
      <c r="AP184" s="605"/>
      <c r="AQ184" s="605"/>
      <c r="AR184" s="605"/>
    </row>
    <row r="185" spans="1:49" s="973" customFormat="1" ht="38.25">
      <c r="A185" s="166">
        <f t="shared" si="18"/>
        <v>7</v>
      </c>
      <c r="B185" s="979">
        <v>44924</v>
      </c>
      <c r="C185" s="654" t="s">
        <v>2362</v>
      </c>
      <c r="D185" s="80" t="s">
        <v>2364</v>
      </c>
      <c r="E185" s="174">
        <v>13000000</v>
      </c>
      <c r="F185" s="972"/>
      <c r="G185" s="598">
        <f t="shared" si="17"/>
        <v>13000000</v>
      </c>
      <c r="H185" s="972"/>
      <c r="I185" s="1106">
        <v>7.1</v>
      </c>
      <c r="J185" s="1004">
        <v>7</v>
      </c>
      <c r="K185" s="605"/>
      <c r="L185" s="605"/>
      <c r="M185" s="605"/>
      <c r="N185" s="605"/>
      <c r="O185" s="605"/>
      <c r="P185" s="605"/>
      <c r="Q185" s="605"/>
      <c r="R185" s="605"/>
      <c r="S185" s="605"/>
      <c r="T185" s="605"/>
      <c r="U185" s="605"/>
      <c r="V185" s="605"/>
      <c r="W185" s="605"/>
      <c r="X185" s="605"/>
      <c r="Y185" s="605"/>
      <c r="Z185" s="605"/>
      <c r="AA185" s="605"/>
      <c r="AB185" s="605"/>
      <c r="AC185" s="605"/>
      <c r="AD185" s="605"/>
      <c r="AE185" s="605"/>
      <c r="AF185" s="605"/>
      <c r="AG185" s="605"/>
      <c r="AH185" s="605"/>
      <c r="AI185" s="605"/>
      <c r="AJ185" s="605"/>
      <c r="AK185" s="605"/>
      <c r="AL185" s="605"/>
      <c r="AM185" s="605"/>
      <c r="AN185" s="605"/>
      <c r="AO185" s="605"/>
      <c r="AP185" s="605"/>
      <c r="AQ185" s="605"/>
      <c r="AR185" s="605"/>
    </row>
    <row r="186" spans="1:49" s="607" customFormat="1" ht="25.5">
      <c r="A186" s="166">
        <f t="shared" si="18"/>
        <v>8</v>
      </c>
      <c r="B186" s="979">
        <v>44925</v>
      </c>
      <c r="C186" s="654" t="s">
        <v>2362</v>
      </c>
      <c r="D186" s="80" t="s">
        <v>2411</v>
      </c>
      <c r="E186" s="174">
        <v>5232000</v>
      </c>
      <c r="F186" s="598"/>
      <c r="G186" s="171">
        <f t="shared" si="17"/>
        <v>5232000</v>
      </c>
      <c r="H186" s="598"/>
      <c r="I186" s="990">
        <v>7.1</v>
      </c>
      <c r="J186" s="397">
        <v>7</v>
      </c>
      <c r="K186" s="605"/>
      <c r="L186" s="605"/>
      <c r="M186" s="605"/>
      <c r="N186" s="605"/>
      <c r="O186" s="605"/>
      <c r="P186" s="605"/>
      <c r="Q186" s="605"/>
      <c r="R186" s="605"/>
      <c r="S186" s="605"/>
      <c r="T186" s="605"/>
      <c r="U186" s="605"/>
      <c r="V186" s="605"/>
      <c r="W186" s="605"/>
      <c r="X186" s="605"/>
      <c r="Y186" s="605"/>
      <c r="Z186" s="605"/>
      <c r="AA186" s="605"/>
      <c r="AB186" s="605"/>
      <c r="AC186" s="605"/>
      <c r="AD186" s="605"/>
      <c r="AE186" s="605"/>
      <c r="AF186" s="605"/>
      <c r="AG186" s="605"/>
      <c r="AH186" s="605"/>
      <c r="AI186" s="605"/>
      <c r="AJ186" s="605"/>
      <c r="AK186" s="605"/>
      <c r="AL186" s="605"/>
      <c r="AM186" s="605"/>
      <c r="AN186" s="605"/>
      <c r="AO186" s="605"/>
      <c r="AP186" s="605"/>
      <c r="AQ186" s="605"/>
      <c r="AR186" s="605"/>
      <c r="AS186" s="606"/>
    </row>
    <row r="187" spans="1:49" ht="13.5" thickBot="1">
      <c r="A187" s="618"/>
      <c r="B187" s="619"/>
      <c r="C187" s="620"/>
      <c r="D187" s="621" t="s">
        <v>404</v>
      </c>
      <c r="E187" s="622">
        <f>SUM(E10:E186)</f>
        <v>4277133796.4000001</v>
      </c>
      <c r="F187" s="622">
        <f>SUM(F10:F186)</f>
        <v>3898854600</v>
      </c>
      <c r="G187" s="622">
        <f>SUM(G10:G186)</f>
        <v>203907418</v>
      </c>
      <c r="H187" s="622">
        <f>SUM(H10:H186)</f>
        <v>174371778.40000001</v>
      </c>
      <c r="I187" s="623"/>
    </row>
    <row r="188" spans="1:49" s="1112" customFormat="1" ht="13.5" thickTop="1">
      <c r="A188" s="1107"/>
      <c r="B188" s="1108"/>
      <c r="C188" s="1109"/>
      <c r="D188" s="1110"/>
      <c r="E188" s="632"/>
      <c r="F188" s="632">
        <f>VCB!D4421+PVCB!D438</f>
        <v>3898854600</v>
      </c>
      <c r="G188" s="632">
        <f>PVCB!D439+VCB!D4422+'Tam ung'!E37</f>
        <v>203907418</v>
      </c>
      <c r="H188" s="632">
        <f>PVCB!D442+VCB!D4425+'VCB-USD'!F58+'Tam ung'!E38</f>
        <v>174371778.40000001</v>
      </c>
      <c r="I188" s="1109"/>
      <c r="J188" s="1109"/>
      <c r="K188" s="1111"/>
      <c r="L188" s="1111"/>
      <c r="M188" s="1111"/>
      <c r="N188" s="1111"/>
      <c r="O188" s="1111"/>
      <c r="P188" s="1111"/>
      <c r="Q188" s="1111"/>
      <c r="R188" s="1111"/>
      <c r="S188" s="1111"/>
      <c r="T188" s="1111"/>
      <c r="U188" s="1111"/>
      <c r="V188" s="1111"/>
      <c r="W188" s="1111"/>
      <c r="X188" s="1111"/>
      <c r="Y188" s="1111"/>
      <c r="Z188" s="1111"/>
      <c r="AA188" s="1111"/>
      <c r="AB188" s="1111"/>
      <c r="AC188" s="1111"/>
      <c r="AD188" s="1111"/>
      <c r="AE188" s="1111"/>
      <c r="AF188" s="1111"/>
      <c r="AG188" s="1111"/>
      <c r="AH188" s="1111"/>
      <c r="AI188" s="1111"/>
      <c r="AJ188" s="1111"/>
      <c r="AK188" s="1111"/>
      <c r="AL188" s="1111"/>
      <c r="AM188" s="1111"/>
      <c r="AN188" s="1111"/>
      <c r="AO188" s="1111"/>
      <c r="AP188" s="1111"/>
      <c r="AQ188" s="1111"/>
      <c r="AR188" s="1111"/>
    </row>
    <row r="189" spans="1:49" s="1112" customFormat="1">
      <c r="A189" s="1107"/>
      <c r="B189" s="1108"/>
      <c r="C189" s="1109"/>
      <c r="D189" s="1113"/>
      <c r="E189" s="632"/>
      <c r="F189" s="632"/>
      <c r="G189" s="632"/>
      <c r="H189" s="632"/>
      <c r="I189" s="1109"/>
      <c r="J189" s="1109"/>
      <c r="K189" s="1111"/>
      <c r="L189" s="1111"/>
      <c r="M189" s="1111"/>
      <c r="N189" s="1111"/>
      <c r="O189" s="1111"/>
      <c r="P189" s="1111"/>
      <c r="Q189" s="1111"/>
      <c r="R189" s="1111"/>
      <c r="S189" s="1111"/>
      <c r="T189" s="1111"/>
      <c r="U189" s="1111"/>
      <c r="V189" s="1111"/>
      <c r="W189" s="1111"/>
      <c r="X189" s="1111"/>
      <c r="Y189" s="1111"/>
      <c r="Z189" s="1111"/>
      <c r="AA189" s="1111"/>
      <c r="AB189" s="1111"/>
      <c r="AC189" s="1111"/>
      <c r="AD189" s="1111"/>
      <c r="AE189" s="1111"/>
      <c r="AF189" s="1111"/>
      <c r="AG189" s="1111"/>
      <c r="AH189" s="1111"/>
      <c r="AI189" s="1111"/>
      <c r="AJ189" s="1111"/>
      <c r="AK189" s="1111"/>
      <c r="AL189" s="1111"/>
      <c r="AM189" s="1111"/>
      <c r="AN189" s="1111"/>
      <c r="AO189" s="1111"/>
      <c r="AP189" s="1111"/>
      <c r="AQ189" s="1111"/>
      <c r="AR189" s="1111"/>
    </row>
    <row r="190" spans="1:49" s="142" customFormat="1" ht="15.95" customHeight="1">
      <c r="A190" s="624"/>
      <c r="B190" s="236"/>
      <c r="C190" s="625"/>
      <c r="D190" s="1007"/>
      <c r="E190" s="232"/>
      <c r="G190" s="144" t="s">
        <v>2600</v>
      </c>
      <c r="H190" s="144"/>
      <c r="I190" s="626"/>
      <c r="J190" s="154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  <c r="Y190" s="143"/>
      <c r="Z190" s="143"/>
      <c r="AA190" s="143"/>
      <c r="AB190" s="143"/>
      <c r="AC190" s="143"/>
      <c r="AD190" s="143"/>
      <c r="AE190" s="143"/>
      <c r="AF190" s="143"/>
      <c r="AG190" s="143"/>
      <c r="AH190" s="143"/>
      <c r="AI190" s="143"/>
      <c r="AJ190" s="143"/>
      <c r="AK190" s="143"/>
      <c r="AL190" s="143"/>
      <c r="AM190" s="143"/>
      <c r="AN190" s="143"/>
      <c r="AO190" s="143"/>
      <c r="AP190" s="143"/>
      <c r="AQ190" s="143"/>
      <c r="AR190" s="143"/>
      <c r="AS190" s="143"/>
      <c r="AT190" s="143"/>
      <c r="AU190" s="143"/>
      <c r="AV190" s="143"/>
      <c r="AW190" s="143"/>
    </row>
    <row r="191" spans="1:49" s="142" customFormat="1" ht="15.95" customHeight="1">
      <c r="A191" s="627"/>
      <c r="B191" s="1368" t="s">
        <v>174</v>
      </c>
      <c r="C191" s="1368"/>
      <c r="D191" s="271"/>
      <c r="E191" s="234"/>
      <c r="G191" s="410" t="s">
        <v>175</v>
      </c>
      <c r="H191" s="410"/>
      <c r="I191" s="154"/>
      <c r="J191" s="154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  <c r="Y191" s="143"/>
      <c r="Z191" s="143"/>
      <c r="AA191" s="143"/>
      <c r="AB191" s="143"/>
      <c r="AC191" s="143"/>
      <c r="AD191" s="143"/>
      <c r="AE191" s="143"/>
      <c r="AF191" s="143"/>
      <c r="AG191" s="143"/>
      <c r="AH191" s="143"/>
      <c r="AI191" s="143"/>
      <c r="AJ191" s="143"/>
      <c r="AK191" s="143"/>
      <c r="AL191" s="143"/>
      <c r="AM191" s="143"/>
      <c r="AN191" s="143"/>
      <c r="AO191" s="143"/>
      <c r="AP191" s="143"/>
      <c r="AQ191" s="143"/>
      <c r="AR191" s="143"/>
      <c r="AS191" s="143"/>
      <c r="AT191" s="143"/>
      <c r="AU191" s="143"/>
      <c r="AV191" s="143"/>
      <c r="AW191" s="143"/>
    </row>
    <row r="192" spans="1:49" s="142" customFormat="1">
      <c r="A192" s="628"/>
      <c r="B192" s="1369"/>
      <c r="C192" s="1369"/>
      <c r="D192" s="273"/>
      <c r="E192" s="233"/>
      <c r="F192" s="232"/>
      <c r="G192" s="144"/>
      <c r="H192" s="148"/>
      <c r="I192" s="154"/>
      <c r="J192" s="154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  <c r="Y192" s="143"/>
      <c r="Z192" s="143"/>
      <c r="AA192" s="143"/>
      <c r="AB192" s="143"/>
      <c r="AC192" s="143"/>
      <c r="AD192" s="143"/>
      <c r="AE192" s="143"/>
      <c r="AF192" s="143"/>
      <c r="AG192" s="143"/>
      <c r="AH192" s="143"/>
      <c r="AI192" s="143"/>
      <c r="AJ192" s="143"/>
      <c r="AK192" s="143"/>
      <c r="AL192" s="143"/>
      <c r="AM192" s="143"/>
      <c r="AN192" s="143"/>
      <c r="AO192" s="143"/>
      <c r="AP192" s="143"/>
      <c r="AQ192" s="143"/>
      <c r="AR192" s="143"/>
      <c r="AS192" s="143"/>
      <c r="AT192" s="143"/>
      <c r="AU192" s="143"/>
      <c r="AV192" s="143"/>
      <c r="AW192" s="143"/>
    </row>
    <row r="193" spans="1:44">
      <c r="A193" s="629"/>
      <c r="B193" s="236"/>
      <c r="C193" s="151"/>
      <c r="D193" s="1008"/>
      <c r="E193" s="630"/>
      <c r="F193" s="631"/>
      <c r="G193" s="151"/>
      <c r="H193" s="632"/>
    </row>
    <row r="194" spans="1:44">
      <c r="A194" s="629"/>
      <c r="B194" s="236"/>
      <c r="C194" s="151"/>
      <c r="D194" s="1008"/>
      <c r="E194" s="630"/>
      <c r="G194" s="633"/>
    </row>
    <row r="195" spans="1:44">
      <c r="A195" s="629"/>
      <c r="B195" s="236"/>
      <c r="C195" s="151"/>
      <c r="D195" s="285"/>
      <c r="E195" s="267"/>
      <c r="F195" s="267"/>
      <c r="G195" s="267"/>
      <c r="H195" s="631"/>
    </row>
    <row r="196" spans="1:44">
      <c r="A196" s="629"/>
      <c r="B196" s="236"/>
      <c r="C196" s="151"/>
      <c r="D196" s="285"/>
      <c r="E196" s="267"/>
      <c r="F196" s="631"/>
      <c r="G196" s="633"/>
      <c r="I196" s="634"/>
    </row>
    <row r="197" spans="1:44">
      <c r="A197" s="629"/>
      <c r="B197" s="1370" t="s">
        <v>178</v>
      </c>
      <c r="C197" s="1370"/>
      <c r="D197" s="288"/>
      <c r="E197" s="635"/>
      <c r="G197" s="144" t="s">
        <v>179</v>
      </c>
      <c r="I197" s="639"/>
      <c r="K197" s="580"/>
      <c r="L197" s="580"/>
      <c r="M197" s="580"/>
      <c r="N197" s="580"/>
      <c r="O197" s="580"/>
      <c r="P197" s="580"/>
      <c r="Q197" s="580"/>
      <c r="R197" s="580"/>
      <c r="S197" s="580"/>
      <c r="T197" s="580"/>
      <c r="U197" s="580"/>
      <c r="V197" s="580"/>
      <c r="W197" s="580"/>
      <c r="X197" s="580"/>
      <c r="Y197" s="580"/>
      <c r="Z197" s="580"/>
      <c r="AA197" s="580"/>
      <c r="AB197" s="580"/>
      <c r="AC197" s="580"/>
      <c r="AD197" s="580"/>
      <c r="AE197" s="580"/>
      <c r="AF197" s="580"/>
      <c r="AG197" s="580"/>
      <c r="AH197" s="580"/>
      <c r="AI197" s="580"/>
      <c r="AJ197" s="580"/>
      <c r="AK197" s="580"/>
      <c r="AL197" s="580"/>
      <c r="AM197" s="580"/>
      <c r="AN197" s="580"/>
      <c r="AO197" s="580"/>
      <c r="AP197" s="580"/>
      <c r="AQ197" s="580"/>
      <c r="AR197" s="580"/>
    </row>
    <row r="198" spans="1:44">
      <c r="A198" s="629"/>
      <c r="B198" s="636"/>
      <c r="C198" s="578"/>
      <c r="D198" s="288"/>
      <c r="E198" s="635"/>
      <c r="F198" s="630"/>
      <c r="G198" s="630"/>
      <c r="I198" s="639"/>
      <c r="K198" s="580"/>
      <c r="L198" s="580"/>
      <c r="M198" s="580"/>
      <c r="N198" s="580"/>
      <c r="O198" s="580"/>
      <c r="P198" s="580"/>
      <c r="Q198" s="580"/>
      <c r="R198" s="580"/>
      <c r="S198" s="580"/>
      <c r="T198" s="580"/>
      <c r="U198" s="580"/>
      <c r="V198" s="580"/>
      <c r="W198" s="580"/>
      <c r="X198" s="580"/>
      <c r="Y198" s="580"/>
      <c r="Z198" s="580"/>
      <c r="AA198" s="580"/>
      <c r="AB198" s="580"/>
      <c r="AC198" s="580"/>
      <c r="AD198" s="580"/>
      <c r="AE198" s="580"/>
      <c r="AF198" s="580"/>
      <c r="AG198" s="580"/>
      <c r="AH198" s="580"/>
      <c r="AI198" s="580"/>
      <c r="AJ198" s="580"/>
      <c r="AK198" s="580"/>
      <c r="AL198" s="580"/>
      <c r="AM198" s="580"/>
      <c r="AN198" s="580"/>
      <c r="AO198" s="580"/>
      <c r="AP198" s="580"/>
      <c r="AQ198" s="580"/>
      <c r="AR198" s="580"/>
    </row>
    <row r="199" spans="1:44">
      <c r="A199" s="629"/>
      <c r="B199" s="636"/>
      <c r="C199" s="578"/>
      <c r="D199" s="231"/>
      <c r="E199" s="637"/>
      <c r="F199" s="632"/>
      <c r="G199" s="633"/>
      <c r="I199" s="639"/>
      <c r="K199" s="580"/>
      <c r="L199" s="580"/>
      <c r="M199" s="580"/>
      <c r="N199" s="580"/>
      <c r="O199" s="580"/>
      <c r="P199" s="580"/>
      <c r="Q199" s="580"/>
      <c r="R199" s="580"/>
      <c r="S199" s="580"/>
      <c r="T199" s="580"/>
      <c r="U199" s="580"/>
      <c r="V199" s="580"/>
      <c r="W199" s="580"/>
      <c r="X199" s="580"/>
      <c r="Y199" s="580"/>
      <c r="Z199" s="580"/>
      <c r="AA199" s="580"/>
      <c r="AB199" s="580"/>
      <c r="AC199" s="580"/>
      <c r="AD199" s="580"/>
      <c r="AE199" s="580"/>
      <c r="AF199" s="580"/>
      <c r="AG199" s="580"/>
      <c r="AH199" s="580"/>
      <c r="AI199" s="580"/>
      <c r="AJ199" s="580"/>
      <c r="AK199" s="580"/>
      <c r="AL199" s="580"/>
      <c r="AM199" s="580"/>
      <c r="AN199" s="580"/>
      <c r="AO199" s="580"/>
      <c r="AP199" s="580"/>
      <c r="AQ199" s="580"/>
      <c r="AR199" s="580"/>
    </row>
    <row r="200" spans="1:44">
      <c r="E200" s="631"/>
      <c r="F200" s="632"/>
      <c r="G200" s="633"/>
      <c r="I200" s="639"/>
      <c r="K200" s="580"/>
      <c r="L200" s="580"/>
      <c r="M200" s="580"/>
      <c r="N200" s="580"/>
      <c r="O200" s="580"/>
      <c r="P200" s="580"/>
      <c r="Q200" s="580"/>
      <c r="R200" s="580"/>
      <c r="S200" s="580"/>
      <c r="T200" s="580"/>
      <c r="U200" s="580"/>
      <c r="V200" s="580"/>
      <c r="W200" s="580"/>
      <c r="X200" s="580"/>
      <c r="Y200" s="580"/>
      <c r="Z200" s="580"/>
      <c r="AA200" s="580"/>
      <c r="AB200" s="580"/>
      <c r="AC200" s="580"/>
      <c r="AD200" s="580"/>
      <c r="AE200" s="580"/>
      <c r="AF200" s="580"/>
      <c r="AG200" s="580"/>
      <c r="AH200" s="580"/>
      <c r="AI200" s="580"/>
      <c r="AJ200" s="580"/>
      <c r="AK200" s="580"/>
      <c r="AL200" s="580"/>
      <c r="AM200" s="580"/>
      <c r="AN200" s="580"/>
      <c r="AO200" s="580"/>
      <c r="AP200" s="580"/>
      <c r="AQ200" s="580"/>
      <c r="AR200" s="580"/>
    </row>
    <row r="201" spans="1:44">
      <c r="G201" s="633"/>
      <c r="I201" s="639"/>
      <c r="K201" s="580"/>
      <c r="L201" s="580"/>
      <c r="M201" s="580"/>
      <c r="N201" s="580"/>
      <c r="O201" s="580"/>
      <c r="P201" s="580"/>
      <c r="Q201" s="580"/>
      <c r="R201" s="580"/>
      <c r="S201" s="580"/>
      <c r="T201" s="580"/>
      <c r="U201" s="580"/>
      <c r="V201" s="580"/>
      <c r="W201" s="580"/>
      <c r="X201" s="580"/>
      <c r="Y201" s="580"/>
      <c r="Z201" s="580"/>
      <c r="AA201" s="580"/>
      <c r="AB201" s="580"/>
      <c r="AC201" s="580"/>
      <c r="AD201" s="580"/>
      <c r="AE201" s="580"/>
      <c r="AF201" s="580"/>
      <c r="AG201" s="580"/>
      <c r="AH201" s="580"/>
      <c r="AI201" s="580"/>
      <c r="AJ201" s="580"/>
      <c r="AK201" s="580"/>
      <c r="AL201" s="580"/>
      <c r="AM201" s="580"/>
      <c r="AN201" s="580"/>
      <c r="AO201" s="580"/>
      <c r="AP201" s="580"/>
      <c r="AQ201" s="580"/>
      <c r="AR201" s="580"/>
    </row>
    <row r="202" spans="1:44">
      <c r="G202" s="633"/>
      <c r="H202" s="633"/>
      <c r="I202" s="639"/>
      <c r="K202" s="580"/>
      <c r="L202" s="580"/>
      <c r="M202" s="580"/>
      <c r="N202" s="580"/>
      <c r="O202" s="580"/>
      <c r="P202" s="580"/>
      <c r="Q202" s="580"/>
      <c r="R202" s="580"/>
      <c r="S202" s="580"/>
      <c r="T202" s="580"/>
      <c r="U202" s="580"/>
      <c r="V202" s="580"/>
      <c r="W202" s="580"/>
      <c r="X202" s="580"/>
      <c r="Y202" s="580"/>
      <c r="Z202" s="580"/>
      <c r="AA202" s="580"/>
      <c r="AB202" s="580"/>
      <c r="AC202" s="580"/>
      <c r="AD202" s="580"/>
      <c r="AE202" s="580"/>
      <c r="AF202" s="580"/>
      <c r="AG202" s="580"/>
      <c r="AH202" s="580"/>
      <c r="AI202" s="580"/>
      <c r="AJ202" s="580"/>
      <c r="AK202" s="580"/>
      <c r="AL202" s="580"/>
      <c r="AM202" s="580"/>
      <c r="AN202" s="580"/>
      <c r="AO202" s="580"/>
      <c r="AP202" s="580"/>
      <c r="AQ202" s="580"/>
      <c r="AR202" s="580"/>
    </row>
    <row r="203" spans="1:44">
      <c r="G203" s="633"/>
      <c r="H203" s="633"/>
      <c r="I203" s="639"/>
      <c r="K203" s="580"/>
      <c r="L203" s="580"/>
      <c r="M203" s="580"/>
      <c r="N203" s="580"/>
      <c r="O203" s="580"/>
      <c r="P203" s="580"/>
      <c r="Q203" s="580"/>
      <c r="R203" s="580"/>
      <c r="S203" s="580"/>
      <c r="T203" s="580"/>
      <c r="U203" s="580"/>
      <c r="V203" s="580"/>
      <c r="W203" s="580"/>
      <c r="X203" s="580"/>
      <c r="Y203" s="580"/>
      <c r="Z203" s="580"/>
      <c r="AA203" s="580"/>
      <c r="AB203" s="580"/>
      <c r="AC203" s="580"/>
      <c r="AD203" s="580"/>
      <c r="AE203" s="580"/>
      <c r="AF203" s="580"/>
      <c r="AG203" s="580"/>
      <c r="AH203" s="580"/>
      <c r="AI203" s="580"/>
      <c r="AJ203" s="580"/>
      <c r="AK203" s="580"/>
      <c r="AL203" s="580"/>
      <c r="AM203" s="580"/>
      <c r="AN203" s="580"/>
      <c r="AO203" s="580"/>
      <c r="AP203" s="580"/>
      <c r="AQ203" s="580"/>
      <c r="AR203" s="580"/>
    </row>
    <row r="204" spans="1:44">
      <c r="G204" s="633"/>
      <c r="I204" s="639"/>
      <c r="K204" s="580"/>
      <c r="L204" s="580"/>
      <c r="M204" s="580"/>
      <c r="N204" s="580"/>
      <c r="O204" s="580"/>
      <c r="P204" s="580"/>
      <c r="Q204" s="580"/>
      <c r="R204" s="580"/>
      <c r="S204" s="580"/>
      <c r="T204" s="580"/>
      <c r="U204" s="580"/>
      <c r="V204" s="580"/>
      <c r="W204" s="580"/>
      <c r="X204" s="580"/>
      <c r="Y204" s="580"/>
      <c r="Z204" s="580"/>
      <c r="AA204" s="580"/>
      <c r="AB204" s="580"/>
      <c r="AC204" s="580"/>
      <c r="AD204" s="580"/>
      <c r="AE204" s="580"/>
      <c r="AF204" s="580"/>
      <c r="AG204" s="580"/>
      <c r="AH204" s="580"/>
      <c r="AI204" s="580"/>
      <c r="AJ204" s="580"/>
      <c r="AK204" s="580"/>
      <c r="AL204" s="580"/>
      <c r="AM204" s="580"/>
      <c r="AN204" s="580"/>
      <c r="AO204" s="580"/>
      <c r="AP204" s="580"/>
      <c r="AQ204" s="580"/>
      <c r="AR204" s="580"/>
    </row>
    <row r="205" spans="1:44">
      <c r="G205" s="633"/>
      <c r="I205" s="639"/>
      <c r="K205" s="580"/>
      <c r="L205" s="580"/>
      <c r="M205" s="580"/>
      <c r="N205" s="580"/>
      <c r="O205" s="580"/>
      <c r="P205" s="580"/>
      <c r="Q205" s="580"/>
      <c r="R205" s="580"/>
      <c r="S205" s="580"/>
      <c r="T205" s="580"/>
      <c r="U205" s="580"/>
      <c r="V205" s="580"/>
      <c r="W205" s="580"/>
      <c r="X205" s="580"/>
      <c r="Y205" s="580"/>
      <c r="Z205" s="580"/>
      <c r="AA205" s="580"/>
      <c r="AB205" s="580"/>
      <c r="AC205" s="580"/>
      <c r="AD205" s="580"/>
      <c r="AE205" s="580"/>
      <c r="AF205" s="580"/>
      <c r="AG205" s="580"/>
      <c r="AH205" s="580"/>
      <c r="AI205" s="580"/>
      <c r="AJ205" s="580"/>
      <c r="AK205" s="580"/>
      <c r="AL205" s="580"/>
      <c r="AM205" s="580"/>
      <c r="AN205" s="580"/>
      <c r="AO205" s="580"/>
      <c r="AP205" s="580"/>
      <c r="AQ205" s="580"/>
      <c r="AR205" s="580"/>
    </row>
    <row r="206" spans="1:44">
      <c r="G206" s="633"/>
      <c r="I206" s="639"/>
      <c r="K206" s="580"/>
      <c r="L206" s="580"/>
      <c r="M206" s="580"/>
      <c r="N206" s="580"/>
      <c r="O206" s="580"/>
      <c r="P206" s="580"/>
      <c r="Q206" s="580"/>
      <c r="R206" s="580"/>
      <c r="S206" s="580"/>
      <c r="T206" s="580"/>
      <c r="U206" s="580"/>
      <c r="V206" s="580"/>
      <c r="W206" s="580"/>
      <c r="X206" s="580"/>
      <c r="Y206" s="580"/>
      <c r="Z206" s="580"/>
      <c r="AA206" s="580"/>
      <c r="AB206" s="580"/>
      <c r="AC206" s="580"/>
      <c r="AD206" s="580"/>
      <c r="AE206" s="580"/>
      <c r="AF206" s="580"/>
      <c r="AG206" s="580"/>
      <c r="AH206" s="580"/>
      <c r="AI206" s="580"/>
      <c r="AJ206" s="580"/>
      <c r="AK206" s="580"/>
      <c r="AL206" s="580"/>
      <c r="AM206" s="580"/>
      <c r="AN206" s="580"/>
      <c r="AO206" s="580"/>
      <c r="AP206" s="580"/>
      <c r="AQ206" s="580"/>
      <c r="AR206" s="580"/>
    </row>
    <row r="207" spans="1:44">
      <c r="G207" s="633"/>
      <c r="I207" s="639"/>
      <c r="K207" s="580"/>
      <c r="L207" s="580"/>
      <c r="M207" s="580"/>
      <c r="N207" s="580"/>
      <c r="O207" s="580"/>
      <c r="P207" s="580"/>
      <c r="Q207" s="580"/>
      <c r="R207" s="580"/>
      <c r="S207" s="580"/>
      <c r="T207" s="580"/>
      <c r="U207" s="580"/>
      <c r="V207" s="580"/>
      <c r="W207" s="580"/>
      <c r="X207" s="580"/>
      <c r="Y207" s="580"/>
      <c r="Z207" s="580"/>
      <c r="AA207" s="580"/>
      <c r="AB207" s="580"/>
      <c r="AC207" s="580"/>
      <c r="AD207" s="580"/>
      <c r="AE207" s="580"/>
      <c r="AF207" s="580"/>
      <c r="AG207" s="580"/>
      <c r="AH207" s="580"/>
      <c r="AI207" s="580"/>
      <c r="AJ207" s="580"/>
      <c r="AK207" s="580"/>
      <c r="AL207" s="580"/>
      <c r="AM207" s="580"/>
      <c r="AN207" s="580"/>
      <c r="AO207" s="580"/>
      <c r="AP207" s="580"/>
      <c r="AQ207" s="580"/>
      <c r="AR207" s="580"/>
    </row>
    <row r="208" spans="1:44">
      <c r="G208" s="633"/>
      <c r="I208" s="639"/>
      <c r="K208" s="580"/>
      <c r="L208" s="580"/>
      <c r="M208" s="580"/>
      <c r="N208" s="580"/>
      <c r="O208" s="580"/>
      <c r="P208" s="580"/>
      <c r="Q208" s="580"/>
      <c r="R208" s="580"/>
      <c r="S208" s="580"/>
      <c r="T208" s="580"/>
      <c r="U208" s="580"/>
      <c r="V208" s="580"/>
      <c r="W208" s="580"/>
      <c r="X208" s="580"/>
      <c r="Y208" s="580"/>
      <c r="Z208" s="580"/>
      <c r="AA208" s="580"/>
      <c r="AB208" s="580"/>
      <c r="AC208" s="580"/>
      <c r="AD208" s="580"/>
      <c r="AE208" s="580"/>
      <c r="AF208" s="580"/>
      <c r="AG208" s="580"/>
      <c r="AH208" s="580"/>
      <c r="AI208" s="580"/>
      <c r="AJ208" s="580"/>
      <c r="AK208" s="580"/>
      <c r="AL208" s="580"/>
      <c r="AM208" s="580"/>
      <c r="AN208" s="580"/>
      <c r="AO208" s="580"/>
      <c r="AP208" s="580"/>
      <c r="AQ208" s="580"/>
      <c r="AR208" s="580"/>
    </row>
    <row r="209" spans="7:44">
      <c r="G209" s="640"/>
      <c r="I209" s="639"/>
      <c r="K209" s="580"/>
      <c r="L209" s="580"/>
      <c r="M209" s="580"/>
      <c r="N209" s="580"/>
      <c r="O209" s="580"/>
      <c r="P209" s="580"/>
      <c r="Q209" s="580"/>
      <c r="R209" s="580"/>
      <c r="S209" s="580"/>
      <c r="T209" s="580"/>
      <c r="U209" s="580"/>
      <c r="V209" s="580"/>
      <c r="W209" s="580"/>
      <c r="X209" s="580"/>
      <c r="Y209" s="580"/>
      <c r="Z209" s="580"/>
      <c r="AA209" s="580"/>
      <c r="AB209" s="580"/>
      <c r="AC209" s="580"/>
      <c r="AD209" s="580"/>
      <c r="AE209" s="580"/>
      <c r="AF209" s="580"/>
      <c r="AG209" s="580"/>
      <c r="AH209" s="580"/>
      <c r="AI209" s="580"/>
      <c r="AJ209" s="580"/>
      <c r="AK209" s="580"/>
      <c r="AL209" s="580"/>
      <c r="AM209" s="580"/>
      <c r="AN209" s="580"/>
      <c r="AO209" s="580"/>
      <c r="AP209" s="580"/>
      <c r="AQ209" s="580"/>
      <c r="AR209" s="580"/>
    </row>
  </sheetData>
  <autoFilter ref="A6:J188">
    <filterColumn colId="1" showButton="0"/>
    <filterColumn colId="5" showButton="0"/>
    <filterColumn colId="6" showButton="0"/>
  </autoFilter>
  <mergeCells count="14">
    <mergeCell ref="B197:C197"/>
    <mergeCell ref="E1:H1"/>
    <mergeCell ref="E2:H2"/>
    <mergeCell ref="A4:H4"/>
    <mergeCell ref="A6:A7"/>
    <mergeCell ref="B6:C6"/>
    <mergeCell ref="D6:D7"/>
    <mergeCell ref="E6:E7"/>
    <mergeCell ref="F6:H6"/>
    <mergeCell ref="B9:D9"/>
    <mergeCell ref="B32:D32"/>
    <mergeCell ref="B178:D178"/>
    <mergeCell ref="B191:C191"/>
    <mergeCell ref="B192:C192"/>
  </mergeCells>
  <pageMargins left="0.7" right="0.2" top="0.7" bottom="0.3" header="0.3" footer="0.3"/>
  <pageSetup paperSize="9" scale="92" orientation="landscape" r:id="rId1"/>
  <headerFooter>
    <oddFooter>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GW455"/>
  <sheetViews>
    <sheetView workbookViewId="0">
      <pane ySplit="12" topLeftCell="A13" activePane="bottomLeft" state="frozen"/>
      <selection pane="bottomLeft" activeCell="D17" sqref="D17"/>
    </sheetView>
  </sheetViews>
  <sheetFormatPr defaultRowHeight="12.75"/>
  <cols>
    <col min="1" max="2" width="12.7109375" style="133" customWidth="1"/>
    <col min="3" max="3" width="53.42578125" style="134" customWidth="1"/>
    <col min="4" max="6" width="13.7109375" style="133" customWidth="1"/>
    <col min="7" max="7" width="7.7109375" style="133" customWidth="1"/>
    <col min="8" max="8" width="5.7109375" style="964" customWidth="1"/>
    <col min="9" max="9" width="11.5703125" style="549" bestFit="1" customWidth="1"/>
    <col min="10" max="16384" width="9.140625" style="133"/>
  </cols>
  <sheetData>
    <row r="1" spans="1:9" ht="15.95" customHeight="1">
      <c r="A1" s="292" t="s">
        <v>362</v>
      </c>
      <c r="B1" s="293"/>
      <c r="E1" s="1029" t="s">
        <v>0</v>
      </c>
      <c r="H1" s="962"/>
    </row>
    <row r="2" spans="1:9" ht="15.95" customHeight="1">
      <c r="A2" s="294" t="s">
        <v>1</v>
      </c>
      <c r="B2" s="293"/>
      <c r="E2" s="1027" t="s">
        <v>415</v>
      </c>
      <c r="H2" s="963"/>
    </row>
    <row r="3" spans="1:9" ht="15.95" customHeight="1">
      <c r="A3" s="292"/>
      <c r="B3" s="293"/>
      <c r="E3" s="1027" t="s">
        <v>3</v>
      </c>
      <c r="H3" s="962"/>
    </row>
    <row r="4" spans="1:9">
      <c r="A4" s="292"/>
      <c r="B4" s="293"/>
      <c r="F4" s="1027"/>
      <c r="H4" s="962"/>
    </row>
    <row r="5" spans="1:9" ht="15.95" customHeight="1">
      <c r="A5" s="1386" t="s">
        <v>441</v>
      </c>
      <c r="B5" s="1386"/>
      <c r="C5" s="1386"/>
      <c r="D5" s="1386"/>
      <c r="E5" s="1386"/>
      <c r="F5" s="1386"/>
      <c r="G5" s="1386"/>
      <c r="H5" s="962"/>
    </row>
    <row r="6" spans="1:9" ht="15.95" customHeight="1">
      <c r="A6" s="294" t="s">
        <v>416</v>
      </c>
      <c r="B6" s="293"/>
      <c r="D6" s="295"/>
      <c r="F6" s="295"/>
      <c r="G6" s="295"/>
      <c r="H6" s="962"/>
    </row>
    <row r="7" spans="1:9" ht="15.95" customHeight="1">
      <c r="A7" s="294" t="s">
        <v>417</v>
      </c>
      <c r="B7" s="293"/>
      <c r="D7" s="295"/>
      <c r="F7" s="295"/>
      <c r="G7" s="295"/>
      <c r="H7" s="962"/>
    </row>
    <row r="8" spans="1:9" ht="15.95" customHeight="1">
      <c r="A8" s="294" t="s">
        <v>418</v>
      </c>
      <c r="B8" s="293"/>
    </row>
    <row r="9" spans="1:9" ht="15.95" customHeight="1">
      <c r="A9" s="294" t="s">
        <v>419</v>
      </c>
      <c r="B9" s="293"/>
    </row>
    <row r="10" spans="1:9" ht="13.5" thickBot="1">
      <c r="A10" s="297"/>
      <c r="B10" s="293"/>
      <c r="D10" s="135"/>
      <c r="E10" s="135"/>
      <c r="F10" s="298" t="s">
        <v>8</v>
      </c>
    </row>
    <row r="11" spans="1:9" ht="15.75" customHeight="1" thickTop="1">
      <c r="A11" s="1387" t="s">
        <v>9</v>
      </c>
      <c r="B11" s="1387"/>
      <c r="C11" s="1384" t="s">
        <v>10</v>
      </c>
      <c r="D11" s="1384" t="s">
        <v>2595</v>
      </c>
      <c r="E11" s="1384" t="s">
        <v>2596</v>
      </c>
      <c r="F11" s="1384" t="s">
        <v>17</v>
      </c>
      <c r="G11" s="1384" t="s">
        <v>12</v>
      </c>
      <c r="H11" s="1384" t="s">
        <v>2597</v>
      </c>
    </row>
    <row r="12" spans="1:9" ht="15.95" customHeight="1" thickBot="1">
      <c r="A12" s="299" t="s">
        <v>13</v>
      </c>
      <c r="B12" s="300" t="s">
        <v>14</v>
      </c>
      <c r="C12" s="1385"/>
      <c r="D12" s="1385"/>
      <c r="E12" s="1385"/>
      <c r="F12" s="1385"/>
      <c r="G12" s="1385"/>
      <c r="H12" s="1385"/>
    </row>
    <row r="13" spans="1:9" ht="13.5" thickTop="1">
      <c r="A13" s="301" t="s">
        <v>181</v>
      </c>
      <c r="B13" s="302"/>
      <c r="C13" s="303" t="s">
        <v>420</v>
      </c>
      <c r="D13" s="304"/>
      <c r="E13" s="305"/>
      <c r="F13" s="306">
        <v>239865924</v>
      </c>
      <c r="G13" s="1031"/>
      <c r="H13" s="307"/>
      <c r="I13" s="550"/>
    </row>
    <row r="14" spans="1:9">
      <c r="A14" s="191">
        <v>44565</v>
      </c>
      <c r="B14" s="192" t="s">
        <v>382</v>
      </c>
      <c r="C14" s="206" t="s">
        <v>2489</v>
      </c>
      <c r="D14" s="51">
        <v>300000</v>
      </c>
      <c r="E14" s="308"/>
      <c r="F14" s="309">
        <f>F13+D14-E14</f>
        <v>240165924</v>
      </c>
      <c r="G14" s="60">
        <v>3</v>
      </c>
      <c r="H14" s="310"/>
    </row>
    <row r="15" spans="1:9">
      <c r="A15" s="191">
        <v>44565</v>
      </c>
      <c r="B15" s="192" t="s">
        <v>382</v>
      </c>
      <c r="C15" s="193" t="s">
        <v>403</v>
      </c>
      <c r="D15" s="51">
        <v>100000</v>
      </c>
      <c r="E15" s="308"/>
      <c r="F15" s="309">
        <f t="shared" ref="F15:F26" si="0">F14+D15-E15</f>
        <v>240265924</v>
      </c>
      <c r="G15" s="60">
        <v>3</v>
      </c>
      <c r="H15" s="310"/>
    </row>
    <row r="16" spans="1:9">
      <c r="A16" s="191">
        <v>44570</v>
      </c>
      <c r="B16" s="192" t="s">
        <v>383</v>
      </c>
      <c r="C16" s="193" t="s">
        <v>2490</v>
      </c>
      <c r="D16" s="51">
        <v>1300000</v>
      </c>
      <c r="E16" s="308"/>
      <c r="F16" s="309">
        <f t="shared" si="0"/>
        <v>241565924</v>
      </c>
      <c r="G16" s="60">
        <v>3</v>
      </c>
      <c r="H16" s="310"/>
    </row>
    <row r="17" spans="1:205" ht="25.5">
      <c r="A17" s="191">
        <v>44573</v>
      </c>
      <c r="B17" s="192" t="s">
        <v>384</v>
      </c>
      <c r="C17" s="193" t="s">
        <v>2491</v>
      </c>
      <c r="D17" s="51">
        <v>64000000</v>
      </c>
      <c r="E17" s="308"/>
      <c r="F17" s="309">
        <f t="shared" si="0"/>
        <v>305565924</v>
      </c>
      <c r="G17" s="60">
        <v>4</v>
      </c>
      <c r="H17" s="310">
        <v>4.2</v>
      </c>
    </row>
    <row r="18" spans="1:205">
      <c r="A18" s="191">
        <v>44577</v>
      </c>
      <c r="B18" s="192" t="s">
        <v>385</v>
      </c>
      <c r="C18" s="193" t="s">
        <v>21</v>
      </c>
      <c r="D18" s="51">
        <v>100000</v>
      </c>
      <c r="E18" s="308"/>
      <c r="F18" s="309">
        <f t="shared" si="0"/>
        <v>305665924</v>
      </c>
      <c r="G18" s="60">
        <v>3</v>
      </c>
      <c r="H18" s="310"/>
    </row>
    <row r="19" spans="1:205">
      <c r="A19" s="191">
        <v>44585</v>
      </c>
      <c r="B19" s="192" t="s">
        <v>386</v>
      </c>
      <c r="C19" s="204" t="s">
        <v>443</v>
      </c>
      <c r="D19" s="51">
        <v>57480</v>
      </c>
      <c r="E19" s="308"/>
      <c r="F19" s="309">
        <f t="shared" si="0"/>
        <v>305723404</v>
      </c>
      <c r="G19" s="60">
        <v>4</v>
      </c>
      <c r="H19" s="310">
        <v>4.0999999999999996</v>
      </c>
    </row>
    <row r="20" spans="1:205" ht="25.5">
      <c r="A20" s="191">
        <v>44587</v>
      </c>
      <c r="B20" s="192" t="s">
        <v>387</v>
      </c>
      <c r="C20" s="193" t="s">
        <v>2492</v>
      </c>
      <c r="D20" s="51"/>
      <c r="E20" s="308">
        <v>11000000</v>
      </c>
      <c r="F20" s="309">
        <f t="shared" si="0"/>
        <v>294723404</v>
      </c>
      <c r="G20" s="60">
        <v>8</v>
      </c>
      <c r="H20" s="965" t="s">
        <v>1405</v>
      </c>
    </row>
    <row r="21" spans="1:205" s="245" customFormat="1" ht="25.5">
      <c r="A21" s="195">
        <v>44587</v>
      </c>
      <c r="B21" s="750" t="s">
        <v>387</v>
      </c>
      <c r="C21" s="193" t="s">
        <v>2420</v>
      </c>
      <c r="D21" s="51"/>
      <c r="E21" s="174">
        <v>1300000</v>
      </c>
      <c r="F21" s="318">
        <f t="shared" si="0"/>
        <v>293423404</v>
      </c>
      <c r="G21" s="60">
        <v>7</v>
      </c>
      <c r="H21" s="317">
        <v>7.1</v>
      </c>
      <c r="I21" s="550"/>
    </row>
    <row r="22" spans="1:205" ht="25.5">
      <c r="A22" s="191">
        <v>44587</v>
      </c>
      <c r="B22" s="192" t="s">
        <v>387</v>
      </c>
      <c r="C22" s="193" t="s">
        <v>444</v>
      </c>
      <c r="D22" s="51"/>
      <c r="E22" s="308">
        <v>56000000</v>
      </c>
      <c r="F22" s="309">
        <f t="shared" si="0"/>
        <v>237423404</v>
      </c>
      <c r="G22" s="60" t="s">
        <v>2594</v>
      </c>
      <c r="H22" s="310"/>
    </row>
    <row r="23" spans="1:205" ht="25.5">
      <c r="A23" s="191">
        <v>44587</v>
      </c>
      <c r="B23" s="192" t="s">
        <v>387</v>
      </c>
      <c r="C23" s="193" t="s">
        <v>445</v>
      </c>
      <c r="D23" s="51">
        <v>1000000</v>
      </c>
      <c r="E23" s="308"/>
      <c r="F23" s="309">
        <f t="shared" si="0"/>
        <v>238423404</v>
      </c>
      <c r="G23" s="60"/>
      <c r="H23" s="310"/>
    </row>
    <row r="24" spans="1:205" ht="25.5">
      <c r="A24" s="191">
        <v>44588</v>
      </c>
      <c r="B24" s="192" t="s">
        <v>388</v>
      </c>
      <c r="C24" s="177" t="s">
        <v>2524</v>
      </c>
      <c r="D24" s="51">
        <v>5000000</v>
      </c>
      <c r="E24" s="308"/>
      <c r="F24" s="309">
        <f t="shared" si="0"/>
        <v>243423404</v>
      </c>
      <c r="G24" s="60">
        <v>3</v>
      </c>
      <c r="H24" s="310"/>
    </row>
    <row r="25" spans="1:205" ht="25.5">
      <c r="A25" s="191">
        <v>44588</v>
      </c>
      <c r="B25" s="192" t="s">
        <v>388</v>
      </c>
      <c r="C25" s="193" t="s">
        <v>2493</v>
      </c>
      <c r="D25" s="51"/>
      <c r="E25" s="308">
        <v>1000000</v>
      </c>
      <c r="F25" s="309">
        <f t="shared" si="0"/>
        <v>242423404</v>
      </c>
      <c r="G25" s="60"/>
      <c r="H25" s="310"/>
    </row>
    <row r="26" spans="1:205">
      <c r="A26" s="191">
        <v>44589</v>
      </c>
      <c r="B26" s="192" t="s">
        <v>421</v>
      </c>
      <c r="C26" s="206" t="s">
        <v>2489</v>
      </c>
      <c r="D26" s="51">
        <v>300000</v>
      </c>
      <c r="E26" s="308"/>
      <c r="F26" s="309">
        <f t="shared" si="0"/>
        <v>242723404</v>
      </c>
      <c r="G26" s="60">
        <v>3</v>
      </c>
      <c r="H26" s="310"/>
    </row>
    <row r="27" spans="1:205" s="296" customFormat="1">
      <c r="A27" s="311"/>
      <c r="B27" s="198"/>
      <c r="C27" s="312" t="s">
        <v>182</v>
      </c>
      <c r="D27" s="313">
        <f>SUM(D14:D26)</f>
        <v>72157480</v>
      </c>
      <c r="E27" s="313">
        <f>SUM(E14:E26)</f>
        <v>69300000</v>
      </c>
      <c r="F27" s="314">
        <f>F13+D27-E27</f>
        <v>242723404</v>
      </c>
      <c r="G27" s="60"/>
      <c r="H27" s="310"/>
      <c r="I27" s="549"/>
      <c r="J27" s="133"/>
      <c r="K27" s="133"/>
      <c r="L27" s="133"/>
      <c r="M27" s="133"/>
      <c r="N27" s="133"/>
      <c r="O27" s="133"/>
      <c r="P27" s="133"/>
      <c r="Q27" s="133"/>
      <c r="R27" s="133"/>
      <c r="S27" s="133"/>
      <c r="T27" s="133"/>
      <c r="U27" s="133"/>
      <c r="V27" s="133"/>
      <c r="W27" s="133"/>
      <c r="X27" s="133"/>
      <c r="Y27" s="133"/>
      <c r="Z27" s="133"/>
      <c r="AA27" s="133"/>
      <c r="AB27" s="133"/>
      <c r="AC27" s="133"/>
      <c r="AD27" s="133"/>
      <c r="AE27" s="133"/>
      <c r="AF27" s="133"/>
      <c r="AG27" s="133"/>
      <c r="AH27" s="133"/>
      <c r="AI27" s="133"/>
      <c r="AJ27" s="133"/>
      <c r="AK27" s="133"/>
      <c r="AL27" s="133"/>
      <c r="AM27" s="133"/>
      <c r="AN27" s="133"/>
      <c r="AO27" s="133"/>
      <c r="AP27" s="133"/>
      <c r="AQ27" s="133"/>
      <c r="AR27" s="133"/>
      <c r="AS27" s="133"/>
      <c r="AT27" s="133"/>
      <c r="AU27" s="133"/>
      <c r="AV27" s="133"/>
      <c r="AW27" s="133"/>
      <c r="AX27" s="133"/>
      <c r="AY27" s="133"/>
      <c r="AZ27" s="133"/>
      <c r="BA27" s="133"/>
      <c r="BB27" s="133"/>
      <c r="BC27" s="133"/>
      <c r="BD27" s="133"/>
      <c r="BE27" s="133"/>
      <c r="BF27" s="133"/>
      <c r="BG27" s="133"/>
      <c r="BH27" s="133"/>
      <c r="BI27" s="133"/>
      <c r="BJ27" s="133"/>
      <c r="BK27" s="133"/>
      <c r="BL27" s="133"/>
      <c r="BM27" s="133"/>
      <c r="BN27" s="133"/>
      <c r="BO27" s="133"/>
      <c r="BP27" s="133"/>
      <c r="BQ27" s="133"/>
      <c r="BR27" s="133"/>
      <c r="BS27" s="133"/>
      <c r="BT27" s="133"/>
      <c r="BU27" s="133"/>
      <c r="BV27" s="133"/>
      <c r="BW27" s="133"/>
      <c r="BX27" s="133"/>
      <c r="BY27" s="133"/>
      <c r="BZ27" s="133"/>
      <c r="CA27" s="133"/>
      <c r="CB27" s="133"/>
      <c r="CC27" s="133"/>
      <c r="CD27" s="133"/>
      <c r="CE27" s="133"/>
      <c r="CF27" s="133"/>
      <c r="CG27" s="133"/>
      <c r="CH27" s="133"/>
      <c r="CI27" s="133"/>
      <c r="CJ27" s="133"/>
      <c r="CK27" s="133"/>
      <c r="CL27" s="133"/>
      <c r="CM27" s="133"/>
      <c r="CN27" s="133"/>
      <c r="CO27" s="133"/>
      <c r="CP27" s="133"/>
      <c r="CQ27" s="133"/>
      <c r="CR27" s="133"/>
      <c r="CS27" s="133"/>
      <c r="CT27" s="133"/>
      <c r="CU27" s="133"/>
      <c r="CV27" s="133"/>
      <c r="CW27" s="133"/>
      <c r="CX27" s="133"/>
      <c r="CY27" s="133"/>
      <c r="CZ27" s="133"/>
      <c r="DA27" s="133"/>
      <c r="DB27" s="133"/>
      <c r="DC27" s="133"/>
      <c r="DD27" s="133"/>
      <c r="DE27" s="133"/>
      <c r="DF27" s="133"/>
      <c r="DG27" s="133"/>
      <c r="DH27" s="133"/>
      <c r="DI27" s="133"/>
      <c r="DJ27" s="133"/>
      <c r="DK27" s="133"/>
      <c r="DL27" s="133"/>
      <c r="DM27" s="133"/>
      <c r="DN27" s="133"/>
      <c r="DO27" s="133"/>
      <c r="DP27" s="133"/>
      <c r="DQ27" s="133"/>
      <c r="DR27" s="133"/>
      <c r="DS27" s="133"/>
      <c r="DT27" s="133"/>
      <c r="DU27" s="133"/>
      <c r="DV27" s="133"/>
      <c r="DW27" s="133"/>
      <c r="DX27" s="133"/>
      <c r="DY27" s="133"/>
      <c r="DZ27" s="133"/>
      <c r="EA27" s="133"/>
      <c r="EB27" s="133"/>
      <c r="EC27" s="133"/>
      <c r="ED27" s="133"/>
      <c r="EE27" s="133"/>
      <c r="EF27" s="133"/>
      <c r="EG27" s="133"/>
      <c r="EH27" s="133"/>
      <c r="EI27" s="133"/>
      <c r="EJ27" s="133"/>
      <c r="EK27" s="133"/>
      <c r="EL27" s="133"/>
      <c r="EM27" s="133"/>
      <c r="EN27" s="133"/>
      <c r="EO27" s="133"/>
      <c r="EP27" s="133"/>
      <c r="EQ27" s="133"/>
      <c r="ER27" s="133"/>
      <c r="ES27" s="133"/>
      <c r="ET27" s="133"/>
      <c r="EU27" s="133"/>
      <c r="EV27" s="133"/>
      <c r="EW27" s="133"/>
      <c r="EX27" s="133"/>
      <c r="EY27" s="133"/>
      <c r="EZ27" s="133"/>
      <c r="FA27" s="133"/>
      <c r="FB27" s="133"/>
      <c r="FC27" s="133"/>
      <c r="FD27" s="133"/>
      <c r="FE27" s="133"/>
      <c r="FF27" s="133"/>
      <c r="FG27" s="133"/>
      <c r="FH27" s="133"/>
      <c r="FI27" s="133"/>
      <c r="FJ27" s="133"/>
      <c r="FK27" s="133"/>
      <c r="FL27" s="133"/>
      <c r="FM27" s="133"/>
      <c r="FN27" s="133"/>
      <c r="FO27" s="133"/>
      <c r="FP27" s="133"/>
      <c r="FQ27" s="133"/>
      <c r="FR27" s="133"/>
      <c r="FS27" s="133"/>
      <c r="FT27" s="133"/>
      <c r="FU27" s="133"/>
      <c r="FV27" s="133"/>
      <c r="FW27" s="133"/>
      <c r="FX27" s="133"/>
      <c r="FY27" s="133"/>
      <c r="FZ27" s="133"/>
      <c r="GA27" s="133"/>
      <c r="GB27" s="133"/>
      <c r="GC27" s="133"/>
      <c r="GD27" s="133"/>
      <c r="GE27" s="133"/>
      <c r="GF27" s="133"/>
      <c r="GG27" s="133"/>
      <c r="GH27" s="133"/>
      <c r="GI27" s="133"/>
      <c r="GJ27" s="133"/>
      <c r="GK27" s="133"/>
      <c r="GL27" s="133"/>
      <c r="GM27" s="133"/>
      <c r="GN27" s="133"/>
      <c r="GO27" s="133"/>
      <c r="GP27" s="133"/>
      <c r="GQ27" s="133"/>
      <c r="GR27" s="133"/>
      <c r="GS27" s="133"/>
      <c r="GT27" s="133"/>
      <c r="GU27" s="133"/>
      <c r="GV27" s="133"/>
      <c r="GW27" s="133"/>
    </row>
    <row r="28" spans="1:205" s="296" customFormat="1" ht="13.5" thickBot="1">
      <c r="A28" s="416"/>
      <c r="B28" s="417"/>
      <c r="C28" s="324"/>
      <c r="D28" s="418"/>
      <c r="E28" s="418"/>
      <c r="F28" s="362"/>
      <c r="G28" s="104"/>
      <c r="H28" s="419"/>
      <c r="I28" s="549"/>
      <c r="J28" s="133"/>
      <c r="K28" s="133"/>
      <c r="L28" s="133"/>
      <c r="M28" s="133"/>
      <c r="N28" s="133"/>
      <c r="O28" s="133"/>
      <c r="P28" s="133"/>
      <c r="Q28" s="133"/>
      <c r="R28" s="133"/>
      <c r="S28" s="133"/>
      <c r="T28" s="133"/>
      <c r="U28" s="133"/>
      <c r="V28" s="133"/>
      <c r="W28" s="133"/>
      <c r="X28" s="133"/>
      <c r="Y28" s="133"/>
      <c r="Z28" s="133"/>
      <c r="AA28" s="133"/>
      <c r="AB28" s="133"/>
      <c r="AC28" s="133"/>
      <c r="AD28" s="133"/>
      <c r="AE28" s="133"/>
      <c r="AF28" s="133"/>
      <c r="AG28" s="133"/>
      <c r="AH28" s="133"/>
      <c r="AI28" s="133"/>
      <c r="AJ28" s="133"/>
      <c r="AK28" s="133"/>
      <c r="AL28" s="133"/>
      <c r="AM28" s="133"/>
      <c r="AN28" s="133"/>
      <c r="AO28" s="133"/>
      <c r="AP28" s="133"/>
      <c r="AQ28" s="133"/>
      <c r="AR28" s="133"/>
      <c r="AS28" s="133"/>
      <c r="AT28" s="133"/>
      <c r="AU28" s="133"/>
      <c r="AV28" s="133"/>
      <c r="AW28" s="133"/>
      <c r="AX28" s="133"/>
      <c r="AY28" s="133"/>
      <c r="AZ28" s="133"/>
      <c r="BA28" s="133"/>
      <c r="BB28" s="133"/>
      <c r="BC28" s="133"/>
      <c r="BD28" s="133"/>
      <c r="BE28" s="133"/>
      <c r="BF28" s="133"/>
      <c r="BG28" s="133"/>
      <c r="BH28" s="133"/>
      <c r="BI28" s="133"/>
      <c r="BJ28" s="133"/>
      <c r="BK28" s="133"/>
      <c r="BL28" s="133"/>
      <c r="BM28" s="133"/>
      <c r="BN28" s="133"/>
      <c r="BO28" s="133"/>
      <c r="BP28" s="133"/>
      <c r="BQ28" s="133"/>
      <c r="BR28" s="133"/>
      <c r="BS28" s="133"/>
      <c r="BT28" s="133"/>
      <c r="BU28" s="133"/>
      <c r="BV28" s="133"/>
      <c r="BW28" s="133"/>
      <c r="BX28" s="133"/>
      <c r="BY28" s="133"/>
      <c r="BZ28" s="133"/>
      <c r="CA28" s="133"/>
      <c r="CB28" s="133"/>
      <c r="CC28" s="133"/>
      <c r="CD28" s="133"/>
      <c r="CE28" s="133"/>
      <c r="CF28" s="133"/>
      <c r="CG28" s="133"/>
      <c r="CH28" s="133"/>
      <c r="CI28" s="133"/>
      <c r="CJ28" s="133"/>
      <c r="CK28" s="133"/>
      <c r="CL28" s="133"/>
      <c r="CM28" s="133"/>
      <c r="CN28" s="133"/>
      <c r="CO28" s="133"/>
      <c r="CP28" s="133"/>
      <c r="CQ28" s="133"/>
      <c r="CR28" s="133"/>
      <c r="CS28" s="133"/>
      <c r="CT28" s="133"/>
      <c r="CU28" s="133"/>
      <c r="CV28" s="133"/>
      <c r="CW28" s="133"/>
      <c r="CX28" s="133"/>
      <c r="CY28" s="133"/>
      <c r="CZ28" s="133"/>
      <c r="DA28" s="133"/>
      <c r="DB28" s="133"/>
      <c r="DC28" s="133"/>
      <c r="DD28" s="133"/>
      <c r="DE28" s="133"/>
      <c r="DF28" s="133"/>
      <c r="DG28" s="133"/>
      <c r="DH28" s="133"/>
      <c r="DI28" s="133"/>
      <c r="DJ28" s="133"/>
      <c r="DK28" s="133"/>
      <c r="DL28" s="133"/>
      <c r="DM28" s="133"/>
      <c r="DN28" s="133"/>
      <c r="DO28" s="133"/>
      <c r="DP28" s="133"/>
      <c r="DQ28" s="133"/>
      <c r="DR28" s="133"/>
      <c r="DS28" s="133"/>
      <c r="DT28" s="133"/>
      <c r="DU28" s="133"/>
      <c r="DV28" s="133"/>
      <c r="DW28" s="133"/>
      <c r="DX28" s="133"/>
      <c r="DY28" s="133"/>
      <c r="DZ28" s="133"/>
      <c r="EA28" s="133"/>
      <c r="EB28" s="133"/>
      <c r="EC28" s="133"/>
      <c r="ED28" s="133"/>
      <c r="EE28" s="133"/>
      <c r="EF28" s="133"/>
      <c r="EG28" s="133"/>
      <c r="EH28" s="133"/>
      <c r="EI28" s="133"/>
      <c r="EJ28" s="133"/>
      <c r="EK28" s="133"/>
      <c r="EL28" s="133"/>
      <c r="EM28" s="133"/>
      <c r="EN28" s="133"/>
      <c r="EO28" s="133"/>
      <c r="EP28" s="133"/>
      <c r="EQ28" s="133"/>
      <c r="ER28" s="133"/>
      <c r="ES28" s="133"/>
      <c r="ET28" s="133"/>
      <c r="EU28" s="133"/>
      <c r="EV28" s="133"/>
      <c r="EW28" s="133"/>
      <c r="EX28" s="133"/>
      <c r="EY28" s="133"/>
      <c r="EZ28" s="133"/>
      <c r="FA28" s="133"/>
      <c r="FB28" s="133"/>
      <c r="FC28" s="133"/>
      <c r="FD28" s="133"/>
      <c r="FE28" s="133"/>
      <c r="FF28" s="133"/>
      <c r="FG28" s="133"/>
      <c r="FH28" s="133"/>
      <c r="FI28" s="133"/>
      <c r="FJ28" s="133"/>
      <c r="FK28" s="133"/>
      <c r="FL28" s="133"/>
      <c r="FM28" s="133"/>
      <c r="FN28" s="133"/>
      <c r="FO28" s="133"/>
      <c r="FP28" s="133"/>
      <c r="FQ28" s="133"/>
      <c r="FR28" s="133"/>
      <c r="FS28" s="133"/>
      <c r="FT28" s="133"/>
      <c r="FU28" s="133"/>
      <c r="FV28" s="133"/>
      <c r="FW28" s="133"/>
      <c r="FX28" s="133"/>
      <c r="FY28" s="133"/>
      <c r="FZ28" s="133"/>
      <c r="GA28" s="133"/>
      <c r="GB28" s="133"/>
      <c r="GC28" s="133"/>
      <c r="GD28" s="133"/>
      <c r="GE28" s="133"/>
      <c r="GF28" s="133"/>
      <c r="GG28" s="133"/>
      <c r="GH28" s="133"/>
      <c r="GI28" s="133"/>
      <c r="GJ28" s="133"/>
      <c r="GK28" s="133"/>
      <c r="GL28" s="133"/>
      <c r="GM28" s="133"/>
      <c r="GN28" s="133"/>
      <c r="GO28" s="133"/>
      <c r="GP28" s="133"/>
      <c r="GQ28" s="133"/>
      <c r="GR28" s="133"/>
      <c r="GS28" s="133"/>
      <c r="GT28" s="133"/>
      <c r="GU28" s="133"/>
      <c r="GV28" s="133"/>
      <c r="GW28" s="133"/>
    </row>
    <row r="29" spans="1:205" s="245" customFormat="1" ht="13.5" thickTop="1">
      <c r="A29" s="363" t="s">
        <v>240</v>
      </c>
      <c r="B29" s="328"/>
      <c r="C29" s="329" t="s">
        <v>446</v>
      </c>
      <c r="D29" s="331"/>
      <c r="E29" s="414"/>
      <c r="F29" s="332">
        <f>F27</f>
        <v>242723404</v>
      </c>
      <c r="G29" s="105"/>
      <c r="H29" s="415"/>
      <c r="I29" s="550"/>
    </row>
    <row r="30" spans="1:205" s="245" customFormat="1">
      <c r="A30" s="195">
        <v>44593</v>
      </c>
      <c r="B30" s="173" t="s">
        <v>422</v>
      </c>
      <c r="C30" s="193" t="s">
        <v>21</v>
      </c>
      <c r="D30" s="174">
        <v>100000</v>
      </c>
      <c r="E30" s="174"/>
      <c r="F30" s="318">
        <f>F29+D30-E30</f>
        <v>242823404</v>
      </c>
      <c r="G30" s="60">
        <v>3</v>
      </c>
      <c r="H30" s="310"/>
      <c r="I30" s="550"/>
    </row>
    <row r="31" spans="1:205" s="245" customFormat="1">
      <c r="A31" s="195">
        <v>44594</v>
      </c>
      <c r="B31" s="173" t="s">
        <v>389</v>
      </c>
      <c r="C31" s="193" t="s">
        <v>403</v>
      </c>
      <c r="D31" s="174">
        <v>100000</v>
      </c>
      <c r="E31" s="174"/>
      <c r="F31" s="318">
        <f t="shared" ref="F31:F56" si="1">F30+D31-E31</f>
        <v>242923404</v>
      </c>
      <c r="G31" s="60">
        <v>3</v>
      </c>
      <c r="H31" s="317"/>
      <c r="I31" s="550"/>
    </row>
    <row r="32" spans="1:205" s="245" customFormat="1" ht="25.5">
      <c r="A32" s="195">
        <v>44599</v>
      </c>
      <c r="B32" s="173" t="s">
        <v>390</v>
      </c>
      <c r="C32" s="179" t="s">
        <v>2494</v>
      </c>
      <c r="D32" s="174">
        <v>127380822</v>
      </c>
      <c r="E32" s="174"/>
      <c r="F32" s="318">
        <f t="shared" si="1"/>
        <v>370304226</v>
      </c>
      <c r="G32" s="60">
        <v>4</v>
      </c>
      <c r="H32" s="310">
        <v>4.2</v>
      </c>
      <c r="I32" s="550"/>
    </row>
    <row r="33" spans="1:9" s="245" customFormat="1" ht="25.5">
      <c r="A33" s="195">
        <v>44600</v>
      </c>
      <c r="B33" s="173" t="s">
        <v>447</v>
      </c>
      <c r="C33" s="179" t="s">
        <v>2495</v>
      </c>
      <c r="D33" s="174">
        <v>26000000</v>
      </c>
      <c r="E33" s="174"/>
      <c r="F33" s="318">
        <f t="shared" si="1"/>
        <v>396304226</v>
      </c>
      <c r="G33" s="60" t="s">
        <v>2532</v>
      </c>
      <c r="H33" s="317"/>
      <c r="I33" s="550"/>
    </row>
    <row r="34" spans="1:9" s="245" customFormat="1" ht="25.5">
      <c r="A34" s="195">
        <v>44602</v>
      </c>
      <c r="B34" s="173" t="s">
        <v>391</v>
      </c>
      <c r="C34" s="179" t="s">
        <v>448</v>
      </c>
      <c r="D34" s="174"/>
      <c r="E34" s="174">
        <v>3000000</v>
      </c>
      <c r="F34" s="318">
        <f t="shared" si="1"/>
        <v>393304226</v>
      </c>
      <c r="G34" s="60">
        <v>8</v>
      </c>
      <c r="H34" s="966" t="s">
        <v>1401</v>
      </c>
      <c r="I34" s="550"/>
    </row>
    <row r="35" spans="1:9" s="245" customFormat="1">
      <c r="A35" s="195">
        <v>44602</v>
      </c>
      <c r="B35" s="173" t="s">
        <v>391</v>
      </c>
      <c r="C35" s="204" t="s">
        <v>451</v>
      </c>
      <c r="D35" s="420"/>
      <c r="E35" s="420">
        <v>1000000</v>
      </c>
      <c r="F35" s="318">
        <f t="shared" si="1"/>
        <v>392304226</v>
      </c>
      <c r="G35" s="60">
        <v>8</v>
      </c>
      <c r="H35" s="961" t="s">
        <v>1402</v>
      </c>
      <c r="I35" s="550"/>
    </row>
    <row r="36" spans="1:9" s="245" customFormat="1">
      <c r="A36" s="195">
        <v>44602</v>
      </c>
      <c r="B36" s="173" t="s">
        <v>391</v>
      </c>
      <c r="C36" s="204" t="s">
        <v>450</v>
      </c>
      <c r="D36" s="420"/>
      <c r="E36" s="420">
        <v>1000000</v>
      </c>
      <c r="F36" s="318">
        <f t="shared" si="1"/>
        <v>391304226</v>
      </c>
      <c r="G36" s="60">
        <v>8</v>
      </c>
      <c r="H36" s="961" t="s">
        <v>1403</v>
      </c>
      <c r="I36" s="550"/>
    </row>
    <row r="37" spans="1:9" s="245" customFormat="1">
      <c r="A37" s="195">
        <v>44602</v>
      </c>
      <c r="B37" s="173" t="s">
        <v>391</v>
      </c>
      <c r="C37" s="204" t="s">
        <v>449</v>
      </c>
      <c r="D37" s="420"/>
      <c r="E37" s="420">
        <v>1000000</v>
      </c>
      <c r="F37" s="318">
        <f t="shared" si="1"/>
        <v>390304226</v>
      </c>
      <c r="G37" s="60">
        <v>8</v>
      </c>
      <c r="H37" s="961" t="s">
        <v>1403</v>
      </c>
      <c r="I37" s="550"/>
    </row>
    <row r="38" spans="1:9" s="245" customFormat="1" ht="25.5">
      <c r="A38" s="195">
        <v>44602</v>
      </c>
      <c r="B38" s="173" t="s">
        <v>391</v>
      </c>
      <c r="C38" s="204" t="s">
        <v>452</v>
      </c>
      <c r="D38" s="420"/>
      <c r="E38" s="420">
        <v>3000000</v>
      </c>
      <c r="F38" s="318">
        <f t="shared" si="1"/>
        <v>387304226</v>
      </c>
      <c r="G38" s="60">
        <v>8</v>
      </c>
      <c r="H38" s="961" t="s">
        <v>1401</v>
      </c>
      <c r="I38" s="550"/>
    </row>
    <row r="39" spans="1:9" s="245" customFormat="1">
      <c r="A39" s="195">
        <v>44602</v>
      </c>
      <c r="B39" s="173" t="s">
        <v>391</v>
      </c>
      <c r="C39" s="179" t="s">
        <v>2508</v>
      </c>
      <c r="D39" s="174">
        <v>200000</v>
      </c>
      <c r="E39" s="174"/>
      <c r="F39" s="318">
        <f t="shared" si="1"/>
        <v>387504226</v>
      </c>
      <c r="G39" s="60">
        <v>3</v>
      </c>
      <c r="H39" s="317"/>
      <c r="I39" s="550"/>
    </row>
    <row r="40" spans="1:9" s="245" customFormat="1">
      <c r="A40" s="195">
        <v>44603</v>
      </c>
      <c r="B40" s="173" t="s">
        <v>392</v>
      </c>
      <c r="C40" s="179" t="s">
        <v>2604</v>
      </c>
      <c r="D40" s="174"/>
      <c r="E40" s="174">
        <v>24300000</v>
      </c>
      <c r="F40" s="318">
        <f t="shared" si="1"/>
        <v>363204226</v>
      </c>
      <c r="G40" s="60" t="s">
        <v>2594</v>
      </c>
      <c r="H40" s="317"/>
      <c r="I40" s="550"/>
    </row>
    <row r="41" spans="1:9" s="245" customFormat="1">
      <c r="A41" s="195">
        <v>44604</v>
      </c>
      <c r="B41" s="173" t="s">
        <v>393</v>
      </c>
      <c r="C41" s="179" t="s">
        <v>2496</v>
      </c>
      <c r="D41" s="174">
        <v>100000</v>
      </c>
      <c r="E41" s="174"/>
      <c r="F41" s="318">
        <f t="shared" si="1"/>
        <v>363304226</v>
      </c>
      <c r="G41" s="60">
        <v>3</v>
      </c>
      <c r="H41" s="317"/>
      <c r="I41" s="550"/>
    </row>
    <row r="42" spans="1:9" s="245" customFormat="1">
      <c r="A42" s="195">
        <v>44604</v>
      </c>
      <c r="B42" s="173" t="s">
        <v>393</v>
      </c>
      <c r="C42" s="179" t="s">
        <v>2497</v>
      </c>
      <c r="D42" s="174">
        <v>100000</v>
      </c>
      <c r="E42" s="174"/>
      <c r="F42" s="318">
        <f t="shared" si="1"/>
        <v>363404226</v>
      </c>
      <c r="G42" s="60">
        <v>3</v>
      </c>
      <c r="H42" s="317"/>
      <c r="I42" s="550"/>
    </row>
    <row r="43" spans="1:9" s="245" customFormat="1">
      <c r="A43" s="195">
        <v>44605</v>
      </c>
      <c r="B43" s="173" t="s">
        <v>423</v>
      </c>
      <c r="C43" s="179" t="s">
        <v>2498</v>
      </c>
      <c r="D43" s="174">
        <v>100000</v>
      </c>
      <c r="E43" s="174"/>
      <c r="F43" s="318">
        <f t="shared" si="1"/>
        <v>363504226</v>
      </c>
      <c r="G43" s="60">
        <v>3</v>
      </c>
      <c r="H43" s="317"/>
      <c r="I43" s="550"/>
    </row>
    <row r="44" spans="1:9" s="245" customFormat="1">
      <c r="A44" s="195">
        <v>44605</v>
      </c>
      <c r="B44" s="173" t="s">
        <v>423</v>
      </c>
      <c r="C44" s="179" t="s">
        <v>2499</v>
      </c>
      <c r="D44" s="174">
        <v>100000</v>
      </c>
      <c r="E44" s="174"/>
      <c r="F44" s="318">
        <f t="shared" si="1"/>
        <v>363604226</v>
      </c>
      <c r="G44" s="60">
        <v>3</v>
      </c>
      <c r="H44" s="317"/>
      <c r="I44" s="550"/>
    </row>
    <row r="45" spans="1:9" s="245" customFormat="1">
      <c r="A45" s="195">
        <v>44605</v>
      </c>
      <c r="B45" s="173" t="s">
        <v>423</v>
      </c>
      <c r="C45" s="179" t="s">
        <v>2500</v>
      </c>
      <c r="D45" s="174">
        <v>100000</v>
      </c>
      <c r="E45" s="174"/>
      <c r="F45" s="318">
        <f t="shared" si="1"/>
        <v>363704226</v>
      </c>
      <c r="G45" s="60">
        <v>3</v>
      </c>
      <c r="H45" s="317"/>
      <c r="I45" s="550"/>
    </row>
    <row r="46" spans="1:9" s="245" customFormat="1" ht="38.25">
      <c r="A46" s="195">
        <v>44607</v>
      </c>
      <c r="B46" s="173" t="s">
        <v>424</v>
      </c>
      <c r="C46" s="179" t="s">
        <v>2501</v>
      </c>
      <c r="D46" s="174">
        <v>2000000000</v>
      </c>
      <c r="E46" s="174"/>
      <c r="F46" s="318">
        <f t="shared" si="1"/>
        <v>2363704226</v>
      </c>
      <c r="G46" s="60"/>
      <c r="H46" s="317"/>
      <c r="I46" s="550"/>
    </row>
    <row r="47" spans="1:9" s="245" customFormat="1" ht="25.5">
      <c r="A47" s="195">
        <v>44607</v>
      </c>
      <c r="B47" s="173" t="s">
        <v>424</v>
      </c>
      <c r="C47" s="179" t="s">
        <v>2494</v>
      </c>
      <c r="D47" s="174">
        <v>87671</v>
      </c>
      <c r="E47" s="174"/>
      <c r="F47" s="318">
        <f t="shared" si="1"/>
        <v>2363791897</v>
      </c>
      <c r="G47" s="60">
        <v>4</v>
      </c>
      <c r="H47" s="310">
        <v>4.2</v>
      </c>
      <c r="I47" s="550"/>
    </row>
    <row r="48" spans="1:9" s="245" customFormat="1" ht="25.5">
      <c r="A48" s="195">
        <v>44607</v>
      </c>
      <c r="B48" s="173" t="s">
        <v>424</v>
      </c>
      <c r="C48" s="179" t="s">
        <v>2502</v>
      </c>
      <c r="D48" s="174"/>
      <c r="E48" s="174">
        <v>2000000000</v>
      </c>
      <c r="F48" s="318">
        <f t="shared" si="1"/>
        <v>363791897</v>
      </c>
      <c r="G48" s="60"/>
      <c r="H48" s="317"/>
      <c r="I48" s="550"/>
    </row>
    <row r="49" spans="1:205" s="245" customFormat="1">
      <c r="A49" s="195">
        <v>44607</v>
      </c>
      <c r="B49" s="173" t="s">
        <v>424</v>
      </c>
      <c r="C49" s="179" t="s">
        <v>2503</v>
      </c>
      <c r="D49" s="174">
        <v>200000</v>
      </c>
      <c r="E49" s="174"/>
      <c r="F49" s="318">
        <f t="shared" si="1"/>
        <v>363991897</v>
      </c>
      <c r="G49" s="60">
        <v>3</v>
      </c>
      <c r="H49" s="317"/>
      <c r="I49" s="550"/>
    </row>
    <row r="50" spans="1:205" s="245" customFormat="1">
      <c r="A50" s="195">
        <v>44608</v>
      </c>
      <c r="B50" s="173" t="s">
        <v>394</v>
      </c>
      <c r="C50" s="179" t="s">
        <v>21</v>
      </c>
      <c r="D50" s="174">
        <v>100000</v>
      </c>
      <c r="E50" s="174"/>
      <c r="F50" s="318">
        <f t="shared" si="1"/>
        <v>364091897</v>
      </c>
      <c r="G50" s="60">
        <v>3</v>
      </c>
      <c r="H50" s="317"/>
      <c r="I50" s="550"/>
    </row>
    <row r="51" spans="1:205" s="245" customFormat="1">
      <c r="A51" s="195">
        <v>44609</v>
      </c>
      <c r="B51" s="173" t="s">
        <v>395</v>
      </c>
      <c r="C51" s="193" t="s">
        <v>2490</v>
      </c>
      <c r="D51" s="174">
        <v>850000</v>
      </c>
      <c r="E51" s="174"/>
      <c r="F51" s="318">
        <f t="shared" si="1"/>
        <v>364941897</v>
      </c>
      <c r="G51" s="60">
        <v>3</v>
      </c>
      <c r="H51" s="317"/>
      <c r="I51" s="550"/>
    </row>
    <row r="52" spans="1:205" s="245" customFormat="1">
      <c r="A52" s="195">
        <v>44612</v>
      </c>
      <c r="B52" s="173" t="s">
        <v>425</v>
      </c>
      <c r="C52" s="179" t="s">
        <v>21</v>
      </c>
      <c r="D52" s="174">
        <v>50000</v>
      </c>
      <c r="E52" s="174"/>
      <c r="F52" s="318">
        <f t="shared" si="1"/>
        <v>364991897</v>
      </c>
      <c r="G52" s="60">
        <v>3</v>
      </c>
      <c r="H52" s="317"/>
      <c r="I52" s="550"/>
    </row>
    <row r="53" spans="1:205" s="245" customFormat="1">
      <c r="A53" s="195">
        <v>44613</v>
      </c>
      <c r="B53" s="173" t="s">
        <v>456</v>
      </c>
      <c r="C53" s="179" t="s">
        <v>457</v>
      </c>
      <c r="D53" s="174"/>
      <c r="E53" s="174">
        <v>3000000</v>
      </c>
      <c r="F53" s="318">
        <f t="shared" si="1"/>
        <v>361991897</v>
      </c>
      <c r="G53" s="60">
        <v>8</v>
      </c>
      <c r="H53" s="966" t="s">
        <v>1410</v>
      </c>
      <c r="I53" s="550"/>
    </row>
    <row r="54" spans="1:205" s="245" customFormat="1">
      <c r="A54" s="195">
        <v>44613</v>
      </c>
      <c r="B54" s="173" t="s">
        <v>456</v>
      </c>
      <c r="C54" s="193" t="s">
        <v>21</v>
      </c>
      <c r="D54" s="174">
        <v>100000</v>
      </c>
      <c r="E54" s="174"/>
      <c r="F54" s="318">
        <f t="shared" si="1"/>
        <v>362091897</v>
      </c>
      <c r="G54" s="60">
        <v>3</v>
      </c>
      <c r="H54" s="310"/>
      <c r="I54" s="550"/>
    </row>
    <row r="55" spans="1:205" s="245" customFormat="1">
      <c r="A55" s="195">
        <v>44616</v>
      </c>
      <c r="B55" s="173" t="s">
        <v>396</v>
      </c>
      <c r="C55" s="204" t="s">
        <v>458</v>
      </c>
      <c r="D55" s="174">
        <v>54001</v>
      </c>
      <c r="E55" s="308"/>
      <c r="F55" s="318">
        <f t="shared" si="1"/>
        <v>362145898</v>
      </c>
      <c r="G55" s="60">
        <v>4</v>
      </c>
      <c r="H55" s="317">
        <v>4.0999999999999996</v>
      </c>
      <c r="I55" s="550"/>
    </row>
    <row r="56" spans="1:205" s="245" customFormat="1">
      <c r="A56" s="195">
        <v>44620</v>
      </c>
      <c r="B56" s="173" t="s">
        <v>426</v>
      </c>
      <c r="C56" s="177" t="s">
        <v>2504</v>
      </c>
      <c r="D56" s="308">
        <v>200000</v>
      </c>
      <c r="E56" s="308"/>
      <c r="F56" s="318">
        <f t="shared" si="1"/>
        <v>362345898</v>
      </c>
      <c r="G56" s="60">
        <v>3</v>
      </c>
      <c r="H56" s="317"/>
      <c r="I56" s="550"/>
    </row>
    <row r="57" spans="1:205" s="1028" customFormat="1">
      <c r="A57" s="319"/>
      <c r="B57" s="60"/>
      <c r="C57" s="312" t="s">
        <v>299</v>
      </c>
      <c r="D57" s="184">
        <f>SUM(D30:D56)</f>
        <v>2155922494</v>
      </c>
      <c r="E57" s="184">
        <f>SUM(E30:E56)</f>
        <v>2036300000</v>
      </c>
      <c r="F57" s="320">
        <f>F29+D57-E57</f>
        <v>362345898</v>
      </c>
      <c r="G57" s="60"/>
      <c r="H57" s="321"/>
      <c r="I57" s="551"/>
      <c r="J57" s="322"/>
      <c r="K57" s="322"/>
      <c r="L57" s="322"/>
      <c r="M57" s="322"/>
      <c r="N57" s="322"/>
      <c r="O57" s="322"/>
      <c r="P57" s="322"/>
      <c r="Q57" s="322"/>
      <c r="R57" s="322"/>
      <c r="S57" s="322"/>
      <c r="T57" s="322"/>
      <c r="U57" s="322"/>
      <c r="V57" s="322"/>
      <c r="W57" s="322"/>
      <c r="X57" s="322"/>
      <c r="Y57" s="322"/>
      <c r="Z57" s="322"/>
      <c r="AA57" s="322"/>
      <c r="AB57" s="322"/>
      <c r="AC57" s="322"/>
      <c r="AD57" s="322"/>
      <c r="AE57" s="322"/>
      <c r="AF57" s="322"/>
      <c r="AG57" s="322"/>
      <c r="AH57" s="322"/>
      <c r="AI57" s="322"/>
      <c r="AJ57" s="322"/>
      <c r="AK57" s="322"/>
      <c r="AL57" s="322"/>
      <c r="AM57" s="322"/>
      <c r="AN57" s="322"/>
      <c r="AO57" s="322"/>
      <c r="AP57" s="322"/>
      <c r="AQ57" s="322"/>
      <c r="AR57" s="322"/>
      <c r="AS57" s="322"/>
      <c r="AT57" s="322"/>
      <c r="AU57" s="322"/>
      <c r="AV57" s="322"/>
      <c r="AW57" s="322"/>
      <c r="AX57" s="322"/>
      <c r="AY57" s="322"/>
      <c r="AZ57" s="322"/>
      <c r="BA57" s="322"/>
      <c r="BB57" s="322"/>
      <c r="BC57" s="322"/>
      <c r="BD57" s="322"/>
      <c r="BE57" s="322"/>
      <c r="BF57" s="322"/>
      <c r="BG57" s="322"/>
      <c r="BH57" s="322"/>
      <c r="BI57" s="322"/>
      <c r="BJ57" s="322"/>
      <c r="BK57" s="322"/>
      <c r="BL57" s="322"/>
      <c r="BM57" s="322"/>
      <c r="BN57" s="322"/>
      <c r="BO57" s="322"/>
      <c r="BP57" s="322"/>
      <c r="BQ57" s="322"/>
      <c r="BR57" s="322"/>
      <c r="BS57" s="322"/>
      <c r="BT57" s="322"/>
      <c r="BU57" s="322"/>
      <c r="BV57" s="322"/>
      <c r="BW57" s="322"/>
      <c r="BX57" s="322"/>
      <c r="BY57" s="322"/>
      <c r="BZ57" s="322"/>
      <c r="CA57" s="322"/>
      <c r="CB57" s="322"/>
      <c r="CC57" s="322"/>
      <c r="CD57" s="322"/>
      <c r="CE57" s="322"/>
      <c r="CF57" s="322"/>
      <c r="CG57" s="322"/>
      <c r="CH57" s="322"/>
      <c r="CI57" s="322"/>
      <c r="CJ57" s="322"/>
      <c r="CK57" s="322"/>
      <c r="CL57" s="322"/>
      <c r="CM57" s="322"/>
      <c r="CN57" s="322"/>
      <c r="CO57" s="322"/>
      <c r="CP57" s="322"/>
      <c r="CQ57" s="322"/>
      <c r="CR57" s="322"/>
      <c r="CS57" s="322"/>
      <c r="CT57" s="322"/>
      <c r="CU57" s="322"/>
      <c r="CV57" s="322"/>
      <c r="CW57" s="322"/>
      <c r="CX57" s="322"/>
      <c r="CY57" s="322"/>
      <c r="CZ57" s="322"/>
      <c r="DA57" s="322"/>
      <c r="DB57" s="322"/>
      <c r="DC57" s="322"/>
      <c r="DD57" s="322"/>
      <c r="DE57" s="322"/>
      <c r="DF57" s="322"/>
      <c r="DG57" s="322"/>
      <c r="DH57" s="322"/>
      <c r="DI57" s="322"/>
      <c r="DJ57" s="322"/>
      <c r="DK57" s="322"/>
      <c r="DL57" s="322"/>
      <c r="DM57" s="322"/>
      <c r="DN57" s="322"/>
      <c r="DO57" s="322"/>
      <c r="DP57" s="322"/>
      <c r="DQ57" s="322"/>
      <c r="DR57" s="322"/>
      <c r="DS57" s="322"/>
      <c r="DT57" s="322"/>
      <c r="DU57" s="322"/>
      <c r="DV57" s="322"/>
      <c r="DW57" s="322"/>
      <c r="DX57" s="322"/>
      <c r="DY57" s="322"/>
      <c r="DZ57" s="322"/>
      <c r="EA57" s="322"/>
      <c r="EB57" s="322"/>
      <c r="EC57" s="322"/>
      <c r="ED57" s="322"/>
      <c r="EE57" s="322"/>
      <c r="EF57" s="322"/>
      <c r="EG57" s="322"/>
      <c r="EH57" s="322"/>
      <c r="EI57" s="322"/>
      <c r="EJ57" s="322"/>
      <c r="EK57" s="322"/>
      <c r="EL57" s="322"/>
      <c r="EM57" s="322"/>
      <c r="EN57" s="322"/>
      <c r="EO57" s="322"/>
      <c r="EP57" s="322"/>
      <c r="EQ57" s="322"/>
      <c r="ER57" s="322"/>
      <c r="ES57" s="322"/>
      <c r="ET57" s="322"/>
      <c r="EU57" s="322"/>
      <c r="EV57" s="322"/>
      <c r="EW57" s="322"/>
      <c r="EX57" s="322"/>
      <c r="EY57" s="322"/>
      <c r="EZ57" s="322"/>
      <c r="FA57" s="322"/>
      <c r="FB57" s="322"/>
      <c r="FC57" s="322"/>
      <c r="FD57" s="322"/>
      <c r="FE57" s="322"/>
      <c r="FF57" s="322"/>
      <c r="FG57" s="322"/>
      <c r="FH57" s="322"/>
      <c r="FI57" s="322"/>
      <c r="FJ57" s="322"/>
      <c r="FK57" s="322"/>
      <c r="FL57" s="322"/>
      <c r="FM57" s="322"/>
      <c r="FN57" s="322"/>
      <c r="FO57" s="322"/>
      <c r="FP57" s="322"/>
      <c r="FQ57" s="322"/>
      <c r="FR57" s="322"/>
      <c r="FS57" s="322"/>
      <c r="FT57" s="322"/>
      <c r="FU57" s="322"/>
      <c r="FV57" s="322"/>
      <c r="FW57" s="322"/>
      <c r="FX57" s="322"/>
      <c r="FY57" s="322"/>
      <c r="FZ57" s="322"/>
      <c r="GA57" s="322"/>
      <c r="GB57" s="322"/>
      <c r="GC57" s="322"/>
      <c r="GD57" s="322"/>
      <c r="GE57" s="322"/>
      <c r="GF57" s="322"/>
      <c r="GG57" s="322"/>
      <c r="GH57" s="322"/>
      <c r="GI57" s="322"/>
      <c r="GJ57" s="322"/>
      <c r="GK57" s="322"/>
      <c r="GL57" s="322"/>
      <c r="GM57" s="322"/>
      <c r="GN57" s="322"/>
      <c r="GO57" s="322"/>
      <c r="GP57" s="322"/>
      <c r="GQ57" s="322"/>
      <c r="GR57" s="322"/>
      <c r="GS57" s="322"/>
      <c r="GT57" s="322"/>
      <c r="GU57" s="322"/>
      <c r="GV57" s="322"/>
      <c r="GW57" s="322"/>
    </row>
    <row r="58" spans="1:205" s="1028" customFormat="1" ht="13.5" thickBot="1">
      <c r="A58" s="323"/>
      <c r="B58" s="104"/>
      <c r="C58" s="324"/>
      <c r="D58" s="325"/>
      <c r="E58" s="325"/>
      <c r="F58" s="326"/>
      <c r="G58" s="104"/>
      <c r="H58" s="422"/>
      <c r="I58" s="551"/>
      <c r="J58" s="322"/>
      <c r="K58" s="322"/>
      <c r="L58" s="322"/>
      <c r="M58" s="322"/>
      <c r="N58" s="322"/>
      <c r="O58" s="322"/>
      <c r="P58" s="322"/>
      <c r="Q58" s="322"/>
      <c r="R58" s="322"/>
      <c r="S58" s="322"/>
      <c r="T58" s="322"/>
      <c r="U58" s="322"/>
      <c r="V58" s="322"/>
      <c r="W58" s="322"/>
      <c r="X58" s="322"/>
      <c r="Y58" s="322"/>
      <c r="Z58" s="322"/>
      <c r="AA58" s="322"/>
      <c r="AB58" s="322"/>
      <c r="AC58" s="322"/>
      <c r="AD58" s="322"/>
      <c r="AE58" s="322"/>
      <c r="AF58" s="322"/>
      <c r="AG58" s="322"/>
      <c r="AH58" s="322"/>
      <c r="AI58" s="322"/>
      <c r="AJ58" s="322"/>
      <c r="AK58" s="322"/>
      <c r="AL58" s="322"/>
      <c r="AM58" s="322"/>
      <c r="AN58" s="322"/>
      <c r="AO58" s="322"/>
      <c r="AP58" s="322"/>
      <c r="AQ58" s="322"/>
      <c r="AR58" s="322"/>
      <c r="AS58" s="322"/>
      <c r="AT58" s="322"/>
      <c r="AU58" s="322"/>
      <c r="AV58" s="322"/>
      <c r="AW58" s="322"/>
      <c r="AX58" s="322"/>
      <c r="AY58" s="322"/>
      <c r="AZ58" s="322"/>
      <c r="BA58" s="322"/>
      <c r="BB58" s="322"/>
      <c r="BC58" s="322"/>
      <c r="BD58" s="322"/>
      <c r="BE58" s="322"/>
      <c r="BF58" s="322"/>
      <c r="BG58" s="322"/>
      <c r="BH58" s="322"/>
      <c r="BI58" s="322"/>
      <c r="BJ58" s="322"/>
      <c r="BK58" s="322"/>
      <c r="BL58" s="322"/>
      <c r="BM58" s="322"/>
      <c r="BN58" s="322"/>
      <c r="BO58" s="322"/>
      <c r="BP58" s="322"/>
      <c r="BQ58" s="322"/>
      <c r="BR58" s="322"/>
      <c r="BS58" s="322"/>
      <c r="BT58" s="322"/>
      <c r="BU58" s="322"/>
      <c r="BV58" s="322"/>
      <c r="BW58" s="322"/>
      <c r="BX58" s="322"/>
      <c r="BY58" s="322"/>
      <c r="BZ58" s="322"/>
      <c r="CA58" s="322"/>
      <c r="CB58" s="322"/>
      <c r="CC58" s="322"/>
      <c r="CD58" s="322"/>
      <c r="CE58" s="322"/>
      <c r="CF58" s="322"/>
      <c r="CG58" s="322"/>
      <c r="CH58" s="322"/>
      <c r="CI58" s="322"/>
      <c r="CJ58" s="322"/>
      <c r="CK58" s="322"/>
      <c r="CL58" s="322"/>
      <c r="CM58" s="322"/>
      <c r="CN58" s="322"/>
      <c r="CO58" s="322"/>
      <c r="CP58" s="322"/>
      <c r="CQ58" s="322"/>
      <c r="CR58" s="322"/>
      <c r="CS58" s="322"/>
      <c r="CT58" s="322"/>
      <c r="CU58" s="322"/>
      <c r="CV58" s="322"/>
      <c r="CW58" s="322"/>
      <c r="CX58" s="322"/>
      <c r="CY58" s="322"/>
      <c r="CZ58" s="322"/>
      <c r="DA58" s="322"/>
      <c r="DB58" s="322"/>
      <c r="DC58" s="322"/>
      <c r="DD58" s="322"/>
      <c r="DE58" s="322"/>
      <c r="DF58" s="322"/>
      <c r="DG58" s="322"/>
      <c r="DH58" s="322"/>
      <c r="DI58" s="322"/>
      <c r="DJ58" s="322"/>
      <c r="DK58" s="322"/>
      <c r="DL58" s="322"/>
      <c r="DM58" s="322"/>
      <c r="DN58" s="322"/>
      <c r="DO58" s="322"/>
      <c r="DP58" s="322"/>
      <c r="DQ58" s="322"/>
      <c r="DR58" s="322"/>
      <c r="DS58" s="322"/>
      <c r="DT58" s="322"/>
      <c r="DU58" s="322"/>
      <c r="DV58" s="322"/>
      <c r="DW58" s="322"/>
      <c r="DX58" s="322"/>
      <c r="DY58" s="322"/>
      <c r="DZ58" s="322"/>
      <c r="EA58" s="322"/>
      <c r="EB58" s="322"/>
      <c r="EC58" s="322"/>
      <c r="ED58" s="322"/>
      <c r="EE58" s="322"/>
      <c r="EF58" s="322"/>
      <c r="EG58" s="322"/>
      <c r="EH58" s="322"/>
      <c r="EI58" s="322"/>
      <c r="EJ58" s="322"/>
      <c r="EK58" s="322"/>
      <c r="EL58" s="322"/>
      <c r="EM58" s="322"/>
      <c r="EN58" s="322"/>
      <c r="EO58" s="322"/>
      <c r="EP58" s="322"/>
      <c r="EQ58" s="322"/>
      <c r="ER58" s="322"/>
      <c r="ES58" s="322"/>
      <c r="ET58" s="322"/>
      <c r="EU58" s="322"/>
      <c r="EV58" s="322"/>
      <c r="EW58" s="322"/>
      <c r="EX58" s="322"/>
      <c r="EY58" s="322"/>
      <c r="EZ58" s="322"/>
      <c r="FA58" s="322"/>
      <c r="FB58" s="322"/>
      <c r="FC58" s="322"/>
      <c r="FD58" s="322"/>
      <c r="FE58" s="322"/>
      <c r="FF58" s="322"/>
      <c r="FG58" s="322"/>
      <c r="FH58" s="322"/>
      <c r="FI58" s="322"/>
      <c r="FJ58" s="322"/>
      <c r="FK58" s="322"/>
      <c r="FL58" s="322"/>
      <c r="FM58" s="322"/>
      <c r="FN58" s="322"/>
      <c r="FO58" s="322"/>
      <c r="FP58" s="322"/>
      <c r="FQ58" s="322"/>
      <c r="FR58" s="322"/>
      <c r="FS58" s="322"/>
      <c r="FT58" s="322"/>
      <c r="FU58" s="322"/>
      <c r="FV58" s="322"/>
      <c r="FW58" s="322"/>
      <c r="FX58" s="322"/>
      <c r="FY58" s="322"/>
      <c r="FZ58" s="322"/>
      <c r="GA58" s="322"/>
      <c r="GB58" s="322"/>
      <c r="GC58" s="322"/>
      <c r="GD58" s="322"/>
      <c r="GE58" s="322"/>
      <c r="GF58" s="322"/>
      <c r="GG58" s="322"/>
      <c r="GH58" s="322"/>
      <c r="GI58" s="322"/>
      <c r="GJ58" s="322"/>
      <c r="GK58" s="322"/>
      <c r="GL58" s="322"/>
      <c r="GM58" s="322"/>
      <c r="GN58" s="322"/>
      <c r="GO58" s="322"/>
      <c r="GP58" s="322"/>
      <c r="GQ58" s="322"/>
      <c r="GR58" s="322"/>
      <c r="GS58" s="322"/>
      <c r="GT58" s="322"/>
      <c r="GU58" s="322"/>
      <c r="GV58" s="322"/>
      <c r="GW58" s="322"/>
    </row>
    <row r="59" spans="1:205" s="1028" customFormat="1" ht="13.5" thickTop="1">
      <c r="A59" s="327" t="s">
        <v>300</v>
      </c>
      <c r="B59" s="328"/>
      <c r="C59" s="329" t="s">
        <v>459</v>
      </c>
      <c r="D59" s="330"/>
      <c r="E59" s="331"/>
      <c r="F59" s="332">
        <f>F57</f>
        <v>362345898</v>
      </c>
      <c r="G59" s="105"/>
      <c r="H59" s="421"/>
      <c r="I59" s="551"/>
      <c r="J59" s="322"/>
      <c r="K59" s="322"/>
      <c r="L59" s="322"/>
      <c r="M59" s="322"/>
      <c r="N59" s="322"/>
      <c r="O59" s="322"/>
      <c r="P59" s="322"/>
      <c r="Q59" s="322"/>
      <c r="R59" s="322"/>
      <c r="S59" s="322"/>
      <c r="T59" s="322"/>
      <c r="U59" s="322"/>
      <c r="V59" s="322"/>
      <c r="W59" s="322"/>
      <c r="X59" s="322"/>
      <c r="Y59" s="322"/>
      <c r="Z59" s="322"/>
      <c r="AA59" s="322"/>
      <c r="AB59" s="322"/>
      <c r="AC59" s="322"/>
      <c r="AD59" s="322"/>
      <c r="AE59" s="322"/>
      <c r="AF59" s="322"/>
      <c r="AG59" s="322"/>
      <c r="AH59" s="322"/>
      <c r="AI59" s="322"/>
      <c r="AJ59" s="322"/>
      <c r="AK59" s="322"/>
      <c r="AL59" s="322"/>
      <c r="AM59" s="322"/>
      <c r="AN59" s="322"/>
      <c r="AO59" s="322"/>
      <c r="AP59" s="322"/>
      <c r="AQ59" s="322"/>
      <c r="AR59" s="322"/>
      <c r="AS59" s="322"/>
      <c r="AT59" s="322"/>
      <c r="AU59" s="322"/>
      <c r="AV59" s="322"/>
      <c r="AW59" s="322"/>
      <c r="AX59" s="322"/>
      <c r="AY59" s="322"/>
      <c r="AZ59" s="322"/>
      <c r="BA59" s="322"/>
      <c r="BB59" s="322"/>
      <c r="BC59" s="322"/>
      <c r="BD59" s="322"/>
      <c r="BE59" s="322"/>
      <c r="BF59" s="322"/>
      <c r="BG59" s="322"/>
      <c r="BH59" s="322"/>
      <c r="BI59" s="322"/>
      <c r="BJ59" s="322"/>
      <c r="BK59" s="322"/>
      <c r="BL59" s="322"/>
      <c r="BM59" s="322"/>
      <c r="BN59" s="322"/>
      <c r="BO59" s="322"/>
      <c r="BP59" s="322"/>
      <c r="BQ59" s="322"/>
      <c r="BR59" s="322"/>
      <c r="BS59" s="322"/>
      <c r="BT59" s="322"/>
      <c r="BU59" s="322"/>
      <c r="BV59" s="322"/>
      <c r="BW59" s="322"/>
      <c r="BX59" s="322"/>
      <c r="BY59" s="322"/>
      <c r="BZ59" s="322"/>
      <c r="CA59" s="322"/>
      <c r="CB59" s="322"/>
      <c r="CC59" s="322"/>
      <c r="CD59" s="322"/>
      <c r="CE59" s="322"/>
      <c r="CF59" s="322"/>
      <c r="CG59" s="322"/>
      <c r="CH59" s="322"/>
      <c r="CI59" s="322"/>
      <c r="CJ59" s="322"/>
      <c r="CK59" s="322"/>
      <c r="CL59" s="322"/>
      <c r="CM59" s="322"/>
      <c r="CN59" s="322"/>
      <c r="CO59" s="322"/>
      <c r="CP59" s="322"/>
      <c r="CQ59" s="322"/>
      <c r="CR59" s="322"/>
      <c r="CS59" s="322"/>
      <c r="CT59" s="322"/>
      <c r="CU59" s="322"/>
      <c r="CV59" s="322"/>
      <c r="CW59" s="322"/>
      <c r="CX59" s="322"/>
      <c r="CY59" s="322"/>
      <c r="CZ59" s="322"/>
      <c r="DA59" s="322"/>
      <c r="DB59" s="322"/>
      <c r="DC59" s="322"/>
      <c r="DD59" s="322"/>
      <c r="DE59" s="322"/>
      <c r="DF59" s="322"/>
      <c r="DG59" s="322"/>
      <c r="DH59" s="322"/>
      <c r="DI59" s="322"/>
      <c r="DJ59" s="322"/>
      <c r="DK59" s="322"/>
      <c r="DL59" s="322"/>
      <c r="DM59" s="322"/>
      <c r="DN59" s="322"/>
      <c r="DO59" s="322"/>
      <c r="DP59" s="322"/>
      <c r="DQ59" s="322"/>
      <c r="DR59" s="322"/>
      <c r="DS59" s="322"/>
      <c r="DT59" s="322"/>
      <c r="DU59" s="322"/>
      <c r="DV59" s="322"/>
      <c r="DW59" s="322"/>
      <c r="DX59" s="322"/>
      <c r="DY59" s="322"/>
      <c r="DZ59" s="322"/>
      <c r="EA59" s="322"/>
      <c r="EB59" s="322"/>
      <c r="EC59" s="322"/>
      <c r="ED59" s="322"/>
      <c r="EE59" s="322"/>
      <c r="EF59" s="322"/>
      <c r="EG59" s="322"/>
      <c r="EH59" s="322"/>
      <c r="EI59" s="322"/>
      <c r="EJ59" s="322"/>
      <c r="EK59" s="322"/>
      <c r="EL59" s="322"/>
      <c r="EM59" s="322"/>
      <c r="EN59" s="322"/>
      <c r="EO59" s="322"/>
      <c r="EP59" s="322"/>
      <c r="EQ59" s="322"/>
      <c r="ER59" s="322"/>
      <c r="ES59" s="322"/>
      <c r="ET59" s="322"/>
      <c r="EU59" s="322"/>
      <c r="EV59" s="322"/>
      <c r="EW59" s="322"/>
      <c r="EX59" s="322"/>
      <c r="EY59" s="322"/>
      <c r="EZ59" s="322"/>
      <c r="FA59" s="322"/>
      <c r="FB59" s="322"/>
      <c r="FC59" s="322"/>
      <c r="FD59" s="322"/>
      <c r="FE59" s="322"/>
      <c r="FF59" s="322"/>
      <c r="FG59" s="322"/>
      <c r="FH59" s="322"/>
      <c r="FI59" s="322"/>
      <c r="FJ59" s="322"/>
      <c r="FK59" s="322"/>
      <c r="FL59" s="322"/>
      <c r="FM59" s="322"/>
      <c r="FN59" s="322"/>
      <c r="FO59" s="322"/>
      <c r="FP59" s="322"/>
      <c r="FQ59" s="322"/>
      <c r="FR59" s="322"/>
      <c r="FS59" s="322"/>
      <c r="FT59" s="322"/>
      <c r="FU59" s="322"/>
      <c r="FV59" s="322"/>
      <c r="FW59" s="322"/>
      <c r="FX59" s="322"/>
      <c r="FY59" s="322"/>
      <c r="FZ59" s="322"/>
      <c r="GA59" s="322"/>
      <c r="GB59" s="322"/>
      <c r="GC59" s="322"/>
      <c r="GD59" s="322"/>
      <c r="GE59" s="322"/>
      <c r="GF59" s="322"/>
      <c r="GG59" s="322"/>
      <c r="GH59" s="322"/>
      <c r="GI59" s="322"/>
      <c r="GJ59" s="322"/>
      <c r="GK59" s="322"/>
      <c r="GL59" s="322"/>
      <c r="GM59" s="322"/>
      <c r="GN59" s="322"/>
      <c r="GO59" s="322"/>
      <c r="GP59" s="322"/>
      <c r="GQ59" s="322"/>
      <c r="GR59" s="322"/>
      <c r="GS59" s="322"/>
      <c r="GT59" s="322"/>
      <c r="GU59" s="322"/>
      <c r="GV59" s="322"/>
      <c r="GW59" s="322"/>
    </row>
    <row r="60" spans="1:205">
      <c r="A60" s="195">
        <v>44621</v>
      </c>
      <c r="B60" s="197" t="s">
        <v>427</v>
      </c>
      <c r="C60" s="358" t="s">
        <v>2505</v>
      </c>
      <c r="D60" s="335">
        <v>100000</v>
      </c>
      <c r="E60" s="335"/>
      <c r="F60" s="309">
        <f>F59+D60-E60</f>
        <v>362445898</v>
      </c>
      <c r="G60" s="60">
        <v>3</v>
      </c>
      <c r="H60" s="310"/>
    </row>
    <row r="61" spans="1:205">
      <c r="A61" s="195">
        <v>44625</v>
      </c>
      <c r="B61" s="197" t="s">
        <v>397</v>
      </c>
      <c r="C61" s="206" t="s">
        <v>2489</v>
      </c>
      <c r="D61" s="335">
        <v>300000</v>
      </c>
      <c r="E61" s="335"/>
      <c r="F61" s="309">
        <f t="shared" ref="F61:F82" si="2">F60+D61-E61</f>
        <v>362745898</v>
      </c>
      <c r="G61" s="60">
        <v>3</v>
      </c>
      <c r="H61" s="333"/>
    </row>
    <row r="62" spans="1:205">
      <c r="A62" s="195">
        <v>44625</v>
      </c>
      <c r="B62" s="197" t="s">
        <v>397</v>
      </c>
      <c r="C62" s="193" t="s">
        <v>2506</v>
      </c>
      <c r="D62" s="210">
        <v>291929</v>
      </c>
      <c r="E62" s="335"/>
      <c r="F62" s="309">
        <f t="shared" si="2"/>
        <v>363037827</v>
      </c>
      <c r="G62" s="60">
        <v>3</v>
      </c>
      <c r="H62" s="310"/>
    </row>
    <row r="63" spans="1:205">
      <c r="A63" s="195">
        <v>44625</v>
      </c>
      <c r="B63" s="197" t="s">
        <v>397</v>
      </c>
      <c r="C63" s="358" t="s">
        <v>461</v>
      </c>
      <c r="D63" s="335">
        <v>250000</v>
      </c>
      <c r="E63" s="335"/>
      <c r="F63" s="309">
        <f t="shared" si="2"/>
        <v>363287827</v>
      </c>
      <c r="G63" s="60">
        <v>3</v>
      </c>
      <c r="H63" s="310"/>
    </row>
    <row r="64" spans="1:205">
      <c r="A64" s="195">
        <v>44625</v>
      </c>
      <c r="B64" s="197" t="s">
        <v>397</v>
      </c>
      <c r="C64" s="358" t="s">
        <v>2507</v>
      </c>
      <c r="D64" s="335">
        <v>2500000</v>
      </c>
      <c r="E64" s="335"/>
      <c r="F64" s="309">
        <f t="shared" si="2"/>
        <v>365787827</v>
      </c>
      <c r="G64" s="60">
        <v>3</v>
      </c>
      <c r="H64" s="310"/>
    </row>
    <row r="65" spans="1:9">
      <c r="A65" s="195">
        <v>44627</v>
      </c>
      <c r="B65" s="197" t="s">
        <v>428</v>
      </c>
      <c r="C65" s="204" t="s">
        <v>462</v>
      </c>
      <c r="D65" s="335"/>
      <c r="E65" s="420">
        <v>1000000</v>
      </c>
      <c r="F65" s="309">
        <f t="shared" si="2"/>
        <v>364787827</v>
      </c>
      <c r="G65" s="60">
        <v>8</v>
      </c>
      <c r="H65" s="961" t="s">
        <v>1402</v>
      </c>
    </row>
    <row r="66" spans="1:9">
      <c r="A66" s="195">
        <v>44627</v>
      </c>
      <c r="B66" s="197" t="s">
        <v>428</v>
      </c>
      <c r="C66" s="204" t="s">
        <v>463</v>
      </c>
      <c r="D66" s="335"/>
      <c r="E66" s="420">
        <v>1000000</v>
      </c>
      <c r="F66" s="309">
        <f t="shared" si="2"/>
        <v>363787827</v>
      </c>
      <c r="G66" s="60">
        <v>8</v>
      </c>
      <c r="H66" s="961" t="s">
        <v>1403</v>
      </c>
    </row>
    <row r="67" spans="1:9">
      <c r="A67" s="195">
        <v>44627</v>
      </c>
      <c r="B67" s="197" t="s">
        <v>428</v>
      </c>
      <c r="C67" s="204" t="s">
        <v>464</v>
      </c>
      <c r="D67" s="335"/>
      <c r="E67" s="420">
        <v>1000000</v>
      </c>
      <c r="F67" s="309">
        <f t="shared" si="2"/>
        <v>362787827</v>
      </c>
      <c r="G67" s="60">
        <v>8</v>
      </c>
      <c r="H67" s="961" t="s">
        <v>1403</v>
      </c>
    </row>
    <row r="68" spans="1:9" ht="25.5">
      <c r="A68" s="195">
        <v>44627</v>
      </c>
      <c r="B68" s="197" t="s">
        <v>428</v>
      </c>
      <c r="C68" s="204" t="s">
        <v>465</v>
      </c>
      <c r="D68" s="335"/>
      <c r="E68" s="420">
        <v>3000000</v>
      </c>
      <c r="F68" s="309">
        <f t="shared" si="2"/>
        <v>359787827</v>
      </c>
      <c r="G68" s="60">
        <v>8</v>
      </c>
      <c r="H68" s="961" t="s">
        <v>1401</v>
      </c>
    </row>
    <row r="69" spans="1:9">
      <c r="A69" s="195">
        <v>44629</v>
      </c>
      <c r="B69" s="197" t="s">
        <v>398</v>
      </c>
      <c r="C69" s="193" t="s">
        <v>2490</v>
      </c>
      <c r="D69" s="335">
        <v>1200000</v>
      </c>
      <c r="E69" s="335"/>
      <c r="F69" s="309">
        <f t="shared" si="2"/>
        <v>360987827</v>
      </c>
      <c r="G69" s="60">
        <v>3</v>
      </c>
      <c r="H69" s="310"/>
    </row>
    <row r="70" spans="1:9">
      <c r="A70" s="195">
        <v>44630</v>
      </c>
      <c r="B70" s="198" t="s">
        <v>399</v>
      </c>
      <c r="C70" s="179" t="s">
        <v>2508</v>
      </c>
      <c r="D70" s="335">
        <v>200000</v>
      </c>
      <c r="E70" s="335"/>
      <c r="F70" s="309">
        <f t="shared" si="2"/>
        <v>361187827</v>
      </c>
      <c r="G70" s="60">
        <v>3</v>
      </c>
      <c r="H70" s="310"/>
    </row>
    <row r="71" spans="1:9">
      <c r="A71" s="195">
        <v>44632</v>
      </c>
      <c r="B71" s="198" t="s">
        <v>429</v>
      </c>
      <c r="C71" s="193" t="s">
        <v>403</v>
      </c>
      <c r="D71" s="335">
        <v>50000</v>
      </c>
      <c r="E71" s="335"/>
      <c r="F71" s="309">
        <f t="shared" si="2"/>
        <v>361237827</v>
      </c>
      <c r="G71" s="60">
        <v>3</v>
      </c>
      <c r="H71" s="310"/>
      <c r="I71" s="552"/>
    </row>
    <row r="72" spans="1:9" ht="25.5">
      <c r="A72" s="195">
        <v>44635</v>
      </c>
      <c r="B72" s="198" t="s">
        <v>430</v>
      </c>
      <c r="C72" s="206" t="s">
        <v>466</v>
      </c>
      <c r="D72" s="335"/>
      <c r="E72" s="335">
        <v>72834500</v>
      </c>
      <c r="F72" s="309">
        <f t="shared" si="2"/>
        <v>288403327</v>
      </c>
      <c r="G72" s="60">
        <v>6</v>
      </c>
      <c r="H72" s="310">
        <v>6.1</v>
      </c>
    </row>
    <row r="73" spans="1:9" s="245" customFormat="1" ht="25.5">
      <c r="A73" s="195">
        <v>44637</v>
      </c>
      <c r="B73" s="650" t="s">
        <v>400</v>
      </c>
      <c r="C73" s="177" t="s">
        <v>2510</v>
      </c>
      <c r="D73" s="174"/>
      <c r="E73" s="174">
        <v>8432000</v>
      </c>
      <c r="F73" s="318">
        <f t="shared" si="2"/>
        <v>279971327</v>
      </c>
      <c r="G73" s="60">
        <v>6</v>
      </c>
      <c r="H73" s="317">
        <v>6.1</v>
      </c>
      <c r="I73" s="550"/>
    </row>
    <row r="74" spans="1:9">
      <c r="A74" s="195">
        <v>44639</v>
      </c>
      <c r="B74" s="198" t="s">
        <v>2511</v>
      </c>
      <c r="C74" s="177" t="s">
        <v>21</v>
      </c>
      <c r="D74" s="308">
        <v>100000</v>
      </c>
      <c r="E74" s="308"/>
      <c r="F74" s="309">
        <f t="shared" si="2"/>
        <v>280071327</v>
      </c>
      <c r="G74" s="60">
        <v>3</v>
      </c>
      <c r="H74" s="317"/>
    </row>
    <row r="75" spans="1:9">
      <c r="A75" s="195">
        <v>44644</v>
      </c>
      <c r="B75" s="198" t="s">
        <v>401</v>
      </c>
      <c r="C75" s="204" t="s">
        <v>467</v>
      </c>
      <c r="D75" s="174">
        <v>51145</v>
      </c>
      <c r="E75" s="308"/>
      <c r="F75" s="309">
        <f t="shared" si="2"/>
        <v>280122472</v>
      </c>
      <c r="G75" s="60">
        <v>4</v>
      </c>
      <c r="H75" s="317">
        <v>4.0999999999999996</v>
      </c>
    </row>
    <row r="76" spans="1:9">
      <c r="A76" s="195">
        <v>44645</v>
      </c>
      <c r="B76" s="198" t="s">
        <v>431</v>
      </c>
      <c r="C76" s="179" t="s">
        <v>2500</v>
      </c>
      <c r="D76" s="308">
        <v>100000</v>
      </c>
      <c r="E76" s="308"/>
      <c r="F76" s="309">
        <f t="shared" si="2"/>
        <v>280222472</v>
      </c>
      <c r="G76" s="60">
        <v>3</v>
      </c>
      <c r="H76" s="310"/>
    </row>
    <row r="77" spans="1:9">
      <c r="A77" s="195">
        <v>44646</v>
      </c>
      <c r="B77" s="198" t="s">
        <v>402</v>
      </c>
      <c r="C77" s="193" t="s">
        <v>21</v>
      </c>
      <c r="D77" s="335">
        <v>100000</v>
      </c>
      <c r="E77" s="335"/>
      <c r="F77" s="309">
        <f t="shared" si="2"/>
        <v>280322472</v>
      </c>
      <c r="G77" s="60">
        <v>3</v>
      </c>
      <c r="H77" s="310"/>
    </row>
    <row r="78" spans="1:9" ht="25.5">
      <c r="A78" s="195">
        <v>44649</v>
      </c>
      <c r="B78" s="198" t="s">
        <v>432</v>
      </c>
      <c r="C78" s="177" t="s">
        <v>468</v>
      </c>
      <c r="D78" s="335"/>
      <c r="E78" s="335">
        <v>10000000</v>
      </c>
      <c r="F78" s="309">
        <f t="shared" si="2"/>
        <v>270322472</v>
      </c>
      <c r="G78" s="60">
        <v>6</v>
      </c>
      <c r="H78" s="310">
        <v>6.1</v>
      </c>
      <c r="I78" s="552"/>
    </row>
    <row r="79" spans="1:9">
      <c r="A79" s="195">
        <v>44649</v>
      </c>
      <c r="B79" s="198" t="s">
        <v>432</v>
      </c>
      <c r="C79" s="177" t="s">
        <v>2504</v>
      </c>
      <c r="D79" s="335">
        <v>200000</v>
      </c>
      <c r="E79" s="335"/>
      <c r="F79" s="309">
        <f t="shared" si="2"/>
        <v>270522472</v>
      </c>
      <c r="G79" s="60">
        <v>3</v>
      </c>
      <c r="H79" s="310"/>
      <c r="I79" s="552"/>
    </row>
    <row r="80" spans="1:9" ht="25.5">
      <c r="A80" s="195">
        <v>44650</v>
      </c>
      <c r="B80" s="198" t="s">
        <v>433</v>
      </c>
      <c r="C80" s="206" t="s">
        <v>469</v>
      </c>
      <c r="D80" s="210"/>
      <c r="E80" s="335">
        <v>218481000</v>
      </c>
      <c r="F80" s="309">
        <f t="shared" si="2"/>
        <v>52041472</v>
      </c>
      <c r="G80" s="60">
        <v>6</v>
      </c>
      <c r="H80" s="310">
        <v>6.1</v>
      </c>
      <c r="I80" s="552"/>
    </row>
    <row r="81" spans="1:9" ht="25.5">
      <c r="A81" s="195">
        <v>44650</v>
      </c>
      <c r="B81" s="198" t="s">
        <v>433</v>
      </c>
      <c r="C81" s="194" t="s">
        <v>470</v>
      </c>
      <c r="D81" s="210"/>
      <c r="E81" s="335">
        <v>4921000</v>
      </c>
      <c r="F81" s="309">
        <f t="shared" si="2"/>
        <v>47120472</v>
      </c>
      <c r="G81" s="60">
        <v>8</v>
      </c>
      <c r="H81" s="965" t="s">
        <v>1400</v>
      </c>
      <c r="I81" s="552"/>
    </row>
    <row r="82" spans="1:9" ht="25.5">
      <c r="A82" s="195">
        <v>44651</v>
      </c>
      <c r="B82" s="198" t="s">
        <v>434</v>
      </c>
      <c r="C82" s="206" t="s">
        <v>2513</v>
      </c>
      <c r="D82" s="210">
        <v>4191781</v>
      </c>
      <c r="E82" s="335"/>
      <c r="F82" s="309">
        <f t="shared" si="2"/>
        <v>51312253</v>
      </c>
      <c r="G82" s="60">
        <v>4</v>
      </c>
      <c r="H82" s="310">
        <v>4.2</v>
      </c>
      <c r="I82" s="552"/>
    </row>
    <row r="83" spans="1:9">
      <c r="A83" s="336"/>
      <c r="B83" s="198"/>
      <c r="C83" s="312" t="s">
        <v>302</v>
      </c>
      <c r="D83" s="184">
        <f>SUM(D60:D82)</f>
        <v>9634855</v>
      </c>
      <c r="E83" s="184">
        <f>SUM(E60:E82)</f>
        <v>320668500</v>
      </c>
      <c r="F83" s="314">
        <f>F59+D83-E83</f>
        <v>51312253</v>
      </c>
      <c r="G83" s="60"/>
      <c r="H83" s="310"/>
    </row>
    <row r="84" spans="1:9" ht="13.5" thickBot="1">
      <c r="A84" s="337"/>
      <c r="B84" s="338"/>
      <c r="C84" s="339"/>
      <c r="D84" s="340"/>
      <c r="E84" s="341"/>
      <c r="F84" s="342"/>
      <c r="G84" s="104"/>
      <c r="H84" s="419"/>
    </row>
    <row r="85" spans="1:9" ht="13.5" thickTop="1">
      <c r="A85" s="343"/>
      <c r="B85" s="213"/>
      <c r="C85" s="344"/>
      <c r="D85" s="331"/>
      <c r="E85" s="331"/>
      <c r="F85" s="332"/>
      <c r="G85" s="105"/>
      <c r="H85" s="425"/>
    </row>
    <row r="86" spans="1:9">
      <c r="A86" s="315" t="s">
        <v>567</v>
      </c>
      <c r="B86" s="198"/>
      <c r="C86" s="316" t="s">
        <v>568</v>
      </c>
      <c r="D86" s="345"/>
      <c r="E86" s="345"/>
      <c r="F86" s="346">
        <f>F83</f>
        <v>51312253</v>
      </c>
      <c r="G86" s="60"/>
      <c r="H86" s="310"/>
    </row>
    <row r="87" spans="1:9">
      <c r="A87" s="199" t="s">
        <v>569</v>
      </c>
      <c r="B87" s="200" t="s">
        <v>598</v>
      </c>
      <c r="C87" s="358" t="s">
        <v>2505</v>
      </c>
      <c r="D87" s="308">
        <v>100000</v>
      </c>
      <c r="E87" s="308"/>
      <c r="F87" s="347">
        <f>F86+D87-E87</f>
        <v>51412253</v>
      </c>
      <c r="G87" s="60">
        <v>3</v>
      </c>
      <c r="H87" s="310"/>
    </row>
    <row r="88" spans="1:9" ht="25.5">
      <c r="A88" s="199" t="s">
        <v>570</v>
      </c>
      <c r="B88" s="200" t="s">
        <v>599</v>
      </c>
      <c r="C88" s="193" t="s">
        <v>2514</v>
      </c>
      <c r="D88" s="174"/>
      <c r="E88" s="308">
        <v>10000000</v>
      </c>
      <c r="F88" s="347">
        <f t="shared" ref="F88:F121" si="3">F87+D88-E88</f>
        <v>41412253</v>
      </c>
      <c r="G88" s="60">
        <v>6</v>
      </c>
      <c r="H88" s="310">
        <v>6.1</v>
      </c>
    </row>
    <row r="89" spans="1:9" ht="25.5">
      <c r="A89" s="199" t="s">
        <v>570</v>
      </c>
      <c r="B89" s="200" t="s">
        <v>599</v>
      </c>
      <c r="C89" s="193" t="s">
        <v>2515</v>
      </c>
      <c r="D89" s="174"/>
      <c r="E89" s="308">
        <v>10000000</v>
      </c>
      <c r="F89" s="347">
        <f t="shared" si="3"/>
        <v>31412253</v>
      </c>
      <c r="G89" s="60">
        <v>6</v>
      </c>
      <c r="H89" s="310">
        <v>6.1</v>
      </c>
    </row>
    <row r="90" spans="1:9" ht="38.25">
      <c r="A90" s="199" t="s">
        <v>571</v>
      </c>
      <c r="B90" s="200" t="s">
        <v>600</v>
      </c>
      <c r="C90" s="201" t="s">
        <v>2516</v>
      </c>
      <c r="D90" s="174"/>
      <c r="E90" s="308">
        <v>581000</v>
      </c>
      <c r="F90" s="347">
        <f t="shared" si="3"/>
        <v>30831253</v>
      </c>
      <c r="G90" s="60">
        <v>8</v>
      </c>
      <c r="H90" s="965" t="s">
        <v>39</v>
      </c>
    </row>
    <row r="91" spans="1:9" ht="25.5">
      <c r="A91" s="199" t="s">
        <v>571</v>
      </c>
      <c r="B91" s="200" t="s">
        <v>600</v>
      </c>
      <c r="C91" s="177" t="s">
        <v>2376</v>
      </c>
      <c r="D91" s="308">
        <v>500000000</v>
      </c>
      <c r="E91" s="308"/>
      <c r="F91" s="347">
        <f t="shared" si="3"/>
        <v>530831253</v>
      </c>
      <c r="G91" s="60"/>
      <c r="H91" s="310"/>
    </row>
    <row r="92" spans="1:9" ht="25.5">
      <c r="A92" s="199" t="s">
        <v>571</v>
      </c>
      <c r="B92" s="200" t="s">
        <v>600</v>
      </c>
      <c r="C92" s="177" t="s">
        <v>2517</v>
      </c>
      <c r="D92" s="174">
        <v>13699</v>
      </c>
      <c r="E92" s="308"/>
      <c r="F92" s="347">
        <f t="shared" si="3"/>
        <v>530844952</v>
      </c>
      <c r="G92" s="60">
        <v>4</v>
      </c>
      <c r="H92" s="310">
        <v>4.2</v>
      </c>
      <c r="I92" s="552"/>
    </row>
    <row r="93" spans="1:9">
      <c r="A93" s="199" t="s">
        <v>571</v>
      </c>
      <c r="B93" s="200" t="s">
        <v>600</v>
      </c>
      <c r="C93" s="204" t="s">
        <v>591</v>
      </c>
      <c r="D93" s="335"/>
      <c r="E93" s="420">
        <v>1000000</v>
      </c>
      <c r="F93" s="347">
        <f t="shared" si="3"/>
        <v>529844952</v>
      </c>
      <c r="G93" s="60">
        <v>8</v>
      </c>
      <c r="H93" s="961" t="s">
        <v>1402</v>
      </c>
    </row>
    <row r="94" spans="1:9">
      <c r="A94" s="199" t="s">
        <v>571</v>
      </c>
      <c r="B94" s="200" t="s">
        <v>600</v>
      </c>
      <c r="C94" s="204" t="s">
        <v>592</v>
      </c>
      <c r="D94" s="335"/>
      <c r="E94" s="420">
        <v>1000000</v>
      </c>
      <c r="F94" s="347">
        <f t="shared" si="3"/>
        <v>528844952</v>
      </c>
      <c r="G94" s="60">
        <v>8</v>
      </c>
      <c r="H94" s="961" t="s">
        <v>1403</v>
      </c>
    </row>
    <row r="95" spans="1:9">
      <c r="A95" s="199" t="s">
        <v>571</v>
      </c>
      <c r="B95" s="200" t="s">
        <v>600</v>
      </c>
      <c r="C95" s="204" t="s">
        <v>593</v>
      </c>
      <c r="D95" s="335"/>
      <c r="E95" s="420">
        <v>1000000</v>
      </c>
      <c r="F95" s="347">
        <f t="shared" si="3"/>
        <v>527844952</v>
      </c>
      <c r="G95" s="60">
        <v>8</v>
      </c>
      <c r="H95" s="961" t="s">
        <v>1403</v>
      </c>
    </row>
    <row r="96" spans="1:9" ht="25.5">
      <c r="A96" s="199" t="s">
        <v>571</v>
      </c>
      <c r="B96" s="200" t="s">
        <v>600</v>
      </c>
      <c r="C96" s="204" t="s">
        <v>594</v>
      </c>
      <c r="D96" s="335"/>
      <c r="E96" s="420">
        <v>3000000</v>
      </c>
      <c r="F96" s="347">
        <f t="shared" si="3"/>
        <v>524844952</v>
      </c>
      <c r="G96" s="60">
        <v>8</v>
      </c>
      <c r="H96" s="961" t="s">
        <v>1401</v>
      </c>
    </row>
    <row r="97" spans="1:8">
      <c r="A97" s="199" t="s">
        <v>571</v>
      </c>
      <c r="B97" s="200" t="s">
        <v>600</v>
      </c>
      <c r="C97" s="179" t="s">
        <v>2508</v>
      </c>
      <c r="D97" s="308">
        <v>200000</v>
      </c>
      <c r="E97" s="308"/>
      <c r="F97" s="347">
        <f t="shared" si="3"/>
        <v>525044952</v>
      </c>
      <c r="G97" s="60">
        <v>3</v>
      </c>
      <c r="H97" s="310"/>
    </row>
    <row r="98" spans="1:8">
      <c r="A98" s="199" t="s">
        <v>571</v>
      </c>
      <c r="B98" s="200" t="s">
        <v>600</v>
      </c>
      <c r="C98" s="206" t="s">
        <v>2489</v>
      </c>
      <c r="D98" s="308">
        <v>300000</v>
      </c>
      <c r="E98" s="308"/>
      <c r="F98" s="347">
        <f t="shared" si="3"/>
        <v>525344952</v>
      </c>
      <c r="G98" s="60">
        <v>3</v>
      </c>
      <c r="H98" s="310"/>
    </row>
    <row r="99" spans="1:8" ht="25.5">
      <c r="A99" s="199" t="s">
        <v>571</v>
      </c>
      <c r="B99" s="200" t="s">
        <v>600</v>
      </c>
      <c r="C99" s="177" t="s">
        <v>596</v>
      </c>
      <c r="D99" s="308"/>
      <c r="E99" s="308">
        <v>193672000</v>
      </c>
      <c r="F99" s="347">
        <f t="shared" si="3"/>
        <v>331672952</v>
      </c>
      <c r="G99" s="60">
        <v>6</v>
      </c>
      <c r="H99" s="310">
        <v>6.1</v>
      </c>
    </row>
    <row r="100" spans="1:8" ht="25.5">
      <c r="A100" s="199" t="s">
        <v>571</v>
      </c>
      <c r="B100" s="200" t="s">
        <v>600</v>
      </c>
      <c r="C100" s="194" t="s">
        <v>585</v>
      </c>
      <c r="D100" s="308">
        <v>5556000</v>
      </c>
      <c r="E100" s="308"/>
      <c r="F100" s="347">
        <f t="shared" si="3"/>
        <v>337228952</v>
      </c>
      <c r="G100" s="60"/>
      <c r="H100" s="310"/>
    </row>
    <row r="101" spans="1:8">
      <c r="A101" s="199" t="s">
        <v>572</v>
      </c>
      <c r="B101" s="200" t="s">
        <v>601</v>
      </c>
      <c r="C101" s="179" t="s">
        <v>2496</v>
      </c>
      <c r="D101" s="308">
        <v>100000</v>
      </c>
      <c r="E101" s="308"/>
      <c r="F101" s="347">
        <f t="shared" si="3"/>
        <v>337328952</v>
      </c>
      <c r="G101" s="60">
        <v>3</v>
      </c>
      <c r="H101" s="310"/>
    </row>
    <row r="102" spans="1:8">
      <c r="A102" s="199" t="s">
        <v>573</v>
      </c>
      <c r="B102" s="200" t="s">
        <v>602</v>
      </c>
      <c r="C102" s="194" t="s">
        <v>2518</v>
      </c>
      <c r="D102" s="308">
        <v>100000</v>
      </c>
      <c r="E102" s="308"/>
      <c r="F102" s="347">
        <f t="shared" si="3"/>
        <v>337428952</v>
      </c>
      <c r="G102" s="60">
        <v>3</v>
      </c>
      <c r="H102" s="310"/>
    </row>
    <row r="103" spans="1:8">
      <c r="A103" s="199" t="s">
        <v>573</v>
      </c>
      <c r="B103" s="200" t="s">
        <v>602</v>
      </c>
      <c r="C103" s="193" t="s">
        <v>2490</v>
      </c>
      <c r="D103" s="308">
        <v>850000</v>
      </c>
      <c r="E103" s="308"/>
      <c r="F103" s="347">
        <f t="shared" si="3"/>
        <v>338278952</v>
      </c>
      <c r="G103" s="60">
        <v>3</v>
      </c>
      <c r="H103" s="310"/>
    </row>
    <row r="104" spans="1:8" ht="25.5">
      <c r="A104" s="199" t="s">
        <v>573</v>
      </c>
      <c r="B104" s="200" t="s">
        <v>602</v>
      </c>
      <c r="C104" s="194" t="s">
        <v>586</v>
      </c>
      <c r="D104" s="308"/>
      <c r="E104" s="308">
        <v>35447000</v>
      </c>
      <c r="F104" s="347">
        <f t="shared" si="3"/>
        <v>302831952</v>
      </c>
      <c r="G104" s="60">
        <v>6</v>
      </c>
      <c r="H104" s="310">
        <v>6.1</v>
      </c>
    </row>
    <row r="105" spans="1:8" ht="25.5">
      <c r="A105" s="199" t="s">
        <v>574</v>
      </c>
      <c r="B105" s="200" t="s">
        <v>604</v>
      </c>
      <c r="C105" s="177" t="s">
        <v>587</v>
      </c>
      <c r="D105" s="308"/>
      <c r="E105" s="308">
        <v>5556000</v>
      </c>
      <c r="F105" s="347">
        <f t="shared" si="3"/>
        <v>297275952</v>
      </c>
      <c r="G105" s="60"/>
      <c r="H105" s="310"/>
    </row>
    <row r="106" spans="1:8" ht="25.5">
      <c r="A106" s="199" t="s">
        <v>574</v>
      </c>
      <c r="B106" s="200" t="s">
        <v>604</v>
      </c>
      <c r="C106" s="201" t="s">
        <v>588</v>
      </c>
      <c r="D106" s="174"/>
      <c r="E106" s="308">
        <v>57365000</v>
      </c>
      <c r="F106" s="347">
        <f t="shared" si="3"/>
        <v>239910952</v>
      </c>
      <c r="G106" s="60">
        <v>6</v>
      </c>
      <c r="H106" s="310">
        <v>6.1</v>
      </c>
    </row>
    <row r="107" spans="1:8" ht="25.5">
      <c r="A107" s="199" t="s">
        <v>575</v>
      </c>
      <c r="B107" s="200" t="s">
        <v>603</v>
      </c>
      <c r="C107" s="194" t="s">
        <v>2520</v>
      </c>
      <c r="D107" s="174">
        <v>76000000</v>
      </c>
      <c r="E107" s="308"/>
      <c r="F107" s="347">
        <f t="shared" si="3"/>
        <v>315910952</v>
      </c>
      <c r="G107" s="60">
        <v>4</v>
      </c>
      <c r="H107" s="310">
        <v>4.2</v>
      </c>
    </row>
    <row r="108" spans="1:8" ht="25.5">
      <c r="A108" s="199" t="s">
        <v>575</v>
      </c>
      <c r="B108" s="200" t="s">
        <v>603</v>
      </c>
      <c r="C108" s="177" t="s">
        <v>2519</v>
      </c>
      <c r="D108" s="174">
        <v>76000000</v>
      </c>
      <c r="E108" s="308"/>
      <c r="F108" s="347">
        <f t="shared" si="3"/>
        <v>391910952</v>
      </c>
      <c r="G108" s="60">
        <v>4</v>
      </c>
      <c r="H108" s="310">
        <v>4.2</v>
      </c>
    </row>
    <row r="109" spans="1:8" ht="25.5">
      <c r="A109" s="199" t="s">
        <v>576</v>
      </c>
      <c r="B109" s="200" t="s">
        <v>605</v>
      </c>
      <c r="C109" s="193" t="s">
        <v>2521</v>
      </c>
      <c r="D109" s="202">
        <v>1000000000</v>
      </c>
      <c r="E109" s="345"/>
      <c r="F109" s="347">
        <f t="shared" si="3"/>
        <v>1391910952</v>
      </c>
      <c r="G109" s="60"/>
      <c r="H109" s="310"/>
    </row>
    <row r="110" spans="1:8" ht="25.5">
      <c r="A110" s="199" t="s">
        <v>576</v>
      </c>
      <c r="B110" s="200" t="s">
        <v>605</v>
      </c>
      <c r="C110" s="193" t="s">
        <v>2522</v>
      </c>
      <c r="D110" s="202">
        <v>10959</v>
      </c>
      <c r="E110" s="345"/>
      <c r="F110" s="347">
        <f t="shared" si="3"/>
        <v>1391921911</v>
      </c>
      <c r="G110" s="60">
        <v>4</v>
      </c>
      <c r="H110" s="310">
        <v>4.2</v>
      </c>
    </row>
    <row r="111" spans="1:8" ht="25.5">
      <c r="A111" s="199" t="s">
        <v>576</v>
      </c>
      <c r="B111" s="200" t="s">
        <v>605</v>
      </c>
      <c r="C111" s="206" t="s">
        <v>2523</v>
      </c>
      <c r="D111" s="202"/>
      <c r="E111" s="202">
        <v>1000000000</v>
      </c>
      <c r="F111" s="347">
        <f t="shared" si="3"/>
        <v>391921911</v>
      </c>
      <c r="G111" s="60"/>
      <c r="H111" s="310"/>
    </row>
    <row r="112" spans="1:8">
      <c r="A112" s="199" t="s">
        <v>577</v>
      </c>
      <c r="B112" s="200" t="s">
        <v>606</v>
      </c>
      <c r="C112" s="206" t="s">
        <v>403</v>
      </c>
      <c r="D112" s="202">
        <v>50000</v>
      </c>
      <c r="E112" s="202"/>
      <c r="F112" s="347">
        <f t="shared" si="3"/>
        <v>391971911</v>
      </c>
      <c r="G112" s="60">
        <v>3</v>
      </c>
      <c r="H112" s="310"/>
    </row>
    <row r="113" spans="1:205" ht="25.5">
      <c r="A113" s="1233" t="s">
        <v>578</v>
      </c>
      <c r="B113" s="968" t="s">
        <v>2593</v>
      </c>
      <c r="C113" s="194" t="s">
        <v>589</v>
      </c>
      <c r="D113" s="202"/>
      <c r="E113" s="202">
        <v>79375000</v>
      </c>
      <c r="F113" s="347">
        <f t="shared" si="3"/>
        <v>312596911</v>
      </c>
      <c r="G113" s="60">
        <v>6</v>
      </c>
      <c r="H113" s="310">
        <v>6.1</v>
      </c>
      <c r="I113" s="550"/>
    </row>
    <row r="114" spans="1:205">
      <c r="A114" s="199" t="s">
        <v>579</v>
      </c>
      <c r="B114" s="200" t="s">
        <v>607</v>
      </c>
      <c r="C114" s="193" t="s">
        <v>21</v>
      </c>
      <c r="D114" s="202">
        <v>200000</v>
      </c>
      <c r="E114" s="202"/>
      <c r="F114" s="347">
        <f t="shared" si="3"/>
        <v>312796911</v>
      </c>
      <c r="G114" s="60">
        <v>3</v>
      </c>
      <c r="H114" s="310"/>
    </row>
    <row r="115" spans="1:205">
      <c r="A115" s="199" t="s">
        <v>580</v>
      </c>
      <c r="B115" s="200" t="s">
        <v>608</v>
      </c>
      <c r="C115" s="193" t="s">
        <v>21</v>
      </c>
      <c r="D115" s="202">
        <v>250000</v>
      </c>
      <c r="E115" s="202"/>
      <c r="F115" s="347">
        <f t="shared" si="3"/>
        <v>313046911</v>
      </c>
      <c r="G115" s="60">
        <v>3</v>
      </c>
      <c r="H115" s="348"/>
    </row>
    <row r="116" spans="1:205">
      <c r="A116" s="199" t="s">
        <v>580</v>
      </c>
      <c r="B116" s="200" t="s">
        <v>608</v>
      </c>
      <c r="C116" s="193" t="s">
        <v>21</v>
      </c>
      <c r="D116" s="202">
        <v>100000</v>
      </c>
      <c r="E116" s="202"/>
      <c r="F116" s="347">
        <f t="shared" si="3"/>
        <v>313146911</v>
      </c>
      <c r="G116" s="60">
        <v>3</v>
      </c>
      <c r="H116" s="310"/>
    </row>
    <row r="117" spans="1:205" s="296" customFormat="1">
      <c r="A117" s="199" t="s">
        <v>581</v>
      </c>
      <c r="B117" s="200" t="s">
        <v>609</v>
      </c>
      <c r="C117" s="179" t="s">
        <v>2500</v>
      </c>
      <c r="D117" s="202">
        <v>100000</v>
      </c>
      <c r="E117" s="202"/>
      <c r="F117" s="347">
        <f t="shared" si="3"/>
        <v>313246911</v>
      </c>
      <c r="G117" s="60">
        <v>3</v>
      </c>
      <c r="H117" s="310"/>
      <c r="I117" s="549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133"/>
      <c r="AV117" s="133"/>
      <c r="AW117" s="133"/>
      <c r="AX117" s="133"/>
      <c r="AY117" s="133"/>
      <c r="AZ117" s="133"/>
      <c r="BA117" s="133"/>
      <c r="BB117" s="133"/>
      <c r="BC117" s="133"/>
      <c r="BD117" s="133"/>
      <c r="BE117" s="133"/>
      <c r="BF117" s="133"/>
      <c r="BG117" s="133"/>
      <c r="BH117" s="133"/>
      <c r="BI117" s="133"/>
      <c r="BJ117" s="133"/>
      <c r="BK117" s="133"/>
      <c r="BL117" s="133"/>
      <c r="BM117" s="133"/>
      <c r="BN117" s="133"/>
      <c r="BO117" s="133"/>
      <c r="BP117" s="133"/>
      <c r="BQ117" s="133"/>
      <c r="BR117" s="133"/>
      <c r="BS117" s="133"/>
      <c r="BT117" s="133"/>
      <c r="BU117" s="133"/>
      <c r="BV117" s="133"/>
      <c r="BW117" s="133"/>
      <c r="BX117" s="133"/>
      <c r="BY117" s="133"/>
      <c r="BZ117" s="133"/>
      <c r="CA117" s="133"/>
      <c r="CB117" s="133"/>
      <c r="CC117" s="133"/>
      <c r="CD117" s="133"/>
      <c r="CE117" s="133"/>
      <c r="CF117" s="133"/>
      <c r="CG117" s="133"/>
      <c r="CH117" s="133"/>
      <c r="CI117" s="133"/>
      <c r="CJ117" s="133"/>
      <c r="CK117" s="133"/>
      <c r="CL117" s="133"/>
      <c r="CM117" s="133"/>
      <c r="CN117" s="133"/>
      <c r="CO117" s="133"/>
      <c r="CP117" s="133"/>
      <c r="CQ117" s="133"/>
      <c r="CR117" s="133"/>
      <c r="CS117" s="133"/>
      <c r="CT117" s="133"/>
      <c r="CU117" s="133"/>
      <c r="CV117" s="133"/>
      <c r="CW117" s="133"/>
      <c r="CX117" s="133"/>
      <c r="CY117" s="133"/>
      <c r="CZ117" s="133"/>
      <c r="DA117" s="133"/>
      <c r="DB117" s="133"/>
      <c r="DC117" s="133"/>
      <c r="DD117" s="133"/>
      <c r="DE117" s="133"/>
      <c r="DF117" s="133"/>
      <c r="DG117" s="133"/>
      <c r="DH117" s="133"/>
      <c r="DI117" s="133"/>
      <c r="DJ117" s="133"/>
      <c r="DK117" s="133"/>
      <c r="DL117" s="133"/>
      <c r="DM117" s="133"/>
      <c r="DN117" s="133"/>
      <c r="DO117" s="133"/>
      <c r="DP117" s="133"/>
      <c r="DQ117" s="133"/>
      <c r="DR117" s="133"/>
      <c r="DS117" s="133"/>
      <c r="DT117" s="133"/>
      <c r="DU117" s="133"/>
      <c r="DV117" s="133"/>
      <c r="DW117" s="133"/>
      <c r="DX117" s="133"/>
      <c r="DY117" s="133"/>
      <c r="DZ117" s="133"/>
      <c r="EA117" s="133"/>
      <c r="EB117" s="133"/>
      <c r="EC117" s="133"/>
      <c r="ED117" s="133"/>
      <c r="EE117" s="133"/>
      <c r="EF117" s="133"/>
      <c r="EG117" s="133"/>
      <c r="EH117" s="133"/>
      <c r="EI117" s="133"/>
      <c r="EJ117" s="133"/>
      <c r="EK117" s="133"/>
      <c r="EL117" s="133"/>
      <c r="EM117" s="133"/>
      <c r="EN117" s="133"/>
      <c r="EO117" s="133"/>
      <c r="EP117" s="133"/>
      <c r="EQ117" s="133"/>
      <c r="ER117" s="133"/>
      <c r="ES117" s="133"/>
      <c r="ET117" s="133"/>
      <c r="EU117" s="133"/>
      <c r="EV117" s="133"/>
      <c r="EW117" s="133"/>
      <c r="EX117" s="133"/>
      <c r="EY117" s="133"/>
      <c r="EZ117" s="133"/>
      <c r="FA117" s="133"/>
      <c r="FB117" s="133"/>
      <c r="FC117" s="133"/>
      <c r="FD117" s="133"/>
      <c r="FE117" s="133"/>
      <c r="FF117" s="133"/>
      <c r="FG117" s="133"/>
      <c r="FH117" s="133"/>
      <c r="FI117" s="133"/>
      <c r="FJ117" s="133"/>
      <c r="FK117" s="133"/>
      <c r="FL117" s="133"/>
      <c r="FM117" s="133"/>
      <c r="FN117" s="133"/>
      <c r="FO117" s="133"/>
      <c r="FP117" s="133"/>
      <c r="FQ117" s="133"/>
      <c r="FR117" s="133"/>
      <c r="FS117" s="133"/>
      <c r="FT117" s="133"/>
      <c r="FU117" s="133"/>
      <c r="FV117" s="133"/>
      <c r="FW117" s="133"/>
      <c r="FX117" s="133"/>
      <c r="FY117" s="133"/>
      <c r="FZ117" s="133"/>
      <c r="GA117" s="133"/>
      <c r="GB117" s="133"/>
      <c r="GC117" s="133"/>
      <c r="GD117" s="133"/>
      <c r="GE117" s="133"/>
      <c r="GF117" s="133"/>
      <c r="GG117" s="133"/>
      <c r="GH117" s="133"/>
      <c r="GI117" s="133"/>
      <c r="GJ117" s="133"/>
      <c r="GK117" s="133"/>
      <c r="GL117" s="133"/>
      <c r="GM117" s="133"/>
      <c r="GN117" s="133"/>
      <c r="GO117" s="133"/>
      <c r="GP117" s="133"/>
      <c r="GQ117" s="133"/>
      <c r="GR117" s="133"/>
      <c r="GS117" s="133"/>
      <c r="GT117" s="133"/>
      <c r="GU117" s="133"/>
      <c r="GV117" s="133"/>
      <c r="GW117" s="133"/>
    </row>
    <row r="118" spans="1:205" s="296" customFormat="1">
      <c r="A118" s="199" t="s">
        <v>582</v>
      </c>
      <c r="B118" s="200" t="s">
        <v>610</v>
      </c>
      <c r="C118" s="204" t="s">
        <v>597</v>
      </c>
      <c r="D118" s="202">
        <v>45420</v>
      </c>
      <c r="E118" s="202"/>
      <c r="F118" s="347">
        <f t="shared" si="3"/>
        <v>313292331</v>
      </c>
      <c r="G118" s="60">
        <v>4</v>
      </c>
      <c r="H118" s="317">
        <v>4.0999999999999996</v>
      </c>
      <c r="I118" s="549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133"/>
      <c r="AV118" s="133"/>
      <c r="AW118" s="133"/>
      <c r="AX118" s="133"/>
      <c r="AY118" s="133"/>
      <c r="AZ118" s="133"/>
      <c r="BA118" s="133"/>
      <c r="BB118" s="133"/>
      <c r="BC118" s="133"/>
      <c r="BD118" s="133"/>
      <c r="BE118" s="133"/>
      <c r="BF118" s="133"/>
      <c r="BG118" s="133"/>
      <c r="BH118" s="133"/>
      <c r="BI118" s="133"/>
      <c r="BJ118" s="133"/>
      <c r="BK118" s="133"/>
      <c r="BL118" s="133"/>
      <c r="BM118" s="133"/>
      <c r="BN118" s="133"/>
      <c r="BO118" s="133"/>
      <c r="BP118" s="133"/>
      <c r="BQ118" s="133"/>
      <c r="BR118" s="133"/>
      <c r="BS118" s="133"/>
      <c r="BT118" s="133"/>
      <c r="BU118" s="133"/>
      <c r="BV118" s="133"/>
      <c r="BW118" s="133"/>
      <c r="BX118" s="133"/>
      <c r="BY118" s="133"/>
      <c r="BZ118" s="133"/>
      <c r="CA118" s="133"/>
      <c r="CB118" s="133"/>
      <c r="CC118" s="133"/>
      <c r="CD118" s="133"/>
      <c r="CE118" s="133"/>
      <c r="CF118" s="133"/>
      <c r="CG118" s="133"/>
      <c r="CH118" s="133"/>
      <c r="CI118" s="133"/>
      <c r="CJ118" s="133"/>
      <c r="CK118" s="133"/>
      <c r="CL118" s="133"/>
      <c r="CM118" s="133"/>
      <c r="CN118" s="133"/>
      <c r="CO118" s="133"/>
      <c r="CP118" s="133"/>
      <c r="CQ118" s="133"/>
      <c r="CR118" s="133"/>
      <c r="CS118" s="133"/>
      <c r="CT118" s="133"/>
      <c r="CU118" s="133"/>
      <c r="CV118" s="133"/>
      <c r="CW118" s="133"/>
      <c r="CX118" s="133"/>
      <c r="CY118" s="133"/>
      <c r="CZ118" s="133"/>
      <c r="DA118" s="133"/>
      <c r="DB118" s="133"/>
      <c r="DC118" s="133"/>
      <c r="DD118" s="133"/>
      <c r="DE118" s="133"/>
      <c r="DF118" s="133"/>
      <c r="DG118" s="133"/>
      <c r="DH118" s="133"/>
      <c r="DI118" s="133"/>
      <c r="DJ118" s="133"/>
      <c r="DK118" s="133"/>
      <c r="DL118" s="133"/>
      <c r="DM118" s="133"/>
      <c r="DN118" s="133"/>
      <c r="DO118" s="133"/>
      <c r="DP118" s="133"/>
      <c r="DQ118" s="133"/>
      <c r="DR118" s="133"/>
      <c r="DS118" s="133"/>
      <c r="DT118" s="133"/>
      <c r="DU118" s="133"/>
      <c r="DV118" s="133"/>
      <c r="DW118" s="133"/>
      <c r="DX118" s="133"/>
      <c r="DY118" s="133"/>
      <c r="DZ118" s="133"/>
      <c r="EA118" s="133"/>
      <c r="EB118" s="133"/>
      <c r="EC118" s="133"/>
      <c r="ED118" s="133"/>
      <c r="EE118" s="133"/>
      <c r="EF118" s="133"/>
      <c r="EG118" s="133"/>
      <c r="EH118" s="133"/>
      <c r="EI118" s="133"/>
      <c r="EJ118" s="133"/>
      <c r="EK118" s="133"/>
      <c r="EL118" s="133"/>
      <c r="EM118" s="133"/>
      <c r="EN118" s="133"/>
      <c r="EO118" s="133"/>
      <c r="EP118" s="133"/>
      <c r="EQ118" s="133"/>
      <c r="ER118" s="133"/>
      <c r="ES118" s="133"/>
      <c r="ET118" s="133"/>
      <c r="EU118" s="133"/>
      <c r="EV118" s="133"/>
      <c r="EW118" s="133"/>
      <c r="EX118" s="133"/>
      <c r="EY118" s="133"/>
      <c r="EZ118" s="133"/>
      <c r="FA118" s="133"/>
      <c r="FB118" s="133"/>
      <c r="FC118" s="133"/>
      <c r="FD118" s="133"/>
      <c r="FE118" s="133"/>
      <c r="FF118" s="133"/>
      <c r="FG118" s="133"/>
      <c r="FH118" s="133"/>
      <c r="FI118" s="133"/>
      <c r="FJ118" s="133"/>
      <c r="FK118" s="133"/>
      <c r="FL118" s="133"/>
      <c r="FM118" s="133"/>
      <c r="FN118" s="133"/>
      <c r="FO118" s="133"/>
      <c r="FP118" s="133"/>
      <c r="FQ118" s="133"/>
      <c r="FR118" s="133"/>
      <c r="FS118" s="133"/>
      <c r="FT118" s="133"/>
      <c r="FU118" s="133"/>
      <c r="FV118" s="133"/>
      <c r="FW118" s="133"/>
      <c r="FX118" s="133"/>
      <c r="FY118" s="133"/>
      <c r="FZ118" s="133"/>
      <c r="GA118" s="133"/>
      <c r="GB118" s="133"/>
      <c r="GC118" s="133"/>
      <c r="GD118" s="133"/>
      <c r="GE118" s="133"/>
      <c r="GF118" s="133"/>
      <c r="GG118" s="133"/>
      <c r="GH118" s="133"/>
      <c r="GI118" s="133"/>
      <c r="GJ118" s="133"/>
      <c r="GK118" s="133"/>
      <c r="GL118" s="133"/>
      <c r="GM118" s="133"/>
      <c r="GN118" s="133"/>
      <c r="GO118" s="133"/>
      <c r="GP118" s="133"/>
      <c r="GQ118" s="133"/>
      <c r="GR118" s="133"/>
      <c r="GS118" s="133"/>
      <c r="GT118" s="133"/>
      <c r="GU118" s="133"/>
      <c r="GV118" s="133"/>
      <c r="GW118" s="133"/>
    </row>
    <row r="119" spans="1:205" s="296" customFormat="1" ht="25.5">
      <c r="A119" s="199" t="s">
        <v>583</v>
      </c>
      <c r="B119" s="200" t="s">
        <v>611</v>
      </c>
      <c r="C119" s="177" t="s">
        <v>2524</v>
      </c>
      <c r="D119" s="202">
        <v>5000000</v>
      </c>
      <c r="E119" s="202"/>
      <c r="F119" s="347">
        <f t="shared" si="3"/>
        <v>318292331</v>
      </c>
      <c r="G119" s="60">
        <v>3</v>
      </c>
      <c r="H119" s="310"/>
      <c r="I119" s="549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133"/>
      <c r="AV119" s="133"/>
      <c r="AW119" s="133"/>
      <c r="AX119" s="133"/>
      <c r="AY119" s="133"/>
      <c r="AZ119" s="133"/>
      <c r="BA119" s="133"/>
      <c r="BB119" s="133"/>
      <c r="BC119" s="133"/>
      <c r="BD119" s="133"/>
      <c r="BE119" s="133"/>
      <c r="BF119" s="133"/>
      <c r="BG119" s="133"/>
      <c r="BH119" s="133"/>
      <c r="BI119" s="133"/>
      <c r="BJ119" s="133"/>
      <c r="BK119" s="133"/>
      <c r="BL119" s="133"/>
      <c r="BM119" s="133"/>
      <c r="BN119" s="133"/>
      <c r="BO119" s="133"/>
      <c r="BP119" s="133"/>
      <c r="BQ119" s="133"/>
      <c r="BR119" s="133"/>
      <c r="BS119" s="133"/>
      <c r="BT119" s="133"/>
      <c r="BU119" s="133"/>
      <c r="BV119" s="133"/>
      <c r="BW119" s="133"/>
      <c r="BX119" s="133"/>
      <c r="BY119" s="133"/>
      <c r="BZ119" s="133"/>
      <c r="CA119" s="133"/>
      <c r="CB119" s="133"/>
      <c r="CC119" s="133"/>
      <c r="CD119" s="133"/>
      <c r="CE119" s="133"/>
      <c r="CF119" s="133"/>
      <c r="CG119" s="133"/>
      <c r="CH119" s="133"/>
      <c r="CI119" s="133"/>
      <c r="CJ119" s="133"/>
      <c r="CK119" s="133"/>
      <c r="CL119" s="133"/>
      <c r="CM119" s="133"/>
      <c r="CN119" s="133"/>
      <c r="CO119" s="133"/>
      <c r="CP119" s="133"/>
      <c r="CQ119" s="133"/>
      <c r="CR119" s="133"/>
      <c r="CS119" s="133"/>
      <c r="CT119" s="133"/>
      <c r="CU119" s="133"/>
      <c r="CV119" s="133"/>
      <c r="CW119" s="133"/>
      <c r="CX119" s="133"/>
      <c r="CY119" s="133"/>
      <c r="CZ119" s="133"/>
      <c r="DA119" s="133"/>
      <c r="DB119" s="133"/>
      <c r="DC119" s="133"/>
      <c r="DD119" s="133"/>
      <c r="DE119" s="133"/>
      <c r="DF119" s="133"/>
      <c r="DG119" s="133"/>
      <c r="DH119" s="133"/>
      <c r="DI119" s="133"/>
      <c r="DJ119" s="133"/>
      <c r="DK119" s="133"/>
      <c r="DL119" s="133"/>
      <c r="DM119" s="133"/>
      <c r="DN119" s="133"/>
      <c r="DO119" s="133"/>
      <c r="DP119" s="133"/>
      <c r="DQ119" s="133"/>
      <c r="DR119" s="133"/>
      <c r="DS119" s="133"/>
      <c r="DT119" s="133"/>
      <c r="DU119" s="133"/>
      <c r="DV119" s="133"/>
      <c r="DW119" s="133"/>
      <c r="DX119" s="133"/>
      <c r="DY119" s="133"/>
      <c r="DZ119" s="133"/>
      <c r="EA119" s="133"/>
      <c r="EB119" s="133"/>
      <c r="EC119" s="133"/>
      <c r="ED119" s="133"/>
      <c r="EE119" s="133"/>
      <c r="EF119" s="133"/>
      <c r="EG119" s="133"/>
      <c r="EH119" s="133"/>
      <c r="EI119" s="133"/>
      <c r="EJ119" s="133"/>
      <c r="EK119" s="133"/>
      <c r="EL119" s="133"/>
      <c r="EM119" s="133"/>
      <c r="EN119" s="133"/>
      <c r="EO119" s="133"/>
      <c r="EP119" s="133"/>
      <c r="EQ119" s="133"/>
      <c r="ER119" s="133"/>
      <c r="ES119" s="133"/>
      <c r="ET119" s="133"/>
      <c r="EU119" s="133"/>
      <c r="EV119" s="133"/>
      <c r="EW119" s="133"/>
      <c r="EX119" s="133"/>
      <c r="EY119" s="133"/>
      <c r="EZ119" s="133"/>
      <c r="FA119" s="133"/>
      <c r="FB119" s="133"/>
      <c r="FC119" s="133"/>
      <c r="FD119" s="133"/>
      <c r="FE119" s="133"/>
      <c r="FF119" s="133"/>
      <c r="FG119" s="133"/>
      <c r="FH119" s="133"/>
      <c r="FI119" s="133"/>
      <c r="FJ119" s="133"/>
      <c r="FK119" s="133"/>
      <c r="FL119" s="133"/>
      <c r="FM119" s="133"/>
      <c r="FN119" s="133"/>
      <c r="FO119" s="133"/>
      <c r="FP119" s="133"/>
      <c r="FQ119" s="133"/>
      <c r="FR119" s="133"/>
      <c r="FS119" s="133"/>
      <c r="FT119" s="133"/>
      <c r="FU119" s="133"/>
      <c r="FV119" s="133"/>
      <c r="FW119" s="133"/>
      <c r="FX119" s="133"/>
      <c r="FY119" s="133"/>
      <c r="FZ119" s="133"/>
      <c r="GA119" s="133"/>
      <c r="GB119" s="133"/>
      <c r="GC119" s="133"/>
      <c r="GD119" s="133"/>
      <c r="GE119" s="133"/>
      <c r="GF119" s="133"/>
      <c r="GG119" s="133"/>
      <c r="GH119" s="133"/>
      <c r="GI119" s="133"/>
      <c r="GJ119" s="133"/>
      <c r="GK119" s="133"/>
      <c r="GL119" s="133"/>
      <c r="GM119" s="133"/>
      <c r="GN119" s="133"/>
      <c r="GO119" s="133"/>
      <c r="GP119" s="133"/>
      <c r="GQ119" s="133"/>
      <c r="GR119" s="133"/>
      <c r="GS119" s="133"/>
      <c r="GT119" s="133"/>
      <c r="GU119" s="133"/>
      <c r="GV119" s="133"/>
      <c r="GW119" s="133"/>
    </row>
    <row r="120" spans="1:205" s="296" customFormat="1">
      <c r="A120" s="199" t="s">
        <v>583</v>
      </c>
      <c r="B120" s="200" t="s">
        <v>611</v>
      </c>
      <c r="C120" s="177" t="s">
        <v>2504</v>
      </c>
      <c r="D120" s="202">
        <v>200000</v>
      </c>
      <c r="E120" s="202"/>
      <c r="F120" s="347">
        <f t="shared" si="3"/>
        <v>318492331</v>
      </c>
      <c r="G120" s="60">
        <v>3</v>
      </c>
      <c r="H120" s="310"/>
      <c r="I120" s="549"/>
      <c r="J120" s="133"/>
      <c r="K120" s="133"/>
      <c r="L120" s="133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  <c r="Y120" s="133"/>
      <c r="Z120" s="133"/>
      <c r="AA120" s="133"/>
      <c r="AB120" s="133"/>
      <c r="AC120" s="133"/>
      <c r="AD120" s="133"/>
      <c r="AE120" s="133"/>
      <c r="AF120" s="133"/>
      <c r="AG120" s="133"/>
      <c r="AH120" s="133"/>
      <c r="AI120" s="133"/>
      <c r="AJ120" s="133"/>
      <c r="AK120" s="133"/>
      <c r="AL120" s="133"/>
      <c r="AM120" s="133"/>
      <c r="AN120" s="133"/>
      <c r="AO120" s="133"/>
      <c r="AP120" s="133"/>
      <c r="AQ120" s="133"/>
      <c r="AR120" s="133"/>
      <c r="AS120" s="133"/>
      <c r="AT120" s="133"/>
      <c r="AU120" s="133"/>
      <c r="AV120" s="133"/>
      <c r="AW120" s="133"/>
      <c r="AX120" s="133"/>
      <c r="AY120" s="133"/>
      <c r="AZ120" s="133"/>
      <c r="BA120" s="133"/>
      <c r="BB120" s="133"/>
      <c r="BC120" s="133"/>
      <c r="BD120" s="133"/>
      <c r="BE120" s="133"/>
      <c r="BF120" s="133"/>
      <c r="BG120" s="133"/>
      <c r="BH120" s="133"/>
      <c r="BI120" s="133"/>
      <c r="BJ120" s="133"/>
      <c r="BK120" s="133"/>
      <c r="BL120" s="133"/>
      <c r="BM120" s="133"/>
      <c r="BN120" s="133"/>
      <c r="BO120" s="133"/>
      <c r="BP120" s="133"/>
      <c r="BQ120" s="133"/>
      <c r="BR120" s="133"/>
      <c r="BS120" s="133"/>
      <c r="BT120" s="133"/>
      <c r="BU120" s="133"/>
      <c r="BV120" s="133"/>
      <c r="BW120" s="133"/>
      <c r="BX120" s="133"/>
      <c r="BY120" s="133"/>
      <c r="BZ120" s="133"/>
      <c r="CA120" s="133"/>
      <c r="CB120" s="133"/>
      <c r="CC120" s="133"/>
      <c r="CD120" s="133"/>
      <c r="CE120" s="133"/>
      <c r="CF120" s="133"/>
      <c r="CG120" s="133"/>
      <c r="CH120" s="133"/>
      <c r="CI120" s="133"/>
      <c r="CJ120" s="133"/>
      <c r="CK120" s="133"/>
      <c r="CL120" s="133"/>
      <c r="CM120" s="133"/>
      <c r="CN120" s="133"/>
      <c r="CO120" s="133"/>
      <c r="CP120" s="133"/>
      <c r="CQ120" s="133"/>
      <c r="CR120" s="133"/>
      <c r="CS120" s="133"/>
      <c r="CT120" s="133"/>
      <c r="CU120" s="133"/>
      <c r="CV120" s="133"/>
      <c r="CW120" s="133"/>
      <c r="CX120" s="133"/>
      <c r="CY120" s="133"/>
      <c r="CZ120" s="133"/>
      <c r="DA120" s="133"/>
      <c r="DB120" s="133"/>
      <c r="DC120" s="133"/>
      <c r="DD120" s="133"/>
      <c r="DE120" s="133"/>
      <c r="DF120" s="133"/>
      <c r="DG120" s="133"/>
      <c r="DH120" s="133"/>
      <c r="DI120" s="133"/>
      <c r="DJ120" s="133"/>
      <c r="DK120" s="133"/>
      <c r="DL120" s="133"/>
      <c r="DM120" s="133"/>
      <c r="DN120" s="133"/>
      <c r="DO120" s="133"/>
      <c r="DP120" s="133"/>
      <c r="DQ120" s="133"/>
      <c r="DR120" s="133"/>
      <c r="DS120" s="133"/>
      <c r="DT120" s="133"/>
      <c r="DU120" s="133"/>
      <c r="DV120" s="133"/>
      <c r="DW120" s="133"/>
      <c r="DX120" s="133"/>
      <c r="DY120" s="133"/>
      <c r="DZ120" s="133"/>
      <c r="EA120" s="133"/>
      <c r="EB120" s="133"/>
      <c r="EC120" s="133"/>
      <c r="ED120" s="133"/>
      <c r="EE120" s="133"/>
      <c r="EF120" s="133"/>
      <c r="EG120" s="133"/>
      <c r="EH120" s="133"/>
      <c r="EI120" s="133"/>
      <c r="EJ120" s="133"/>
      <c r="EK120" s="133"/>
      <c r="EL120" s="133"/>
      <c r="EM120" s="133"/>
      <c r="EN120" s="133"/>
      <c r="EO120" s="133"/>
      <c r="EP120" s="133"/>
      <c r="EQ120" s="133"/>
      <c r="ER120" s="133"/>
      <c r="ES120" s="133"/>
      <c r="ET120" s="133"/>
      <c r="EU120" s="133"/>
      <c r="EV120" s="133"/>
      <c r="EW120" s="133"/>
      <c r="EX120" s="133"/>
      <c r="EY120" s="133"/>
      <c r="EZ120" s="133"/>
      <c r="FA120" s="133"/>
      <c r="FB120" s="133"/>
      <c r="FC120" s="133"/>
      <c r="FD120" s="133"/>
      <c r="FE120" s="133"/>
      <c r="FF120" s="133"/>
      <c r="FG120" s="133"/>
      <c r="FH120" s="133"/>
      <c r="FI120" s="133"/>
      <c r="FJ120" s="133"/>
      <c r="FK120" s="133"/>
      <c r="FL120" s="133"/>
      <c r="FM120" s="133"/>
      <c r="FN120" s="133"/>
      <c r="FO120" s="133"/>
      <c r="FP120" s="133"/>
      <c r="FQ120" s="133"/>
      <c r="FR120" s="133"/>
      <c r="FS120" s="133"/>
      <c r="FT120" s="133"/>
      <c r="FU120" s="133"/>
      <c r="FV120" s="133"/>
      <c r="FW120" s="133"/>
      <c r="FX120" s="133"/>
      <c r="FY120" s="133"/>
      <c r="FZ120" s="133"/>
      <c r="GA120" s="133"/>
      <c r="GB120" s="133"/>
      <c r="GC120" s="133"/>
      <c r="GD120" s="133"/>
      <c r="GE120" s="133"/>
      <c r="GF120" s="133"/>
      <c r="GG120" s="133"/>
      <c r="GH120" s="133"/>
      <c r="GI120" s="133"/>
      <c r="GJ120" s="133"/>
      <c r="GK120" s="133"/>
      <c r="GL120" s="133"/>
      <c r="GM120" s="133"/>
      <c r="GN120" s="133"/>
      <c r="GO120" s="133"/>
      <c r="GP120" s="133"/>
      <c r="GQ120" s="133"/>
      <c r="GR120" s="133"/>
      <c r="GS120" s="133"/>
      <c r="GT120" s="133"/>
      <c r="GU120" s="133"/>
      <c r="GV120" s="133"/>
      <c r="GW120" s="133"/>
    </row>
    <row r="121" spans="1:205" s="296" customFormat="1" ht="25.5">
      <c r="A121" s="199" t="s">
        <v>584</v>
      </c>
      <c r="B121" s="200" t="s">
        <v>612</v>
      </c>
      <c r="C121" s="177" t="s">
        <v>590</v>
      </c>
      <c r="D121" s="202"/>
      <c r="E121" s="202">
        <v>135430500</v>
      </c>
      <c r="F121" s="347">
        <f t="shared" si="3"/>
        <v>183061831</v>
      </c>
      <c r="G121" s="60">
        <v>6</v>
      </c>
      <c r="H121" s="310">
        <v>6.1</v>
      </c>
      <c r="I121" s="549"/>
      <c r="J121" s="133"/>
      <c r="K121" s="133"/>
      <c r="L121" s="133"/>
      <c r="M121" s="133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  <c r="AA121" s="133"/>
      <c r="AB121" s="133"/>
      <c r="AC121" s="133"/>
      <c r="AD121" s="133"/>
      <c r="AE121" s="133"/>
      <c r="AF121" s="133"/>
      <c r="AG121" s="133"/>
      <c r="AH121" s="133"/>
      <c r="AI121" s="133"/>
      <c r="AJ121" s="133"/>
      <c r="AK121" s="133"/>
      <c r="AL121" s="133"/>
      <c r="AM121" s="133"/>
      <c r="AN121" s="133"/>
      <c r="AO121" s="133"/>
      <c r="AP121" s="133"/>
      <c r="AQ121" s="133"/>
      <c r="AR121" s="133"/>
      <c r="AS121" s="133"/>
      <c r="AT121" s="133"/>
      <c r="AU121" s="133"/>
      <c r="AV121" s="133"/>
      <c r="AW121" s="133"/>
      <c r="AX121" s="133"/>
      <c r="AY121" s="133"/>
      <c r="AZ121" s="133"/>
      <c r="BA121" s="133"/>
      <c r="BB121" s="133"/>
      <c r="BC121" s="133"/>
      <c r="BD121" s="133"/>
      <c r="BE121" s="133"/>
      <c r="BF121" s="133"/>
      <c r="BG121" s="133"/>
      <c r="BH121" s="133"/>
      <c r="BI121" s="133"/>
      <c r="BJ121" s="133"/>
      <c r="BK121" s="133"/>
      <c r="BL121" s="133"/>
      <c r="BM121" s="133"/>
      <c r="BN121" s="133"/>
      <c r="BO121" s="133"/>
      <c r="BP121" s="133"/>
      <c r="BQ121" s="133"/>
      <c r="BR121" s="133"/>
      <c r="BS121" s="133"/>
      <c r="BT121" s="133"/>
      <c r="BU121" s="133"/>
      <c r="BV121" s="133"/>
      <c r="BW121" s="133"/>
      <c r="BX121" s="133"/>
      <c r="BY121" s="133"/>
      <c r="BZ121" s="133"/>
      <c r="CA121" s="133"/>
      <c r="CB121" s="133"/>
      <c r="CC121" s="133"/>
      <c r="CD121" s="133"/>
      <c r="CE121" s="133"/>
      <c r="CF121" s="133"/>
      <c r="CG121" s="133"/>
      <c r="CH121" s="133"/>
      <c r="CI121" s="133"/>
      <c r="CJ121" s="133"/>
      <c r="CK121" s="133"/>
      <c r="CL121" s="133"/>
      <c r="CM121" s="133"/>
      <c r="CN121" s="133"/>
      <c r="CO121" s="133"/>
      <c r="CP121" s="133"/>
      <c r="CQ121" s="133"/>
      <c r="CR121" s="133"/>
      <c r="CS121" s="133"/>
      <c r="CT121" s="133"/>
      <c r="CU121" s="133"/>
      <c r="CV121" s="133"/>
      <c r="CW121" s="133"/>
      <c r="CX121" s="133"/>
      <c r="CY121" s="133"/>
      <c r="CZ121" s="133"/>
      <c r="DA121" s="133"/>
      <c r="DB121" s="133"/>
      <c r="DC121" s="133"/>
      <c r="DD121" s="133"/>
      <c r="DE121" s="133"/>
      <c r="DF121" s="133"/>
      <c r="DG121" s="133"/>
      <c r="DH121" s="133"/>
      <c r="DI121" s="133"/>
      <c r="DJ121" s="133"/>
      <c r="DK121" s="133"/>
      <c r="DL121" s="133"/>
      <c r="DM121" s="133"/>
      <c r="DN121" s="133"/>
      <c r="DO121" s="133"/>
      <c r="DP121" s="133"/>
      <c r="DQ121" s="133"/>
      <c r="DR121" s="133"/>
      <c r="DS121" s="133"/>
      <c r="DT121" s="133"/>
      <c r="DU121" s="133"/>
      <c r="DV121" s="133"/>
      <c r="DW121" s="133"/>
      <c r="DX121" s="133"/>
      <c r="DY121" s="133"/>
      <c r="DZ121" s="133"/>
      <c r="EA121" s="133"/>
      <c r="EB121" s="133"/>
      <c r="EC121" s="133"/>
      <c r="ED121" s="133"/>
      <c r="EE121" s="133"/>
      <c r="EF121" s="133"/>
      <c r="EG121" s="133"/>
      <c r="EH121" s="133"/>
      <c r="EI121" s="133"/>
      <c r="EJ121" s="133"/>
      <c r="EK121" s="133"/>
      <c r="EL121" s="133"/>
      <c r="EM121" s="133"/>
      <c r="EN121" s="133"/>
      <c r="EO121" s="133"/>
      <c r="EP121" s="133"/>
      <c r="EQ121" s="133"/>
      <c r="ER121" s="133"/>
      <c r="ES121" s="133"/>
      <c r="ET121" s="133"/>
      <c r="EU121" s="133"/>
      <c r="EV121" s="133"/>
      <c r="EW121" s="133"/>
      <c r="EX121" s="133"/>
      <c r="EY121" s="133"/>
      <c r="EZ121" s="133"/>
      <c r="FA121" s="133"/>
      <c r="FB121" s="133"/>
      <c r="FC121" s="133"/>
      <c r="FD121" s="133"/>
      <c r="FE121" s="133"/>
      <c r="FF121" s="133"/>
      <c r="FG121" s="133"/>
      <c r="FH121" s="133"/>
      <c r="FI121" s="133"/>
      <c r="FJ121" s="133"/>
      <c r="FK121" s="133"/>
      <c r="FL121" s="133"/>
      <c r="FM121" s="133"/>
      <c r="FN121" s="133"/>
      <c r="FO121" s="133"/>
      <c r="FP121" s="133"/>
      <c r="FQ121" s="133"/>
      <c r="FR121" s="133"/>
      <c r="FS121" s="133"/>
      <c r="FT121" s="133"/>
      <c r="FU121" s="133"/>
      <c r="FV121" s="133"/>
      <c r="FW121" s="133"/>
      <c r="FX121" s="133"/>
      <c r="FY121" s="133"/>
      <c r="FZ121" s="133"/>
      <c r="GA121" s="133"/>
      <c r="GB121" s="133"/>
      <c r="GC121" s="133"/>
      <c r="GD121" s="133"/>
      <c r="GE121" s="133"/>
      <c r="GF121" s="133"/>
      <c r="GG121" s="133"/>
      <c r="GH121" s="133"/>
      <c r="GI121" s="133"/>
      <c r="GJ121" s="133"/>
      <c r="GK121" s="133"/>
      <c r="GL121" s="133"/>
      <c r="GM121" s="133"/>
      <c r="GN121" s="133"/>
      <c r="GO121" s="133"/>
      <c r="GP121" s="133"/>
      <c r="GQ121" s="133"/>
      <c r="GR121" s="133"/>
      <c r="GS121" s="133"/>
      <c r="GT121" s="133"/>
      <c r="GU121" s="133"/>
      <c r="GV121" s="133"/>
      <c r="GW121" s="133"/>
    </row>
    <row r="122" spans="1:205" s="296" customFormat="1">
      <c r="A122" s="349"/>
      <c r="B122" s="200"/>
      <c r="C122" s="312" t="s">
        <v>472</v>
      </c>
      <c r="D122" s="345">
        <f>SUM(D87:D121)</f>
        <v>1665176078</v>
      </c>
      <c r="E122" s="345">
        <f>SUM(E87:E121)</f>
        <v>1533426500</v>
      </c>
      <c r="F122" s="346">
        <f>F86+D122-E122</f>
        <v>183061831</v>
      </c>
      <c r="G122" s="60"/>
      <c r="H122" s="310"/>
      <c r="I122" s="549"/>
      <c r="J122" s="133"/>
      <c r="K122" s="133"/>
      <c r="L122" s="133"/>
      <c r="M122" s="133"/>
      <c r="N122" s="133"/>
      <c r="O122" s="133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  <c r="AA122" s="133"/>
      <c r="AB122" s="133"/>
      <c r="AC122" s="133"/>
      <c r="AD122" s="133"/>
      <c r="AE122" s="133"/>
      <c r="AF122" s="133"/>
      <c r="AG122" s="133"/>
      <c r="AH122" s="133"/>
      <c r="AI122" s="133"/>
      <c r="AJ122" s="133"/>
      <c r="AK122" s="133"/>
      <c r="AL122" s="133"/>
      <c r="AM122" s="133"/>
      <c r="AN122" s="133"/>
      <c r="AO122" s="133"/>
      <c r="AP122" s="133"/>
      <c r="AQ122" s="133"/>
      <c r="AR122" s="133"/>
      <c r="AS122" s="133"/>
      <c r="AT122" s="133"/>
      <c r="AU122" s="133"/>
      <c r="AV122" s="133"/>
      <c r="AW122" s="133"/>
      <c r="AX122" s="133"/>
      <c r="AY122" s="133"/>
      <c r="AZ122" s="133"/>
      <c r="BA122" s="133"/>
      <c r="BB122" s="133"/>
      <c r="BC122" s="133"/>
      <c r="BD122" s="133"/>
      <c r="BE122" s="133"/>
      <c r="BF122" s="133"/>
      <c r="BG122" s="133"/>
      <c r="BH122" s="133"/>
      <c r="BI122" s="133"/>
      <c r="BJ122" s="133"/>
      <c r="BK122" s="133"/>
      <c r="BL122" s="133"/>
      <c r="BM122" s="133"/>
      <c r="BN122" s="133"/>
      <c r="BO122" s="133"/>
      <c r="BP122" s="133"/>
      <c r="BQ122" s="133"/>
      <c r="BR122" s="133"/>
      <c r="BS122" s="133"/>
      <c r="BT122" s="133"/>
      <c r="BU122" s="133"/>
      <c r="BV122" s="133"/>
      <c r="BW122" s="133"/>
      <c r="BX122" s="133"/>
      <c r="BY122" s="133"/>
      <c r="BZ122" s="133"/>
      <c r="CA122" s="133"/>
      <c r="CB122" s="133"/>
      <c r="CC122" s="133"/>
      <c r="CD122" s="133"/>
      <c r="CE122" s="133"/>
      <c r="CF122" s="133"/>
      <c r="CG122" s="133"/>
      <c r="CH122" s="133"/>
      <c r="CI122" s="133"/>
      <c r="CJ122" s="133"/>
      <c r="CK122" s="133"/>
      <c r="CL122" s="133"/>
      <c r="CM122" s="133"/>
      <c r="CN122" s="133"/>
      <c r="CO122" s="133"/>
      <c r="CP122" s="133"/>
      <c r="CQ122" s="133"/>
      <c r="CR122" s="133"/>
      <c r="CS122" s="133"/>
      <c r="CT122" s="133"/>
      <c r="CU122" s="133"/>
      <c r="CV122" s="133"/>
      <c r="CW122" s="133"/>
      <c r="CX122" s="133"/>
      <c r="CY122" s="133"/>
      <c r="CZ122" s="133"/>
      <c r="DA122" s="133"/>
      <c r="DB122" s="133"/>
      <c r="DC122" s="133"/>
      <c r="DD122" s="133"/>
      <c r="DE122" s="133"/>
      <c r="DF122" s="133"/>
      <c r="DG122" s="133"/>
      <c r="DH122" s="133"/>
      <c r="DI122" s="133"/>
      <c r="DJ122" s="133"/>
      <c r="DK122" s="133"/>
      <c r="DL122" s="133"/>
      <c r="DM122" s="133"/>
      <c r="DN122" s="133"/>
      <c r="DO122" s="133"/>
      <c r="DP122" s="133"/>
      <c r="DQ122" s="133"/>
      <c r="DR122" s="133"/>
      <c r="DS122" s="133"/>
      <c r="DT122" s="133"/>
      <c r="DU122" s="133"/>
      <c r="DV122" s="133"/>
      <c r="DW122" s="133"/>
      <c r="DX122" s="133"/>
      <c r="DY122" s="133"/>
      <c r="DZ122" s="133"/>
      <c r="EA122" s="133"/>
      <c r="EB122" s="133"/>
      <c r="EC122" s="133"/>
      <c r="ED122" s="133"/>
      <c r="EE122" s="133"/>
      <c r="EF122" s="133"/>
      <c r="EG122" s="133"/>
      <c r="EH122" s="133"/>
      <c r="EI122" s="133"/>
      <c r="EJ122" s="133"/>
      <c r="EK122" s="133"/>
      <c r="EL122" s="133"/>
      <c r="EM122" s="133"/>
      <c r="EN122" s="133"/>
      <c r="EO122" s="133"/>
      <c r="EP122" s="133"/>
      <c r="EQ122" s="133"/>
      <c r="ER122" s="133"/>
      <c r="ES122" s="133"/>
      <c r="ET122" s="133"/>
      <c r="EU122" s="133"/>
      <c r="EV122" s="133"/>
      <c r="EW122" s="133"/>
      <c r="EX122" s="133"/>
      <c r="EY122" s="133"/>
      <c r="EZ122" s="133"/>
      <c r="FA122" s="133"/>
      <c r="FB122" s="133"/>
      <c r="FC122" s="133"/>
      <c r="FD122" s="133"/>
      <c r="FE122" s="133"/>
      <c r="FF122" s="133"/>
      <c r="FG122" s="133"/>
      <c r="FH122" s="133"/>
      <c r="FI122" s="133"/>
      <c r="FJ122" s="133"/>
      <c r="FK122" s="133"/>
      <c r="FL122" s="133"/>
      <c r="FM122" s="133"/>
      <c r="FN122" s="133"/>
      <c r="FO122" s="133"/>
      <c r="FP122" s="133"/>
      <c r="FQ122" s="133"/>
      <c r="FR122" s="133"/>
      <c r="FS122" s="133"/>
      <c r="FT122" s="133"/>
      <c r="FU122" s="133"/>
      <c r="FV122" s="133"/>
      <c r="FW122" s="133"/>
      <c r="FX122" s="133"/>
      <c r="FY122" s="133"/>
      <c r="FZ122" s="133"/>
      <c r="GA122" s="133"/>
      <c r="GB122" s="133"/>
      <c r="GC122" s="133"/>
      <c r="GD122" s="133"/>
      <c r="GE122" s="133"/>
      <c r="GF122" s="133"/>
      <c r="GG122" s="133"/>
      <c r="GH122" s="133"/>
      <c r="GI122" s="133"/>
      <c r="GJ122" s="133"/>
      <c r="GK122" s="133"/>
      <c r="GL122" s="133"/>
      <c r="GM122" s="133"/>
      <c r="GN122" s="133"/>
      <c r="GO122" s="133"/>
      <c r="GP122" s="133"/>
      <c r="GQ122" s="133"/>
      <c r="GR122" s="133"/>
      <c r="GS122" s="133"/>
      <c r="GT122" s="133"/>
      <c r="GU122" s="133"/>
      <c r="GV122" s="133"/>
      <c r="GW122" s="133"/>
    </row>
    <row r="123" spans="1:205" s="296" customFormat="1" ht="13.5" thickBot="1">
      <c r="A123" s="350"/>
      <c r="B123" s="351"/>
      <c r="C123" s="352"/>
      <c r="D123" s="353"/>
      <c r="E123" s="353"/>
      <c r="F123" s="342"/>
      <c r="G123" s="104"/>
      <c r="H123" s="419"/>
      <c r="I123" s="549"/>
      <c r="J123" s="133"/>
      <c r="K123" s="133"/>
      <c r="L123" s="133"/>
      <c r="M123" s="133"/>
      <c r="N123" s="133"/>
      <c r="O123" s="133"/>
      <c r="P123" s="133"/>
      <c r="Q123" s="133"/>
      <c r="R123" s="133"/>
      <c r="S123" s="133"/>
      <c r="T123" s="133"/>
      <c r="U123" s="133"/>
      <c r="V123" s="133"/>
      <c r="W123" s="133"/>
      <c r="X123" s="133"/>
      <c r="Y123" s="133"/>
      <c r="Z123" s="133"/>
      <c r="AA123" s="133"/>
      <c r="AB123" s="133"/>
      <c r="AC123" s="133"/>
      <c r="AD123" s="133"/>
      <c r="AE123" s="133"/>
      <c r="AF123" s="133"/>
      <c r="AG123" s="133"/>
      <c r="AH123" s="133"/>
      <c r="AI123" s="133"/>
      <c r="AJ123" s="133"/>
      <c r="AK123" s="133"/>
      <c r="AL123" s="133"/>
      <c r="AM123" s="133"/>
      <c r="AN123" s="133"/>
      <c r="AO123" s="133"/>
      <c r="AP123" s="133"/>
      <c r="AQ123" s="133"/>
      <c r="AR123" s="133"/>
      <c r="AS123" s="133"/>
      <c r="AT123" s="133"/>
      <c r="AU123" s="133"/>
      <c r="AV123" s="133"/>
      <c r="AW123" s="133"/>
      <c r="AX123" s="133"/>
      <c r="AY123" s="133"/>
      <c r="AZ123" s="133"/>
      <c r="BA123" s="133"/>
      <c r="BB123" s="133"/>
      <c r="BC123" s="133"/>
      <c r="BD123" s="133"/>
      <c r="BE123" s="133"/>
      <c r="BF123" s="133"/>
      <c r="BG123" s="133"/>
      <c r="BH123" s="133"/>
      <c r="BI123" s="133"/>
      <c r="BJ123" s="133"/>
      <c r="BK123" s="133"/>
      <c r="BL123" s="133"/>
      <c r="BM123" s="133"/>
      <c r="BN123" s="133"/>
      <c r="BO123" s="133"/>
      <c r="BP123" s="133"/>
      <c r="BQ123" s="133"/>
      <c r="BR123" s="133"/>
      <c r="BS123" s="133"/>
      <c r="BT123" s="133"/>
      <c r="BU123" s="133"/>
      <c r="BV123" s="133"/>
      <c r="BW123" s="133"/>
      <c r="BX123" s="133"/>
      <c r="BY123" s="133"/>
      <c r="BZ123" s="133"/>
      <c r="CA123" s="133"/>
      <c r="CB123" s="133"/>
      <c r="CC123" s="133"/>
      <c r="CD123" s="133"/>
      <c r="CE123" s="133"/>
      <c r="CF123" s="133"/>
      <c r="CG123" s="133"/>
      <c r="CH123" s="133"/>
      <c r="CI123" s="133"/>
      <c r="CJ123" s="133"/>
      <c r="CK123" s="133"/>
      <c r="CL123" s="133"/>
      <c r="CM123" s="133"/>
      <c r="CN123" s="133"/>
      <c r="CO123" s="133"/>
      <c r="CP123" s="133"/>
      <c r="CQ123" s="133"/>
      <c r="CR123" s="133"/>
      <c r="CS123" s="133"/>
      <c r="CT123" s="133"/>
      <c r="CU123" s="133"/>
      <c r="CV123" s="133"/>
      <c r="CW123" s="133"/>
      <c r="CX123" s="133"/>
      <c r="CY123" s="133"/>
      <c r="CZ123" s="133"/>
      <c r="DA123" s="133"/>
      <c r="DB123" s="133"/>
      <c r="DC123" s="133"/>
      <c r="DD123" s="133"/>
      <c r="DE123" s="133"/>
      <c r="DF123" s="133"/>
      <c r="DG123" s="133"/>
      <c r="DH123" s="133"/>
      <c r="DI123" s="133"/>
      <c r="DJ123" s="133"/>
      <c r="DK123" s="133"/>
      <c r="DL123" s="133"/>
      <c r="DM123" s="133"/>
      <c r="DN123" s="133"/>
      <c r="DO123" s="133"/>
      <c r="DP123" s="133"/>
      <c r="DQ123" s="133"/>
      <c r="DR123" s="133"/>
      <c r="DS123" s="133"/>
      <c r="DT123" s="133"/>
      <c r="DU123" s="133"/>
      <c r="DV123" s="133"/>
      <c r="DW123" s="133"/>
      <c r="DX123" s="133"/>
      <c r="DY123" s="133"/>
      <c r="DZ123" s="133"/>
      <c r="EA123" s="133"/>
      <c r="EB123" s="133"/>
      <c r="EC123" s="133"/>
      <c r="ED123" s="133"/>
      <c r="EE123" s="133"/>
      <c r="EF123" s="133"/>
      <c r="EG123" s="133"/>
      <c r="EH123" s="133"/>
      <c r="EI123" s="133"/>
      <c r="EJ123" s="133"/>
      <c r="EK123" s="133"/>
      <c r="EL123" s="133"/>
      <c r="EM123" s="133"/>
      <c r="EN123" s="133"/>
      <c r="EO123" s="133"/>
      <c r="EP123" s="133"/>
      <c r="EQ123" s="133"/>
      <c r="ER123" s="133"/>
      <c r="ES123" s="133"/>
      <c r="ET123" s="133"/>
      <c r="EU123" s="133"/>
      <c r="EV123" s="133"/>
      <c r="EW123" s="133"/>
      <c r="EX123" s="133"/>
      <c r="EY123" s="133"/>
      <c r="EZ123" s="133"/>
      <c r="FA123" s="133"/>
      <c r="FB123" s="133"/>
      <c r="FC123" s="133"/>
      <c r="FD123" s="133"/>
      <c r="FE123" s="133"/>
      <c r="FF123" s="133"/>
      <c r="FG123" s="133"/>
      <c r="FH123" s="133"/>
      <c r="FI123" s="133"/>
      <c r="FJ123" s="133"/>
      <c r="FK123" s="133"/>
      <c r="FL123" s="133"/>
      <c r="FM123" s="133"/>
      <c r="FN123" s="133"/>
      <c r="FO123" s="133"/>
      <c r="FP123" s="133"/>
      <c r="FQ123" s="133"/>
      <c r="FR123" s="133"/>
      <c r="FS123" s="133"/>
      <c r="FT123" s="133"/>
      <c r="FU123" s="133"/>
      <c r="FV123" s="133"/>
      <c r="FW123" s="133"/>
      <c r="FX123" s="133"/>
      <c r="FY123" s="133"/>
      <c r="FZ123" s="133"/>
      <c r="GA123" s="133"/>
      <c r="GB123" s="133"/>
      <c r="GC123" s="133"/>
      <c r="GD123" s="133"/>
      <c r="GE123" s="133"/>
      <c r="GF123" s="133"/>
      <c r="GG123" s="133"/>
      <c r="GH123" s="133"/>
      <c r="GI123" s="133"/>
      <c r="GJ123" s="133"/>
      <c r="GK123" s="133"/>
      <c r="GL123" s="133"/>
      <c r="GM123" s="133"/>
      <c r="GN123" s="133"/>
      <c r="GO123" s="133"/>
      <c r="GP123" s="133"/>
      <c r="GQ123" s="133"/>
      <c r="GR123" s="133"/>
      <c r="GS123" s="133"/>
      <c r="GT123" s="133"/>
      <c r="GU123" s="133"/>
      <c r="GV123" s="133"/>
      <c r="GW123" s="133"/>
    </row>
    <row r="124" spans="1:205" s="296" customFormat="1" ht="13.5" thickTop="1">
      <c r="A124" s="327" t="s">
        <v>473</v>
      </c>
      <c r="B124" s="354"/>
      <c r="C124" s="355" t="s">
        <v>566</v>
      </c>
      <c r="D124" s="356"/>
      <c r="E124" s="356"/>
      <c r="F124" s="306">
        <f>F122</f>
        <v>183061831</v>
      </c>
      <c r="G124" s="426"/>
      <c r="H124" s="425"/>
      <c r="I124" s="549"/>
      <c r="J124" s="133"/>
      <c r="K124" s="133"/>
      <c r="L124" s="133"/>
      <c r="M124" s="133"/>
      <c r="N124" s="133"/>
      <c r="O124" s="133"/>
      <c r="P124" s="133"/>
      <c r="Q124" s="133"/>
      <c r="R124" s="133"/>
      <c r="S124" s="133"/>
      <c r="T124" s="133"/>
      <c r="U124" s="133"/>
      <c r="V124" s="133"/>
      <c r="W124" s="133"/>
      <c r="X124" s="133"/>
      <c r="Y124" s="133"/>
      <c r="Z124" s="133"/>
      <c r="AA124" s="133"/>
      <c r="AB124" s="133"/>
      <c r="AC124" s="133"/>
      <c r="AD124" s="133"/>
      <c r="AE124" s="133"/>
      <c r="AF124" s="133"/>
      <c r="AG124" s="133"/>
      <c r="AH124" s="133"/>
      <c r="AI124" s="133"/>
      <c r="AJ124" s="133"/>
      <c r="AK124" s="133"/>
      <c r="AL124" s="133"/>
      <c r="AM124" s="133"/>
      <c r="AN124" s="133"/>
      <c r="AO124" s="133"/>
      <c r="AP124" s="133"/>
      <c r="AQ124" s="133"/>
      <c r="AR124" s="133"/>
      <c r="AS124" s="133"/>
      <c r="AT124" s="133"/>
      <c r="AU124" s="133"/>
      <c r="AV124" s="133"/>
      <c r="AW124" s="133"/>
      <c r="AX124" s="133"/>
      <c r="AY124" s="133"/>
      <c r="AZ124" s="133"/>
      <c r="BA124" s="133"/>
      <c r="BB124" s="133"/>
      <c r="BC124" s="133"/>
      <c r="BD124" s="133"/>
      <c r="BE124" s="133"/>
      <c r="BF124" s="133"/>
      <c r="BG124" s="133"/>
      <c r="BH124" s="133"/>
      <c r="BI124" s="133"/>
      <c r="BJ124" s="133"/>
      <c r="BK124" s="133"/>
      <c r="BL124" s="133"/>
      <c r="BM124" s="133"/>
      <c r="BN124" s="133"/>
      <c r="BO124" s="133"/>
      <c r="BP124" s="133"/>
      <c r="BQ124" s="133"/>
      <c r="BR124" s="133"/>
      <c r="BS124" s="133"/>
      <c r="BT124" s="133"/>
      <c r="BU124" s="133"/>
      <c r="BV124" s="133"/>
      <c r="BW124" s="133"/>
      <c r="BX124" s="133"/>
      <c r="BY124" s="133"/>
      <c r="BZ124" s="133"/>
      <c r="CA124" s="133"/>
      <c r="CB124" s="133"/>
      <c r="CC124" s="133"/>
      <c r="CD124" s="133"/>
      <c r="CE124" s="133"/>
      <c r="CF124" s="133"/>
      <c r="CG124" s="133"/>
      <c r="CH124" s="133"/>
      <c r="CI124" s="133"/>
      <c r="CJ124" s="133"/>
      <c r="CK124" s="133"/>
      <c r="CL124" s="133"/>
      <c r="CM124" s="133"/>
      <c r="CN124" s="133"/>
      <c r="CO124" s="133"/>
      <c r="CP124" s="133"/>
      <c r="CQ124" s="133"/>
      <c r="CR124" s="133"/>
      <c r="CS124" s="133"/>
      <c r="CT124" s="133"/>
      <c r="CU124" s="133"/>
      <c r="CV124" s="133"/>
      <c r="CW124" s="133"/>
      <c r="CX124" s="133"/>
      <c r="CY124" s="133"/>
      <c r="CZ124" s="133"/>
      <c r="DA124" s="133"/>
      <c r="DB124" s="133"/>
      <c r="DC124" s="133"/>
      <c r="DD124" s="133"/>
      <c r="DE124" s="133"/>
      <c r="DF124" s="133"/>
      <c r="DG124" s="133"/>
      <c r="DH124" s="133"/>
      <c r="DI124" s="133"/>
      <c r="DJ124" s="133"/>
      <c r="DK124" s="133"/>
      <c r="DL124" s="133"/>
      <c r="DM124" s="133"/>
      <c r="DN124" s="133"/>
      <c r="DO124" s="133"/>
      <c r="DP124" s="133"/>
      <c r="DQ124" s="133"/>
      <c r="DR124" s="133"/>
      <c r="DS124" s="133"/>
      <c r="DT124" s="133"/>
      <c r="DU124" s="133"/>
      <c r="DV124" s="133"/>
      <c r="DW124" s="133"/>
      <c r="DX124" s="133"/>
      <c r="DY124" s="133"/>
      <c r="DZ124" s="133"/>
      <c r="EA124" s="133"/>
      <c r="EB124" s="133"/>
      <c r="EC124" s="133"/>
      <c r="ED124" s="133"/>
      <c r="EE124" s="133"/>
      <c r="EF124" s="133"/>
      <c r="EG124" s="133"/>
      <c r="EH124" s="133"/>
      <c r="EI124" s="133"/>
      <c r="EJ124" s="133"/>
      <c r="EK124" s="133"/>
      <c r="EL124" s="133"/>
      <c r="EM124" s="133"/>
      <c r="EN124" s="133"/>
      <c r="EO124" s="133"/>
      <c r="EP124" s="133"/>
      <c r="EQ124" s="133"/>
      <c r="ER124" s="133"/>
      <c r="ES124" s="133"/>
      <c r="ET124" s="133"/>
      <c r="EU124" s="133"/>
      <c r="EV124" s="133"/>
      <c r="EW124" s="133"/>
      <c r="EX124" s="133"/>
      <c r="EY124" s="133"/>
      <c r="EZ124" s="133"/>
      <c r="FA124" s="133"/>
      <c r="FB124" s="133"/>
      <c r="FC124" s="133"/>
      <c r="FD124" s="133"/>
      <c r="FE124" s="133"/>
      <c r="FF124" s="133"/>
      <c r="FG124" s="133"/>
      <c r="FH124" s="133"/>
      <c r="FI124" s="133"/>
      <c r="FJ124" s="133"/>
      <c r="FK124" s="133"/>
      <c r="FL124" s="133"/>
      <c r="FM124" s="133"/>
      <c r="FN124" s="133"/>
      <c r="FO124" s="133"/>
      <c r="FP124" s="133"/>
      <c r="FQ124" s="133"/>
      <c r="FR124" s="133"/>
      <c r="FS124" s="133"/>
      <c r="FT124" s="133"/>
      <c r="FU124" s="133"/>
      <c r="FV124" s="133"/>
      <c r="FW124" s="133"/>
      <c r="FX124" s="133"/>
      <c r="FY124" s="133"/>
      <c r="FZ124" s="133"/>
      <c r="GA124" s="133"/>
      <c r="GB124" s="133"/>
      <c r="GC124" s="133"/>
      <c r="GD124" s="133"/>
      <c r="GE124" s="133"/>
      <c r="GF124" s="133"/>
      <c r="GG124" s="133"/>
      <c r="GH124" s="133"/>
      <c r="GI124" s="133"/>
      <c r="GJ124" s="133"/>
      <c r="GK124" s="133"/>
      <c r="GL124" s="133"/>
      <c r="GM124" s="133"/>
      <c r="GN124" s="133"/>
      <c r="GO124" s="133"/>
      <c r="GP124" s="133"/>
      <c r="GQ124" s="133"/>
      <c r="GR124" s="133"/>
      <c r="GS124" s="133"/>
      <c r="GT124" s="133"/>
      <c r="GU124" s="133"/>
      <c r="GV124" s="133"/>
      <c r="GW124" s="133"/>
    </row>
    <row r="125" spans="1:205" s="296" customFormat="1">
      <c r="A125" s="208" t="s">
        <v>545</v>
      </c>
      <c r="B125" s="205" t="s">
        <v>627</v>
      </c>
      <c r="C125" s="206" t="s">
        <v>460</v>
      </c>
      <c r="D125" s="335">
        <v>100000</v>
      </c>
      <c r="E125" s="335"/>
      <c r="F125" s="309">
        <f>F124+D125-E125</f>
        <v>183161831</v>
      </c>
      <c r="G125" s="60">
        <v>3</v>
      </c>
      <c r="H125" s="310"/>
      <c r="I125" s="549"/>
      <c r="J125" s="133"/>
      <c r="K125" s="133"/>
      <c r="L125" s="133"/>
      <c r="M125" s="133"/>
      <c r="N125" s="133"/>
      <c r="O125" s="133"/>
      <c r="P125" s="133"/>
      <c r="Q125" s="133"/>
      <c r="R125" s="133"/>
      <c r="S125" s="133"/>
      <c r="T125" s="133"/>
      <c r="U125" s="133"/>
      <c r="V125" s="133"/>
      <c r="W125" s="133"/>
      <c r="X125" s="133"/>
      <c r="Y125" s="133"/>
      <c r="Z125" s="133"/>
      <c r="AA125" s="133"/>
      <c r="AB125" s="133"/>
      <c r="AC125" s="133"/>
      <c r="AD125" s="133"/>
      <c r="AE125" s="133"/>
      <c r="AF125" s="133"/>
      <c r="AG125" s="133"/>
      <c r="AH125" s="133"/>
      <c r="AI125" s="133"/>
      <c r="AJ125" s="133"/>
      <c r="AK125" s="133"/>
      <c r="AL125" s="133"/>
      <c r="AM125" s="133"/>
      <c r="AN125" s="133"/>
      <c r="AO125" s="133"/>
      <c r="AP125" s="133"/>
      <c r="AQ125" s="133"/>
      <c r="AR125" s="133"/>
      <c r="AS125" s="133"/>
      <c r="AT125" s="133"/>
      <c r="AU125" s="133"/>
      <c r="AV125" s="133"/>
      <c r="AW125" s="133"/>
      <c r="AX125" s="133"/>
      <c r="AY125" s="133"/>
      <c r="AZ125" s="133"/>
      <c r="BA125" s="133"/>
      <c r="BB125" s="133"/>
      <c r="BC125" s="133"/>
      <c r="BD125" s="133"/>
      <c r="BE125" s="133"/>
      <c r="BF125" s="133"/>
      <c r="BG125" s="133"/>
      <c r="BH125" s="133"/>
      <c r="BI125" s="133"/>
      <c r="BJ125" s="133"/>
      <c r="BK125" s="133"/>
      <c r="BL125" s="133"/>
      <c r="BM125" s="133"/>
      <c r="BN125" s="133"/>
      <c r="BO125" s="133"/>
      <c r="BP125" s="133"/>
      <c r="BQ125" s="133"/>
      <c r="BR125" s="133"/>
      <c r="BS125" s="133"/>
      <c r="BT125" s="133"/>
      <c r="BU125" s="133"/>
      <c r="BV125" s="133"/>
      <c r="BW125" s="133"/>
      <c r="BX125" s="133"/>
      <c r="BY125" s="133"/>
      <c r="BZ125" s="133"/>
      <c r="CA125" s="133"/>
      <c r="CB125" s="133"/>
      <c r="CC125" s="133"/>
      <c r="CD125" s="133"/>
      <c r="CE125" s="133"/>
      <c r="CF125" s="133"/>
      <c r="CG125" s="133"/>
      <c r="CH125" s="133"/>
      <c r="CI125" s="133"/>
      <c r="CJ125" s="133"/>
      <c r="CK125" s="133"/>
      <c r="CL125" s="133"/>
      <c r="CM125" s="133"/>
      <c r="CN125" s="133"/>
      <c r="CO125" s="133"/>
      <c r="CP125" s="133"/>
      <c r="CQ125" s="133"/>
      <c r="CR125" s="133"/>
      <c r="CS125" s="133"/>
      <c r="CT125" s="133"/>
      <c r="CU125" s="133"/>
      <c r="CV125" s="133"/>
      <c r="CW125" s="133"/>
      <c r="CX125" s="133"/>
      <c r="CY125" s="133"/>
      <c r="CZ125" s="133"/>
      <c r="DA125" s="133"/>
      <c r="DB125" s="133"/>
      <c r="DC125" s="133"/>
      <c r="DD125" s="133"/>
      <c r="DE125" s="133"/>
      <c r="DF125" s="133"/>
      <c r="DG125" s="133"/>
      <c r="DH125" s="133"/>
      <c r="DI125" s="133"/>
      <c r="DJ125" s="133"/>
      <c r="DK125" s="133"/>
      <c r="DL125" s="133"/>
      <c r="DM125" s="133"/>
      <c r="DN125" s="133"/>
      <c r="DO125" s="133"/>
      <c r="DP125" s="133"/>
      <c r="DQ125" s="133"/>
      <c r="DR125" s="133"/>
      <c r="DS125" s="133"/>
      <c r="DT125" s="133"/>
      <c r="DU125" s="133"/>
      <c r="DV125" s="133"/>
      <c r="DW125" s="133"/>
      <c r="DX125" s="133"/>
      <c r="DY125" s="133"/>
      <c r="DZ125" s="133"/>
      <c r="EA125" s="133"/>
      <c r="EB125" s="133"/>
      <c r="EC125" s="133"/>
      <c r="ED125" s="133"/>
      <c r="EE125" s="133"/>
      <c r="EF125" s="133"/>
      <c r="EG125" s="133"/>
      <c r="EH125" s="133"/>
      <c r="EI125" s="133"/>
      <c r="EJ125" s="133"/>
      <c r="EK125" s="133"/>
      <c r="EL125" s="133"/>
      <c r="EM125" s="133"/>
      <c r="EN125" s="133"/>
      <c r="EO125" s="133"/>
      <c r="EP125" s="133"/>
      <c r="EQ125" s="133"/>
      <c r="ER125" s="133"/>
      <c r="ES125" s="133"/>
      <c r="ET125" s="133"/>
      <c r="EU125" s="133"/>
      <c r="EV125" s="133"/>
      <c r="EW125" s="133"/>
      <c r="EX125" s="133"/>
      <c r="EY125" s="133"/>
      <c r="EZ125" s="133"/>
      <c r="FA125" s="133"/>
      <c r="FB125" s="133"/>
      <c r="FC125" s="133"/>
      <c r="FD125" s="133"/>
      <c r="FE125" s="133"/>
      <c r="FF125" s="133"/>
      <c r="FG125" s="133"/>
      <c r="FH125" s="133"/>
      <c r="FI125" s="133"/>
      <c r="FJ125" s="133"/>
      <c r="FK125" s="133"/>
      <c r="FL125" s="133"/>
      <c r="FM125" s="133"/>
      <c r="FN125" s="133"/>
      <c r="FO125" s="133"/>
      <c r="FP125" s="133"/>
      <c r="FQ125" s="133"/>
      <c r="FR125" s="133"/>
      <c r="FS125" s="133"/>
      <c r="FT125" s="133"/>
      <c r="FU125" s="133"/>
      <c r="FV125" s="133"/>
      <c r="FW125" s="133"/>
      <c r="FX125" s="133"/>
      <c r="FY125" s="133"/>
      <c r="FZ125" s="133"/>
      <c r="GA125" s="133"/>
      <c r="GB125" s="133"/>
      <c r="GC125" s="133"/>
      <c r="GD125" s="133"/>
      <c r="GE125" s="133"/>
      <c r="GF125" s="133"/>
      <c r="GG125" s="133"/>
      <c r="GH125" s="133"/>
      <c r="GI125" s="133"/>
      <c r="GJ125" s="133"/>
      <c r="GK125" s="133"/>
      <c r="GL125" s="133"/>
      <c r="GM125" s="133"/>
      <c r="GN125" s="133"/>
      <c r="GO125" s="133"/>
      <c r="GP125" s="133"/>
      <c r="GQ125" s="133"/>
      <c r="GR125" s="133"/>
      <c r="GS125" s="133"/>
      <c r="GT125" s="133"/>
      <c r="GU125" s="133"/>
      <c r="GV125" s="133"/>
      <c r="GW125" s="133"/>
    </row>
    <row r="126" spans="1:205" s="296" customFormat="1" ht="25.5">
      <c r="A126" s="208" t="s">
        <v>546</v>
      </c>
      <c r="B126" s="205" t="s">
        <v>628</v>
      </c>
      <c r="C126" s="206" t="s">
        <v>2526</v>
      </c>
      <c r="D126" s="1024">
        <v>5000000</v>
      </c>
      <c r="E126" s="335"/>
      <c r="F126" s="309">
        <f t="shared" ref="F126:F167" si="4">F125+D126-E126</f>
        <v>188161831</v>
      </c>
      <c r="G126" s="60" t="s">
        <v>2532</v>
      </c>
      <c r="H126" s="310"/>
      <c r="I126" s="549"/>
      <c r="J126" s="133"/>
      <c r="K126" s="133"/>
      <c r="L126" s="133"/>
      <c r="M126" s="133"/>
      <c r="N126" s="133"/>
      <c r="O126" s="133"/>
      <c r="P126" s="133"/>
      <c r="Q126" s="133"/>
      <c r="R126" s="133"/>
      <c r="S126" s="133"/>
      <c r="T126" s="133"/>
      <c r="U126" s="133"/>
      <c r="V126" s="133"/>
      <c r="W126" s="133"/>
      <c r="X126" s="133"/>
      <c r="Y126" s="133"/>
      <c r="Z126" s="133"/>
      <c r="AA126" s="133"/>
      <c r="AB126" s="133"/>
      <c r="AC126" s="133"/>
      <c r="AD126" s="133"/>
      <c r="AE126" s="133"/>
      <c r="AF126" s="133"/>
      <c r="AG126" s="133"/>
      <c r="AH126" s="133"/>
      <c r="AI126" s="133"/>
      <c r="AJ126" s="133"/>
      <c r="AK126" s="133"/>
      <c r="AL126" s="133"/>
      <c r="AM126" s="133"/>
      <c r="AN126" s="133"/>
      <c r="AO126" s="133"/>
      <c r="AP126" s="133"/>
      <c r="AQ126" s="133"/>
      <c r="AR126" s="133"/>
      <c r="AS126" s="133"/>
      <c r="AT126" s="133"/>
      <c r="AU126" s="133"/>
      <c r="AV126" s="133"/>
      <c r="AW126" s="133"/>
      <c r="AX126" s="133"/>
      <c r="AY126" s="133"/>
      <c r="AZ126" s="133"/>
      <c r="BA126" s="133"/>
      <c r="BB126" s="133"/>
      <c r="BC126" s="133"/>
      <c r="BD126" s="133"/>
      <c r="BE126" s="133"/>
      <c r="BF126" s="133"/>
      <c r="BG126" s="133"/>
      <c r="BH126" s="133"/>
      <c r="BI126" s="133"/>
      <c r="BJ126" s="133"/>
      <c r="BK126" s="133"/>
      <c r="BL126" s="133"/>
      <c r="BM126" s="133"/>
      <c r="BN126" s="133"/>
      <c r="BO126" s="133"/>
      <c r="BP126" s="133"/>
      <c r="BQ126" s="133"/>
      <c r="BR126" s="133"/>
      <c r="BS126" s="133"/>
      <c r="BT126" s="133"/>
      <c r="BU126" s="133"/>
      <c r="BV126" s="133"/>
      <c r="BW126" s="133"/>
      <c r="BX126" s="133"/>
      <c r="BY126" s="133"/>
      <c r="BZ126" s="133"/>
      <c r="CA126" s="133"/>
      <c r="CB126" s="133"/>
      <c r="CC126" s="133"/>
      <c r="CD126" s="133"/>
      <c r="CE126" s="133"/>
      <c r="CF126" s="133"/>
      <c r="CG126" s="133"/>
      <c r="CH126" s="133"/>
      <c r="CI126" s="133"/>
      <c r="CJ126" s="133"/>
      <c r="CK126" s="133"/>
      <c r="CL126" s="133"/>
      <c r="CM126" s="133"/>
      <c r="CN126" s="133"/>
      <c r="CO126" s="133"/>
      <c r="CP126" s="133"/>
      <c r="CQ126" s="133"/>
      <c r="CR126" s="133"/>
      <c r="CS126" s="133"/>
      <c r="CT126" s="133"/>
      <c r="CU126" s="133"/>
      <c r="CV126" s="133"/>
      <c r="CW126" s="133"/>
      <c r="CX126" s="133"/>
      <c r="CY126" s="133"/>
      <c r="CZ126" s="133"/>
      <c r="DA126" s="133"/>
      <c r="DB126" s="133"/>
      <c r="DC126" s="133"/>
      <c r="DD126" s="133"/>
      <c r="DE126" s="133"/>
      <c r="DF126" s="133"/>
      <c r="DG126" s="133"/>
      <c r="DH126" s="133"/>
      <c r="DI126" s="133"/>
      <c r="DJ126" s="133"/>
      <c r="DK126" s="133"/>
      <c r="DL126" s="133"/>
      <c r="DM126" s="133"/>
      <c r="DN126" s="133"/>
      <c r="DO126" s="133"/>
      <c r="DP126" s="133"/>
      <c r="DQ126" s="133"/>
      <c r="DR126" s="133"/>
      <c r="DS126" s="133"/>
      <c r="DT126" s="133"/>
      <c r="DU126" s="133"/>
      <c r="DV126" s="133"/>
      <c r="DW126" s="133"/>
      <c r="DX126" s="133"/>
      <c r="DY126" s="133"/>
      <c r="DZ126" s="133"/>
      <c r="EA126" s="133"/>
      <c r="EB126" s="133"/>
      <c r="EC126" s="133"/>
      <c r="ED126" s="133"/>
      <c r="EE126" s="133"/>
      <c r="EF126" s="133"/>
      <c r="EG126" s="133"/>
      <c r="EH126" s="133"/>
      <c r="EI126" s="133"/>
      <c r="EJ126" s="133"/>
      <c r="EK126" s="133"/>
      <c r="EL126" s="133"/>
      <c r="EM126" s="133"/>
      <c r="EN126" s="133"/>
      <c r="EO126" s="133"/>
      <c r="EP126" s="133"/>
      <c r="EQ126" s="133"/>
      <c r="ER126" s="133"/>
      <c r="ES126" s="133"/>
      <c r="ET126" s="133"/>
      <c r="EU126" s="133"/>
      <c r="EV126" s="133"/>
      <c r="EW126" s="133"/>
      <c r="EX126" s="133"/>
      <c r="EY126" s="133"/>
      <c r="EZ126" s="133"/>
      <c r="FA126" s="133"/>
      <c r="FB126" s="133"/>
      <c r="FC126" s="133"/>
      <c r="FD126" s="133"/>
      <c r="FE126" s="133"/>
      <c r="FF126" s="133"/>
      <c r="FG126" s="133"/>
      <c r="FH126" s="133"/>
      <c r="FI126" s="133"/>
      <c r="FJ126" s="133"/>
      <c r="FK126" s="133"/>
      <c r="FL126" s="133"/>
      <c r="FM126" s="133"/>
      <c r="FN126" s="133"/>
      <c r="FO126" s="133"/>
      <c r="FP126" s="133"/>
      <c r="FQ126" s="133"/>
      <c r="FR126" s="133"/>
      <c r="FS126" s="133"/>
      <c r="FT126" s="133"/>
      <c r="FU126" s="133"/>
      <c r="FV126" s="133"/>
      <c r="FW126" s="133"/>
      <c r="FX126" s="133"/>
      <c r="FY126" s="133"/>
      <c r="FZ126" s="133"/>
      <c r="GA126" s="133"/>
      <c r="GB126" s="133"/>
      <c r="GC126" s="133"/>
      <c r="GD126" s="133"/>
      <c r="GE126" s="133"/>
      <c r="GF126" s="133"/>
      <c r="GG126" s="133"/>
      <c r="GH126" s="133"/>
      <c r="GI126" s="133"/>
      <c r="GJ126" s="133"/>
      <c r="GK126" s="133"/>
      <c r="GL126" s="133"/>
      <c r="GM126" s="133"/>
      <c r="GN126" s="133"/>
      <c r="GO126" s="133"/>
      <c r="GP126" s="133"/>
      <c r="GQ126" s="133"/>
      <c r="GR126" s="133"/>
      <c r="GS126" s="133"/>
      <c r="GT126" s="133"/>
      <c r="GU126" s="133"/>
      <c r="GV126" s="133"/>
      <c r="GW126" s="133"/>
    </row>
    <row r="127" spans="1:205" s="296" customFormat="1" ht="25.5">
      <c r="A127" s="208" t="s">
        <v>546</v>
      </c>
      <c r="B127" s="205" t="s">
        <v>628</v>
      </c>
      <c r="C127" s="206" t="s">
        <v>2527</v>
      </c>
      <c r="D127" s="1024">
        <v>5000000</v>
      </c>
      <c r="E127" s="335"/>
      <c r="F127" s="309">
        <f t="shared" si="4"/>
        <v>193161831</v>
      </c>
      <c r="G127" s="60" t="s">
        <v>2532</v>
      </c>
      <c r="H127" s="310"/>
      <c r="I127" s="549"/>
      <c r="J127" s="133"/>
      <c r="K127" s="133"/>
      <c r="L127" s="133"/>
      <c r="M127" s="133"/>
      <c r="N127" s="133"/>
      <c r="O127" s="133"/>
      <c r="P127" s="133"/>
      <c r="Q127" s="133"/>
      <c r="R127" s="133"/>
      <c r="S127" s="133"/>
      <c r="T127" s="133"/>
      <c r="U127" s="133"/>
      <c r="V127" s="133"/>
      <c r="W127" s="133"/>
      <c r="X127" s="133"/>
      <c r="Y127" s="133"/>
      <c r="Z127" s="133"/>
      <c r="AA127" s="133"/>
      <c r="AB127" s="133"/>
      <c r="AC127" s="133"/>
      <c r="AD127" s="133"/>
      <c r="AE127" s="133"/>
      <c r="AF127" s="133"/>
      <c r="AG127" s="133"/>
      <c r="AH127" s="133"/>
      <c r="AI127" s="133"/>
      <c r="AJ127" s="133"/>
      <c r="AK127" s="133"/>
      <c r="AL127" s="133"/>
      <c r="AM127" s="133"/>
      <c r="AN127" s="133"/>
      <c r="AO127" s="133"/>
      <c r="AP127" s="133"/>
      <c r="AQ127" s="133"/>
      <c r="AR127" s="133"/>
      <c r="AS127" s="133"/>
      <c r="AT127" s="133"/>
      <c r="AU127" s="133"/>
      <c r="AV127" s="133"/>
      <c r="AW127" s="133"/>
      <c r="AX127" s="133"/>
      <c r="AY127" s="133"/>
      <c r="AZ127" s="133"/>
      <c r="BA127" s="133"/>
      <c r="BB127" s="133"/>
      <c r="BC127" s="133"/>
      <c r="BD127" s="133"/>
      <c r="BE127" s="133"/>
      <c r="BF127" s="133"/>
      <c r="BG127" s="133"/>
      <c r="BH127" s="133"/>
      <c r="BI127" s="133"/>
      <c r="BJ127" s="133"/>
      <c r="BK127" s="133"/>
      <c r="BL127" s="133"/>
      <c r="BM127" s="133"/>
      <c r="BN127" s="133"/>
      <c r="BO127" s="133"/>
      <c r="BP127" s="133"/>
      <c r="BQ127" s="133"/>
      <c r="BR127" s="133"/>
      <c r="BS127" s="133"/>
      <c r="BT127" s="133"/>
      <c r="BU127" s="133"/>
      <c r="BV127" s="133"/>
      <c r="BW127" s="133"/>
      <c r="BX127" s="133"/>
      <c r="BY127" s="133"/>
      <c r="BZ127" s="133"/>
      <c r="CA127" s="133"/>
      <c r="CB127" s="133"/>
      <c r="CC127" s="133"/>
      <c r="CD127" s="133"/>
      <c r="CE127" s="133"/>
      <c r="CF127" s="133"/>
      <c r="CG127" s="133"/>
      <c r="CH127" s="133"/>
      <c r="CI127" s="133"/>
      <c r="CJ127" s="133"/>
      <c r="CK127" s="133"/>
      <c r="CL127" s="133"/>
      <c r="CM127" s="133"/>
      <c r="CN127" s="133"/>
      <c r="CO127" s="133"/>
      <c r="CP127" s="133"/>
      <c r="CQ127" s="133"/>
      <c r="CR127" s="133"/>
      <c r="CS127" s="133"/>
      <c r="CT127" s="133"/>
      <c r="CU127" s="133"/>
      <c r="CV127" s="133"/>
      <c r="CW127" s="133"/>
      <c r="CX127" s="133"/>
      <c r="CY127" s="133"/>
      <c r="CZ127" s="133"/>
      <c r="DA127" s="133"/>
      <c r="DB127" s="133"/>
      <c r="DC127" s="133"/>
      <c r="DD127" s="133"/>
      <c r="DE127" s="133"/>
      <c r="DF127" s="133"/>
      <c r="DG127" s="133"/>
      <c r="DH127" s="133"/>
      <c r="DI127" s="133"/>
      <c r="DJ127" s="133"/>
      <c r="DK127" s="133"/>
      <c r="DL127" s="133"/>
      <c r="DM127" s="133"/>
      <c r="DN127" s="133"/>
      <c r="DO127" s="133"/>
      <c r="DP127" s="133"/>
      <c r="DQ127" s="133"/>
      <c r="DR127" s="133"/>
      <c r="DS127" s="133"/>
      <c r="DT127" s="133"/>
      <c r="DU127" s="133"/>
      <c r="DV127" s="133"/>
      <c r="DW127" s="133"/>
      <c r="DX127" s="133"/>
      <c r="DY127" s="133"/>
      <c r="DZ127" s="133"/>
      <c r="EA127" s="133"/>
      <c r="EB127" s="133"/>
      <c r="EC127" s="133"/>
      <c r="ED127" s="133"/>
      <c r="EE127" s="133"/>
      <c r="EF127" s="133"/>
      <c r="EG127" s="133"/>
      <c r="EH127" s="133"/>
      <c r="EI127" s="133"/>
      <c r="EJ127" s="133"/>
      <c r="EK127" s="133"/>
      <c r="EL127" s="133"/>
      <c r="EM127" s="133"/>
      <c r="EN127" s="133"/>
      <c r="EO127" s="133"/>
      <c r="EP127" s="133"/>
      <c r="EQ127" s="133"/>
      <c r="ER127" s="133"/>
      <c r="ES127" s="133"/>
      <c r="ET127" s="133"/>
      <c r="EU127" s="133"/>
      <c r="EV127" s="133"/>
      <c r="EW127" s="133"/>
      <c r="EX127" s="133"/>
      <c r="EY127" s="133"/>
      <c r="EZ127" s="133"/>
      <c r="FA127" s="133"/>
      <c r="FB127" s="133"/>
      <c r="FC127" s="133"/>
      <c r="FD127" s="133"/>
      <c r="FE127" s="133"/>
      <c r="FF127" s="133"/>
      <c r="FG127" s="133"/>
      <c r="FH127" s="133"/>
      <c r="FI127" s="133"/>
      <c r="FJ127" s="133"/>
      <c r="FK127" s="133"/>
      <c r="FL127" s="133"/>
      <c r="FM127" s="133"/>
      <c r="FN127" s="133"/>
      <c r="FO127" s="133"/>
      <c r="FP127" s="133"/>
      <c r="FQ127" s="133"/>
      <c r="FR127" s="133"/>
      <c r="FS127" s="133"/>
      <c r="FT127" s="133"/>
      <c r="FU127" s="133"/>
      <c r="FV127" s="133"/>
      <c r="FW127" s="133"/>
      <c r="FX127" s="133"/>
      <c r="FY127" s="133"/>
      <c r="FZ127" s="133"/>
      <c r="GA127" s="133"/>
      <c r="GB127" s="133"/>
      <c r="GC127" s="133"/>
      <c r="GD127" s="133"/>
      <c r="GE127" s="133"/>
      <c r="GF127" s="133"/>
      <c r="GG127" s="133"/>
      <c r="GH127" s="133"/>
      <c r="GI127" s="133"/>
      <c r="GJ127" s="133"/>
      <c r="GK127" s="133"/>
      <c r="GL127" s="133"/>
      <c r="GM127" s="133"/>
      <c r="GN127" s="133"/>
      <c r="GO127" s="133"/>
      <c r="GP127" s="133"/>
      <c r="GQ127" s="133"/>
      <c r="GR127" s="133"/>
      <c r="GS127" s="133"/>
      <c r="GT127" s="133"/>
      <c r="GU127" s="133"/>
      <c r="GV127" s="133"/>
      <c r="GW127" s="133"/>
    </row>
    <row r="128" spans="1:205" s="296" customFormat="1" ht="25.5">
      <c r="A128" s="208" t="s">
        <v>546</v>
      </c>
      <c r="B128" s="205" t="s">
        <v>628</v>
      </c>
      <c r="C128" s="206" t="s">
        <v>2528</v>
      </c>
      <c r="D128" s="1024">
        <v>2000000</v>
      </c>
      <c r="E128" s="335"/>
      <c r="F128" s="309">
        <f t="shared" si="4"/>
        <v>195161831</v>
      </c>
      <c r="G128" s="60" t="s">
        <v>2532</v>
      </c>
      <c r="H128" s="310"/>
      <c r="I128" s="549"/>
      <c r="J128" s="133"/>
      <c r="K128" s="133"/>
      <c r="L128" s="133"/>
      <c r="M128" s="133"/>
      <c r="N128" s="133"/>
      <c r="O128" s="133"/>
      <c r="P128" s="133"/>
      <c r="Q128" s="133"/>
      <c r="R128" s="133"/>
      <c r="S128" s="133"/>
      <c r="T128" s="133"/>
      <c r="U128" s="133"/>
      <c r="V128" s="133"/>
      <c r="W128" s="133"/>
      <c r="X128" s="133"/>
      <c r="Y128" s="133"/>
      <c r="Z128" s="133"/>
      <c r="AA128" s="133"/>
      <c r="AB128" s="133"/>
      <c r="AC128" s="133"/>
      <c r="AD128" s="133"/>
      <c r="AE128" s="133"/>
      <c r="AF128" s="133"/>
      <c r="AG128" s="133"/>
      <c r="AH128" s="133"/>
      <c r="AI128" s="133"/>
      <c r="AJ128" s="133"/>
      <c r="AK128" s="133"/>
      <c r="AL128" s="133"/>
      <c r="AM128" s="133"/>
      <c r="AN128" s="133"/>
      <c r="AO128" s="133"/>
      <c r="AP128" s="133"/>
      <c r="AQ128" s="133"/>
      <c r="AR128" s="133"/>
      <c r="AS128" s="133"/>
      <c r="AT128" s="133"/>
      <c r="AU128" s="133"/>
      <c r="AV128" s="133"/>
      <c r="AW128" s="133"/>
      <c r="AX128" s="133"/>
      <c r="AY128" s="133"/>
      <c r="AZ128" s="133"/>
      <c r="BA128" s="133"/>
      <c r="BB128" s="133"/>
      <c r="BC128" s="133"/>
      <c r="BD128" s="133"/>
      <c r="BE128" s="133"/>
      <c r="BF128" s="133"/>
      <c r="BG128" s="133"/>
      <c r="BH128" s="133"/>
      <c r="BI128" s="133"/>
      <c r="BJ128" s="133"/>
      <c r="BK128" s="133"/>
      <c r="BL128" s="133"/>
      <c r="BM128" s="133"/>
      <c r="BN128" s="133"/>
      <c r="BO128" s="133"/>
      <c r="BP128" s="133"/>
      <c r="BQ128" s="133"/>
      <c r="BR128" s="133"/>
      <c r="BS128" s="133"/>
      <c r="BT128" s="133"/>
      <c r="BU128" s="133"/>
      <c r="BV128" s="133"/>
      <c r="BW128" s="133"/>
      <c r="BX128" s="133"/>
      <c r="BY128" s="133"/>
      <c r="BZ128" s="133"/>
      <c r="CA128" s="133"/>
      <c r="CB128" s="133"/>
      <c r="CC128" s="133"/>
      <c r="CD128" s="133"/>
      <c r="CE128" s="133"/>
      <c r="CF128" s="133"/>
      <c r="CG128" s="133"/>
      <c r="CH128" s="133"/>
      <c r="CI128" s="133"/>
      <c r="CJ128" s="133"/>
      <c r="CK128" s="133"/>
      <c r="CL128" s="133"/>
      <c r="CM128" s="133"/>
      <c r="CN128" s="133"/>
      <c r="CO128" s="133"/>
      <c r="CP128" s="133"/>
      <c r="CQ128" s="133"/>
      <c r="CR128" s="133"/>
      <c r="CS128" s="133"/>
      <c r="CT128" s="133"/>
      <c r="CU128" s="133"/>
      <c r="CV128" s="133"/>
      <c r="CW128" s="133"/>
      <c r="CX128" s="133"/>
      <c r="CY128" s="133"/>
      <c r="CZ128" s="133"/>
      <c r="DA128" s="133"/>
      <c r="DB128" s="133"/>
      <c r="DC128" s="133"/>
      <c r="DD128" s="133"/>
      <c r="DE128" s="133"/>
      <c r="DF128" s="133"/>
      <c r="DG128" s="133"/>
      <c r="DH128" s="133"/>
      <c r="DI128" s="133"/>
      <c r="DJ128" s="133"/>
      <c r="DK128" s="133"/>
      <c r="DL128" s="133"/>
      <c r="DM128" s="133"/>
      <c r="DN128" s="133"/>
      <c r="DO128" s="133"/>
      <c r="DP128" s="133"/>
      <c r="DQ128" s="133"/>
      <c r="DR128" s="133"/>
      <c r="DS128" s="133"/>
      <c r="DT128" s="133"/>
      <c r="DU128" s="133"/>
      <c r="DV128" s="133"/>
      <c r="DW128" s="133"/>
      <c r="DX128" s="133"/>
      <c r="DY128" s="133"/>
      <c r="DZ128" s="133"/>
      <c r="EA128" s="133"/>
      <c r="EB128" s="133"/>
      <c r="EC128" s="133"/>
      <c r="ED128" s="133"/>
      <c r="EE128" s="133"/>
      <c r="EF128" s="133"/>
      <c r="EG128" s="133"/>
      <c r="EH128" s="133"/>
      <c r="EI128" s="133"/>
      <c r="EJ128" s="133"/>
      <c r="EK128" s="133"/>
      <c r="EL128" s="133"/>
      <c r="EM128" s="133"/>
      <c r="EN128" s="133"/>
      <c r="EO128" s="133"/>
      <c r="EP128" s="133"/>
      <c r="EQ128" s="133"/>
      <c r="ER128" s="133"/>
      <c r="ES128" s="133"/>
      <c r="ET128" s="133"/>
      <c r="EU128" s="133"/>
      <c r="EV128" s="133"/>
      <c r="EW128" s="133"/>
      <c r="EX128" s="133"/>
      <c r="EY128" s="133"/>
      <c r="EZ128" s="133"/>
      <c r="FA128" s="133"/>
      <c r="FB128" s="133"/>
      <c r="FC128" s="133"/>
      <c r="FD128" s="133"/>
      <c r="FE128" s="133"/>
      <c r="FF128" s="133"/>
      <c r="FG128" s="133"/>
      <c r="FH128" s="133"/>
      <c r="FI128" s="133"/>
      <c r="FJ128" s="133"/>
      <c r="FK128" s="133"/>
      <c r="FL128" s="133"/>
      <c r="FM128" s="133"/>
      <c r="FN128" s="133"/>
      <c r="FO128" s="133"/>
      <c r="FP128" s="133"/>
      <c r="FQ128" s="133"/>
      <c r="FR128" s="133"/>
      <c r="FS128" s="133"/>
      <c r="FT128" s="133"/>
      <c r="FU128" s="133"/>
      <c r="FV128" s="133"/>
      <c r="FW128" s="133"/>
      <c r="FX128" s="133"/>
      <c r="FY128" s="133"/>
      <c r="FZ128" s="133"/>
      <c r="GA128" s="133"/>
      <c r="GB128" s="133"/>
      <c r="GC128" s="133"/>
      <c r="GD128" s="133"/>
      <c r="GE128" s="133"/>
      <c r="GF128" s="133"/>
      <c r="GG128" s="133"/>
      <c r="GH128" s="133"/>
      <c r="GI128" s="133"/>
      <c r="GJ128" s="133"/>
      <c r="GK128" s="133"/>
      <c r="GL128" s="133"/>
      <c r="GM128" s="133"/>
      <c r="GN128" s="133"/>
      <c r="GO128" s="133"/>
      <c r="GP128" s="133"/>
      <c r="GQ128" s="133"/>
      <c r="GR128" s="133"/>
      <c r="GS128" s="133"/>
      <c r="GT128" s="133"/>
      <c r="GU128" s="133"/>
      <c r="GV128" s="133"/>
      <c r="GW128" s="133"/>
    </row>
    <row r="129" spans="1:205" s="296" customFormat="1">
      <c r="A129" s="208" t="s">
        <v>546</v>
      </c>
      <c r="B129" s="205" t="s">
        <v>628</v>
      </c>
      <c r="C129" s="206" t="s">
        <v>2529</v>
      </c>
      <c r="D129" s="1024">
        <v>2000000</v>
      </c>
      <c r="E129" s="335"/>
      <c r="F129" s="309">
        <f t="shared" si="4"/>
        <v>197161831</v>
      </c>
      <c r="G129" s="60" t="s">
        <v>2532</v>
      </c>
      <c r="H129" s="310"/>
      <c r="I129" s="549"/>
      <c r="J129" s="133"/>
      <c r="K129" s="133"/>
      <c r="L129" s="133"/>
      <c r="M129" s="133"/>
      <c r="N129" s="133"/>
      <c r="O129" s="133"/>
      <c r="P129" s="133"/>
      <c r="Q129" s="133"/>
      <c r="R129" s="133"/>
      <c r="S129" s="133"/>
      <c r="T129" s="133"/>
      <c r="U129" s="133"/>
      <c r="V129" s="133"/>
      <c r="W129" s="133"/>
      <c r="X129" s="133"/>
      <c r="Y129" s="133"/>
      <c r="Z129" s="133"/>
      <c r="AA129" s="133"/>
      <c r="AB129" s="133"/>
      <c r="AC129" s="133"/>
      <c r="AD129" s="133"/>
      <c r="AE129" s="133"/>
      <c r="AF129" s="133"/>
      <c r="AG129" s="133"/>
      <c r="AH129" s="133"/>
      <c r="AI129" s="133"/>
      <c r="AJ129" s="133"/>
      <c r="AK129" s="133"/>
      <c r="AL129" s="133"/>
      <c r="AM129" s="133"/>
      <c r="AN129" s="133"/>
      <c r="AO129" s="133"/>
      <c r="AP129" s="133"/>
      <c r="AQ129" s="133"/>
      <c r="AR129" s="133"/>
      <c r="AS129" s="133"/>
      <c r="AT129" s="133"/>
      <c r="AU129" s="133"/>
      <c r="AV129" s="133"/>
      <c r="AW129" s="133"/>
      <c r="AX129" s="133"/>
      <c r="AY129" s="133"/>
      <c r="AZ129" s="133"/>
      <c r="BA129" s="133"/>
      <c r="BB129" s="133"/>
      <c r="BC129" s="133"/>
      <c r="BD129" s="133"/>
      <c r="BE129" s="133"/>
      <c r="BF129" s="133"/>
      <c r="BG129" s="133"/>
      <c r="BH129" s="133"/>
      <c r="BI129" s="133"/>
      <c r="BJ129" s="133"/>
      <c r="BK129" s="133"/>
      <c r="BL129" s="133"/>
      <c r="BM129" s="133"/>
      <c r="BN129" s="133"/>
      <c r="BO129" s="133"/>
      <c r="BP129" s="133"/>
      <c r="BQ129" s="133"/>
      <c r="BR129" s="133"/>
      <c r="BS129" s="133"/>
      <c r="BT129" s="133"/>
      <c r="BU129" s="133"/>
      <c r="BV129" s="133"/>
      <c r="BW129" s="133"/>
      <c r="BX129" s="133"/>
      <c r="BY129" s="133"/>
      <c r="BZ129" s="133"/>
      <c r="CA129" s="133"/>
      <c r="CB129" s="133"/>
      <c r="CC129" s="133"/>
      <c r="CD129" s="133"/>
      <c r="CE129" s="133"/>
      <c r="CF129" s="133"/>
      <c r="CG129" s="133"/>
      <c r="CH129" s="133"/>
      <c r="CI129" s="133"/>
      <c r="CJ129" s="133"/>
      <c r="CK129" s="133"/>
      <c r="CL129" s="133"/>
      <c r="CM129" s="133"/>
      <c r="CN129" s="133"/>
      <c r="CO129" s="133"/>
      <c r="CP129" s="133"/>
      <c r="CQ129" s="133"/>
      <c r="CR129" s="133"/>
      <c r="CS129" s="133"/>
      <c r="CT129" s="133"/>
      <c r="CU129" s="133"/>
      <c r="CV129" s="133"/>
      <c r="CW129" s="133"/>
      <c r="CX129" s="133"/>
      <c r="CY129" s="133"/>
      <c r="CZ129" s="133"/>
      <c r="DA129" s="133"/>
      <c r="DB129" s="133"/>
      <c r="DC129" s="133"/>
      <c r="DD129" s="133"/>
      <c r="DE129" s="133"/>
      <c r="DF129" s="133"/>
      <c r="DG129" s="133"/>
      <c r="DH129" s="133"/>
      <c r="DI129" s="133"/>
      <c r="DJ129" s="133"/>
      <c r="DK129" s="133"/>
      <c r="DL129" s="133"/>
      <c r="DM129" s="133"/>
      <c r="DN129" s="133"/>
      <c r="DO129" s="133"/>
      <c r="DP129" s="133"/>
      <c r="DQ129" s="133"/>
      <c r="DR129" s="133"/>
      <c r="DS129" s="133"/>
      <c r="DT129" s="133"/>
      <c r="DU129" s="133"/>
      <c r="DV129" s="133"/>
      <c r="DW129" s="133"/>
      <c r="DX129" s="133"/>
      <c r="DY129" s="133"/>
      <c r="DZ129" s="133"/>
      <c r="EA129" s="133"/>
      <c r="EB129" s="133"/>
      <c r="EC129" s="133"/>
      <c r="ED129" s="133"/>
      <c r="EE129" s="133"/>
      <c r="EF129" s="133"/>
      <c r="EG129" s="133"/>
      <c r="EH129" s="133"/>
      <c r="EI129" s="133"/>
      <c r="EJ129" s="133"/>
      <c r="EK129" s="133"/>
      <c r="EL129" s="133"/>
      <c r="EM129" s="133"/>
      <c r="EN129" s="133"/>
      <c r="EO129" s="133"/>
      <c r="EP129" s="133"/>
      <c r="EQ129" s="133"/>
      <c r="ER129" s="133"/>
      <c r="ES129" s="133"/>
      <c r="ET129" s="133"/>
      <c r="EU129" s="133"/>
      <c r="EV129" s="133"/>
      <c r="EW129" s="133"/>
      <c r="EX129" s="133"/>
      <c r="EY129" s="133"/>
      <c r="EZ129" s="133"/>
      <c r="FA129" s="133"/>
      <c r="FB129" s="133"/>
      <c r="FC129" s="133"/>
      <c r="FD129" s="133"/>
      <c r="FE129" s="133"/>
      <c r="FF129" s="133"/>
      <c r="FG129" s="133"/>
      <c r="FH129" s="133"/>
      <c r="FI129" s="133"/>
      <c r="FJ129" s="133"/>
      <c r="FK129" s="133"/>
      <c r="FL129" s="133"/>
      <c r="FM129" s="133"/>
      <c r="FN129" s="133"/>
      <c r="FO129" s="133"/>
      <c r="FP129" s="133"/>
      <c r="FQ129" s="133"/>
      <c r="FR129" s="133"/>
      <c r="FS129" s="133"/>
      <c r="FT129" s="133"/>
      <c r="FU129" s="133"/>
      <c r="FV129" s="133"/>
      <c r="FW129" s="133"/>
      <c r="FX129" s="133"/>
      <c r="FY129" s="133"/>
      <c r="FZ129" s="133"/>
      <c r="GA129" s="133"/>
      <c r="GB129" s="133"/>
      <c r="GC129" s="133"/>
      <c r="GD129" s="133"/>
      <c r="GE129" s="133"/>
      <c r="GF129" s="133"/>
      <c r="GG129" s="133"/>
      <c r="GH129" s="133"/>
      <c r="GI129" s="133"/>
      <c r="GJ129" s="133"/>
      <c r="GK129" s="133"/>
      <c r="GL129" s="133"/>
      <c r="GM129" s="133"/>
      <c r="GN129" s="133"/>
      <c r="GO129" s="133"/>
      <c r="GP129" s="133"/>
      <c r="GQ129" s="133"/>
      <c r="GR129" s="133"/>
      <c r="GS129" s="133"/>
      <c r="GT129" s="133"/>
      <c r="GU129" s="133"/>
      <c r="GV129" s="133"/>
      <c r="GW129" s="133"/>
    </row>
    <row r="130" spans="1:205" s="296" customFormat="1" ht="25.5">
      <c r="A130" s="208" t="s">
        <v>546</v>
      </c>
      <c r="B130" s="205" t="s">
        <v>628</v>
      </c>
      <c r="C130" s="206" t="s">
        <v>2530</v>
      </c>
      <c r="D130" s="1024">
        <v>5000000</v>
      </c>
      <c r="E130" s="335"/>
      <c r="F130" s="309">
        <f t="shared" si="4"/>
        <v>202161831</v>
      </c>
      <c r="G130" s="60" t="s">
        <v>2532</v>
      </c>
      <c r="H130" s="310"/>
      <c r="I130" s="549"/>
      <c r="J130" s="133"/>
      <c r="K130" s="133"/>
      <c r="L130" s="133"/>
      <c r="M130" s="133"/>
      <c r="N130" s="133"/>
      <c r="O130" s="133"/>
      <c r="P130" s="133"/>
      <c r="Q130" s="133"/>
      <c r="R130" s="133"/>
      <c r="S130" s="133"/>
      <c r="T130" s="133"/>
      <c r="U130" s="133"/>
      <c r="V130" s="133"/>
      <c r="W130" s="133"/>
      <c r="X130" s="133"/>
      <c r="Y130" s="133"/>
      <c r="Z130" s="133"/>
      <c r="AA130" s="133"/>
      <c r="AB130" s="133"/>
      <c r="AC130" s="133"/>
      <c r="AD130" s="133"/>
      <c r="AE130" s="133"/>
      <c r="AF130" s="133"/>
      <c r="AG130" s="133"/>
      <c r="AH130" s="133"/>
      <c r="AI130" s="133"/>
      <c r="AJ130" s="133"/>
      <c r="AK130" s="133"/>
      <c r="AL130" s="133"/>
      <c r="AM130" s="133"/>
      <c r="AN130" s="133"/>
      <c r="AO130" s="133"/>
      <c r="AP130" s="133"/>
      <c r="AQ130" s="133"/>
      <c r="AR130" s="133"/>
      <c r="AS130" s="133"/>
      <c r="AT130" s="133"/>
      <c r="AU130" s="133"/>
      <c r="AV130" s="133"/>
      <c r="AW130" s="133"/>
      <c r="AX130" s="133"/>
      <c r="AY130" s="133"/>
      <c r="AZ130" s="133"/>
      <c r="BA130" s="133"/>
      <c r="BB130" s="133"/>
      <c r="BC130" s="133"/>
      <c r="BD130" s="133"/>
      <c r="BE130" s="133"/>
      <c r="BF130" s="133"/>
      <c r="BG130" s="133"/>
      <c r="BH130" s="133"/>
      <c r="BI130" s="133"/>
      <c r="BJ130" s="133"/>
      <c r="BK130" s="133"/>
      <c r="BL130" s="133"/>
      <c r="BM130" s="133"/>
      <c r="BN130" s="133"/>
      <c r="BO130" s="133"/>
      <c r="BP130" s="133"/>
      <c r="BQ130" s="133"/>
      <c r="BR130" s="133"/>
      <c r="BS130" s="133"/>
      <c r="BT130" s="133"/>
      <c r="BU130" s="133"/>
      <c r="BV130" s="133"/>
      <c r="BW130" s="133"/>
      <c r="BX130" s="133"/>
      <c r="BY130" s="133"/>
      <c r="BZ130" s="133"/>
      <c r="CA130" s="133"/>
      <c r="CB130" s="133"/>
      <c r="CC130" s="133"/>
      <c r="CD130" s="133"/>
      <c r="CE130" s="133"/>
      <c r="CF130" s="133"/>
      <c r="CG130" s="133"/>
      <c r="CH130" s="133"/>
      <c r="CI130" s="133"/>
      <c r="CJ130" s="133"/>
      <c r="CK130" s="133"/>
      <c r="CL130" s="133"/>
      <c r="CM130" s="133"/>
      <c r="CN130" s="133"/>
      <c r="CO130" s="133"/>
      <c r="CP130" s="133"/>
      <c r="CQ130" s="133"/>
      <c r="CR130" s="133"/>
      <c r="CS130" s="133"/>
      <c r="CT130" s="133"/>
      <c r="CU130" s="133"/>
      <c r="CV130" s="133"/>
      <c r="CW130" s="133"/>
      <c r="CX130" s="133"/>
      <c r="CY130" s="133"/>
      <c r="CZ130" s="133"/>
      <c r="DA130" s="133"/>
      <c r="DB130" s="133"/>
      <c r="DC130" s="133"/>
      <c r="DD130" s="133"/>
      <c r="DE130" s="133"/>
      <c r="DF130" s="133"/>
      <c r="DG130" s="133"/>
      <c r="DH130" s="133"/>
      <c r="DI130" s="133"/>
      <c r="DJ130" s="133"/>
      <c r="DK130" s="133"/>
      <c r="DL130" s="133"/>
      <c r="DM130" s="133"/>
      <c r="DN130" s="133"/>
      <c r="DO130" s="133"/>
      <c r="DP130" s="133"/>
      <c r="DQ130" s="133"/>
      <c r="DR130" s="133"/>
      <c r="DS130" s="133"/>
      <c r="DT130" s="133"/>
      <c r="DU130" s="133"/>
      <c r="DV130" s="133"/>
      <c r="DW130" s="133"/>
      <c r="DX130" s="133"/>
      <c r="DY130" s="133"/>
      <c r="DZ130" s="133"/>
      <c r="EA130" s="133"/>
      <c r="EB130" s="133"/>
      <c r="EC130" s="133"/>
      <c r="ED130" s="133"/>
      <c r="EE130" s="133"/>
      <c r="EF130" s="133"/>
      <c r="EG130" s="133"/>
      <c r="EH130" s="133"/>
      <c r="EI130" s="133"/>
      <c r="EJ130" s="133"/>
      <c r="EK130" s="133"/>
      <c r="EL130" s="133"/>
      <c r="EM130" s="133"/>
      <c r="EN130" s="133"/>
      <c r="EO130" s="133"/>
      <c r="EP130" s="133"/>
      <c r="EQ130" s="133"/>
      <c r="ER130" s="133"/>
      <c r="ES130" s="133"/>
      <c r="ET130" s="133"/>
      <c r="EU130" s="133"/>
      <c r="EV130" s="133"/>
      <c r="EW130" s="133"/>
      <c r="EX130" s="133"/>
      <c r="EY130" s="133"/>
      <c r="EZ130" s="133"/>
      <c r="FA130" s="133"/>
      <c r="FB130" s="133"/>
      <c r="FC130" s="133"/>
      <c r="FD130" s="133"/>
      <c r="FE130" s="133"/>
      <c r="FF130" s="133"/>
      <c r="FG130" s="133"/>
      <c r="FH130" s="133"/>
      <c r="FI130" s="133"/>
      <c r="FJ130" s="133"/>
      <c r="FK130" s="133"/>
      <c r="FL130" s="133"/>
      <c r="FM130" s="133"/>
      <c r="FN130" s="133"/>
      <c r="FO130" s="133"/>
      <c r="FP130" s="133"/>
      <c r="FQ130" s="133"/>
      <c r="FR130" s="133"/>
      <c r="FS130" s="133"/>
      <c r="FT130" s="133"/>
      <c r="FU130" s="133"/>
      <c r="FV130" s="133"/>
      <c r="FW130" s="133"/>
      <c r="FX130" s="133"/>
      <c r="FY130" s="133"/>
      <c r="FZ130" s="133"/>
      <c r="GA130" s="133"/>
      <c r="GB130" s="133"/>
      <c r="GC130" s="133"/>
      <c r="GD130" s="133"/>
      <c r="GE130" s="133"/>
      <c r="GF130" s="133"/>
      <c r="GG130" s="133"/>
      <c r="GH130" s="133"/>
      <c r="GI130" s="133"/>
      <c r="GJ130" s="133"/>
      <c r="GK130" s="133"/>
      <c r="GL130" s="133"/>
      <c r="GM130" s="133"/>
      <c r="GN130" s="133"/>
      <c r="GO130" s="133"/>
      <c r="GP130" s="133"/>
      <c r="GQ130" s="133"/>
      <c r="GR130" s="133"/>
      <c r="GS130" s="133"/>
      <c r="GT130" s="133"/>
      <c r="GU130" s="133"/>
      <c r="GV130" s="133"/>
      <c r="GW130" s="133"/>
    </row>
    <row r="131" spans="1:205" s="296" customFormat="1" ht="25.5">
      <c r="A131" s="208" t="s">
        <v>546</v>
      </c>
      <c r="B131" s="205" t="s">
        <v>628</v>
      </c>
      <c r="C131" s="206" t="s">
        <v>2531</v>
      </c>
      <c r="D131" s="1024">
        <v>500000</v>
      </c>
      <c r="E131" s="335"/>
      <c r="F131" s="309">
        <f t="shared" si="4"/>
        <v>202661831</v>
      </c>
      <c r="G131" s="60" t="s">
        <v>2532</v>
      </c>
      <c r="H131" s="310"/>
      <c r="I131" s="1025">
        <f>SUM(D126:D131)</f>
        <v>19500000</v>
      </c>
      <c r="J131" s="133"/>
      <c r="K131" s="133"/>
      <c r="L131" s="133"/>
      <c r="M131" s="133"/>
      <c r="N131" s="133"/>
      <c r="O131" s="133"/>
      <c r="P131" s="133"/>
      <c r="Q131" s="133"/>
      <c r="R131" s="133"/>
      <c r="S131" s="133"/>
      <c r="T131" s="133"/>
      <c r="U131" s="133"/>
      <c r="V131" s="133"/>
      <c r="W131" s="133"/>
      <c r="X131" s="133"/>
      <c r="Y131" s="133"/>
      <c r="Z131" s="133"/>
      <c r="AA131" s="133"/>
      <c r="AB131" s="133"/>
      <c r="AC131" s="133"/>
      <c r="AD131" s="133"/>
      <c r="AE131" s="133"/>
      <c r="AF131" s="133"/>
      <c r="AG131" s="133"/>
      <c r="AH131" s="133"/>
      <c r="AI131" s="133"/>
      <c r="AJ131" s="133"/>
      <c r="AK131" s="133"/>
      <c r="AL131" s="133"/>
      <c r="AM131" s="133"/>
      <c r="AN131" s="133"/>
      <c r="AO131" s="133"/>
      <c r="AP131" s="133"/>
      <c r="AQ131" s="133"/>
      <c r="AR131" s="133"/>
      <c r="AS131" s="133"/>
      <c r="AT131" s="133"/>
      <c r="AU131" s="133"/>
      <c r="AV131" s="133"/>
      <c r="AW131" s="133"/>
      <c r="AX131" s="133"/>
      <c r="AY131" s="133"/>
      <c r="AZ131" s="133"/>
      <c r="BA131" s="133"/>
      <c r="BB131" s="133"/>
      <c r="BC131" s="133"/>
      <c r="BD131" s="133"/>
      <c r="BE131" s="133"/>
      <c r="BF131" s="133"/>
      <c r="BG131" s="133"/>
      <c r="BH131" s="133"/>
      <c r="BI131" s="133"/>
      <c r="BJ131" s="133"/>
      <c r="BK131" s="133"/>
      <c r="BL131" s="133"/>
      <c r="BM131" s="133"/>
      <c r="BN131" s="133"/>
      <c r="BO131" s="133"/>
      <c r="BP131" s="133"/>
      <c r="BQ131" s="133"/>
      <c r="BR131" s="133"/>
      <c r="BS131" s="133"/>
      <c r="BT131" s="133"/>
      <c r="BU131" s="133"/>
      <c r="BV131" s="133"/>
      <c r="BW131" s="133"/>
      <c r="BX131" s="133"/>
      <c r="BY131" s="133"/>
      <c r="BZ131" s="133"/>
      <c r="CA131" s="133"/>
      <c r="CB131" s="133"/>
      <c r="CC131" s="133"/>
      <c r="CD131" s="133"/>
      <c r="CE131" s="133"/>
      <c r="CF131" s="133"/>
      <c r="CG131" s="133"/>
      <c r="CH131" s="133"/>
      <c r="CI131" s="133"/>
      <c r="CJ131" s="133"/>
      <c r="CK131" s="133"/>
      <c r="CL131" s="133"/>
      <c r="CM131" s="133"/>
      <c r="CN131" s="133"/>
      <c r="CO131" s="133"/>
      <c r="CP131" s="133"/>
      <c r="CQ131" s="133"/>
      <c r="CR131" s="133"/>
      <c r="CS131" s="133"/>
      <c r="CT131" s="133"/>
      <c r="CU131" s="133"/>
      <c r="CV131" s="133"/>
      <c r="CW131" s="133"/>
      <c r="CX131" s="133"/>
      <c r="CY131" s="133"/>
      <c r="CZ131" s="133"/>
      <c r="DA131" s="133"/>
      <c r="DB131" s="133"/>
      <c r="DC131" s="133"/>
      <c r="DD131" s="133"/>
      <c r="DE131" s="133"/>
      <c r="DF131" s="133"/>
      <c r="DG131" s="133"/>
      <c r="DH131" s="133"/>
      <c r="DI131" s="133"/>
      <c r="DJ131" s="133"/>
      <c r="DK131" s="133"/>
      <c r="DL131" s="133"/>
      <c r="DM131" s="133"/>
      <c r="DN131" s="133"/>
      <c r="DO131" s="133"/>
      <c r="DP131" s="133"/>
      <c r="DQ131" s="133"/>
      <c r="DR131" s="133"/>
      <c r="DS131" s="133"/>
      <c r="DT131" s="133"/>
      <c r="DU131" s="133"/>
      <c r="DV131" s="133"/>
      <c r="DW131" s="133"/>
      <c r="DX131" s="133"/>
      <c r="DY131" s="133"/>
      <c r="DZ131" s="133"/>
      <c r="EA131" s="133"/>
      <c r="EB131" s="133"/>
      <c r="EC131" s="133"/>
      <c r="ED131" s="133"/>
      <c r="EE131" s="133"/>
      <c r="EF131" s="133"/>
      <c r="EG131" s="133"/>
      <c r="EH131" s="133"/>
      <c r="EI131" s="133"/>
      <c r="EJ131" s="133"/>
      <c r="EK131" s="133"/>
      <c r="EL131" s="133"/>
      <c r="EM131" s="133"/>
      <c r="EN131" s="133"/>
      <c r="EO131" s="133"/>
      <c r="EP131" s="133"/>
      <c r="EQ131" s="133"/>
      <c r="ER131" s="133"/>
      <c r="ES131" s="133"/>
      <c r="ET131" s="133"/>
      <c r="EU131" s="133"/>
      <c r="EV131" s="133"/>
      <c r="EW131" s="133"/>
      <c r="EX131" s="133"/>
      <c r="EY131" s="133"/>
      <c r="EZ131" s="133"/>
      <c r="FA131" s="133"/>
      <c r="FB131" s="133"/>
      <c r="FC131" s="133"/>
      <c r="FD131" s="133"/>
      <c r="FE131" s="133"/>
      <c r="FF131" s="133"/>
      <c r="FG131" s="133"/>
      <c r="FH131" s="133"/>
      <c r="FI131" s="133"/>
      <c r="FJ131" s="133"/>
      <c r="FK131" s="133"/>
      <c r="FL131" s="133"/>
      <c r="FM131" s="133"/>
      <c r="FN131" s="133"/>
      <c r="FO131" s="133"/>
      <c r="FP131" s="133"/>
      <c r="FQ131" s="133"/>
      <c r="FR131" s="133"/>
      <c r="FS131" s="133"/>
      <c r="FT131" s="133"/>
      <c r="FU131" s="133"/>
      <c r="FV131" s="133"/>
      <c r="FW131" s="133"/>
      <c r="FX131" s="133"/>
      <c r="FY131" s="133"/>
      <c r="FZ131" s="133"/>
      <c r="GA131" s="133"/>
      <c r="GB131" s="133"/>
      <c r="GC131" s="133"/>
      <c r="GD131" s="133"/>
      <c r="GE131" s="133"/>
      <c r="GF131" s="133"/>
      <c r="GG131" s="133"/>
      <c r="GH131" s="133"/>
      <c r="GI131" s="133"/>
      <c r="GJ131" s="133"/>
      <c r="GK131" s="133"/>
      <c r="GL131" s="133"/>
      <c r="GM131" s="133"/>
      <c r="GN131" s="133"/>
      <c r="GO131" s="133"/>
      <c r="GP131" s="133"/>
      <c r="GQ131" s="133"/>
      <c r="GR131" s="133"/>
      <c r="GS131" s="133"/>
      <c r="GT131" s="133"/>
      <c r="GU131" s="133"/>
      <c r="GV131" s="133"/>
      <c r="GW131" s="133"/>
    </row>
    <row r="132" spans="1:205" s="296" customFormat="1">
      <c r="A132" s="208" t="s">
        <v>546</v>
      </c>
      <c r="B132" s="205" t="s">
        <v>628</v>
      </c>
      <c r="C132" s="206" t="s">
        <v>21</v>
      </c>
      <c r="D132" s="335">
        <v>50000</v>
      </c>
      <c r="E132" s="335"/>
      <c r="F132" s="309">
        <f t="shared" si="4"/>
        <v>202711831</v>
      </c>
      <c r="G132" s="60">
        <v>3</v>
      </c>
      <c r="H132" s="310"/>
      <c r="I132" s="549"/>
      <c r="J132" s="133"/>
      <c r="K132" s="133"/>
      <c r="L132" s="133"/>
      <c r="M132" s="133"/>
      <c r="N132" s="133"/>
      <c r="O132" s="133"/>
      <c r="P132" s="133"/>
      <c r="Q132" s="133"/>
      <c r="R132" s="133"/>
      <c r="S132" s="133"/>
      <c r="T132" s="133"/>
      <c r="U132" s="133"/>
      <c r="V132" s="133"/>
      <c r="W132" s="133"/>
      <c r="X132" s="133"/>
      <c r="Y132" s="133"/>
      <c r="Z132" s="133"/>
      <c r="AA132" s="133"/>
      <c r="AB132" s="133"/>
      <c r="AC132" s="133"/>
      <c r="AD132" s="133"/>
      <c r="AE132" s="133"/>
      <c r="AF132" s="133"/>
      <c r="AG132" s="133"/>
      <c r="AH132" s="133"/>
      <c r="AI132" s="133"/>
      <c r="AJ132" s="133"/>
      <c r="AK132" s="133"/>
      <c r="AL132" s="133"/>
      <c r="AM132" s="133"/>
      <c r="AN132" s="133"/>
      <c r="AO132" s="133"/>
      <c r="AP132" s="133"/>
      <c r="AQ132" s="133"/>
      <c r="AR132" s="133"/>
      <c r="AS132" s="133"/>
      <c r="AT132" s="133"/>
      <c r="AU132" s="133"/>
      <c r="AV132" s="133"/>
      <c r="AW132" s="133"/>
      <c r="AX132" s="133"/>
      <c r="AY132" s="133"/>
      <c r="AZ132" s="133"/>
      <c r="BA132" s="133"/>
      <c r="BB132" s="133"/>
      <c r="BC132" s="133"/>
      <c r="BD132" s="133"/>
      <c r="BE132" s="133"/>
      <c r="BF132" s="133"/>
      <c r="BG132" s="133"/>
      <c r="BH132" s="133"/>
      <c r="BI132" s="133"/>
      <c r="BJ132" s="133"/>
      <c r="BK132" s="133"/>
      <c r="BL132" s="133"/>
      <c r="BM132" s="133"/>
      <c r="BN132" s="133"/>
      <c r="BO132" s="133"/>
      <c r="BP132" s="133"/>
      <c r="BQ132" s="133"/>
      <c r="BR132" s="133"/>
      <c r="BS132" s="133"/>
      <c r="BT132" s="133"/>
      <c r="BU132" s="133"/>
      <c r="BV132" s="133"/>
      <c r="BW132" s="133"/>
      <c r="BX132" s="133"/>
      <c r="BY132" s="133"/>
      <c r="BZ132" s="133"/>
      <c r="CA132" s="133"/>
      <c r="CB132" s="133"/>
      <c r="CC132" s="133"/>
      <c r="CD132" s="133"/>
      <c r="CE132" s="133"/>
      <c r="CF132" s="133"/>
      <c r="CG132" s="133"/>
      <c r="CH132" s="133"/>
      <c r="CI132" s="133"/>
      <c r="CJ132" s="133"/>
      <c r="CK132" s="133"/>
      <c r="CL132" s="133"/>
      <c r="CM132" s="133"/>
      <c r="CN132" s="133"/>
      <c r="CO132" s="133"/>
      <c r="CP132" s="133"/>
      <c r="CQ132" s="133"/>
      <c r="CR132" s="133"/>
      <c r="CS132" s="133"/>
      <c r="CT132" s="133"/>
      <c r="CU132" s="133"/>
      <c r="CV132" s="133"/>
      <c r="CW132" s="133"/>
      <c r="CX132" s="133"/>
      <c r="CY132" s="133"/>
      <c r="CZ132" s="133"/>
      <c r="DA132" s="133"/>
      <c r="DB132" s="133"/>
      <c r="DC132" s="133"/>
      <c r="DD132" s="133"/>
      <c r="DE132" s="133"/>
      <c r="DF132" s="133"/>
      <c r="DG132" s="133"/>
      <c r="DH132" s="133"/>
      <c r="DI132" s="133"/>
      <c r="DJ132" s="133"/>
      <c r="DK132" s="133"/>
      <c r="DL132" s="133"/>
      <c r="DM132" s="133"/>
      <c r="DN132" s="133"/>
      <c r="DO132" s="133"/>
      <c r="DP132" s="133"/>
      <c r="DQ132" s="133"/>
      <c r="DR132" s="133"/>
      <c r="DS132" s="133"/>
      <c r="DT132" s="133"/>
      <c r="DU132" s="133"/>
      <c r="DV132" s="133"/>
      <c r="DW132" s="133"/>
      <c r="DX132" s="133"/>
      <c r="DY132" s="133"/>
      <c r="DZ132" s="133"/>
      <c r="EA132" s="133"/>
      <c r="EB132" s="133"/>
      <c r="EC132" s="133"/>
      <c r="ED132" s="133"/>
      <c r="EE132" s="133"/>
      <c r="EF132" s="133"/>
      <c r="EG132" s="133"/>
      <c r="EH132" s="133"/>
      <c r="EI132" s="133"/>
      <c r="EJ132" s="133"/>
      <c r="EK132" s="133"/>
      <c r="EL132" s="133"/>
      <c r="EM132" s="133"/>
      <c r="EN132" s="133"/>
      <c r="EO132" s="133"/>
      <c r="EP132" s="133"/>
      <c r="EQ132" s="133"/>
      <c r="ER132" s="133"/>
      <c r="ES132" s="133"/>
      <c r="ET132" s="133"/>
      <c r="EU132" s="133"/>
      <c r="EV132" s="133"/>
      <c r="EW132" s="133"/>
      <c r="EX132" s="133"/>
      <c r="EY132" s="133"/>
      <c r="EZ132" s="133"/>
      <c r="FA132" s="133"/>
      <c r="FB132" s="133"/>
      <c r="FC132" s="133"/>
      <c r="FD132" s="133"/>
      <c r="FE132" s="133"/>
      <c r="FF132" s="133"/>
      <c r="FG132" s="133"/>
      <c r="FH132" s="133"/>
      <c r="FI132" s="133"/>
      <c r="FJ132" s="133"/>
      <c r="FK132" s="133"/>
      <c r="FL132" s="133"/>
      <c r="FM132" s="133"/>
      <c r="FN132" s="133"/>
      <c r="FO132" s="133"/>
      <c r="FP132" s="133"/>
      <c r="FQ132" s="133"/>
      <c r="FR132" s="133"/>
      <c r="FS132" s="133"/>
      <c r="FT132" s="133"/>
      <c r="FU132" s="133"/>
      <c r="FV132" s="133"/>
      <c r="FW132" s="133"/>
      <c r="FX132" s="133"/>
      <c r="FY132" s="133"/>
      <c r="FZ132" s="133"/>
      <c r="GA132" s="133"/>
      <c r="GB132" s="133"/>
      <c r="GC132" s="133"/>
      <c r="GD132" s="133"/>
      <c r="GE132" s="133"/>
      <c r="GF132" s="133"/>
      <c r="GG132" s="133"/>
      <c r="GH132" s="133"/>
      <c r="GI132" s="133"/>
      <c r="GJ132" s="133"/>
      <c r="GK132" s="133"/>
      <c r="GL132" s="133"/>
      <c r="GM132" s="133"/>
      <c r="GN132" s="133"/>
      <c r="GO132" s="133"/>
      <c r="GP132" s="133"/>
      <c r="GQ132" s="133"/>
      <c r="GR132" s="133"/>
      <c r="GS132" s="133"/>
      <c r="GT132" s="133"/>
      <c r="GU132" s="133"/>
      <c r="GV132" s="133"/>
      <c r="GW132" s="133"/>
    </row>
    <row r="133" spans="1:205" s="296" customFormat="1" ht="25.5">
      <c r="A133" s="208" t="s">
        <v>547</v>
      </c>
      <c r="B133" s="205" t="s">
        <v>629</v>
      </c>
      <c r="C133" s="206" t="s">
        <v>2525</v>
      </c>
      <c r="D133" s="1024">
        <v>2000000</v>
      </c>
      <c r="E133" s="335"/>
      <c r="F133" s="309">
        <f t="shared" si="4"/>
        <v>204711831</v>
      </c>
      <c r="G133" s="60" t="s">
        <v>2532</v>
      </c>
      <c r="H133" s="310"/>
      <c r="I133" s="549"/>
      <c r="J133" s="133"/>
      <c r="K133" s="133"/>
      <c r="L133" s="133"/>
      <c r="M133" s="133"/>
      <c r="N133" s="133"/>
      <c r="O133" s="133"/>
      <c r="P133" s="133"/>
      <c r="Q133" s="133"/>
      <c r="R133" s="133"/>
      <c r="S133" s="133"/>
      <c r="T133" s="133"/>
      <c r="U133" s="133"/>
      <c r="V133" s="133"/>
      <c r="W133" s="133"/>
      <c r="X133" s="133"/>
      <c r="Y133" s="133"/>
      <c r="Z133" s="133"/>
      <c r="AA133" s="133"/>
      <c r="AB133" s="133"/>
      <c r="AC133" s="133"/>
      <c r="AD133" s="133"/>
      <c r="AE133" s="133"/>
      <c r="AF133" s="133"/>
      <c r="AG133" s="133"/>
      <c r="AH133" s="133"/>
      <c r="AI133" s="133"/>
      <c r="AJ133" s="133"/>
      <c r="AK133" s="133"/>
      <c r="AL133" s="133"/>
      <c r="AM133" s="133"/>
      <c r="AN133" s="133"/>
      <c r="AO133" s="133"/>
      <c r="AP133" s="133"/>
      <c r="AQ133" s="133"/>
      <c r="AR133" s="133"/>
      <c r="AS133" s="133"/>
      <c r="AT133" s="133"/>
      <c r="AU133" s="133"/>
      <c r="AV133" s="133"/>
      <c r="AW133" s="133"/>
      <c r="AX133" s="133"/>
      <c r="AY133" s="133"/>
      <c r="AZ133" s="133"/>
      <c r="BA133" s="133"/>
      <c r="BB133" s="133"/>
      <c r="BC133" s="133"/>
      <c r="BD133" s="133"/>
      <c r="BE133" s="133"/>
      <c r="BF133" s="133"/>
      <c r="BG133" s="133"/>
      <c r="BH133" s="133"/>
      <c r="BI133" s="133"/>
      <c r="BJ133" s="133"/>
      <c r="BK133" s="133"/>
      <c r="BL133" s="133"/>
      <c r="BM133" s="133"/>
      <c r="BN133" s="133"/>
      <c r="BO133" s="133"/>
      <c r="BP133" s="133"/>
      <c r="BQ133" s="133"/>
      <c r="BR133" s="133"/>
      <c r="BS133" s="133"/>
      <c r="BT133" s="133"/>
      <c r="BU133" s="133"/>
      <c r="BV133" s="133"/>
      <c r="BW133" s="133"/>
      <c r="BX133" s="133"/>
      <c r="BY133" s="133"/>
      <c r="BZ133" s="133"/>
      <c r="CA133" s="133"/>
      <c r="CB133" s="133"/>
      <c r="CC133" s="133"/>
      <c r="CD133" s="133"/>
      <c r="CE133" s="133"/>
      <c r="CF133" s="133"/>
      <c r="CG133" s="133"/>
      <c r="CH133" s="133"/>
      <c r="CI133" s="133"/>
      <c r="CJ133" s="133"/>
      <c r="CK133" s="133"/>
      <c r="CL133" s="133"/>
      <c r="CM133" s="133"/>
      <c r="CN133" s="133"/>
      <c r="CO133" s="133"/>
      <c r="CP133" s="133"/>
      <c r="CQ133" s="133"/>
      <c r="CR133" s="133"/>
      <c r="CS133" s="133"/>
      <c r="CT133" s="133"/>
      <c r="CU133" s="133"/>
      <c r="CV133" s="133"/>
      <c r="CW133" s="133"/>
      <c r="CX133" s="133"/>
      <c r="CY133" s="133"/>
      <c r="CZ133" s="133"/>
      <c r="DA133" s="133"/>
      <c r="DB133" s="133"/>
      <c r="DC133" s="133"/>
      <c r="DD133" s="133"/>
      <c r="DE133" s="133"/>
      <c r="DF133" s="133"/>
      <c r="DG133" s="133"/>
      <c r="DH133" s="133"/>
      <c r="DI133" s="133"/>
      <c r="DJ133" s="133"/>
      <c r="DK133" s="133"/>
      <c r="DL133" s="133"/>
      <c r="DM133" s="133"/>
      <c r="DN133" s="133"/>
      <c r="DO133" s="133"/>
      <c r="DP133" s="133"/>
      <c r="DQ133" s="133"/>
      <c r="DR133" s="133"/>
      <c r="DS133" s="133"/>
      <c r="DT133" s="133"/>
      <c r="DU133" s="133"/>
      <c r="DV133" s="133"/>
      <c r="DW133" s="133"/>
      <c r="DX133" s="133"/>
      <c r="DY133" s="133"/>
      <c r="DZ133" s="133"/>
      <c r="EA133" s="133"/>
      <c r="EB133" s="133"/>
      <c r="EC133" s="133"/>
      <c r="ED133" s="133"/>
      <c r="EE133" s="133"/>
      <c r="EF133" s="133"/>
      <c r="EG133" s="133"/>
      <c r="EH133" s="133"/>
      <c r="EI133" s="133"/>
      <c r="EJ133" s="133"/>
      <c r="EK133" s="133"/>
      <c r="EL133" s="133"/>
      <c r="EM133" s="133"/>
      <c r="EN133" s="133"/>
      <c r="EO133" s="133"/>
      <c r="EP133" s="133"/>
      <c r="EQ133" s="133"/>
      <c r="ER133" s="133"/>
      <c r="ES133" s="133"/>
      <c r="ET133" s="133"/>
      <c r="EU133" s="133"/>
      <c r="EV133" s="133"/>
      <c r="EW133" s="133"/>
      <c r="EX133" s="133"/>
      <c r="EY133" s="133"/>
      <c r="EZ133" s="133"/>
      <c r="FA133" s="133"/>
      <c r="FB133" s="133"/>
      <c r="FC133" s="133"/>
      <c r="FD133" s="133"/>
      <c r="FE133" s="133"/>
      <c r="FF133" s="133"/>
      <c r="FG133" s="133"/>
      <c r="FH133" s="133"/>
      <c r="FI133" s="133"/>
      <c r="FJ133" s="133"/>
      <c r="FK133" s="133"/>
      <c r="FL133" s="133"/>
      <c r="FM133" s="133"/>
      <c r="FN133" s="133"/>
      <c r="FO133" s="133"/>
      <c r="FP133" s="133"/>
      <c r="FQ133" s="133"/>
      <c r="FR133" s="133"/>
      <c r="FS133" s="133"/>
      <c r="FT133" s="133"/>
      <c r="FU133" s="133"/>
      <c r="FV133" s="133"/>
      <c r="FW133" s="133"/>
      <c r="FX133" s="133"/>
      <c r="FY133" s="133"/>
      <c r="FZ133" s="133"/>
      <c r="GA133" s="133"/>
      <c r="GB133" s="133"/>
      <c r="GC133" s="133"/>
      <c r="GD133" s="133"/>
      <c r="GE133" s="133"/>
      <c r="GF133" s="133"/>
      <c r="GG133" s="133"/>
      <c r="GH133" s="133"/>
      <c r="GI133" s="133"/>
      <c r="GJ133" s="133"/>
      <c r="GK133" s="133"/>
      <c r="GL133" s="133"/>
      <c r="GM133" s="133"/>
      <c r="GN133" s="133"/>
      <c r="GO133" s="133"/>
      <c r="GP133" s="133"/>
      <c r="GQ133" s="133"/>
      <c r="GR133" s="133"/>
      <c r="GS133" s="133"/>
      <c r="GT133" s="133"/>
      <c r="GU133" s="133"/>
      <c r="GV133" s="133"/>
      <c r="GW133" s="133"/>
    </row>
    <row r="134" spans="1:205" s="296" customFormat="1" ht="25.5">
      <c r="A134" s="208" t="s">
        <v>547</v>
      </c>
      <c r="B134" s="205" t="s">
        <v>629</v>
      </c>
      <c r="C134" s="206" t="s">
        <v>865</v>
      </c>
      <c r="D134" s="335"/>
      <c r="E134" s="335">
        <v>40281000</v>
      </c>
      <c r="F134" s="309">
        <f t="shared" si="4"/>
        <v>164430831</v>
      </c>
      <c r="G134" s="60">
        <v>6</v>
      </c>
      <c r="H134" s="310">
        <v>6.1</v>
      </c>
      <c r="I134" s="549"/>
      <c r="J134" s="133"/>
      <c r="K134" s="133"/>
      <c r="L134" s="133"/>
      <c r="M134" s="133"/>
      <c r="N134" s="133"/>
      <c r="O134" s="133"/>
      <c r="P134" s="133"/>
      <c r="Q134" s="133"/>
      <c r="R134" s="133"/>
      <c r="S134" s="133"/>
      <c r="T134" s="133"/>
      <c r="U134" s="133"/>
      <c r="V134" s="133"/>
      <c r="W134" s="133"/>
      <c r="X134" s="133"/>
      <c r="Y134" s="133"/>
      <c r="Z134" s="133"/>
      <c r="AA134" s="133"/>
      <c r="AB134" s="133"/>
      <c r="AC134" s="133"/>
      <c r="AD134" s="133"/>
      <c r="AE134" s="133"/>
      <c r="AF134" s="133"/>
      <c r="AG134" s="133"/>
      <c r="AH134" s="133"/>
      <c r="AI134" s="133"/>
      <c r="AJ134" s="133"/>
      <c r="AK134" s="133"/>
      <c r="AL134" s="133"/>
      <c r="AM134" s="133"/>
      <c r="AN134" s="133"/>
      <c r="AO134" s="133"/>
      <c r="AP134" s="133"/>
      <c r="AQ134" s="133"/>
      <c r="AR134" s="133"/>
      <c r="AS134" s="133"/>
      <c r="AT134" s="133"/>
      <c r="AU134" s="133"/>
      <c r="AV134" s="133"/>
      <c r="AW134" s="133"/>
      <c r="AX134" s="133"/>
      <c r="AY134" s="133"/>
      <c r="AZ134" s="133"/>
      <c r="BA134" s="133"/>
      <c r="BB134" s="133"/>
      <c r="BC134" s="133"/>
      <c r="BD134" s="133"/>
      <c r="BE134" s="133"/>
      <c r="BF134" s="133"/>
      <c r="BG134" s="133"/>
      <c r="BH134" s="133"/>
      <c r="BI134" s="133"/>
      <c r="BJ134" s="133"/>
      <c r="BK134" s="133"/>
      <c r="BL134" s="133"/>
      <c r="BM134" s="133"/>
      <c r="BN134" s="133"/>
      <c r="BO134" s="133"/>
      <c r="BP134" s="133"/>
      <c r="BQ134" s="133"/>
      <c r="BR134" s="133"/>
      <c r="BS134" s="133"/>
      <c r="BT134" s="133"/>
      <c r="BU134" s="133"/>
      <c r="BV134" s="133"/>
      <c r="BW134" s="133"/>
      <c r="BX134" s="133"/>
      <c r="BY134" s="133"/>
      <c r="BZ134" s="133"/>
      <c r="CA134" s="133"/>
      <c r="CB134" s="133"/>
      <c r="CC134" s="133"/>
      <c r="CD134" s="133"/>
      <c r="CE134" s="133"/>
      <c r="CF134" s="133"/>
      <c r="CG134" s="133"/>
      <c r="CH134" s="133"/>
      <c r="CI134" s="133"/>
      <c r="CJ134" s="133"/>
      <c r="CK134" s="133"/>
      <c r="CL134" s="133"/>
      <c r="CM134" s="133"/>
      <c r="CN134" s="133"/>
      <c r="CO134" s="133"/>
      <c r="CP134" s="133"/>
      <c r="CQ134" s="133"/>
      <c r="CR134" s="133"/>
      <c r="CS134" s="133"/>
      <c r="CT134" s="133"/>
      <c r="CU134" s="133"/>
      <c r="CV134" s="133"/>
      <c r="CW134" s="133"/>
      <c r="CX134" s="133"/>
      <c r="CY134" s="133"/>
      <c r="CZ134" s="133"/>
      <c r="DA134" s="133"/>
      <c r="DB134" s="133"/>
      <c r="DC134" s="133"/>
      <c r="DD134" s="133"/>
      <c r="DE134" s="133"/>
      <c r="DF134" s="133"/>
      <c r="DG134" s="133"/>
      <c r="DH134" s="133"/>
      <c r="DI134" s="133"/>
      <c r="DJ134" s="133"/>
      <c r="DK134" s="133"/>
      <c r="DL134" s="133"/>
      <c r="DM134" s="133"/>
      <c r="DN134" s="133"/>
      <c r="DO134" s="133"/>
      <c r="DP134" s="133"/>
      <c r="DQ134" s="133"/>
      <c r="DR134" s="133"/>
      <c r="DS134" s="133"/>
      <c r="DT134" s="133"/>
      <c r="DU134" s="133"/>
      <c r="DV134" s="133"/>
      <c r="DW134" s="133"/>
      <c r="DX134" s="133"/>
      <c r="DY134" s="133"/>
      <c r="DZ134" s="133"/>
      <c r="EA134" s="133"/>
      <c r="EB134" s="133"/>
      <c r="EC134" s="133"/>
      <c r="ED134" s="133"/>
      <c r="EE134" s="133"/>
      <c r="EF134" s="133"/>
      <c r="EG134" s="133"/>
      <c r="EH134" s="133"/>
      <c r="EI134" s="133"/>
      <c r="EJ134" s="133"/>
      <c r="EK134" s="133"/>
      <c r="EL134" s="133"/>
      <c r="EM134" s="133"/>
      <c r="EN134" s="133"/>
      <c r="EO134" s="133"/>
      <c r="EP134" s="133"/>
      <c r="EQ134" s="133"/>
      <c r="ER134" s="133"/>
      <c r="ES134" s="133"/>
      <c r="ET134" s="133"/>
      <c r="EU134" s="133"/>
      <c r="EV134" s="133"/>
      <c r="EW134" s="133"/>
      <c r="EX134" s="133"/>
      <c r="EY134" s="133"/>
      <c r="EZ134" s="133"/>
      <c r="FA134" s="133"/>
      <c r="FB134" s="133"/>
      <c r="FC134" s="133"/>
      <c r="FD134" s="133"/>
      <c r="FE134" s="133"/>
      <c r="FF134" s="133"/>
      <c r="FG134" s="133"/>
      <c r="FH134" s="133"/>
      <c r="FI134" s="133"/>
      <c r="FJ134" s="133"/>
      <c r="FK134" s="133"/>
      <c r="FL134" s="133"/>
      <c r="FM134" s="133"/>
      <c r="FN134" s="133"/>
      <c r="FO134" s="133"/>
      <c r="FP134" s="133"/>
      <c r="FQ134" s="133"/>
      <c r="FR134" s="133"/>
      <c r="FS134" s="133"/>
      <c r="FT134" s="133"/>
      <c r="FU134" s="133"/>
      <c r="FV134" s="133"/>
      <c r="FW134" s="133"/>
      <c r="FX134" s="133"/>
      <c r="FY134" s="133"/>
      <c r="FZ134" s="133"/>
      <c r="GA134" s="133"/>
      <c r="GB134" s="133"/>
      <c r="GC134" s="133"/>
      <c r="GD134" s="133"/>
      <c r="GE134" s="133"/>
      <c r="GF134" s="133"/>
      <c r="GG134" s="133"/>
      <c r="GH134" s="133"/>
      <c r="GI134" s="133"/>
      <c r="GJ134" s="133"/>
      <c r="GK134" s="133"/>
      <c r="GL134" s="133"/>
      <c r="GM134" s="133"/>
      <c r="GN134" s="133"/>
      <c r="GO134" s="133"/>
      <c r="GP134" s="133"/>
      <c r="GQ134" s="133"/>
      <c r="GR134" s="133"/>
      <c r="GS134" s="133"/>
      <c r="GT134" s="133"/>
      <c r="GU134" s="133"/>
      <c r="GV134" s="133"/>
      <c r="GW134" s="133"/>
    </row>
    <row r="135" spans="1:205" s="296" customFormat="1" ht="25.5">
      <c r="A135" s="208" t="s">
        <v>548</v>
      </c>
      <c r="B135" s="205" t="s">
        <v>630</v>
      </c>
      <c r="C135" s="206" t="s">
        <v>2533</v>
      </c>
      <c r="D135" s="1024">
        <v>500000</v>
      </c>
      <c r="E135" s="335"/>
      <c r="F135" s="309">
        <f t="shared" si="4"/>
        <v>164930831</v>
      </c>
      <c r="G135" s="60" t="s">
        <v>2532</v>
      </c>
      <c r="H135" s="310"/>
      <c r="I135" s="549"/>
      <c r="J135" s="133"/>
      <c r="K135" s="133"/>
      <c r="L135" s="133"/>
      <c r="M135" s="133"/>
      <c r="N135" s="133"/>
      <c r="O135" s="133"/>
      <c r="P135" s="133"/>
      <c r="Q135" s="133"/>
      <c r="R135" s="133"/>
      <c r="S135" s="133"/>
      <c r="T135" s="133"/>
      <c r="U135" s="133"/>
      <c r="V135" s="133"/>
      <c r="W135" s="133"/>
      <c r="X135" s="133"/>
      <c r="Y135" s="133"/>
      <c r="Z135" s="133"/>
      <c r="AA135" s="133"/>
      <c r="AB135" s="133"/>
      <c r="AC135" s="133"/>
      <c r="AD135" s="133"/>
      <c r="AE135" s="133"/>
      <c r="AF135" s="133"/>
      <c r="AG135" s="133"/>
      <c r="AH135" s="133"/>
      <c r="AI135" s="133"/>
      <c r="AJ135" s="133"/>
      <c r="AK135" s="133"/>
      <c r="AL135" s="133"/>
      <c r="AM135" s="133"/>
      <c r="AN135" s="133"/>
      <c r="AO135" s="133"/>
      <c r="AP135" s="133"/>
      <c r="AQ135" s="133"/>
      <c r="AR135" s="133"/>
      <c r="AS135" s="133"/>
      <c r="AT135" s="133"/>
      <c r="AU135" s="133"/>
      <c r="AV135" s="133"/>
      <c r="AW135" s="133"/>
      <c r="AX135" s="133"/>
      <c r="AY135" s="133"/>
      <c r="AZ135" s="133"/>
      <c r="BA135" s="133"/>
      <c r="BB135" s="133"/>
      <c r="BC135" s="133"/>
      <c r="BD135" s="133"/>
      <c r="BE135" s="133"/>
      <c r="BF135" s="133"/>
      <c r="BG135" s="133"/>
      <c r="BH135" s="133"/>
      <c r="BI135" s="133"/>
      <c r="BJ135" s="133"/>
      <c r="BK135" s="133"/>
      <c r="BL135" s="133"/>
      <c r="BM135" s="133"/>
      <c r="BN135" s="133"/>
      <c r="BO135" s="133"/>
      <c r="BP135" s="133"/>
      <c r="BQ135" s="133"/>
      <c r="BR135" s="133"/>
      <c r="BS135" s="133"/>
      <c r="BT135" s="133"/>
      <c r="BU135" s="133"/>
      <c r="BV135" s="133"/>
      <c r="BW135" s="133"/>
      <c r="BX135" s="133"/>
      <c r="BY135" s="133"/>
      <c r="BZ135" s="133"/>
      <c r="CA135" s="133"/>
      <c r="CB135" s="133"/>
      <c r="CC135" s="133"/>
      <c r="CD135" s="133"/>
      <c r="CE135" s="133"/>
      <c r="CF135" s="133"/>
      <c r="CG135" s="133"/>
      <c r="CH135" s="133"/>
      <c r="CI135" s="133"/>
      <c r="CJ135" s="133"/>
      <c r="CK135" s="133"/>
      <c r="CL135" s="133"/>
      <c r="CM135" s="133"/>
      <c r="CN135" s="133"/>
      <c r="CO135" s="133"/>
      <c r="CP135" s="133"/>
      <c r="CQ135" s="133"/>
      <c r="CR135" s="133"/>
      <c r="CS135" s="133"/>
      <c r="CT135" s="133"/>
      <c r="CU135" s="133"/>
      <c r="CV135" s="133"/>
      <c r="CW135" s="133"/>
      <c r="CX135" s="133"/>
      <c r="CY135" s="133"/>
      <c r="CZ135" s="133"/>
      <c r="DA135" s="133"/>
      <c r="DB135" s="133"/>
      <c r="DC135" s="133"/>
      <c r="DD135" s="133"/>
      <c r="DE135" s="133"/>
      <c r="DF135" s="133"/>
      <c r="DG135" s="133"/>
      <c r="DH135" s="133"/>
      <c r="DI135" s="133"/>
      <c r="DJ135" s="133"/>
      <c r="DK135" s="133"/>
      <c r="DL135" s="133"/>
      <c r="DM135" s="133"/>
      <c r="DN135" s="133"/>
      <c r="DO135" s="133"/>
      <c r="DP135" s="133"/>
      <c r="DQ135" s="133"/>
      <c r="DR135" s="133"/>
      <c r="DS135" s="133"/>
      <c r="DT135" s="133"/>
      <c r="DU135" s="133"/>
      <c r="DV135" s="133"/>
      <c r="DW135" s="133"/>
      <c r="DX135" s="133"/>
      <c r="DY135" s="133"/>
      <c r="DZ135" s="133"/>
      <c r="EA135" s="133"/>
      <c r="EB135" s="133"/>
      <c r="EC135" s="133"/>
      <c r="ED135" s="133"/>
      <c r="EE135" s="133"/>
      <c r="EF135" s="133"/>
      <c r="EG135" s="133"/>
      <c r="EH135" s="133"/>
      <c r="EI135" s="133"/>
      <c r="EJ135" s="133"/>
      <c r="EK135" s="133"/>
      <c r="EL135" s="133"/>
      <c r="EM135" s="133"/>
      <c r="EN135" s="133"/>
      <c r="EO135" s="133"/>
      <c r="EP135" s="133"/>
      <c r="EQ135" s="133"/>
      <c r="ER135" s="133"/>
      <c r="ES135" s="133"/>
      <c r="ET135" s="133"/>
      <c r="EU135" s="133"/>
      <c r="EV135" s="133"/>
      <c r="EW135" s="133"/>
      <c r="EX135" s="133"/>
      <c r="EY135" s="133"/>
      <c r="EZ135" s="133"/>
      <c r="FA135" s="133"/>
      <c r="FB135" s="133"/>
      <c r="FC135" s="133"/>
      <c r="FD135" s="133"/>
      <c r="FE135" s="133"/>
      <c r="FF135" s="133"/>
      <c r="FG135" s="133"/>
      <c r="FH135" s="133"/>
      <c r="FI135" s="133"/>
      <c r="FJ135" s="133"/>
      <c r="FK135" s="133"/>
      <c r="FL135" s="133"/>
      <c r="FM135" s="133"/>
      <c r="FN135" s="133"/>
      <c r="FO135" s="133"/>
      <c r="FP135" s="133"/>
      <c r="FQ135" s="133"/>
      <c r="FR135" s="133"/>
      <c r="FS135" s="133"/>
      <c r="FT135" s="133"/>
      <c r="FU135" s="133"/>
      <c r="FV135" s="133"/>
      <c r="FW135" s="133"/>
      <c r="FX135" s="133"/>
      <c r="FY135" s="133"/>
      <c r="FZ135" s="133"/>
      <c r="GA135" s="133"/>
      <c r="GB135" s="133"/>
      <c r="GC135" s="133"/>
      <c r="GD135" s="133"/>
      <c r="GE135" s="133"/>
      <c r="GF135" s="133"/>
      <c r="GG135" s="133"/>
      <c r="GH135" s="133"/>
      <c r="GI135" s="133"/>
      <c r="GJ135" s="133"/>
      <c r="GK135" s="133"/>
      <c r="GL135" s="133"/>
      <c r="GM135" s="133"/>
      <c r="GN135" s="133"/>
      <c r="GO135" s="133"/>
      <c r="GP135" s="133"/>
      <c r="GQ135" s="133"/>
      <c r="GR135" s="133"/>
      <c r="GS135" s="133"/>
      <c r="GT135" s="133"/>
      <c r="GU135" s="133"/>
      <c r="GV135" s="133"/>
      <c r="GW135" s="133"/>
    </row>
    <row r="136" spans="1:205" s="296" customFormat="1" ht="25.5">
      <c r="A136" s="208" t="s">
        <v>548</v>
      </c>
      <c r="B136" s="205" t="s">
        <v>630</v>
      </c>
      <c r="C136" s="206" t="s">
        <v>2534</v>
      </c>
      <c r="D136" s="1024">
        <v>2000000</v>
      </c>
      <c r="E136" s="335"/>
      <c r="F136" s="309">
        <f t="shared" si="4"/>
        <v>166930831</v>
      </c>
      <c r="G136" s="60" t="s">
        <v>2532</v>
      </c>
      <c r="H136" s="310"/>
      <c r="I136" s="549"/>
      <c r="J136" s="133"/>
      <c r="K136" s="133"/>
      <c r="L136" s="133"/>
      <c r="M136" s="133"/>
      <c r="N136" s="133"/>
      <c r="O136" s="133"/>
      <c r="P136" s="133"/>
      <c r="Q136" s="133"/>
      <c r="R136" s="133"/>
      <c r="S136" s="133"/>
      <c r="T136" s="133"/>
      <c r="U136" s="133"/>
      <c r="V136" s="133"/>
      <c r="W136" s="133"/>
      <c r="X136" s="133"/>
      <c r="Y136" s="133"/>
      <c r="Z136" s="133"/>
      <c r="AA136" s="133"/>
      <c r="AB136" s="133"/>
      <c r="AC136" s="133"/>
      <c r="AD136" s="133"/>
      <c r="AE136" s="133"/>
      <c r="AF136" s="133"/>
      <c r="AG136" s="133"/>
      <c r="AH136" s="133"/>
      <c r="AI136" s="133"/>
      <c r="AJ136" s="133"/>
      <c r="AK136" s="133"/>
      <c r="AL136" s="133"/>
      <c r="AM136" s="133"/>
      <c r="AN136" s="133"/>
      <c r="AO136" s="133"/>
      <c r="AP136" s="133"/>
      <c r="AQ136" s="133"/>
      <c r="AR136" s="133"/>
      <c r="AS136" s="133"/>
      <c r="AT136" s="133"/>
      <c r="AU136" s="133"/>
      <c r="AV136" s="133"/>
      <c r="AW136" s="133"/>
      <c r="AX136" s="133"/>
      <c r="AY136" s="133"/>
      <c r="AZ136" s="133"/>
      <c r="BA136" s="133"/>
      <c r="BB136" s="133"/>
      <c r="BC136" s="133"/>
      <c r="BD136" s="133"/>
      <c r="BE136" s="133"/>
      <c r="BF136" s="133"/>
      <c r="BG136" s="133"/>
      <c r="BH136" s="133"/>
      <c r="BI136" s="133"/>
      <c r="BJ136" s="133"/>
      <c r="BK136" s="133"/>
      <c r="BL136" s="133"/>
      <c r="BM136" s="133"/>
      <c r="BN136" s="133"/>
      <c r="BO136" s="133"/>
      <c r="BP136" s="133"/>
      <c r="BQ136" s="133"/>
      <c r="BR136" s="133"/>
      <c r="BS136" s="133"/>
      <c r="BT136" s="133"/>
      <c r="BU136" s="133"/>
      <c r="BV136" s="133"/>
      <c r="BW136" s="133"/>
      <c r="BX136" s="133"/>
      <c r="BY136" s="133"/>
      <c r="BZ136" s="133"/>
      <c r="CA136" s="133"/>
      <c r="CB136" s="133"/>
      <c r="CC136" s="133"/>
      <c r="CD136" s="133"/>
      <c r="CE136" s="133"/>
      <c r="CF136" s="133"/>
      <c r="CG136" s="133"/>
      <c r="CH136" s="133"/>
      <c r="CI136" s="133"/>
      <c r="CJ136" s="133"/>
      <c r="CK136" s="133"/>
      <c r="CL136" s="133"/>
      <c r="CM136" s="133"/>
      <c r="CN136" s="133"/>
      <c r="CO136" s="133"/>
      <c r="CP136" s="133"/>
      <c r="CQ136" s="133"/>
      <c r="CR136" s="133"/>
      <c r="CS136" s="133"/>
      <c r="CT136" s="133"/>
      <c r="CU136" s="133"/>
      <c r="CV136" s="133"/>
      <c r="CW136" s="133"/>
      <c r="CX136" s="133"/>
      <c r="CY136" s="133"/>
      <c r="CZ136" s="133"/>
      <c r="DA136" s="133"/>
      <c r="DB136" s="133"/>
      <c r="DC136" s="133"/>
      <c r="DD136" s="133"/>
      <c r="DE136" s="133"/>
      <c r="DF136" s="133"/>
      <c r="DG136" s="133"/>
      <c r="DH136" s="133"/>
      <c r="DI136" s="133"/>
      <c r="DJ136" s="133"/>
      <c r="DK136" s="133"/>
      <c r="DL136" s="133"/>
      <c r="DM136" s="133"/>
      <c r="DN136" s="133"/>
      <c r="DO136" s="133"/>
      <c r="DP136" s="133"/>
      <c r="DQ136" s="133"/>
      <c r="DR136" s="133"/>
      <c r="DS136" s="133"/>
      <c r="DT136" s="133"/>
      <c r="DU136" s="133"/>
      <c r="DV136" s="133"/>
      <c r="DW136" s="133"/>
      <c r="DX136" s="133"/>
      <c r="DY136" s="133"/>
      <c r="DZ136" s="133"/>
      <c r="EA136" s="133"/>
      <c r="EB136" s="133"/>
      <c r="EC136" s="133"/>
      <c r="ED136" s="133"/>
      <c r="EE136" s="133"/>
      <c r="EF136" s="133"/>
      <c r="EG136" s="133"/>
      <c r="EH136" s="133"/>
      <c r="EI136" s="133"/>
      <c r="EJ136" s="133"/>
      <c r="EK136" s="133"/>
      <c r="EL136" s="133"/>
      <c r="EM136" s="133"/>
      <c r="EN136" s="133"/>
      <c r="EO136" s="133"/>
      <c r="EP136" s="133"/>
      <c r="EQ136" s="133"/>
      <c r="ER136" s="133"/>
      <c r="ES136" s="133"/>
      <c r="ET136" s="133"/>
      <c r="EU136" s="133"/>
      <c r="EV136" s="133"/>
      <c r="EW136" s="133"/>
      <c r="EX136" s="133"/>
      <c r="EY136" s="133"/>
      <c r="EZ136" s="133"/>
      <c r="FA136" s="133"/>
      <c r="FB136" s="133"/>
      <c r="FC136" s="133"/>
      <c r="FD136" s="133"/>
      <c r="FE136" s="133"/>
      <c r="FF136" s="133"/>
      <c r="FG136" s="133"/>
      <c r="FH136" s="133"/>
      <c r="FI136" s="133"/>
      <c r="FJ136" s="133"/>
      <c r="FK136" s="133"/>
      <c r="FL136" s="133"/>
      <c r="FM136" s="133"/>
      <c r="FN136" s="133"/>
      <c r="FO136" s="133"/>
      <c r="FP136" s="133"/>
      <c r="FQ136" s="133"/>
      <c r="FR136" s="133"/>
      <c r="FS136" s="133"/>
      <c r="FT136" s="133"/>
      <c r="FU136" s="133"/>
      <c r="FV136" s="133"/>
      <c r="FW136" s="133"/>
      <c r="FX136" s="133"/>
      <c r="FY136" s="133"/>
      <c r="FZ136" s="133"/>
      <c r="GA136" s="133"/>
      <c r="GB136" s="133"/>
      <c r="GC136" s="133"/>
      <c r="GD136" s="133"/>
      <c r="GE136" s="133"/>
      <c r="GF136" s="133"/>
      <c r="GG136" s="133"/>
      <c r="GH136" s="133"/>
      <c r="GI136" s="133"/>
      <c r="GJ136" s="133"/>
      <c r="GK136" s="133"/>
      <c r="GL136" s="133"/>
      <c r="GM136" s="133"/>
      <c r="GN136" s="133"/>
      <c r="GO136" s="133"/>
      <c r="GP136" s="133"/>
      <c r="GQ136" s="133"/>
      <c r="GR136" s="133"/>
      <c r="GS136" s="133"/>
      <c r="GT136" s="133"/>
      <c r="GU136" s="133"/>
      <c r="GV136" s="133"/>
      <c r="GW136" s="133"/>
    </row>
    <row r="137" spans="1:205" s="296" customFormat="1">
      <c r="A137" s="208" t="s">
        <v>548</v>
      </c>
      <c r="B137" s="205" t="s">
        <v>630</v>
      </c>
      <c r="C137" s="206" t="s">
        <v>2489</v>
      </c>
      <c r="D137" s="335">
        <v>300000</v>
      </c>
      <c r="E137" s="335"/>
      <c r="F137" s="309">
        <f t="shared" si="4"/>
        <v>167230831</v>
      </c>
      <c r="G137" s="60">
        <v>3</v>
      </c>
      <c r="H137" s="310"/>
      <c r="I137" s="549"/>
      <c r="J137" s="133"/>
      <c r="K137" s="133"/>
      <c r="L137" s="133"/>
      <c r="M137" s="133"/>
      <c r="N137" s="133"/>
      <c r="O137" s="133"/>
      <c r="P137" s="133"/>
      <c r="Q137" s="133"/>
      <c r="R137" s="133"/>
      <c r="S137" s="133"/>
      <c r="T137" s="133"/>
      <c r="U137" s="133"/>
      <c r="V137" s="133"/>
      <c r="W137" s="133"/>
      <c r="X137" s="133"/>
      <c r="Y137" s="133"/>
      <c r="Z137" s="133"/>
      <c r="AA137" s="133"/>
      <c r="AB137" s="133"/>
      <c r="AC137" s="133"/>
      <c r="AD137" s="133"/>
      <c r="AE137" s="133"/>
      <c r="AF137" s="133"/>
      <c r="AG137" s="133"/>
      <c r="AH137" s="133"/>
      <c r="AI137" s="133"/>
      <c r="AJ137" s="133"/>
      <c r="AK137" s="133"/>
      <c r="AL137" s="133"/>
      <c r="AM137" s="133"/>
      <c r="AN137" s="133"/>
      <c r="AO137" s="133"/>
      <c r="AP137" s="133"/>
      <c r="AQ137" s="133"/>
      <c r="AR137" s="133"/>
      <c r="AS137" s="133"/>
      <c r="AT137" s="133"/>
      <c r="AU137" s="133"/>
      <c r="AV137" s="133"/>
      <c r="AW137" s="133"/>
      <c r="AX137" s="133"/>
      <c r="AY137" s="133"/>
      <c r="AZ137" s="133"/>
      <c r="BA137" s="133"/>
      <c r="BB137" s="133"/>
      <c r="BC137" s="133"/>
      <c r="BD137" s="133"/>
      <c r="BE137" s="133"/>
      <c r="BF137" s="133"/>
      <c r="BG137" s="133"/>
      <c r="BH137" s="133"/>
      <c r="BI137" s="133"/>
      <c r="BJ137" s="133"/>
      <c r="BK137" s="133"/>
      <c r="BL137" s="133"/>
      <c r="BM137" s="133"/>
      <c r="BN137" s="133"/>
      <c r="BO137" s="133"/>
      <c r="BP137" s="133"/>
      <c r="BQ137" s="133"/>
      <c r="BR137" s="133"/>
      <c r="BS137" s="133"/>
      <c r="BT137" s="133"/>
      <c r="BU137" s="133"/>
      <c r="BV137" s="133"/>
      <c r="BW137" s="133"/>
      <c r="BX137" s="133"/>
      <c r="BY137" s="133"/>
      <c r="BZ137" s="133"/>
      <c r="CA137" s="133"/>
      <c r="CB137" s="133"/>
      <c r="CC137" s="133"/>
      <c r="CD137" s="133"/>
      <c r="CE137" s="133"/>
      <c r="CF137" s="133"/>
      <c r="CG137" s="133"/>
      <c r="CH137" s="133"/>
      <c r="CI137" s="133"/>
      <c r="CJ137" s="133"/>
      <c r="CK137" s="133"/>
      <c r="CL137" s="133"/>
      <c r="CM137" s="133"/>
      <c r="CN137" s="133"/>
      <c r="CO137" s="133"/>
      <c r="CP137" s="133"/>
      <c r="CQ137" s="133"/>
      <c r="CR137" s="133"/>
      <c r="CS137" s="133"/>
      <c r="CT137" s="133"/>
      <c r="CU137" s="133"/>
      <c r="CV137" s="133"/>
      <c r="CW137" s="133"/>
      <c r="CX137" s="133"/>
      <c r="CY137" s="133"/>
      <c r="CZ137" s="133"/>
      <c r="DA137" s="133"/>
      <c r="DB137" s="133"/>
      <c r="DC137" s="133"/>
      <c r="DD137" s="133"/>
      <c r="DE137" s="133"/>
      <c r="DF137" s="133"/>
      <c r="DG137" s="133"/>
      <c r="DH137" s="133"/>
      <c r="DI137" s="133"/>
      <c r="DJ137" s="133"/>
      <c r="DK137" s="133"/>
      <c r="DL137" s="133"/>
      <c r="DM137" s="133"/>
      <c r="DN137" s="133"/>
      <c r="DO137" s="133"/>
      <c r="DP137" s="133"/>
      <c r="DQ137" s="133"/>
      <c r="DR137" s="133"/>
      <c r="DS137" s="133"/>
      <c r="DT137" s="133"/>
      <c r="DU137" s="133"/>
      <c r="DV137" s="133"/>
      <c r="DW137" s="133"/>
      <c r="DX137" s="133"/>
      <c r="DY137" s="133"/>
      <c r="DZ137" s="133"/>
      <c r="EA137" s="133"/>
      <c r="EB137" s="133"/>
      <c r="EC137" s="133"/>
      <c r="ED137" s="133"/>
      <c r="EE137" s="133"/>
      <c r="EF137" s="133"/>
      <c r="EG137" s="133"/>
      <c r="EH137" s="133"/>
      <c r="EI137" s="133"/>
      <c r="EJ137" s="133"/>
      <c r="EK137" s="133"/>
      <c r="EL137" s="133"/>
      <c r="EM137" s="133"/>
      <c r="EN137" s="133"/>
      <c r="EO137" s="133"/>
      <c r="EP137" s="133"/>
      <c r="EQ137" s="133"/>
      <c r="ER137" s="133"/>
      <c r="ES137" s="133"/>
      <c r="ET137" s="133"/>
      <c r="EU137" s="133"/>
      <c r="EV137" s="133"/>
      <c r="EW137" s="133"/>
      <c r="EX137" s="133"/>
      <c r="EY137" s="133"/>
      <c r="EZ137" s="133"/>
      <c r="FA137" s="133"/>
      <c r="FB137" s="133"/>
      <c r="FC137" s="133"/>
      <c r="FD137" s="133"/>
      <c r="FE137" s="133"/>
      <c r="FF137" s="133"/>
      <c r="FG137" s="133"/>
      <c r="FH137" s="133"/>
      <c r="FI137" s="133"/>
      <c r="FJ137" s="133"/>
      <c r="FK137" s="133"/>
      <c r="FL137" s="133"/>
      <c r="FM137" s="133"/>
      <c r="FN137" s="133"/>
      <c r="FO137" s="133"/>
      <c r="FP137" s="133"/>
      <c r="FQ137" s="133"/>
      <c r="FR137" s="133"/>
      <c r="FS137" s="133"/>
      <c r="FT137" s="133"/>
      <c r="FU137" s="133"/>
      <c r="FV137" s="133"/>
      <c r="FW137" s="133"/>
      <c r="FX137" s="133"/>
      <c r="FY137" s="133"/>
      <c r="FZ137" s="133"/>
      <c r="GA137" s="133"/>
      <c r="GB137" s="133"/>
      <c r="GC137" s="133"/>
      <c r="GD137" s="133"/>
      <c r="GE137" s="133"/>
      <c r="GF137" s="133"/>
      <c r="GG137" s="133"/>
      <c r="GH137" s="133"/>
      <c r="GI137" s="133"/>
      <c r="GJ137" s="133"/>
      <c r="GK137" s="133"/>
      <c r="GL137" s="133"/>
      <c r="GM137" s="133"/>
      <c r="GN137" s="133"/>
      <c r="GO137" s="133"/>
      <c r="GP137" s="133"/>
      <c r="GQ137" s="133"/>
      <c r="GR137" s="133"/>
      <c r="GS137" s="133"/>
      <c r="GT137" s="133"/>
      <c r="GU137" s="133"/>
      <c r="GV137" s="133"/>
      <c r="GW137" s="133"/>
    </row>
    <row r="138" spans="1:205" s="296" customFormat="1" ht="25.5">
      <c r="A138" s="208" t="s">
        <v>548</v>
      </c>
      <c r="B138" s="205" t="s">
        <v>630</v>
      </c>
      <c r="C138" s="206" t="s">
        <v>2535</v>
      </c>
      <c r="D138" s="1024">
        <v>2000000</v>
      </c>
      <c r="E138" s="335"/>
      <c r="F138" s="309">
        <f t="shared" si="4"/>
        <v>169230831</v>
      </c>
      <c r="G138" s="60" t="s">
        <v>2532</v>
      </c>
      <c r="H138" s="310"/>
      <c r="I138" s="549"/>
      <c r="J138" s="133"/>
      <c r="K138" s="133"/>
      <c r="L138" s="133"/>
      <c r="M138" s="133"/>
      <c r="N138" s="133"/>
      <c r="O138" s="133"/>
      <c r="P138" s="133"/>
      <c r="Q138" s="133"/>
      <c r="R138" s="133"/>
      <c r="S138" s="133"/>
      <c r="T138" s="133"/>
      <c r="U138" s="133"/>
      <c r="V138" s="133"/>
      <c r="W138" s="133"/>
      <c r="X138" s="133"/>
      <c r="Y138" s="133"/>
      <c r="Z138" s="133"/>
      <c r="AA138" s="133"/>
      <c r="AB138" s="133"/>
      <c r="AC138" s="133"/>
      <c r="AD138" s="133"/>
      <c r="AE138" s="133"/>
      <c r="AF138" s="133"/>
      <c r="AG138" s="133"/>
      <c r="AH138" s="133"/>
      <c r="AI138" s="133"/>
      <c r="AJ138" s="133"/>
      <c r="AK138" s="133"/>
      <c r="AL138" s="133"/>
      <c r="AM138" s="133"/>
      <c r="AN138" s="133"/>
      <c r="AO138" s="133"/>
      <c r="AP138" s="133"/>
      <c r="AQ138" s="133"/>
      <c r="AR138" s="133"/>
      <c r="AS138" s="133"/>
      <c r="AT138" s="133"/>
      <c r="AU138" s="133"/>
      <c r="AV138" s="133"/>
      <c r="AW138" s="133"/>
      <c r="AX138" s="133"/>
      <c r="AY138" s="133"/>
      <c r="AZ138" s="133"/>
      <c r="BA138" s="133"/>
      <c r="BB138" s="133"/>
      <c r="BC138" s="133"/>
      <c r="BD138" s="133"/>
      <c r="BE138" s="133"/>
      <c r="BF138" s="133"/>
      <c r="BG138" s="133"/>
      <c r="BH138" s="133"/>
      <c r="BI138" s="133"/>
      <c r="BJ138" s="133"/>
      <c r="BK138" s="133"/>
      <c r="BL138" s="133"/>
      <c r="BM138" s="133"/>
      <c r="BN138" s="133"/>
      <c r="BO138" s="133"/>
      <c r="BP138" s="133"/>
      <c r="BQ138" s="133"/>
      <c r="BR138" s="133"/>
      <c r="BS138" s="133"/>
      <c r="BT138" s="133"/>
      <c r="BU138" s="133"/>
      <c r="BV138" s="133"/>
      <c r="BW138" s="133"/>
      <c r="BX138" s="133"/>
      <c r="BY138" s="133"/>
      <c r="BZ138" s="133"/>
      <c r="CA138" s="133"/>
      <c r="CB138" s="133"/>
      <c r="CC138" s="133"/>
      <c r="CD138" s="133"/>
      <c r="CE138" s="133"/>
      <c r="CF138" s="133"/>
      <c r="CG138" s="133"/>
      <c r="CH138" s="133"/>
      <c r="CI138" s="133"/>
      <c r="CJ138" s="133"/>
      <c r="CK138" s="133"/>
      <c r="CL138" s="133"/>
      <c r="CM138" s="133"/>
      <c r="CN138" s="133"/>
      <c r="CO138" s="133"/>
      <c r="CP138" s="133"/>
      <c r="CQ138" s="133"/>
      <c r="CR138" s="133"/>
      <c r="CS138" s="133"/>
      <c r="CT138" s="133"/>
      <c r="CU138" s="133"/>
      <c r="CV138" s="133"/>
      <c r="CW138" s="133"/>
      <c r="CX138" s="133"/>
      <c r="CY138" s="133"/>
      <c r="CZ138" s="133"/>
      <c r="DA138" s="133"/>
      <c r="DB138" s="133"/>
      <c r="DC138" s="133"/>
      <c r="DD138" s="133"/>
      <c r="DE138" s="133"/>
      <c r="DF138" s="133"/>
      <c r="DG138" s="133"/>
      <c r="DH138" s="133"/>
      <c r="DI138" s="133"/>
      <c r="DJ138" s="133"/>
      <c r="DK138" s="133"/>
      <c r="DL138" s="133"/>
      <c r="DM138" s="133"/>
      <c r="DN138" s="133"/>
      <c r="DO138" s="133"/>
      <c r="DP138" s="133"/>
      <c r="DQ138" s="133"/>
      <c r="DR138" s="133"/>
      <c r="DS138" s="133"/>
      <c r="DT138" s="133"/>
      <c r="DU138" s="133"/>
      <c r="DV138" s="133"/>
      <c r="DW138" s="133"/>
      <c r="DX138" s="133"/>
      <c r="DY138" s="133"/>
      <c r="DZ138" s="133"/>
      <c r="EA138" s="133"/>
      <c r="EB138" s="133"/>
      <c r="EC138" s="133"/>
      <c r="ED138" s="133"/>
      <c r="EE138" s="133"/>
      <c r="EF138" s="133"/>
      <c r="EG138" s="133"/>
      <c r="EH138" s="133"/>
      <c r="EI138" s="133"/>
      <c r="EJ138" s="133"/>
      <c r="EK138" s="133"/>
      <c r="EL138" s="133"/>
      <c r="EM138" s="133"/>
      <c r="EN138" s="133"/>
      <c r="EO138" s="133"/>
      <c r="EP138" s="133"/>
      <c r="EQ138" s="133"/>
      <c r="ER138" s="133"/>
      <c r="ES138" s="133"/>
      <c r="ET138" s="133"/>
      <c r="EU138" s="133"/>
      <c r="EV138" s="133"/>
      <c r="EW138" s="133"/>
      <c r="EX138" s="133"/>
      <c r="EY138" s="133"/>
      <c r="EZ138" s="133"/>
      <c r="FA138" s="133"/>
      <c r="FB138" s="133"/>
      <c r="FC138" s="133"/>
      <c r="FD138" s="133"/>
      <c r="FE138" s="133"/>
      <c r="FF138" s="133"/>
      <c r="FG138" s="133"/>
      <c r="FH138" s="133"/>
      <c r="FI138" s="133"/>
      <c r="FJ138" s="133"/>
      <c r="FK138" s="133"/>
      <c r="FL138" s="133"/>
      <c r="FM138" s="133"/>
      <c r="FN138" s="133"/>
      <c r="FO138" s="133"/>
      <c r="FP138" s="133"/>
      <c r="FQ138" s="133"/>
      <c r="FR138" s="133"/>
      <c r="FS138" s="133"/>
      <c r="FT138" s="133"/>
      <c r="FU138" s="133"/>
      <c r="FV138" s="133"/>
      <c r="FW138" s="133"/>
      <c r="FX138" s="133"/>
      <c r="FY138" s="133"/>
      <c r="FZ138" s="133"/>
      <c r="GA138" s="133"/>
      <c r="GB138" s="133"/>
      <c r="GC138" s="133"/>
      <c r="GD138" s="133"/>
      <c r="GE138" s="133"/>
      <c r="GF138" s="133"/>
      <c r="GG138" s="133"/>
      <c r="GH138" s="133"/>
      <c r="GI138" s="133"/>
      <c r="GJ138" s="133"/>
      <c r="GK138" s="133"/>
      <c r="GL138" s="133"/>
      <c r="GM138" s="133"/>
      <c r="GN138" s="133"/>
      <c r="GO138" s="133"/>
      <c r="GP138" s="133"/>
      <c r="GQ138" s="133"/>
      <c r="GR138" s="133"/>
      <c r="GS138" s="133"/>
      <c r="GT138" s="133"/>
      <c r="GU138" s="133"/>
      <c r="GV138" s="133"/>
      <c r="GW138" s="133"/>
    </row>
    <row r="139" spans="1:205" s="296" customFormat="1">
      <c r="A139" s="208" t="s">
        <v>548</v>
      </c>
      <c r="B139" s="205" t="s">
        <v>630</v>
      </c>
      <c r="C139" s="206" t="s">
        <v>613</v>
      </c>
      <c r="D139" s="335"/>
      <c r="E139" s="335">
        <v>1000000</v>
      </c>
      <c r="F139" s="309">
        <f t="shared" si="4"/>
        <v>168230831</v>
      </c>
      <c r="G139" s="60">
        <v>8</v>
      </c>
      <c r="H139" s="961" t="s">
        <v>1402</v>
      </c>
      <c r="I139" s="549"/>
      <c r="J139" s="133"/>
      <c r="K139" s="133"/>
      <c r="L139" s="133"/>
      <c r="M139" s="133"/>
      <c r="N139" s="133"/>
      <c r="O139" s="133"/>
      <c r="P139" s="133"/>
      <c r="Q139" s="133"/>
      <c r="R139" s="133"/>
      <c r="S139" s="133"/>
      <c r="T139" s="133"/>
      <c r="U139" s="133"/>
      <c r="V139" s="133"/>
      <c r="W139" s="133"/>
      <c r="X139" s="133"/>
      <c r="Y139" s="133"/>
      <c r="Z139" s="133"/>
      <c r="AA139" s="133"/>
      <c r="AB139" s="133"/>
      <c r="AC139" s="133"/>
      <c r="AD139" s="133"/>
      <c r="AE139" s="133"/>
      <c r="AF139" s="133"/>
      <c r="AG139" s="133"/>
      <c r="AH139" s="133"/>
      <c r="AI139" s="133"/>
      <c r="AJ139" s="133"/>
      <c r="AK139" s="133"/>
      <c r="AL139" s="133"/>
      <c r="AM139" s="133"/>
      <c r="AN139" s="133"/>
      <c r="AO139" s="133"/>
      <c r="AP139" s="133"/>
      <c r="AQ139" s="133"/>
      <c r="AR139" s="133"/>
      <c r="AS139" s="133"/>
      <c r="AT139" s="133"/>
      <c r="AU139" s="133"/>
      <c r="AV139" s="133"/>
      <c r="AW139" s="133"/>
      <c r="AX139" s="133"/>
      <c r="AY139" s="133"/>
      <c r="AZ139" s="133"/>
      <c r="BA139" s="133"/>
      <c r="BB139" s="133"/>
      <c r="BC139" s="133"/>
      <c r="BD139" s="133"/>
      <c r="BE139" s="133"/>
      <c r="BF139" s="133"/>
      <c r="BG139" s="133"/>
      <c r="BH139" s="133"/>
      <c r="BI139" s="133"/>
      <c r="BJ139" s="133"/>
      <c r="BK139" s="133"/>
      <c r="BL139" s="133"/>
      <c r="BM139" s="133"/>
      <c r="BN139" s="133"/>
      <c r="BO139" s="133"/>
      <c r="BP139" s="133"/>
      <c r="BQ139" s="133"/>
      <c r="BR139" s="133"/>
      <c r="BS139" s="133"/>
      <c r="BT139" s="133"/>
      <c r="BU139" s="133"/>
      <c r="BV139" s="133"/>
      <c r="BW139" s="133"/>
      <c r="BX139" s="133"/>
      <c r="BY139" s="133"/>
      <c r="BZ139" s="133"/>
      <c r="CA139" s="133"/>
      <c r="CB139" s="133"/>
      <c r="CC139" s="133"/>
      <c r="CD139" s="133"/>
      <c r="CE139" s="133"/>
      <c r="CF139" s="133"/>
      <c r="CG139" s="133"/>
      <c r="CH139" s="133"/>
      <c r="CI139" s="133"/>
      <c r="CJ139" s="133"/>
      <c r="CK139" s="133"/>
      <c r="CL139" s="133"/>
      <c r="CM139" s="133"/>
      <c r="CN139" s="133"/>
      <c r="CO139" s="133"/>
      <c r="CP139" s="133"/>
      <c r="CQ139" s="133"/>
      <c r="CR139" s="133"/>
      <c r="CS139" s="133"/>
      <c r="CT139" s="133"/>
      <c r="CU139" s="133"/>
      <c r="CV139" s="133"/>
      <c r="CW139" s="133"/>
      <c r="CX139" s="133"/>
      <c r="CY139" s="133"/>
      <c r="CZ139" s="133"/>
      <c r="DA139" s="133"/>
      <c r="DB139" s="133"/>
      <c r="DC139" s="133"/>
      <c r="DD139" s="133"/>
      <c r="DE139" s="133"/>
      <c r="DF139" s="133"/>
      <c r="DG139" s="133"/>
      <c r="DH139" s="133"/>
      <c r="DI139" s="133"/>
      <c r="DJ139" s="133"/>
      <c r="DK139" s="133"/>
      <c r="DL139" s="133"/>
      <c r="DM139" s="133"/>
      <c r="DN139" s="133"/>
      <c r="DO139" s="133"/>
      <c r="DP139" s="133"/>
      <c r="DQ139" s="133"/>
      <c r="DR139" s="133"/>
      <c r="DS139" s="133"/>
      <c r="DT139" s="133"/>
      <c r="DU139" s="133"/>
      <c r="DV139" s="133"/>
      <c r="DW139" s="133"/>
      <c r="DX139" s="133"/>
      <c r="DY139" s="133"/>
      <c r="DZ139" s="133"/>
      <c r="EA139" s="133"/>
      <c r="EB139" s="133"/>
      <c r="EC139" s="133"/>
      <c r="ED139" s="133"/>
      <c r="EE139" s="133"/>
      <c r="EF139" s="133"/>
      <c r="EG139" s="133"/>
      <c r="EH139" s="133"/>
      <c r="EI139" s="133"/>
      <c r="EJ139" s="133"/>
      <c r="EK139" s="133"/>
      <c r="EL139" s="133"/>
      <c r="EM139" s="133"/>
      <c r="EN139" s="133"/>
      <c r="EO139" s="133"/>
      <c r="EP139" s="133"/>
      <c r="EQ139" s="133"/>
      <c r="ER139" s="133"/>
      <c r="ES139" s="133"/>
      <c r="ET139" s="133"/>
      <c r="EU139" s="133"/>
      <c r="EV139" s="133"/>
      <c r="EW139" s="133"/>
      <c r="EX139" s="133"/>
      <c r="EY139" s="133"/>
      <c r="EZ139" s="133"/>
      <c r="FA139" s="133"/>
      <c r="FB139" s="133"/>
      <c r="FC139" s="133"/>
      <c r="FD139" s="133"/>
      <c r="FE139" s="133"/>
      <c r="FF139" s="133"/>
      <c r="FG139" s="133"/>
      <c r="FH139" s="133"/>
      <c r="FI139" s="133"/>
      <c r="FJ139" s="133"/>
      <c r="FK139" s="133"/>
      <c r="FL139" s="133"/>
      <c r="FM139" s="133"/>
      <c r="FN139" s="133"/>
      <c r="FO139" s="133"/>
      <c r="FP139" s="133"/>
      <c r="FQ139" s="133"/>
      <c r="FR139" s="133"/>
      <c r="FS139" s="133"/>
      <c r="FT139" s="133"/>
      <c r="FU139" s="133"/>
      <c r="FV139" s="133"/>
      <c r="FW139" s="133"/>
      <c r="FX139" s="133"/>
      <c r="FY139" s="133"/>
      <c r="FZ139" s="133"/>
      <c r="GA139" s="133"/>
      <c r="GB139" s="133"/>
      <c r="GC139" s="133"/>
      <c r="GD139" s="133"/>
      <c r="GE139" s="133"/>
      <c r="GF139" s="133"/>
      <c r="GG139" s="133"/>
      <c r="GH139" s="133"/>
      <c r="GI139" s="133"/>
      <c r="GJ139" s="133"/>
      <c r="GK139" s="133"/>
      <c r="GL139" s="133"/>
      <c r="GM139" s="133"/>
      <c r="GN139" s="133"/>
      <c r="GO139" s="133"/>
      <c r="GP139" s="133"/>
      <c r="GQ139" s="133"/>
      <c r="GR139" s="133"/>
      <c r="GS139" s="133"/>
      <c r="GT139" s="133"/>
      <c r="GU139" s="133"/>
      <c r="GV139" s="133"/>
      <c r="GW139" s="133"/>
    </row>
    <row r="140" spans="1:205" s="296" customFormat="1">
      <c r="A140" s="208" t="s">
        <v>548</v>
      </c>
      <c r="B140" s="205" t="s">
        <v>630</v>
      </c>
      <c r="C140" s="206" t="s">
        <v>614</v>
      </c>
      <c r="D140" s="335"/>
      <c r="E140" s="335">
        <v>1000000</v>
      </c>
      <c r="F140" s="309">
        <f t="shared" si="4"/>
        <v>167230831</v>
      </c>
      <c r="G140" s="60">
        <v>8</v>
      </c>
      <c r="H140" s="961" t="s">
        <v>1403</v>
      </c>
      <c r="I140" s="549"/>
      <c r="J140" s="133"/>
      <c r="K140" s="133"/>
      <c r="L140" s="133"/>
      <c r="M140" s="133"/>
      <c r="N140" s="133"/>
      <c r="O140" s="133"/>
      <c r="P140" s="133"/>
      <c r="Q140" s="133"/>
      <c r="R140" s="133"/>
      <c r="S140" s="133"/>
      <c r="T140" s="133"/>
      <c r="U140" s="133"/>
      <c r="V140" s="133"/>
      <c r="W140" s="133"/>
      <c r="X140" s="133"/>
      <c r="Y140" s="133"/>
      <c r="Z140" s="133"/>
      <c r="AA140" s="133"/>
      <c r="AB140" s="133"/>
      <c r="AC140" s="133"/>
      <c r="AD140" s="133"/>
      <c r="AE140" s="133"/>
      <c r="AF140" s="133"/>
      <c r="AG140" s="133"/>
      <c r="AH140" s="133"/>
      <c r="AI140" s="133"/>
      <c r="AJ140" s="133"/>
      <c r="AK140" s="133"/>
      <c r="AL140" s="133"/>
      <c r="AM140" s="133"/>
      <c r="AN140" s="133"/>
      <c r="AO140" s="133"/>
      <c r="AP140" s="133"/>
      <c r="AQ140" s="133"/>
      <c r="AR140" s="133"/>
      <c r="AS140" s="133"/>
      <c r="AT140" s="133"/>
      <c r="AU140" s="133"/>
      <c r="AV140" s="133"/>
      <c r="AW140" s="133"/>
      <c r="AX140" s="133"/>
      <c r="AY140" s="133"/>
      <c r="AZ140" s="133"/>
      <c r="BA140" s="133"/>
      <c r="BB140" s="133"/>
      <c r="BC140" s="133"/>
      <c r="BD140" s="133"/>
      <c r="BE140" s="133"/>
      <c r="BF140" s="133"/>
      <c r="BG140" s="133"/>
      <c r="BH140" s="133"/>
      <c r="BI140" s="133"/>
      <c r="BJ140" s="133"/>
      <c r="BK140" s="133"/>
      <c r="BL140" s="133"/>
      <c r="BM140" s="133"/>
      <c r="BN140" s="133"/>
      <c r="BO140" s="133"/>
      <c r="BP140" s="133"/>
      <c r="BQ140" s="133"/>
      <c r="BR140" s="133"/>
      <c r="BS140" s="133"/>
      <c r="BT140" s="133"/>
      <c r="BU140" s="133"/>
      <c r="BV140" s="133"/>
      <c r="BW140" s="133"/>
      <c r="BX140" s="133"/>
      <c r="BY140" s="133"/>
      <c r="BZ140" s="133"/>
      <c r="CA140" s="133"/>
      <c r="CB140" s="133"/>
      <c r="CC140" s="133"/>
      <c r="CD140" s="133"/>
      <c r="CE140" s="133"/>
      <c r="CF140" s="133"/>
      <c r="CG140" s="133"/>
      <c r="CH140" s="133"/>
      <c r="CI140" s="133"/>
      <c r="CJ140" s="133"/>
      <c r="CK140" s="133"/>
      <c r="CL140" s="133"/>
      <c r="CM140" s="133"/>
      <c r="CN140" s="133"/>
      <c r="CO140" s="133"/>
      <c r="CP140" s="133"/>
      <c r="CQ140" s="133"/>
      <c r="CR140" s="133"/>
      <c r="CS140" s="133"/>
      <c r="CT140" s="133"/>
      <c r="CU140" s="133"/>
      <c r="CV140" s="133"/>
      <c r="CW140" s="133"/>
      <c r="CX140" s="133"/>
      <c r="CY140" s="133"/>
      <c r="CZ140" s="133"/>
      <c r="DA140" s="133"/>
      <c r="DB140" s="133"/>
      <c r="DC140" s="133"/>
      <c r="DD140" s="133"/>
      <c r="DE140" s="133"/>
      <c r="DF140" s="133"/>
      <c r="DG140" s="133"/>
      <c r="DH140" s="133"/>
      <c r="DI140" s="133"/>
      <c r="DJ140" s="133"/>
      <c r="DK140" s="133"/>
      <c r="DL140" s="133"/>
      <c r="DM140" s="133"/>
      <c r="DN140" s="133"/>
      <c r="DO140" s="133"/>
      <c r="DP140" s="133"/>
      <c r="DQ140" s="133"/>
      <c r="DR140" s="133"/>
      <c r="DS140" s="133"/>
      <c r="DT140" s="133"/>
      <c r="DU140" s="133"/>
      <c r="DV140" s="133"/>
      <c r="DW140" s="133"/>
      <c r="DX140" s="133"/>
      <c r="DY140" s="133"/>
      <c r="DZ140" s="133"/>
      <c r="EA140" s="133"/>
      <c r="EB140" s="133"/>
      <c r="EC140" s="133"/>
      <c r="ED140" s="133"/>
      <c r="EE140" s="133"/>
      <c r="EF140" s="133"/>
      <c r="EG140" s="133"/>
      <c r="EH140" s="133"/>
      <c r="EI140" s="133"/>
      <c r="EJ140" s="133"/>
      <c r="EK140" s="133"/>
      <c r="EL140" s="133"/>
      <c r="EM140" s="133"/>
      <c r="EN140" s="133"/>
      <c r="EO140" s="133"/>
      <c r="EP140" s="133"/>
      <c r="EQ140" s="133"/>
      <c r="ER140" s="133"/>
      <c r="ES140" s="133"/>
      <c r="ET140" s="133"/>
      <c r="EU140" s="133"/>
      <c r="EV140" s="133"/>
      <c r="EW140" s="133"/>
      <c r="EX140" s="133"/>
      <c r="EY140" s="133"/>
      <c r="EZ140" s="133"/>
      <c r="FA140" s="133"/>
      <c r="FB140" s="133"/>
      <c r="FC140" s="133"/>
      <c r="FD140" s="133"/>
      <c r="FE140" s="133"/>
      <c r="FF140" s="133"/>
      <c r="FG140" s="133"/>
      <c r="FH140" s="133"/>
      <c r="FI140" s="133"/>
      <c r="FJ140" s="133"/>
      <c r="FK140" s="133"/>
      <c r="FL140" s="133"/>
      <c r="FM140" s="133"/>
      <c r="FN140" s="133"/>
      <c r="FO140" s="133"/>
      <c r="FP140" s="133"/>
      <c r="FQ140" s="133"/>
      <c r="FR140" s="133"/>
      <c r="FS140" s="133"/>
      <c r="FT140" s="133"/>
      <c r="FU140" s="133"/>
      <c r="FV140" s="133"/>
      <c r="FW140" s="133"/>
      <c r="FX140" s="133"/>
      <c r="FY140" s="133"/>
      <c r="FZ140" s="133"/>
      <c r="GA140" s="133"/>
      <c r="GB140" s="133"/>
      <c r="GC140" s="133"/>
      <c r="GD140" s="133"/>
      <c r="GE140" s="133"/>
      <c r="GF140" s="133"/>
      <c r="GG140" s="133"/>
      <c r="GH140" s="133"/>
      <c r="GI140" s="133"/>
      <c r="GJ140" s="133"/>
      <c r="GK140" s="133"/>
      <c r="GL140" s="133"/>
      <c r="GM140" s="133"/>
      <c r="GN140" s="133"/>
      <c r="GO140" s="133"/>
      <c r="GP140" s="133"/>
      <c r="GQ140" s="133"/>
      <c r="GR140" s="133"/>
      <c r="GS140" s="133"/>
      <c r="GT140" s="133"/>
      <c r="GU140" s="133"/>
      <c r="GV140" s="133"/>
      <c r="GW140" s="133"/>
    </row>
    <row r="141" spans="1:205" s="296" customFormat="1">
      <c r="A141" s="208" t="s">
        <v>548</v>
      </c>
      <c r="B141" s="205" t="s">
        <v>630</v>
      </c>
      <c r="C141" s="206" t="s">
        <v>615</v>
      </c>
      <c r="D141" s="335"/>
      <c r="E141" s="335">
        <v>1000000</v>
      </c>
      <c r="F141" s="309">
        <f t="shared" si="4"/>
        <v>166230831</v>
      </c>
      <c r="G141" s="60">
        <v>8</v>
      </c>
      <c r="H141" s="961" t="s">
        <v>1403</v>
      </c>
      <c r="I141" s="549"/>
      <c r="J141" s="133"/>
      <c r="K141" s="133"/>
      <c r="L141" s="133"/>
      <c r="M141" s="133"/>
      <c r="N141" s="133"/>
      <c r="O141" s="133"/>
      <c r="P141" s="133"/>
      <c r="Q141" s="133"/>
      <c r="R141" s="133"/>
      <c r="S141" s="133"/>
      <c r="T141" s="133"/>
      <c r="U141" s="133"/>
      <c r="V141" s="133"/>
      <c r="W141" s="133"/>
      <c r="X141" s="133"/>
      <c r="Y141" s="133"/>
      <c r="Z141" s="133"/>
      <c r="AA141" s="133"/>
      <c r="AB141" s="133"/>
      <c r="AC141" s="133"/>
      <c r="AD141" s="133"/>
      <c r="AE141" s="133"/>
      <c r="AF141" s="133"/>
      <c r="AG141" s="133"/>
      <c r="AH141" s="133"/>
      <c r="AI141" s="133"/>
      <c r="AJ141" s="133"/>
      <c r="AK141" s="133"/>
      <c r="AL141" s="133"/>
      <c r="AM141" s="133"/>
      <c r="AN141" s="133"/>
      <c r="AO141" s="133"/>
      <c r="AP141" s="133"/>
      <c r="AQ141" s="133"/>
      <c r="AR141" s="133"/>
      <c r="AS141" s="133"/>
      <c r="AT141" s="133"/>
      <c r="AU141" s="133"/>
      <c r="AV141" s="133"/>
      <c r="AW141" s="133"/>
      <c r="AX141" s="133"/>
      <c r="AY141" s="133"/>
      <c r="AZ141" s="133"/>
      <c r="BA141" s="133"/>
      <c r="BB141" s="133"/>
      <c r="BC141" s="133"/>
      <c r="BD141" s="133"/>
      <c r="BE141" s="133"/>
      <c r="BF141" s="133"/>
      <c r="BG141" s="133"/>
      <c r="BH141" s="133"/>
      <c r="BI141" s="133"/>
      <c r="BJ141" s="133"/>
      <c r="BK141" s="133"/>
      <c r="BL141" s="133"/>
      <c r="BM141" s="133"/>
      <c r="BN141" s="133"/>
      <c r="BO141" s="133"/>
      <c r="BP141" s="133"/>
      <c r="BQ141" s="133"/>
      <c r="BR141" s="133"/>
      <c r="BS141" s="133"/>
      <c r="BT141" s="133"/>
      <c r="BU141" s="133"/>
      <c r="BV141" s="133"/>
      <c r="BW141" s="133"/>
      <c r="BX141" s="133"/>
      <c r="BY141" s="133"/>
      <c r="BZ141" s="133"/>
      <c r="CA141" s="133"/>
      <c r="CB141" s="133"/>
      <c r="CC141" s="133"/>
      <c r="CD141" s="133"/>
      <c r="CE141" s="133"/>
      <c r="CF141" s="133"/>
      <c r="CG141" s="133"/>
      <c r="CH141" s="133"/>
      <c r="CI141" s="133"/>
      <c r="CJ141" s="133"/>
      <c r="CK141" s="133"/>
      <c r="CL141" s="133"/>
      <c r="CM141" s="133"/>
      <c r="CN141" s="133"/>
      <c r="CO141" s="133"/>
      <c r="CP141" s="133"/>
      <c r="CQ141" s="133"/>
      <c r="CR141" s="133"/>
      <c r="CS141" s="133"/>
      <c r="CT141" s="133"/>
      <c r="CU141" s="133"/>
      <c r="CV141" s="133"/>
      <c r="CW141" s="133"/>
      <c r="CX141" s="133"/>
      <c r="CY141" s="133"/>
      <c r="CZ141" s="133"/>
      <c r="DA141" s="133"/>
      <c r="DB141" s="133"/>
      <c r="DC141" s="133"/>
      <c r="DD141" s="133"/>
      <c r="DE141" s="133"/>
      <c r="DF141" s="133"/>
      <c r="DG141" s="133"/>
      <c r="DH141" s="133"/>
      <c r="DI141" s="133"/>
      <c r="DJ141" s="133"/>
      <c r="DK141" s="133"/>
      <c r="DL141" s="133"/>
      <c r="DM141" s="133"/>
      <c r="DN141" s="133"/>
      <c r="DO141" s="133"/>
      <c r="DP141" s="133"/>
      <c r="DQ141" s="133"/>
      <c r="DR141" s="133"/>
      <c r="DS141" s="133"/>
      <c r="DT141" s="133"/>
      <c r="DU141" s="133"/>
      <c r="DV141" s="133"/>
      <c r="DW141" s="133"/>
      <c r="DX141" s="133"/>
      <c r="DY141" s="133"/>
      <c r="DZ141" s="133"/>
      <c r="EA141" s="133"/>
      <c r="EB141" s="133"/>
      <c r="EC141" s="133"/>
      <c r="ED141" s="133"/>
      <c r="EE141" s="133"/>
      <c r="EF141" s="133"/>
      <c r="EG141" s="133"/>
      <c r="EH141" s="133"/>
      <c r="EI141" s="133"/>
      <c r="EJ141" s="133"/>
      <c r="EK141" s="133"/>
      <c r="EL141" s="133"/>
      <c r="EM141" s="133"/>
      <c r="EN141" s="133"/>
      <c r="EO141" s="133"/>
      <c r="EP141" s="133"/>
      <c r="EQ141" s="133"/>
      <c r="ER141" s="133"/>
      <c r="ES141" s="133"/>
      <c r="ET141" s="133"/>
      <c r="EU141" s="133"/>
      <c r="EV141" s="133"/>
      <c r="EW141" s="133"/>
      <c r="EX141" s="133"/>
      <c r="EY141" s="133"/>
      <c r="EZ141" s="133"/>
      <c r="FA141" s="133"/>
      <c r="FB141" s="133"/>
      <c r="FC141" s="133"/>
      <c r="FD141" s="133"/>
      <c r="FE141" s="133"/>
      <c r="FF141" s="133"/>
      <c r="FG141" s="133"/>
      <c r="FH141" s="133"/>
      <c r="FI141" s="133"/>
      <c r="FJ141" s="133"/>
      <c r="FK141" s="133"/>
      <c r="FL141" s="133"/>
      <c r="FM141" s="133"/>
      <c r="FN141" s="133"/>
      <c r="FO141" s="133"/>
      <c r="FP141" s="133"/>
      <c r="FQ141" s="133"/>
      <c r="FR141" s="133"/>
      <c r="FS141" s="133"/>
      <c r="FT141" s="133"/>
      <c r="FU141" s="133"/>
      <c r="FV141" s="133"/>
      <c r="FW141" s="133"/>
      <c r="FX141" s="133"/>
      <c r="FY141" s="133"/>
      <c r="FZ141" s="133"/>
      <c r="GA141" s="133"/>
      <c r="GB141" s="133"/>
      <c r="GC141" s="133"/>
      <c r="GD141" s="133"/>
      <c r="GE141" s="133"/>
      <c r="GF141" s="133"/>
      <c r="GG141" s="133"/>
      <c r="GH141" s="133"/>
      <c r="GI141" s="133"/>
      <c r="GJ141" s="133"/>
      <c r="GK141" s="133"/>
      <c r="GL141" s="133"/>
      <c r="GM141" s="133"/>
      <c r="GN141" s="133"/>
      <c r="GO141" s="133"/>
      <c r="GP141" s="133"/>
      <c r="GQ141" s="133"/>
      <c r="GR141" s="133"/>
      <c r="GS141" s="133"/>
      <c r="GT141" s="133"/>
      <c r="GU141" s="133"/>
      <c r="GV141" s="133"/>
      <c r="GW141" s="133"/>
    </row>
    <row r="142" spans="1:205" s="296" customFormat="1" ht="25.5">
      <c r="A142" s="208" t="s">
        <v>548</v>
      </c>
      <c r="B142" s="205" t="s">
        <v>630</v>
      </c>
      <c r="C142" s="206" t="s">
        <v>616</v>
      </c>
      <c r="D142" s="335"/>
      <c r="E142" s="335">
        <v>3000000</v>
      </c>
      <c r="F142" s="309">
        <f t="shared" si="4"/>
        <v>163230831</v>
      </c>
      <c r="G142" s="60">
        <v>8</v>
      </c>
      <c r="H142" s="961" t="s">
        <v>1401</v>
      </c>
      <c r="I142" s="549"/>
      <c r="J142" s="133"/>
      <c r="K142" s="133"/>
      <c r="L142" s="133"/>
      <c r="M142" s="133"/>
      <c r="N142" s="133"/>
      <c r="O142" s="133"/>
      <c r="P142" s="133"/>
      <c r="Q142" s="133"/>
      <c r="R142" s="133"/>
      <c r="S142" s="133"/>
      <c r="T142" s="133"/>
      <c r="U142" s="133"/>
      <c r="V142" s="133"/>
      <c r="W142" s="133"/>
      <c r="X142" s="133"/>
      <c r="Y142" s="133"/>
      <c r="Z142" s="133"/>
      <c r="AA142" s="133"/>
      <c r="AB142" s="133"/>
      <c r="AC142" s="133"/>
      <c r="AD142" s="133"/>
      <c r="AE142" s="133"/>
      <c r="AF142" s="133"/>
      <c r="AG142" s="133"/>
      <c r="AH142" s="133"/>
      <c r="AI142" s="133"/>
      <c r="AJ142" s="133"/>
      <c r="AK142" s="133"/>
      <c r="AL142" s="133"/>
      <c r="AM142" s="133"/>
      <c r="AN142" s="133"/>
      <c r="AO142" s="133"/>
      <c r="AP142" s="133"/>
      <c r="AQ142" s="133"/>
      <c r="AR142" s="133"/>
      <c r="AS142" s="133"/>
      <c r="AT142" s="133"/>
      <c r="AU142" s="133"/>
      <c r="AV142" s="133"/>
      <c r="AW142" s="133"/>
      <c r="AX142" s="133"/>
      <c r="AY142" s="133"/>
      <c r="AZ142" s="133"/>
      <c r="BA142" s="133"/>
      <c r="BB142" s="133"/>
      <c r="BC142" s="133"/>
      <c r="BD142" s="133"/>
      <c r="BE142" s="133"/>
      <c r="BF142" s="133"/>
      <c r="BG142" s="133"/>
      <c r="BH142" s="133"/>
      <c r="BI142" s="133"/>
      <c r="BJ142" s="133"/>
      <c r="BK142" s="133"/>
      <c r="BL142" s="133"/>
      <c r="BM142" s="133"/>
      <c r="BN142" s="133"/>
      <c r="BO142" s="133"/>
      <c r="BP142" s="133"/>
      <c r="BQ142" s="133"/>
      <c r="BR142" s="133"/>
      <c r="BS142" s="133"/>
      <c r="BT142" s="133"/>
      <c r="BU142" s="133"/>
      <c r="BV142" s="133"/>
      <c r="BW142" s="133"/>
      <c r="BX142" s="133"/>
      <c r="BY142" s="133"/>
      <c r="BZ142" s="133"/>
      <c r="CA142" s="133"/>
      <c r="CB142" s="133"/>
      <c r="CC142" s="133"/>
      <c r="CD142" s="133"/>
      <c r="CE142" s="133"/>
      <c r="CF142" s="133"/>
      <c r="CG142" s="133"/>
      <c r="CH142" s="133"/>
      <c r="CI142" s="133"/>
      <c r="CJ142" s="133"/>
      <c r="CK142" s="133"/>
      <c r="CL142" s="133"/>
      <c r="CM142" s="133"/>
      <c r="CN142" s="133"/>
      <c r="CO142" s="133"/>
      <c r="CP142" s="133"/>
      <c r="CQ142" s="133"/>
      <c r="CR142" s="133"/>
      <c r="CS142" s="133"/>
      <c r="CT142" s="133"/>
      <c r="CU142" s="133"/>
      <c r="CV142" s="133"/>
      <c r="CW142" s="133"/>
      <c r="CX142" s="133"/>
      <c r="CY142" s="133"/>
      <c r="CZ142" s="133"/>
      <c r="DA142" s="133"/>
      <c r="DB142" s="133"/>
      <c r="DC142" s="133"/>
      <c r="DD142" s="133"/>
      <c r="DE142" s="133"/>
      <c r="DF142" s="133"/>
      <c r="DG142" s="133"/>
      <c r="DH142" s="133"/>
      <c r="DI142" s="133"/>
      <c r="DJ142" s="133"/>
      <c r="DK142" s="133"/>
      <c r="DL142" s="133"/>
      <c r="DM142" s="133"/>
      <c r="DN142" s="133"/>
      <c r="DO142" s="133"/>
      <c r="DP142" s="133"/>
      <c r="DQ142" s="133"/>
      <c r="DR142" s="133"/>
      <c r="DS142" s="133"/>
      <c r="DT142" s="133"/>
      <c r="DU142" s="133"/>
      <c r="DV142" s="133"/>
      <c r="DW142" s="133"/>
      <c r="DX142" s="133"/>
      <c r="DY142" s="133"/>
      <c r="DZ142" s="133"/>
      <c r="EA142" s="133"/>
      <c r="EB142" s="133"/>
      <c r="EC142" s="133"/>
      <c r="ED142" s="133"/>
      <c r="EE142" s="133"/>
      <c r="EF142" s="133"/>
      <c r="EG142" s="133"/>
      <c r="EH142" s="133"/>
      <c r="EI142" s="133"/>
      <c r="EJ142" s="133"/>
      <c r="EK142" s="133"/>
      <c r="EL142" s="133"/>
      <c r="EM142" s="133"/>
      <c r="EN142" s="133"/>
      <c r="EO142" s="133"/>
      <c r="EP142" s="133"/>
      <c r="EQ142" s="133"/>
      <c r="ER142" s="133"/>
      <c r="ES142" s="133"/>
      <c r="ET142" s="133"/>
      <c r="EU142" s="133"/>
      <c r="EV142" s="133"/>
      <c r="EW142" s="133"/>
      <c r="EX142" s="133"/>
      <c r="EY142" s="133"/>
      <c r="EZ142" s="133"/>
      <c r="FA142" s="133"/>
      <c r="FB142" s="133"/>
      <c r="FC142" s="133"/>
      <c r="FD142" s="133"/>
      <c r="FE142" s="133"/>
      <c r="FF142" s="133"/>
      <c r="FG142" s="133"/>
      <c r="FH142" s="133"/>
      <c r="FI142" s="133"/>
      <c r="FJ142" s="133"/>
      <c r="FK142" s="133"/>
      <c r="FL142" s="133"/>
      <c r="FM142" s="133"/>
      <c r="FN142" s="133"/>
      <c r="FO142" s="133"/>
      <c r="FP142" s="133"/>
      <c r="FQ142" s="133"/>
      <c r="FR142" s="133"/>
      <c r="FS142" s="133"/>
      <c r="FT142" s="133"/>
      <c r="FU142" s="133"/>
      <c r="FV142" s="133"/>
      <c r="FW142" s="133"/>
      <c r="FX142" s="133"/>
      <c r="FY142" s="133"/>
      <c r="FZ142" s="133"/>
      <c r="GA142" s="133"/>
      <c r="GB142" s="133"/>
      <c r="GC142" s="133"/>
      <c r="GD142" s="133"/>
      <c r="GE142" s="133"/>
      <c r="GF142" s="133"/>
      <c r="GG142" s="133"/>
      <c r="GH142" s="133"/>
      <c r="GI142" s="133"/>
      <c r="GJ142" s="133"/>
      <c r="GK142" s="133"/>
      <c r="GL142" s="133"/>
      <c r="GM142" s="133"/>
      <c r="GN142" s="133"/>
      <c r="GO142" s="133"/>
      <c r="GP142" s="133"/>
      <c r="GQ142" s="133"/>
      <c r="GR142" s="133"/>
      <c r="GS142" s="133"/>
      <c r="GT142" s="133"/>
      <c r="GU142" s="133"/>
      <c r="GV142" s="133"/>
      <c r="GW142" s="133"/>
    </row>
    <row r="143" spans="1:205" s="296" customFormat="1">
      <c r="A143" s="208" t="s">
        <v>549</v>
      </c>
      <c r="B143" s="205" t="s">
        <v>631</v>
      </c>
      <c r="C143" s="179" t="s">
        <v>2496</v>
      </c>
      <c r="D143" s="335">
        <v>100000</v>
      </c>
      <c r="E143" s="335"/>
      <c r="F143" s="309">
        <f t="shared" si="4"/>
        <v>163330831</v>
      </c>
      <c r="G143" s="60">
        <v>3</v>
      </c>
      <c r="H143" s="310"/>
      <c r="I143" s="549"/>
      <c r="J143" s="133"/>
      <c r="K143" s="133"/>
      <c r="L143" s="133"/>
      <c r="M143" s="133"/>
      <c r="N143" s="133"/>
      <c r="O143" s="133"/>
      <c r="P143" s="133"/>
      <c r="Q143" s="133"/>
      <c r="R143" s="133"/>
      <c r="S143" s="133"/>
      <c r="T143" s="133"/>
      <c r="U143" s="133"/>
      <c r="V143" s="133"/>
      <c r="W143" s="133"/>
      <c r="X143" s="133"/>
      <c r="Y143" s="133"/>
      <c r="Z143" s="133"/>
      <c r="AA143" s="133"/>
      <c r="AB143" s="133"/>
      <c r="AC143" s="133"/>
      <c r="AD143" s="133"/>
      <c r="AE143" s="133"/>
      <c r="AF143" s="133"/>
      <c r="AG143" s="133"/>
      <c r="AH143" s="133"/>
      <c r="AI143" s="133"/>
      <c r="AJ143" s="133"/>
      <c r="AK143" s="133"/>
      <c r="AL143" s="133"/>
      <c r="AM143" s="133"/>
      <c r="AN143" s="133"/>
      <c r="AO143" s="133"/>
      <c r="AP143" s="133"/>
      <c r="AQ143" s="133"/>
      <c r="AR143" s="133"/>
      <c r="AS143" s="133"/>
      <c r="AT143" s="133"/>
      <c r="AU143" s="133"/>
      <c r="AV143" s="133"/>
      <c r="AW143" s="133"/>
      <c r="AX143" s="133"/>
      <c r="AY143" s="133"/>
      <c r="AZ143" s="133"/>
      <c r="BA143" s="133"/>
      <c r="BB143" s="133"/>
      <c r="BC143" s="133"/>
      <c r="BD143" s="133"/>
      <c r="BE143" s="133"/>
      <c r="BF143" s="133"/>
      <c r="BG143" s="133"/>
      <c r="BH143" s="133"/>
      <c r="BI143" s="133"/>
      <c r="BJ143" s="133"/>
      <c r="BK143" s="133"/>
      <c r="BL143" s="133"/>
      <c r="BM143" s="133"/>
      <c r="BN143" s="133"/>
      <c r="BO143" s="133"/>
      <c r="BP143" s="133"/>
      <c r="BQ143" s="133"/>
      <c r="BR143" s="133"/>
      <c r="BS143" s="133"/>
      <c r="BT143" s="133"/>
      <c r="BU143" s="133"/>
      <c r="BV143" s="133"/>
      <c r="BW143" s="133"/>
      <c r="BX143" s="133"/>
      <c r="BY143" s="133"/>
      <c r="BZ143" s="133"/>
      <c r="CA143" s="133"/>
      <c r="CB143" s="133"/>
      <c r="CC143" s="133"/>
      <c r="CD143" s="133"/>
      <c r="CE143" s="133"/>
      <c r="CF143" s="133"/>
      <c r="CG143" s="133"/>
      <c r="CH143" s="133"/>
      <c r="CI143" s="133"/>
      <c r="CJ143" s="133"/>
      <c r="CK143" s="133"/>
      <c r="CL143" s="133"/>
      <c r="CM143" s="133"/>
      <c r="CN143" s="133"/>
      <c r="CO143" s="133"/>
      <c r="CP143" s="133"/>
      <c r="CQ143" s="133"/>
      <c r="CR143" s="133"/>
      <c r="CS143" s="133"/>
      <c r="CT143" s="133"/>
      <c r="CU143" s="133"/>
      <c r="CV143" s="133"/>
      <c r="CW143" s="133"/>
      <c r="CX143" s="133"/>
      <c r="CY143" s="133"/>
      <c r="CZ143" s="133"/>
      <c r="DA143" s="133"/>
      <c r="DB143" s="133"/>
      <c r="DC143" s="133"/>
      <c r="DD143" s="133"/>
      <c r="DE143" s="133"/>
      <c r="DF143" s="133"/>
      <c r="DG143" s="133"/>
      <c r="DH143" s="133"/>
      <c r="DI143" s="133"/>
      <c r="DJ143" s="133"/>
      <c r="DK143" s="133"/>
      <c r="DL143" s="133"/>
      <c r="DM143" s="133"/>
      <c r="DN143" s="133"/>
      <c r="DO143" s="133"/>
      <c r="DP143" s="133"/>
      <c r="DQ143" s="133"/>
      <c r="DR143" s="133"/>
      <c r="DS143" s="133"/>
      <c r="DT143" s="133"/>
      <c r="DU143" s="133"/>
      <c r="DV143" s="133"/>
      <c r="DW143" s="133"/>
      <c r="DX143" s="133"/>
      <c r="DY143" s="133"/>
      <c r="DZ143" s="133"/>
      <c r="EA143" s="133"/>
      <c r="EB143" s="133"/>
      <c r="EC143" s="133"/>
      <c r="ED143" s="133"/>
      <c r="EE143" s="133"/>
      <c r="EF143" s="133"/>
      <c r="EG143" s="133"/>
      <c r="EH143" s="133"/>
      <c r="EI143" s="133"/>
      <c r="EJ143" s="133"/>
      <c r="EK143" s="133"/>
      <c r="EL143" s="133"/>
      <c r="EM143" s="133"/>
      <c r="EN143" s="133"/>
      <c r="EO143" s="133"/>
      <c r="EP143" s="133"/>
      <c r="EQ143" s="133"/>
      <c r="ER143" s="133"/>
      <c r="ES143" s="133"/>
      <c r="ET143" s="133"/>
      <c r="EU143" s="133"/>
      <c r="EV143" s="133"/>
      <c r="EW143" s="133"/>
      <c r="EX143" s="133"/>
      <c r="EY143" s="133"/>
      <c r="EZ143" s="133"/>
      <c r="FA143" s="133"/>
      <c r="FB143" s="133"/>
      <c r="FC143" s="133"/>
      <c r="FD143" s="133"/>
      <c r="FE143" s="133"/>
      <c r="FF143" s="133"/>
      <c r="FG143" s="133"/>
      <c r="FH143" s="133"/>
      <c r="FI143" s="133"/>
      <c r="FJ143" s="133"/>
      <c r="FK143" s="133"/>
      <c r="FL143" s="133"/>
      <c r="FM143" s="133"/>
      <c r="FN143" s="133"/>
      <c r="FO143" s="133"/>
      <c r="FP143" s="133"/>
      <c r="FQ143" s="133"/>
      <c r="FR143" s="133"/>
      <c r="FS143" s="133"/>
      <c r="FT143" s="133"/>
      <c r="FU143" s="133"/>
      <c r="FV143" s="133"/>
      <c r="FW143" s="133"/>
      <c r="FX143" s="133"/>
      <c r="FY143" s="133"/>
      <c r="FZ143" s="133"/>
      <c r="GA143" s="133"/>
      <c r="GB143" s="133"/>
      <c r="GC143" s="133"/>
      <c r="GD143" s="133"/>
      <c r="GE143" s="133"/>
      <c r="GF143" s="133"/>
      <c r="GG143" s="133"/>
      <c r="GH143" s="133"/>
      <c r="GI143" s="133"/>
      <c r="GJ143" s="133"/>
      <c r="GK143" s="133"/>
      <c r="GL143" s="133"/>
      <c r="GM143" s="133"/>
      <c r="GN143" s="133"/>
      <c r="GO143" s="133"/>
      <c r="GP143" s="133"/>
      <c r="GQ143" s="133"/>
      <c r="GR143" s="133"/>
      <c r="GS143" s="133"/>
      <c r="GT143" s="133"/>
      <c r="GU143" s="133"/>
      <c r="GV143" s="133"/>
      <c r="GW143" s="133"/>
    </row>
    <row r="144" spans="1:205" s="296" customFormat="1" ht="25.5">
      <c r="A144" s="208" t="s">
        <v>549</v>
      </c>
      <c r="B144" s="205" t="s">
        <v>631</v>
      </c>
      <c r="C144" s="206" t="s">
        <v>2536</v>
      </c>
      <c r="D144" s="1024">
        <v>5000000</v>
      </c>
      <c r="E144" s="335"/>
      <c r="F144" s="309">
        <f t="shared" si="4"/>
        <v>168330831</v>
      </c>
      <c r="G144" s="60" t="s">
        <v>2532</v>
      </c>
      <c r="H144" s="310"/>
      <c r="I144" s="549"/>
      <c r="J144" s="133"/>
      <c r="K144" s="133"/>
      <c r="L144" s="133"/>
      <c r="M144" s="133"/>
      <c r="N144" s="133"/>
      <c r="O144" s="133"/>
      <c r="P144" s="133"/>
      <c r="Q144" s="133"/>
      <c r="R144" s="133"/>
      <c r="S144" s="133"/>
      <c r="T144" s="133"/>
      <c r="U144" s="133"/>
      <c r="V144" s="133"/>
      <c r="W144" s="133"/>
      <c r="X144" s="133"/>
      <c r="Y144" s="133"/>
      <c r="Z144" s="133"/>
      <c r="AA144" s="133"/>
      <c r="AB144" s="133"/>
      <c r="AC144" s="133"/>
      <c r="AD144" s="133"/>
      <c r="AE144" s="133"/>
      <c r="AF144" s="133"/>
      <c r="AG144" s="133"/>
      <c r="AH144" s="133"/>
      <c r="AI144" s="133"/>
      <c r="AJ144" s="133"/>
      <c r="AK144" s="133"/>
      <c r="AL144" s="133"/>
      <c r="AM144" s="133"/>
      <c r="AN144" s="133"/>
      <c r="AO144" s="133"/>
      <c r="AP144" s="133"/>
      <c r="AQ144" s="133"/>
      <c r="AR144" s="133"/>
      <c r="AS144" s="133"/>
      <c r="AT144" s="133"/>
      <c r="AU144" s="133"/>
      <c r="AV144" s="133"/>
      <c r="AW144" s="133"/>
      <c r="AX144" s="133"/>
      <c r="AY144" s="133"/>
      <c r="AZ144" s="133"/>
      <c r="BA144" s="133"/>
      <c r="BB144" s="133"/>
      <c r="BC144" s="133"/>
      <c r="BD144" s="133"/>
      <c r="BE144" s="133"/>
      <c r="BF144" s="133"/>
      <c r="BG144" s="133"/>
      <c r="BH144" s="133"/>
      <c r="BI144" s="133"/>
      <c r="BJ144" s="133"/>
      <c r="BK144" s="133"/>
      <c r="BL144" s="133"/>
      <c r="BM144" s="133"/>
      <c r="BN144" s="133"/>
      <c r="BO144" s="133"/>
      <c r="BP144" s="133"/>
      <c r="BQ144" s="133"/>
      <c r="BR144" s="133"/>
      <c r="BS144" s="133"/>
      <c r="BT144" s="133"/>
      <c r="BU144" s="133"/>
      <c r="BV144" s="133"/>
      <c r="BW144" s="133"/>
      <c r="BX144" s="133"/>
      <c r="BY144" s="133"/>
      <c r="BZ144" s="133"/>
      <c r="CA144" s="133"/>
      <c r="CB144" s="133"/>
      <c r="CC144" s="133"/>
      <c r="CD144" s="133"/>
      <c r="CE144" s="133"/>
      <c r="CF144" s="133"/>
      <c r="CG144" s="133"/>
      <c r="CH144" s="133"/>
      <c r="CI144" s="133"/>
      <c r="CJ144" s="133"/>
      <c r="CK144" s="133"/>
      <c r="CL144" s="133"/>
      <c r="CM144" s="133"/>
      <c r="CN144" s="133"/>
      <c r="CO144" s="133"/>
      <c r="CP144" s="133"/>
      <c r="CQ144" s="133"/>
      <c r="CR144" s="133"/>
      <c r="CS144" s="133"/>
      <c r="CT144" s="133"/>
      <c r="CU144" s="133"/>
      <c r="CV144" s="133"/>
      <c r="CW144" s="133"/>
      <c r="CX144" s="133"/>
      <c r="CY144" s="133"/>
      <c r="CZ144" s="133"/>
      <c r="DA144" s="133"/>
      <c r="DB144" s="133"/>
      <c r="DC144" s="133"/>
      <c r="DD144" s="133"/>
      <c r="DE144" s="133"/>
      <c r="DF144" s="133"/>
      <c r="DG144" s="133"/>
      <c r="DH144" s="133"/>
      <c r="DI144" s="133"/>
      <c r="DJ144" s="133"/>
      <c r="DK144" s="133"/>
      <c r="DL144" s="133"/>
      <c r="DM144" s="133"/>
      <c r="DN144" s="133"/>
      <c r="DO144" s="133"/>
      <c r="DP144" s="133"/>
      <c r="DQ144" s="133"/>
      <c r="DR144" s="133"/>
      <c r="DS144" s="133"/>
      <c r="DT144" s="133"/>
      <c r="DU144" s="133"/>
      <c r="DV144" s="133"/>
      <c r="DW144" s="133"/>
      <c r="DX144" s="133"/>
      <c r="DY144" s="133"/>
      <c r="DZ144" s="133"/>
      <c r="EA144" s="133"/>
      <c r="EB144" s="133"/>
      <c r="EC144" s="133"/>
      <c r="ED144" s="133"/>
      <c r="EE144" s="133"/>
      <c r="EF144" s="133"/>
      <c r="EG144" s="133"/>
      <c r="EH144" s="133"/>
      <c r="EI144" s="133"/>
      <c r="EJ144" s="133"/>
      <c r="EK144" s="133"/>
      <c r="EL144" s="133"/>
      <c r="EM144" s="133"/>
      <c r="EN144" s="133"/>
      <c r="EO144" s="133"/>
      <c r="EP144" s="133"/>
      <c r="EQ144" s="133"/>
      <c r="ER144" s="133"/>
      <c r="ES144" s="133"/>
      <c r="ET144" s="133"/>
      <c r="EU144" s="133"/>
      <c r="EV144" s="133"/>
      <c r="EW144" s="133"/>
      <c r="EX144" s="133"/>
      <c r="EY144" s="133"/>
      <c r="EZ144" s="133"/>
      <c r="FA144" s="133"/>
      <c r="FB144" s="133"/>
      <c r="FC144" s="133"/>
      <c r="FD144" s="133"/>
      <c r="FE144" s="133"/>
      <c r="FF144" s="133"/>
      <c r="FG144" s="133"/>
      <c r="FH144" s="133"/>
      <c r="FI144" s="133"/>
      <c r="FJ144" s="133"/>
      <c r="FK144" s="133"/>
      <c r="FL144" s="133"/>
      <c r="FM144" s="133"/>
      <c r="FN144" s="133"/>
      <c r="FO144" s="133"/>
      <c r="FP144" s="133"/>
      <c r="FQ144" s="133"/>
      <c r="FR144" s="133"/>
      <c r="FS144" s="133"/>
      <c r="FT144" s="133"/>
      <c r="FU144" s="133"/>
      <c r="FV144" s="133"/>
      <c r="FW144" s="133"/>
      <c r="FX144" s="133"/>
      <c r="FY144" s="133"/>
      <c r="FZ144" s="133"/>
      <c r="GA144" s="133"/>
      <c r="GB144" s="133"/>
      <c r="GC144" s="133"/>
      <c r="GD144" s="133"/>
      <c r="GE144" s="133"/>
      <c r="GF144" s="133"/>
      <c r="GG144" s="133"/>
      <c r="GH144" s="133"/>
      <c r="GI144" s="133"/>
      <c r="GJ144" s="133"/>
      <c r="GK144" s="133"/>
      <c r="GL144" s="133"/>
      <c r="GM144" s="133"/>
      <c r="GN144" s="133"/>
      <c r="GO144" s="133"/>
      <c r="GP144" s="133"/>
      <c r="GQ144" s="133"/>
      <c r="GR144" s="133"/>
      <c r="GS144" s="133"/>
      <c r="GT144" s="133"/>
      <c r="GU144" s="133"/>
      <c r="GV144" s="133"/>
      <c r="GW144" s="133"/>
    </row>
    <row r="145" spans="1:205" s="296" customFormat="1" ht="25.5">
      <c r="A145" s="208" t="s">
        <v>550</v>
      </c>
      <c r="B145" s="205" t="s">
        <v>632</v>
      </c>
      <c r="C145" s="206" t="s">
        <v>2537</v>
      </c>
      <c r="D145" s="1024">
        <v>2000000</v>
      </c>
      <c r="E145" s="335"/>
      <c r="F145" s="309">
        <f t="shared" si="4"/>
        <v>170330831</v>
      </c>
      <c r="G145" s="60" t="s">
        <v>2532</v>
      </c>
      <c r="H145" s="310"/>
      <c r="I145" s="549"/>
      <c r="J145" s="133"/>
      <c r="K145" s="133"/>
      <c r="L145" s="133"/>
      <c r="M145" s="133"/>
      <c r="N145" s="133"/>
      <c r="O145" s="133"/>
      <c r="P145" s="133"/>
      <c r="Q145" s="133"/>
      <c r="R145" s="133"/>
      <c r="S145" s="133"/>
      <c r="T145" s="133"/>
      <c r="U145" s="133"/>
      <c r="V145" s="133"/>
      <c r="W145" s="133"/>
      <c r="X145" s="133"/>
      <c r="Y145" s="133"/>
      <c r="Z145" s="133"/>
      <c r="AA145" s="133"/>
      <c r="AB145" s="133"/>
      <c r="AC145" s="133"/>
      <c r="AD145" s="133"/>
      <c r="AE145" s="133"/>
      <c r="AF145" s="133"/>
      <c r="AG145" s="133"/>
      <c r="AH145" s="133"/>
      <c r="AI145" s="133"/>
      <c r="AJ145" s="133"/>
      <c r="AK145" s="133"/>
      <c r="AL145" s="133"/>
      <c r="AM145" s="133"/>
      <c r="AN145" s="133"/>
      <c r="AO145" s="133"/>
      <c r="AP145" s="133"/>
      <c r="AQ145" s="133"/>
      <c r="AR145" s="133"/>
      <c r="AS145" s="133"/>
      <c r="AT145" s="133"/>
      <c r="AU145" s="133"/>
      <c r="AV145" s="133"/>
      <c r="AW145" s="133"/>
      <c r="AX145" s="133"/>
      <c r="AY145" s="133"/>
      <c r="AZ145" s="133"/>
      <c r="BA145" s="133"/>
      <c r="BB145" s="133"/>
      <c r="BC145" s="133"/>
      <c r="BD145" s="133"/>
      <c r="BE145" s="133"/>
      <c r="BF145" s="133"/>
      <c r="BG145" s="133"/>
      <c r="BH145" s="133"/>
      <c r="BI145" s="133"/>
      <c r="BJ145" s="133"/>
      <c r="BK145" s="133"/>
      <c r="BL145" s="133"/>
      <c r="BM145" s="133"/>
      <c r="BN145" s="133"/>
      <c r="BO145" s="133"/>
      <c r="BP145" s="133"/>
      <c r="BQ145" s="133"/>
      <c r="BR145" s="133"/>
      <c r="BS145" s="133"/>
      <c r="BT145" s="133"/>
      <c r="BU145" s="133"/>
      <c r="BV145" s="133"/>
      <c r="BW145" s="133"/>
      <c r="BX145" s="133"/>
      <c r="BY145" s="133"/>
      <c r="BZ145" s="133"/>
      <c r="CA145" s="133"/>
      <c r="CB145" s="133"/>
      <c r="CC145" s="133"/>
      <c r="CD145" s="133"/>
      <c r="CE145" s="133"/>
      <c r="CF145" s="133"/>
      <c r="CG145" s="133"/>
      <c r="CH145" s="133"/>
      <c r="CI145" s="133"/>
      <c r="CJ145" s="133"/>
      <c r="CK145" s="133"/>
      <c r="CL145" s="133"/>
      <c r="CM145" s="133"/>
      <c r="CN145" s="133"/>
      <c r="CO145" s="133"/>
      <c r="CP145" s="133"/>
      <c r="CQ145" s="133"/>
      <c r="CR145" s="133"/>
      <c r="CS145" s="133"/>
      <c r="CT145" s="133"/>
      <c r="CU145" s="133"/>
      <c r="CV145" s="133"/>
      <c r="CW145" s="133"/>
      <c r="CX145" s="133"/>
      <c r="CY145" s="133"/>
      <c r="CZ145" s="133"/>
      <c r="DA145" s="133"/>
      <c r="DB145" s="133"/>
      <c r="DC145" s="133"/>
      <c r="DD145" s="133"/>
      <c r="DE145" s="133"/>
      <c r="DF145" s="133"/>
      <c r="DG145" s="133"/>
      <c r="DH145" s="133"/>
      <c r="DI145" s="133"/>
      <c r="DJ145" s="133"/>
      <c r="DK145" s="133"/>
      <c r="DL145" s="133"/>
      <c r="DM145" s="133"/>
      <c r="DN145" s="133"/>
      <c r="DO145" s="133"/>
      <c r="DP145" s="133"/>
      <c r="DQ145" s="133"/>
      <c r="DR145" s="133"/>
      <c r="DS145" s="133"/>
      <c r="DT145" s="133"/>
      <c r="DU145" s="133"/>
      <c r="DV145" s="133"/>
      <c r="DW145" s="133"/>
      <c r="DX145" s="133"/>
      <c r="DY145" s="133"/>
      <c r="DZ145" s="133"/>
      <c r="EA145" s="133"/>
      <c r="EB145" s="133"/>
      <c r="EC145" s="133"/>
      <c r="ED145" s="133"/>
      <c r="EE145" s="133"/>
      <c r="EF145" s="133"/>
      <c r="EG145" s="133"/>
      <c r="EH145" s="133"/>
      <c r="EI145" s="133"/>
      <c r="EJ145" s="133"/>
      <c r="EK145" s="133"/>
      <c r="EL145" s="133"/>
      <c r="EM145" s="133"/>
      <c r="EN145" s="133"/>
      <c r="EO145" s="133"/>
      <c r="EP145" s="133"/>
      <c r="EQ145" s="133"/>
      <c r="ER145" s="133"/>
      <c r="ES145" s="133"/>
      <c r="ET145" s="133"/>
      <c r="EU145" s="133"/>
      <c r="EV145" s="133"/>
      <c r="EW145" s="133"/>
      <c r="EX145" s="133"/>
      <c r="EY145" s="133"/>
      <c r="EZ145" s="133"/>
      <c r="FA145" s="133"/>
      <c r="FB145" s="133"/>
      <c r="FC145" s="133"/>
      <c r="FD145" s="133"/>
      <c r="FE145" s="133"/>
      <c r="FF145" s="133"/>
      <c r="FG145" s="133"/>
      <c r="FH145" s="133"/>
      <c r="FI145" s="133"/>
      <c r="FJ145" s="133"/>
      <c r="FK145" s="133"/>
      <c r="FL145" s="133"/>
      <c r="FM145" s="133"/>
      <c r="FN145" s="133"/>
      <c r="FO145" s="133"/>
      <c r="FP145" s="133"/>
      <c r="FQ145" s="133"/>
      <c r="FR145" s="133"/>
      <c r="FS145" s="133"/>
      <c r="FT145" s="133"/>
      <c r="FU145" s="133"/>
      <c r="FV145" s="133"/>
      <c r="FW145" s="133"/>
      <c r="FX145" s="133"/>
      <c r="FY145" s="133"/>
      <c r="FZ145" s="133"/>
      <c r="GA145" s="133"/>
      <c r="GB145" s="133"/>
      <c r="GC145" s="133"/>
      <c r="GD145" s="133"/>
      <c r="GE145" s="133"/>
      <c r="GF145" s="133"/>
      <c r="GG145" s="133"/>
      <c r="GH145" s="133"/>
      <c r="GI145" s="133"/>
      <c r="GJ145" s="133"/>
      <c r="GK145" s="133"/>
      <c r="GL145" s="133"/>
      <c r="GM145" s="133"/>
      <c r="GN145" s="133"/>
      <c r="GO145" s="133"/>
      <c r="GP145" s="133"/>
      <c r="GQ145" s="133"/>
      <c r="GR145" s="133"/>
      <c r="GS145" s="133"/>
      <c r="GT145" s="133"/>
      <c r="GU145" s="133"/>
      <c r="GV145" s="133"/>
      <c r="GW145" s="133"/>
    </row>
    <row r="146" spans="1:205" s="296" customFormat="1" ht="25.5">
      <c r="A146" s="208" t="s">
        <v>551</v>
      </c>
      <c r="B146" s="205" t="s">
        <v>633</v>
      </c>
      <c r="C146" s="206" t="s">
        <v>2538</v>
      </c>
      <c r="D146" s="1024">
        <v>2000000</v>
      </c>
      <c r="E146" s="335"/>
      <c r="F146" s="309">
        <f t="shared" si="4"/>
        <v>172330831</v>
      </c>
      <c r="G146" s="60" t="s">
        <v>2532</v>
      </c>
      <c r="H146" s="310"/>
      <c r="I146" s="549"/>
      <c r="J146" s="133"/>
      <c r="K146" s="133"/>
      <c r="L146" s="133"/>
      <c r="M146" s="133"/>
      <c r="N146" s="133"/>
      <c r="O146" s="133"/>
      <c r="P146" s="133"/>
      <c r="Q146" s="133"/>
      <c r="R146" s="133"/>
      <c r="S146" s="133"/>
      <c r="T146" s="133"/>
      <c r="U146" s="133"/>
      <c r="V146" s="133"/>
      <c r="W146" s="133"/>
      <c r="X146" s="133"/>
      <c r="Y146" s="133"/>
      <c r="Z146" s="133"/>
      <c r="AA146" s="133"/>
      <c r="AB146" s="133"/>
      <c r="AC146" s="133"/>
      <c r="AD146" s="133"/>
      <c r="AE146" s="133"/>
      <c r="AF146" s="133"/>
      <c r="AG146" s="133"/>
      <c r="AH146" s="133"/>
      <c r="AI146" s="133"/>
      <c r="AJ146" s="133"/>
      <c r="AK146" s="133"/>
      <c r="AL146" s="133"/>
      <c r="AM146" s="133"/>
      <c r="AN146" s="133"/>
      <c r="AO146" s="133"/>
      <c r="AP146" s="133"/>
      <c r="AQ146" s="133"/>
      <c r="AR146" s="133"/>
      <c r="AS146" s="133"/>
      <c r="AT146" s="133"/>
      <c r="AU146" s="133"/>
      <c r="AV146" s="133"/>
      <c r="AW146" s="133"/>
      <c r="AX146" s="133"/>
      <c r="AY146" s="133"/>
      <c r="AZ146" s="133"/>
      <c r="BA146" s="133"/>
      <c r="BB146" s="133"/>
      <c r="BC146" s="133"/>
      <c r="BD146" s="133"/>
      <c r="BE146" s="133"/>
      <c r="BF146" s="133"/>
      <c r="BG146" s="133"/>
      <c r="BH146" s="133"/>
      <c r="BI146" s="133"/>
      <c r="BJ146" s="133"/>
      <c r="BK146" s="133"/>
      <c r="BL146" s="133"/>
      <c r="BM146" s="133"/>
      <c r="BN146" s="133"/>
      <c r="BO146" s="133"/>
      <c r="BP146" s="133"/>
      <c r="BQ146" s="133"/>
      <c r="BR146" s="133"/>
      <c r="BS146" s="133"/>
      <c r="BT146" s="133"/>
      <c r="BU146" s="133"/>
      <c r="BV146" s="133"/>
      <c r="BW146" s="133"/>
      <c r="BX146" s="133"/>
      <c r="BY146" s="133"/>
      <c r="BZ146" s="133"/>
      <c r="CA146" s="133"/>
      <c r="CB146" s="133"/>
      <c r="CC146" s="133"/>
      <c r="CD146" s="133"/>
      <c r="CE146" s="133"/>
      <c r="CF146" s="133"/>
      <c r="CG146" s="133"/>
      <c r="CH146" s="133"/>
      <c r="CI146" s="133"/>
      <c r="CJ146" s="133"/>
      <c r="CK146" s="133"/>
      <c r="CL146" s="133"/>
      <c r="CM146" s="133"/>
      <c r="CN146" s="133"/>
      <c r="CO146" s="133"/>
      <c r="CP146" s="133"/>
      <c r="CQ146" s="133"/>
      <c r="CR146" s="133"/>
      <c r="CS146" s="133"/>
      <c r="CT146" s="133"/>
      <c r="CU146" s="133"/>
      <c r="CV146" s="133"/>
      <c r="CW146" s="133"/>
      <c r="CX146" s="133"/>
      <c r="CY146" s="133"/>
      <c r="CZ146" s="133"/>
      <c r="DA146" s="133"/>
      <c r="DB146" s="133"/>
      <c r="DC146" s="133"/>
      <c r="DD146" s="133"/>
      <c r="DE146" s="133"/>
      <c r="DF146" s="133"/>
      <c r="DG146" s="133"/>
      <c r="DH146" s="133"/>
      <c r="DI146" s="133"/>
      <c r="DJ146" s="133"/>
      <c r="DK146" s="133"/>
      <c r="DL146" s="133"/>
      <c r="DM146" s="133"/>
      <c r="DN146" s="133"/>
      <c r="DO146" s="133"/>
      <c r="DP146" s="133"/>
      <c r="DQ146" s="133"/>
      <c r="DR146" s="133"/>
      <c r="DS146" s="133"/>
      <c r="DT146" s="133"/>
      <c r="DU146" s="133"/>
      <c r="DV146" s="133"/>
      <c r="DW146" s="133"/>
      <c r="DX146" s="133"/>
      <c r="DY146" s="133"/>
      <c r="DZ146" s="133"/>
      <c r="EA146" s="133"/>
      <c r="EB146" s="133"/>
      <c r="EC146" s="133"/>
      <c r="ED146" s="133"/>
      <c r="EE146" s="133"/>
      <c r="EF146" s="133"/>
      <c r="EG146" s="133"/>
      <c r="EH146" s="133"/>
      <c r="EI146" s="133"/>
      <c r="EJ146" s="133"/>
      <c r="EK146" s="133"/>
      <c r="EL146" s="133"/>
      <c r="EM146" s="133"/>
      <c r="EN146" s="133"/>
      <c r="EO146" s="133"/>
      <c r="EP146" s="133"/>
      <c r="EQ146" s="133"/>
      <c r="ER146" s="133"/>
      <c r="ES146" s="133"/>
      <c r="ET146" s="133"/>
      <c r="EU146" s="133"/>
      <c r="EV146" s="133"/>
      <c r="EW146" s="133"/>
      <c r="EX146" s="133"/>
      <c r="EY146" s="133"/>
      <c r="EZ146" s="133"/>
      <c r="FA146" s="133"/>
      <c r="FB146" s="133"/>
      <c r="FC146" s="133"/>
      <c r="FD146" s="133"/>
      <c r="FE146" s="133"/>
      <c r="FF146" s="133"/>
      <c r="FG146" s="133"/>
      <c r="FH146" s="133"/>
      <c r="FI146" s="133"/>
      <c r="FJ146" s="133"/>
      <c r="FK146" s="133"/>
      <c r="FL146" s="133"/>
      <c r="FM146" s="133"/>
      <c r="FN146" s="133"/>
      <c r="FO146" s="133"/>
      <c r="FP146" s="133"/>
      <c r="FQ146" s="133"/>
      <c r="FR146" s="133"/>
      <c r="FS146" s="133"/>
      <c r="FT146" s="133"/>
      <c r="FU146" s="133"/>
      <c r="FV146" s="133"/>
      <c r="FW146" s="133"/>
      <c r="FX146" s="133"/>
      <c r="FY146" s="133"/>
      <c r="FZ146" s="133"/>
      <c r="GA146" s="133"/>
      <c r="GB146" s="133"/>
      <c r="GC146" s="133"/>
      <c r="GD146" s="133"/>
      <c r="GE146" s="133"/>
      <c r="GF146" s="133"/>
      <c r="GG146" s="133"/>
      <c r="GH146" s="133"/>
      <c r="GI146" s="133"/>
      <c r="GJ146" s="133"/>
      <c r="GK146" s="133"/>
      <c r="GL146" s="133"/>
      <c r="GM146" s="133"/>
      <c r="GN146" s="133"/>
      <c r="GO146" s="133"/>
      <c r="GP146" s="133"/>
      <c r="GQ146" s="133"/>
      <c r="GR146" s="133"/>
      <c r="GS146" s="133"/>
      <c r="GT146" s="133"/>
      <c r="GU146" s="133"/>
      <c r="GV146" s="133"/>
      <c r="GW146" s="133"/>
    </row>
    <row r="147" spans="1:205" s="296" customFormat="1" ht="25.5">
      <c r="A147" s="208" t="s">
        <v>551</v>
      </c>
      <c r="B147" s="205" t="s">
        <v>633</v>
      </c>
      <c r="C147" s="194" t="s">
        <v>2615</v>
      </c>
      <c r="D147" s="335"/>
      <c r="E147" s="335">
        <v>25542000</v>
      </c>
      <c r="F147" s="309">
        <f t="shared" si="4"/>
        <v>146788831</v>
      </c>
      <c r="G147" s="60">
        <v>7</v>
      </c>
      <c r="H147" s="310"/>
      <c r="I147" s="1051"/>
      <c r="J147" s="133"/>
      <c r="K147" s="133"/>
      <c r="L147" s="133"/>
      <c r="M147" s="133"/>
      <c r="N147" s="133"/>
      <c r="O147" s="133"/>
      <c r="P147" s="133"/>
      <c r="Q147" s="133"/>
      <c r="R147" s="133"/>
      <c r="S147" s="133"/>
      <c r="T147" s="133"/>
      <c r="U147" s="133"/>
      <c r="V147" s="133"/>
      <c r="W147" s="133"/>
      <c r="X147" s="133"/>
      <c r="Y147" s="133"/>
      <c r="Z147" s="133"/>
      <c r="AA147" s="133"/>
      <c r="AB147" s="133"/>
      <c r="AC147" s="133"/>
      <c r="AD147" s="133"/>
      <c r="AE147" s="133"/>
      <c r="AF147" s="133"/>
      <c r="AG147" s="133"/>
      <c r="AH147" s="133"/>
      <c r="AI147" s="133"/>
      <c r="AJ147" s="133"/>
      <c r="AK147" s="133"/>
      <c r="AL147" s="133"/>
      <c r="AM147" s="133"/>
      <c r="AN147" s="133"/>
      <c r="AO147" s="133"/>
      <c r="AP147" s="133"/>
      <c r="AQ147" s="133"/>
      <c r="AR147" s="133"/>
      <c r="AS147" s="133"/>
      <c r="AT147" s="133"/>
      <c r="AU147" s="133"/>
      <c r="AV147" s="133"/>
      <c r="AW147" s="133"/>
      <c r="AX147" s="133"/>
      <c r="AY147" s="133"/>
      <c r="AZ147" s="133"/>
      <c r="BA147" s="133"/>
      <c r="BB147" s="133"/>
      <c r="BC147" s="133"/>
      <c r="BD147" s="133"/>
      <c r="BE147" s="133"/>
      <c r="BF147" s="133"/>
      <c r="BG147" s="133"/>
      <c r="BH147" s="133"/>
      <c r="BI147" s="133"/>
      <c r="BJ147" s="133"/>
      <c r="BK147" s="133"/>
      <c r="BL147" s="133"/>
      <c r="BM147" s="133"/>
      <c r="BN147" s="133"/>
      <c r="BO147" s="133"/>
      <c r="BP147" s="133"/>
      <c r="BQ147" s="133"/>
      <c r="BR147" s="133"/>
      <c r="BS147" s="133"/>
      <c r="BT147" s="133"/>
      <c r="BU147" s="133"/>
      <c r="BV147" s="133"/>
      <c r="BW147" s="133"/>
      <c r="BX147" s="133"/>
      <c r="BY147" s="133"/>
      <c r="BZ147" s="133"/>
      <c r="CA147" s="133"/>
      <c r="CB147" s="133"/>
      <c r="CC147" s="133"/>
      <c r="CD147" s="133"/>
      <c r="CE147" s="133"/>
      <c r="CF147" s="133"/>
      <c r="CG147" s="133"/>
      <c r="CH147" s="133"/>
      <c r="CI147" s="133"/>
      <c r="CJ147" s="133"/>
      <c r="CK147" s="133"/>
      <c r="CL147" s="133"/>
      <c r="CM147" s="133"/>
      <c r="CN147" s="133"/>
      <c r="CO147" s="133"/>
      <c r="CP147" s="133"/>
      <c r="CQ147" s="133"/>
      <c r="CR147" s="133"/>
      <c r="CS147" s="133"/>
      <c r="CT147" s="133"/>
      <c r="CU147" s="133"/>
      <c r="CV147" s="133"/>
      <c r="CW147" s="133"/>
      <c r="CX147" s="133"/>
      <c r="CY147" s="133"/>
      <c r="CZ147" s="133"/>
      <c r="DA147" s="133"/>
      <c r="DB147" s="133"/>
      <c r="DC147" s="133"/>
      <c r="DD147" s="133"/>
      <c r="DE147" s="133"/>
      <c r="DF147" s="133"/>
      <c r="DG147" s="133"/>
      <c r="DH147" s="133"/>
      <c r="DI147" s="133"/>
      <c r="DJ147" s="133"/>
      <c r="DK147" s="133"/>
      <c r="DL147" s="133"/>
      <c r="DM147" s="133"/>
      <c r="DN147" s="133"/>
      <c r="DO147" s="133"/>
      <c r="DP147" s="133"/>
      <c r="DQ147" s="133"/>
      <c r="DR147" s="133"/>
      <c r="DS147" s="133"/>
      <c r="DT147" s="133"/>
      <c r="DU147" s="133"/>
      <c r="DV147" s="133"/>
      <c r="DW147" s="133"/>
      <c r="DX147" s="133"/>
      <c r="DY147" s="133"/>
      <c r="DZ147" s="133"/>
      <c r="EA147" s="133"/>
      <c r="EB147" s="133"/>
      <c r="EC147" s="133"/>
      <c r="ED147" s="133"/>
      <c r="EE147" s="133"/>
      <c r="EF147" s="133"/>
      <c r="EG147" s="133"/>
      <c r="EH147" s="133"/>
      <c r="EI147" s="133"/>
      <c r="EJ147" s="133"/>
      <c r="EK147" s="133"/>
      <c r="EL147" s="133"/>
      <c r="EM147" s="133"/>
      <c r="EN147" s="133"/>
      <c r="EO147" s="133"/>
      <c r="EP147" s="133"/>
      <c r="EQ147" s="133"/>
      <c r="ER147" s="133"/>
      <c r="ES147" s="133"/>
      <c r="ET147" s="133"/>
      <c r="EU147" s="133"/>
      <c r="EV147" s="133"/>
      <c r="EW147" s="133"/>
      <c r="EX147" s="133"/>
      <c r="EY147" s="133"/>
      <c r="EZ147" s="133"/>
      <c r="FA147" s="133"/>
      <c r="FB147" s="133"/>
      <c r="FC147" s="133"/>
      <c r="FD147" s="133"/>
      <c r="FE147" s="133"/>
      <c r="FF147" s="133"/>
      <c r="FG147" s="133"/>
      <c r="FH147" s="133"/>
      <c r="FI147" s="133"/>
      <c r="FJ147" s="133"/>
      <c r="FK147" s="133"/>
      <c r="FL147" s="133"/>
      <c r="FM147" s="133"/>
      <c r="FN147" s="133"/>
      <c r="FO147" s="133"/>
      <c r="FP147" s="133"/>
      <c r="FQ147" s="133"/>
      <c r="FR147" s="133"/>
      <c r="FS147" s="133"/>
      <c r="FT147" s="133"/>
      <c r="FU147" s="133"/>
      <c r="FV147" s="133"/>
      <c r="FW147" s="133"/>
      <c r="FX147" s="133"/>
      <c r="FY147" s="133"/>
      <c r="FZ147" s="133"/>
      <c r="GA147" s="133"/>
      <c r="GB147" s="133"/>
      <c r="GC147" s="133"/>
      <c r="GD147" s="133"/>
      <c r="GE147" s="133"/>
      <c r="GF147" s="133"/>
      <c r="GG147" s="133"/>
      <c r="GH147" s="133"/>
      <c r="GI147" s="133"/>
      <c r="GJ147" s="133"/>
      <c r="GK147" s="133"/>
      <c r="GL147" s="133"/>
      <c r="GM147" s="133"/>
      <c r="GN147" s="133"/>
      <c r="GO147" s="133"/>
      <c r="GP147" s="133"/>
      <c r="GQ147" s="133"/>
      <c r="GR147" s="133"/>
      <c r="GS147" s="133"/>
      <c r="GT147" s="133"/>
      <c r="GU147" s="133"/>
      <c r="GV147" s="133"/>
      <c r="GW147" s="133"/>
    </row>
    <row r="148" spans="1:205" s="296" customFormat="1" ht="25.5">
      <c r="A148" s="208" t="s">
        <v>551</v>
      </c>
      <c r="B148" s="205" t="s">
        <v>633</v>
      </c>
      <c r="C148" s="206" t="s">
        <v>563</v>
      </c>
      <c r="D148" s="335"/>
      <c r="E148" s="335">
        <v>46317000</v>
      </c>
      <c r="F148" s="309">
        <f t="shared" si="4"/>
        <v>100471831</v>
      </c>
      <c r="G148" s="60">
        <v>6</v>
      </c>
      <c r="H148" s="310">
        <v>6.1</v>
      </c>
      <c r="I148" s="549"/>
      <c r="J148" s="133"/>
      <c r="K148" s="133"/>
      <c r="L148" s="133"/>
      <c r="M148" s="133"/>
      <c r="N148" s="133"/>
      <c r="O148" s="133"/>
      <c r="P148" s="133"/>
      <c r="Q148" s="133"/>
      <c r="R148" s="133"/>
      <c r="S148" s="133"/>
      <c r="T148" s="133"/>
      <c r="U148" s="133"/>
      <c r="V148" s="133"/>
      <c r="W148" s="133"/>
      <c r="X148" s="133"/>
      <c r="Y148" s="133"/>
      <c r="Z148" s="133"/>
      <c r="AA148" s="133"/>
      <c r="AB148" s="133"/>
      <c r="AC148" s="133"/>
      <c r="AD148" s="133"/>
      <c r="AE148" s="133"/>
      <c r="AF148" s="133"/>
      <c r="AG148" s="133"/>
      <c r="AH148" s="133"/>
      <c r="AI148" s="133"/>
      <c r="AJ148" s="133"/>
      <c r="AK148" s="133"/>
      <c r="AL148" s="133"/>
      <c r="AM148" s="133"/>
      <c r="AN148" s="133"/>
      <c r="AO148" s="133"/>
      <c r="AP148" s="133"/>
      <c r="AQ148" s="133"/>
      <c r="AR148" s="133"/>
      <c r="AS148" s="133"/>
      <c r="AT148" s="133"/>
      <c r="AU148" s="133"/>
      <c r="AV148" s="133"/>
      <c r="AW148" s="133"/>
      <c r="AX148" s="133"/>
      <c r="AY148" s="133"/>
      <c r="AZ148" s="133"/>
      <c r="BA148" s="133"/>
      <c r="BB148" s="133"/>
      <c r="BC148" s="133"/>
      <c r="BD148" s="133"/>
      <c r="BE148" s="133"/>
      <c r="BF148" s="133"/>
      <c r="BG148" s="133"/>
      <c r="BH148" s="133"/>
      <c r="BI148" s="133"/>
      <c r="BJ148" s="133"/>
      <c r="BK148" s="133"/>
      <c r="BL148" s="133"/>
      <c r="BM148" s="133"/>
      <c r="BN148" s="133"/>
      <c r="BO148" s="133"/>
      <c r="BP148" s="133"/>
      <c r="BQ148" s="133"/>
      <c r="BR148" s="133"/>
      <c r="BS148" s="133"/>
      <c r="BT148" s="133"/>
      <c r="BU148" s="133"/>
      <c r="BV148" s="133"/>
      <c r="BW148" s="133"/>
      <c r="BX148" s="133"/>
      <c r="BY148" s="133"/>
      <c r="BZ148" s="133"/>
      <c r="CA148" s="133"/>
      <c r="CB148" s="133"/>
      <c r="CC148" s="133"/>
      <c r="CD148" s="133"/>
      <c r="CE148" s="133"/>
      <c r="CF148" s="133"/>
      <c r="CG148" s="133"/>
      <c r="CH148" s="133"/>
      <c r="CI148" s="133"/>
      <c r="CJ148" s="133"/>
      <c r="CK148" s="133"/>
      <c r="CL148" s="133"/>
      <c r="CM148" s="133"/>
      <c r="CN148" s="133"/>
      <c r="CO148" s="133"/>
      <c r="CP148" s="133"/>
      <c r="CQ148" s="133"/>
      <c r="CR148" s="133"/>
      <c r="CS148" s="133"/>
      <c r="CT148" s="133"/>
      <c r="CU148" s="133"/>
      <c r="CV148" s="133"/>
      <c r="CW148" s="133"/>
      <c r="CX148" s="133"/>
      <c r="CY148" s="133"/>
      <c r="CZ148" s="133"/>
      <c r="DA148" s="133"/>
      <c r="DB148" s="133"/>
      <c r="DC148" s="133"/>
      <c r="DD148" s="133"/>
      <c r="DE148" s="133"/>
      <c r="DF148" s="133"/>
      <c r="DG148" s="133"/>
      <c r="DH148" s="133"/>
      <c r="DI148" s="133"/>
      <c r="DJ148" s="133"/>
      <c r="DK148" s="133"/>
      <c r="DL148" s="133"/>
      <c r="DM148" s="133"/>
      <c r="DN148" s="133"/>
      <c r="DO148" s="133"/>
      <c r="DP148" s="133"/>
      <c r="DQ148" s="133"/>
      <c r="DR148" s="133"/>
      <c r="DS148" s="133"/>
      <c r="DT148" s="133"/>
      <c r="DU148" s="133"/>
      <c r="DV148" s="133"/>
      <c r="DW148" s="133"/>
      <c r="DX148" s="133"/>
      <c r="DY148" s="133"/>
      <c r="DZ148" s="133"/>
      <c r="EA148" s="133"/>
      <c r="EB148" s="133"/>
      <c r="EC148" s="133"/>
      <c r="ED148" s="133"/>
      <c r="EE148" s="133"/>
      <c r="EF148" s="133"/>
      <c r="EG148" s="133"/>
      <c r="EH148" s="133"/>
      <c r="EI148" s="133"/>
      <c r="EJ148" s="133"/>
      <c r="EK148" s="133"/>
      <c r="EL148" s="133"/>
      <c r="EM148" s="133"/>
      <c r="EN148" s="133"/>
      <c r="EO148" s="133"/>
      <c r="EP148" s="133"/>
      <c r="EQ148" s="133"/>
      <c r="ER148" s="133"/>
      <c r="ES148" s="133"/>
      <c r="ET148" s="133"/>
      <c r="EU148" s="133"/>
      <c r="EV148" s="133"/>
      <c r="EW148" s="133"/>
      <c r="EX148" s="133"/>
      <c r="EY148" s="133"/>
      <c r="EZ148" s="133"/>
      <c r="FA148" s="133"/>
      <c r="FB148" s="133"/>
      <c r="FC148" s="133"/>
      <c r="FD148" s="133"/>
      <c r="FE148" s="133"/>
      <c r="FF148" s="133"/>
      <c r="FG148" s="133"/>
      <c r="FH148" s="133"/>
      <c r="FI148" s="133"/>
      <c r="FJ148" s="133"/>
      <c r="FK148" s="133"/>
      <c r="FL148" s="133"/>
      <c r="FM148" s="133"/>
      <c r="FN148" s="133"/>
      <c r="FO148" s="133"/>
      <c r="FP148" s="133"/>
      <c r="FQ148" s="133"/>
      <c r="FR148" s="133"/>
      <c r="FS148" s="133"/>
      <c r="FT148" s="133"/>
      <c r="FU148" s="133"/>
      <c r="FV148" s="133"/>
      <c r="FW148" s="133"/>
      <c r="FX148" s="133"/>
      <c r="FY148" s="133"/>
      <c r="FZ148" s="133"/>
      <c r="GA148" s="133"/>
      <c r="GB148" s="133"/>
      <c r="GC148" s="133"/>
      <c r="GD148" s="133"/>
      <c r="GE148" s="133"/>
      <c r="GF148" s="133"/>
      <c r="GG148" s="133"/>
      <c r="GH148" s="133"/>
      <c r="GI148" s="133"/>
      <c r="GJ148" s="133"/>
      <c r="GK148" s="133"/>
      <c r="GL148" s="133"/>
      <c r="GM148" s="133"/>
      <c r="GN148" s="133"/>
      <c r="GO148" s="133"/>
      <c r="GP148" s="133"/>
      <c r="GQ148" s="133"/>
      <c r="GR148" s="133"/>
      <c r="GS148" s="133"/>
      <c r="GT148" s="133"/>
      <c r="GU148" s="133"/>
      <c r="GV148" s="133"/>
      <c r="GW148" s="133"/>
    </row>
    <row r="149" spans="1:205" s="296" customFormat="1" ht="25.5">
      <c r="A149" s="208" t="s">
        <v>552</v>
      </c>
      <c r="B149" s="205" t="s">
        <v>634</v>
      </c>
      <c r="C149" s="206" t="s">
        <v>2512</v>
      </c>
      <c r="D149" s="335">
        <v>2105000</v>
      </c>
      <c r="E149" s="335"/>
      <c r="F149" s="309">
        <f t="shared" si="4"/>
        <v>102576831</v>
      </c>
      <c r="G149" s="60" t="s">
        <v>2532</v>
      </c>
      <c r="H149" s="310"/>
      <c r="I149" s="549"/>
      <c r="J149" s="133"/>
      <c r="K149" s="133"/>
      <c r="L149" s="133"/>
      <c r="M149" s="133"/>
      <c r="N149" s="133"/>
      <c r="O149" s="133"/>
      <c r="P149" s="133"/>
      <c r="Q149" s="133"/>
      <c r="R149" s="133"/>
      <c r="S149" s="133"/>
      <c r="T149" s="133"/>
      <c r="U149" s="133"/>
      <c r="V149" s="133"/>
      <c r="W149" s="133"/>
      <c r="X149" s="133"/>
      <c r="Y149" s="133"/>
      <c r="Z149" s="133"/>
      <c r="AA149" s="133"/>
      <c r="AB149" s="133"/>
      <c r="AC149" s="133"/>
      <c r="AD149" s="133"/>
      <c r="AE149" s="133"/>
      <c r="AF149" s="133"/>
      <c r="AG149" s="133"/>
      <c r="AH149" s="133"/>
      <c r="AI149" s="133"/>
      <c r="AJ149" s="133"/>
      <c r="AK149" s="133"/>
      <c r="AL149" s="133"/>
      <c r="AM149" s="133"/>
      <c r="AN149" s="133"/>
      <c r="AO149" s="133"/>
      <c r="AP149" s="133"/>
      <c r="AQ149" s="133"/>
      <c r="AR149" s="133"/>
      <c r="AS149" s="133"/>
      <c r="AT149" s="133"/>
      <c r="AU149" s="133"/>
      <c r="AV149" s="133"/>
      <c r="AW149" s="133"/>
      <c r="AX149" s="133"/>
      <c r="AY149" s="133"/>
      <c r="AZ149" s="133"/>
      <c r="BA149" s="133"/>
      <c r="BB149" s="133"/>
      <c r="BC149" s="133"/>
      <c r="BD149" s="133"/>
      <c r="BE149" s="133"/>
      <c r="BF149" s="133"/>
      <c r="BG149" s="133"/>
      <c r="BH149" s="133"/>
      <c r="BI149" s="133"/>
      <c r="BJ149" s="133"/>
      <c r="BK149" s="133"/>
      <c r="BL149" s="133"/>
      <c r="BM149" s="133"/>
      <c r="BN149" s="133"/>
      <c r="BO149" s="133"/>
      <c r="BP149" s="133"/>
      <c r="BQ149" s="133"/>
      <c r="BR149" s="133"/>
      <c r="BS149" s="133"/>
      <c r="BT149" s="133"/>
      <c r="BU149" s="133"/>
      <c r="BV149" s="133"/>
      <c r="BW149" s="133"/>
      <c r="BX149" s="133"/>
      <c r="BY149" s="133"/>
      <c r="BZ149" s="133"/>
      <c r="CA149" s="133"/>
      <c r="CB149" s="133"/>
      <c r="CC149" s="133"/>
      <c r="CD149" s="133"/>
      <c r="CE149" s="133"/>
      <c r="CF149" s="133"/>
      <c r="CG149" s="133"/>
      <c r="CH149" s="133"/>
      <c r="CI149" s="133"/>
      <c r="CJ149" s="133"/>
      <c r="CK149" s="133"/>
      <c r="CL149" s="133"/>
      <c r="CM149" s="133"/>
      <c r="CN149" s="133"/>
      <c r="CO149" s="133"/>
      <c r="CP149" s="133"/>
      <c r="CQ149" s="133"/>
      <c r="CR149" s="133"/>
      <c r="CS149" s="133"/>
      <c r="CT149" s="133"/>
      <c r="CU149" s="133"/>
      <c r="CV149" s="133"/>
      <c r="CW149" s="133"/>
      <c r="CX149" s="133"/>
      <c r="CY149" s="133"/>
      <c r="CZ149" s="133"/>
      <c r="DA149" s="133"/>
      <c r="DB149" s="133"/>
      <c r="DC149" s="133"/>
      <c r="DD149" s="133"/>
      <c r="DE149" s="133"/>
      <c r="DF149" s="133"/>
      <c r="DG149" s="133"/>
      <c r="DH149" s="133"/>
      <c r="DI149" s="133"/>
      <c r="DJ149" s="133"/>
      <c r="DK149" s="133"/>
      <c r="DL149" s="133"/>
      <c r="DM149" s="133"/>
      <c r="DN149" s="133"/>
      <c r="DO149" s="133"/>
      <c r="DP149" s="133"/>
      <c r="DQ149" s="133"/>
      <c r="DR149" s="133"/>
      <c r="DS149" s="133"/>
      <c r="DT149" s="133"/>
      <c r="DU149" s="133"/>
      <c r="DV149" s="133"/>
      <c r="DW149" s="133"/>
      <c r="DX149" s="133"/>
      <c r="DY149" s="133"/>
      <c r="DZ149" s="133"/>
      <c r="EA149" s="133"/>
      <c r="EB149" s="133"/>
      <c r="EC149" s="133"/>
      <c r="ED149" s="133"/>
      <c r="EE149" s="133"/>
      <c r="EF149" s="133"/>
      <c r="EG149" s="133"/>
      <c r="EH149" s="133"/>
      <c r="EI149" s="133"/>
      <c r="EJ149" s="133"/>
      <c r="EK149" s="133"/>
      <c r="EL149" s="133"/>
      <c r="EM149" s="133"/>
      <c r="EN149" s="133"/>
      <c r="EO149" s="133"/>
      <c r="EP149" s="133"/>
      <c r="EQ149" s="133"/>
      <c r="ER149" s="133"/>
      <c r="ES149" s="133"/>
      <c r="ET149" s="133"/>
      <c r="EU149" s="133"/>
      <c r="EV149" s="133"/>
      <c r="EW149" s="133"/>
      <c r="EX149" s="133"/>
      <c r="EY149" s="133"/>
      <c r="EZ149" s="133"/>
      <c r="FA149" s="133"/>
      <c r="FB149" s="133"/>
      <c r="FC149" s="133"/>
      <c r="FD149" s="133"/>
      <c r="FE149" s="133"/>
      <c r="FF149" s="133"/>
      <c r="FG149" s="133"/>
      <c r="FH149" s="133"/>
      <c r="FI149" s="133"/>
      <c r="FJ149" s="133"/>
      <c r="FK149" s="133"/>
      <c r="FL149" s="133"/>
      <c r="FM149" s="133"/>
      <c r="FN149" s="133"/>
      <c r="FO149" s="133"/>
      <c r="FP149" s="133"/>
      <c r="FQ149" s="133"/>
      <c r="FR149" s="133"/>
      <c r="FS149" s="133"/>
      <c r="FT149" s="133"/>
      <c r="FU149" s="133"/>
      <c r="FV149" s="133"/>
      <c r="FW149" s="133"/>
      <c r="FX149" s="133"/>
      <c r="FY149" s="133"/>
      <c r="FZ149" s="133"/>
      <c r="GA149" s="133"/>
      <c r="GB149" s="133"/>
      <c r="GC149" s="133"/>
      <c r="GD149" s="133"/>
      <c r="GE149" s="133"/>
      <c r="GF149" s="133"/>
      <c r="GG149" s="133"/>
      <c r="GH149" s="133"/>
      <c r="GI149" s="133"/>
      <c r="GJ149" s="133"/>
      <c r="GK149" s="133"/>
      <c r="GL149" s="133"/>
      <c r="GM149" s="133"/>
      <c r="GN149" s="133"/>
      <c r="GO149" s="133"/>
      <c r="GP149" s="133"/>
      <c r="GQ149" s="133"/>
      <c r="GR149" s="133"/>
      <c r="GS149" s="133"/>
      <c r="GT149" s="133"/>
      <c r="GU149" s="133"/>
      <c r="GV149" s="133"/>
      <c r="GW149" s="133"/>
    </row>
    <row r="150" spans="1:205" s="296" customFormat="1" ht="25.5">
      <c r="A150" s="208" t="s">
        <v>553</v>
      </c>
      <c r="B150" s="205" t="s">
        <v>2625</v>
      </c>
      <c r="C150" s="206" t="s">
        <v>564</v>
      </c>
      <c r="D150" s="335"/>
      <c r="E150" s="335">
        <v>24323000</v>
      </c>
      <c r="F150" s="309">
        <f t="shared" si="4"/>
        <v>78253831</v>
      </c>
      <c r="G150" s="60">
        <v>6</v>
      </c>
      <c r="H150" s="310">
        <v>6.1</v>
      </c>
      <c r="I150" s="550"/>
      <c r="J150" s="133"/>
      <c r="K150" s="133"/>
      <c r="L150" s="133"/>
      <c r="M150" s="133"/>
      <c r="N150" s="133"/>
      <c r="O150" s="133"/>
      <c r="P150" s="133"/>
      <c r="Q150" s="133"/>
      <c r="R150" s="133"/>
      <c r="S150" s="133"/>
      <c r="T150" s="133"/>
      <c r="U150" s="133"/>
      <c r="V150" s="133"/>
      <c r="W150" s="133"/>
      <c r="X150" s="133"/>
      <c r="Y150" s="133"/>
      <c r="Z150" s="133"/>
      <c r="AA150" s="133"/>
      <c r="AB150" s="133"/>
      <c r="AC150" s="133"/>
      <c r="AD150" s="133"/>
      <c r="AE150" s="133"/>
      <c r="AF150" s="133"/>
      <c r="AG150" s="133"/>
      <c r="AH150" s="133"/>
      <c r="AI150" s="133"/>
      <c r="AJ150" s="133"/>
      <c r="AK150" s="133"/>
      <c r="AL150" s="133"/>
      <c r="AM150" s="133"/>
      <c r="AN150" s="133"/>
      <c r="AO150" s="133"/>
      <c r="AP150" s="133"/>
      <c r="AQ150" s="133"/>
      <c r="AR150" s="133"/>
      <c r="AS150" s="133"/>
      <c r="AT150" s="133"/>
      <c r="AU150" s="133"/>
      <c r="AV150" s="133"/>
      <c r="AW150" s="133"/>
      <c r="AX150" s="133"/>
      <c r="AY150" s="133"/>
      <c r="AZ150" s="133"/>
      <c r="BA150" s="133"/>
      <c r="BB150" s="133"/>
      <c r="BC150" s="133"/>
      <c r="BD150" s="133"/>
      <c r="BE150" s="133"/>
      <c r="BF150" s="133"/>
      <c r="BG150" s="133"/>
      <c r="BH150" s="133"/>
      <c r="BI150" s="133"/>
      <c r="BJ150" s="133"/>
      <c r="BK150" s="133"/>
      <c r="BL150" s="133"/>
      <c r="BM150" s="133"/>
      <c r="BN150" s="133"/>
      <c r="BO150" s="133"/>
      <c r="BP150" s="133"/>
      <c r="BQ150" s="133"/>
      <c r="BR150" s="133"/>
      <c r="BS150" s="133"/>
      <c r="BT150" s="133"/>
      <c r="BU150" s="133"/>
      <c r="BV150" s="133"/>
      <c r="BW150" s="133"/>
      <c r="BX150" s="133"/>
      <c r="BY150" s="133"/>
      <c r="BZ150" s="133"/>
      <c r="CA150" s="133"/>
      <c r="CB150" s="133"/>
      <c r="CC150" s="133"/>
      <c r="CD150" s="133"/>
      <c r="CE150" s="133"/>
      <c r="CF150" s="133"/>
      <c r="CG150" s="133"/>
      <c r="CH150" s="133"/>
      <c r="CI150" s="133"/>
      <c r="CJ150" s="133"/>
      <c r="CK150" s="133"/>
      <c r="CL150" s="133"/>
      <c r="CM150" s="133"/>
      <c r="CN150" s="133"/>
      <c r="CO150" s="133"/>
      <c r="CP150" s="133"/>
      <c r="CQ150" s="133"/>
      <c r="CR150" s="133"/>
      <c r="CS150" s="133"/>
      <c r="CT150" s="133"/>
      <c r="CU150" s="133"/>
      <c r="CV150" s="133"/>
      <c r="CW150" s="133"/>
      <c r="CX150" s="133"/>
      <c r="CY150" s="133"/>
      <c r="CZ150" s="133"/>
      <c r="DA150" s="133"/>
      <c r="DB150" s="133"/>
      <c r="DC150" s="133"/>
      <c r="DD150" s="133"/>
      <c r="DE150" s="133"/>
      <c r="DF150" s="133"/>
      <c r="DG150" s="133"/>
      <c r="DH150" s="133"/>
      <c r="DI150" s="133"/>
      <c r="DJ150" s="133"/>
      <c r="DK150" s="133"/>
      <c r="DL150" s="133"/>
      <c r="DM150" s="133"/>
      <c r="DN150" s="133"/>
      <c r="DO150" s="133"/>
      <c r="DP150" s="133"/>
      <c r="DQ150" s="133"/>
      <c r="DR150" s="133"/>
      <c r="DS150" s="133"/>
      <c r="DT150" s="133"/>
      <c r="DU150" s="133"/>
      <c r="DV150" s="133"/>
      <c r="DW150" s="133"/>
      <c r="DX150" s="133"/>
      <c r="DY150" s="133"/>
      <c r="DZ150" s="133"/>
      <c r="EA150" s="133"/>
      <c r="EB150" s="133"/>
      <c r="EC150" s="133"/>
      <c r="ED150" s="133"/>
      <c r="EE150" s="133"/>
      <c r="EF150" s="133"/>
      <c r="EG150" s="133"/>
      <c r="EH150" s="133"/>
      <c r="EI150" s="133"/>
      <c r="EJ150" s="133"/>
      <c r="EK150" s="133"/>
      <c r="EL150" s="133"/>
      <c r="EM150" s="133"/>
      <c r="EN150" s="133"/>
      <c r="EO150" s="133"/>
      <c r="EP150" s="133"/>
      <c r="EQ150" s="133"/>
      <c r="ER150" s="133"/>
      <c r="ES150" s="133"/>
      <c r="ET150" s="133"/>
      <c r="EU150" s="133"/>
      <c r="EV150" s="133"/>
      <c r="EW150" s="133"/>
      <c r="EX150" s="133"/>
      <c r="EY150" s="133"/>
      <c r="EZ150" s="133"/>
      <c r="FA150" s="133"/>
      <c r="FB150" s="133"/>
      <c r="FC150" s="133"/>
      <c r="FD150" s="133"/>
      <c r="FE150" s="133"/>
      <c r="FF150" s="133"/>
      <c r="FG150" s="133"/>
      <c r="FH150" s="133"/>
      <c r="FI150" s="133"/>
      <c r="FJ150" s="133"/>
      <c r="FK150" s="133"/>
      <c r="FL150" s="133"/>
      <c r="FM150" s="133"/>
      <c r="FN150" s="133"/>
      <c r="FO150" s="133"/>
      <c r="FP150" s="133"/>
      <c r="FQ150" s="133"/>
      <c r="FR150" s="133"/>
      <c r="FS150" s="133"/>
      <c r="FT150" s="133"/>
      <c r="FU150" s="133"/>
      <c r="FV150" s="133"/>
      <c r="FW150" s="133"/>
      <c r="FX150" s="133"/>
      <c r="FY150" s="133"/>
      <c r="FZ150" s="133"/>
      <c r="GA150" s="133"/>
      <c r="GB150" s="133"/>
      <c r="GC150" s="133"/>
      <c r="GD150" s="133"/>
      <c r="GE150" s="133"/>
      <c r="GF150" s="133"/>
      <c r="GG150" s="133"/>
      <c r="GH150" s="133"/>
      <c r="GI150" s="133"/>
      <c r="GJ150" s="133"/>
      <c r="GK150" s="133"/>
      <c r="GL150" s="133"/>
      <c r="GM150" s="133"/>
      <c r="GN150" s="133"/>
      <c r="GO150" s="133"/>
      <c r="GP150" s="133"/>
      <c r="GQ150" s="133"/>
      <c r="GR150" s="133"/>
      <c r="GS150" s="133"/>
      <c r="GT150" s="133"/>
      <c r="GU150" s="133"/>
      <c r="GV150" s="133"/>
      <c r="GW150" s="133"/>
    </row>
    <row r="151" spans="1:205" s="296" customFormat="1" ht="51">
      <c r="A151" s="208" t="s">
        <v>554</v>
      </c>
      <c r="B151" s="205" t="s">
        <v>635</v>
      </c>
      <c r="C151" s="206" t="s">
        <v>617</v>
      </c>
      <c r="D151" s="335"/>
      <c r="E151" s="335">
        <v>15850000</v>
      </c>
      <c r="F151" s="309">
        <f t="shared" si="4"/>
        <v>62403831</v>
      </c>
      <c r="G151" s="60" t="s">
        <v>626</v>
      </c>
      <c r="H151" s="310"/>
      <c r="I151" s="549"/>
      <c r="J151" s="133"/>
      <c r="K151" s="133"/>
      <c r="L151" s="133"/>
      <c r="M151" s="133"/>
      <c r="N151" s="133"/>
      <c r="O151" s="133"/>
      <c r="P151" s="133"/>
      <c r="Q151" s="133"/>
      <c r="R151" s="133"/>
      <c r="S151" s="133"/>
      <c r="T151" s="133"/>
      <c r="U151" s="133"/>
      <c r="V151" s="133"/>
      <c r="W151" s="133"/>
      <c r="X151" s="133"/>
      <c r="Y151" s="133"/>
      <c r="Z151" s="133"/>
      <c r="AA151" s="133"/>
      <c r="AB151" s="133"/>
      <c r="AC151" s="133"/>
      <c r="AD151" s="133"/>
      <c r="AE151" s="133"/>
      <c r="AF151" s="133"/>
      <c r="AG151" s="133"/>
      <c r="AH151" s="133"/>
      <c r="AI151" s="133"/>
      <c r="AJ151" s="133"/>
      <c r="AK151" s="133"/>
      <c r="AL151" s="133"/>
      <c r="AM151" s="133"/>
      <c r="AN151" s="133"/>
      <c r="AO151" s="133"/>
      <c r="AP151" s="133"/>
      <c r="AQ151" s="133"/>
      <c r="AR151" s="133"/>
      <c r="AS151" s="133"/>
      <c r="AT151" s="133"/>
      <c r="AU151" s="133"/>
      <c r="AV151" s="133"/>
      <c r="AW151" s="133"/>
      <c r="AX151" s="133"/>
      <c r="AY151" s="133"/>
      <c r="AZ151" s="133"/>
      <c r="BA151" s="133"/>
      <c r="BB151" s="133"/>
      <c r="BC151" s="133"/>
      <c r="BD151" s="133"/>
      <c r="BE151" s="133"/>
      <c r="BF151" s="133"/>
      <c r="BG151" s="133"/>
      <c r="BH151" s="133"/>
      <c r="BI151" s="133"/>
      <c r="BJ151" s="133"/>
      <c r="BK151" s="133"/>
      <c r="BL151" s="133"/>
      <c r="BM151" s="133"/>
      <c r="BN151" s="133"/>
      <c r="BO151" s="133"/>
      <c r="BP151" s="133"/>
      <c r="BQ151" s="133"/>
      <c r="BR151" s="133"/>
      <c r="BS151" s="133"/>
      <c r="BT151" s="133"/>
      <c r="BU151" s="133"/>
      <c r="BV151" s="133"/>
      <c r="BW151" s="133"/>
      <c r="BX151" s="133"/>
      <c r="BY151" s="133"/>
      <c r="BZ151" s="133"/>
      <c r="CA151" s="133"/>
      <c r="CB151" s="133"/>
      <c r="CC151" s="133"/>
      <c r="CD151" s="133"/>
      <c r="CE151" s="133"/>
      <c r="CF151" s="133"/>
      <c r="CG151" s="133"/>
      <c r="CH151" s="133"/>
      <c r="CI151" s="133"/>
      <c r="CJ151" s="133"/>
      <c r="CK151" s="133"/>
      <c r="CL151" s="133"/>
      <c r="CM151" s="133"/>
      <c r="CN151" s="133"/>
      <c r="CO151" s="133"/>
      <c r="CP151" s="133"/>
      <c r="CQ151" s="133"/>
      <c r="CR151" s="133"/>
      <c r="CS151" s="133"/>
      <c r="CT151" s="133"/>
      <c r="CU151" s="133"/>
      <c r="CV151" s="133"/>
      <c r="CW151" s="133"/>
      <c r="CX151" s="133"/>
      <c r="CY151" s="133"/>
      <c r="CZ151" s="133"/>
      <c r="DA151" s="133"/>
      <c r="DB151" s="133"/>
      <c r="DC151" s="133"/>
      <c r="DD151" s="133"/>
      <c r="DE151" s="133"/>
      <c r="DF151" s="133"/>
      <c r="DG151" s="133"/>
      <c r="DH151" s="133"/>
      <c r="DI151" s="133"/>
      <c r="DJ151" s="133"/>
      <c r="DK151" s="133"/>
      <c r="DL151" s="133"/>
      <c r="DM151" s="133"/>
      <c r="DN151" s="133"/>
      <c r="DO151" s="133"/>
      <c r="DP151" s="133"/>
      <c r="DQ151" s="133"/>
      <c r="DR151" s="133"/>
      <c r="DS151" s="133"/>
      <c r="DT151" s="133"/>
      <c r="DU151" s="133"/>
      <c r="DV151" s="133"/>
      <c r="DW151" s="133"/>
      <c r="DX151" s="133"/>
      <c r="DY151" s="133"/>
      <c r="DZ151" s="133"/>
      <c r="EA151" s="133"/>
      <c r="EB151" s="133"/>
      <c r="EC151" s="133"/>
      <c r="ED151" s="133"/>
      <c r="EE151" s="133"/>
      <c r="EF151" s="133"/>
      <c r="EG151" s="133"/>
      <c r="EH151" s="133"/>
      <c r="EI151" s="133"/>
      <c r="EJ151" s="133"/>
      <c r="EK151" s="133"/>
      <c r="EL151" s="133"/>
      <c r="EM151" s="133"/>
      <c r="EN151" s="133"/>
      <c r="EO151" s="133"/>
      <c r="EP151" s="133"/>
      <c r="EQ151" s="133"/>
      <c r="ER151" s="133"/>
      <c r="ES151" s="133"/>
      <c r="ET151" s="133"/>
      <c r="EU151" s="133"/>
      <c r="EV151" s="133"/>
      <c r="EW151" s="133"/>
      <c r="EX151" s="133"/>
      <c r="EY151" s="133"/>
      <c r="EZ151" s="133"/>
      <c r="FA151" s="133"/>
      <c r="FB151" s="133"/>
      <c r="FC151" s="133"/>
      <c r="FD151" s="133"/>
      <c r="FE151" s="133"/>
      <c r="FF151" s="133"/>
      <c r="FG151" s="133"/>
      <c r="FH151" s="133"/>
      <c r="FI151" s="133"/>
      <c r="FJ151" s="133"/>
      <c r="FK151" s="133"/>
      <c r="FL151" s="133"/>
      <c r="FM151" s="133"/>
      <c r="FN151" s="133"/>
      <c r="FO151" s="133"/>
      <c r="FP151" s="133"/>
      <c r="FQ151" s="133"/>
      <c r="FR151" s="133"/>
      <c r="FS151" s="133"/>
      <c r="FT151" s="133"/>
      <c r="FU151" s="133"/>
      <c r="FV151" s="133"/>
      <c r="FW151" s="133"/>
      <c r="FX151" s="133"/>
      <c r="FY151" s="133"/>
      <c r="FZ151" s="133"/>
      <c r="GA151" s="133"/>
      <c r="GB151" s="133"/>
      <c r="GC151" s="133"/>
      <c r="GD151" s="133"/>
      <c r="GE151" s="133"/>
      <c r="GF151" s="133"/>
      <c r="GG151" s="133"/>
      <c r="GH151" s="133"/>
      <c r="GI151" s="133"/>
      <c r="GJ151" s="133"/>
      <c r="GK151" s="133"/>
      <c r="GL151" s="133"/>
      <c r="GM151" s="133"/>
      <c r="GN151" s="133"/>
      <c r="GO151" s="133"/>
      <c r="GP151" s="133"/>
      <c r="GQ151" s="133"/>
      <c r="GR151" s="133"/>
      <c r="GS151" s="133"/>
      <c r="GT151" s="133"/>
      <c r="GU151" s="133"/>
      <c r="GV151" s="133"/>
      <c r="GW151" s="133"/>
    </row>
    <row r="152" spans="1:205" s="296" customFormat="1" ht="25.5">
      <c r="A152" s="984" t="s">
        <v>555</v>
      </c>
      <c r="B152" s="205" t="s">
        <v>636</v>
      </c>
      <c r="C152" s="206" t="s">
        <v>2539</v>
      </c>
      <c r="D152" s="167">
        <v>5000000</v>
      </c>
      <c r="E152" s="335"/>
      <c r="F152" s="309">
        <f t="shared" si="4"/>
        <v>67403831</v>
      </c>
      <c r="G152" s="60" t="s">
        <v>2532</v>
      </c>
      <c r="H152" s="310"/>
      <c r="I152" s="549"/>
      <c r="J152" s="133"/>
      <c r="K152" s="133"/>
      <c r="L152" s="133"/>
      <c r="M152" s="133"/>
      <c r="N152" s="133"/>
      <c r="O152" s="133"/>
      <c r="P152" s="133"/>
      <c r="Q152" s="133"/>
      <c r="R152" s="133"/>
      <c r="S152" s="133"/>
      <c r="T152" s="133"/>
      <c r="U152" s="133"/>
      <c r="V152" s="133"/>
      <c r="W152" s="133"/>
      <c r="X152" s="133"/>
      <c r="Y152" s="133"/>
      <c r="Z152" s="133"/>
      <c r="AA152" s="133"/>
      <c r="AB152" s="133"/>
      <c r="AC152" s="133"/>
      <c r="AD152" s="133"/>
      <c r="AE152" s="133"/>
      <c r="AF152" s="133"/>
      <c r="AG152" s="133"/>
      <c r="AH152" s="133"/>
      <c r="AI152" s="133"/>
      <c r="AJ152" s="133"/>
      <c r="AK152" s="133"/>
      <c r="AL152" s="133"/>
      <c r="AM152" s="133"/>
      <c r="AN152" s="133"/>
      <c r="AO152" s="133"/>
      <c r="AP152" s="133"/>
      <c r="AQ152" s="133"/>
      <c r="AR152" s="133"/>
      <c r="AS152" s="133"/>
      <c r="AT152" s="133"/>
      <c r="AU152" s="133"/>
      <c r="AV152" s="133"/>
      <c r="AW152" s="133"/>
      <c r="AX152" s="133"/>
      <c r="AY152" s="133"/>
      <c r="AZ152" s="133"/>
      <c r="BA152" s="133"/>
      <c r="BB152" s="133"/>
      <c r="BC152" s="133"/>
      <c r="BD152" s="133"/>
      <c r="BE152" s="133"/>
      <c r="BF152" s="133"/>
      <c r="BG152" s="133"/>
      <c r="BH152" s="133"/>
      <c r="BI152" s="133"/>
      <c r="BJ152" s="133"/>
      <c r="BK152" s="133"/>
      <c r="BL152" s="133"/>
      <c r="BM152" s="133"/>
      <c r="BN152" s="133"/>
      <c r="BO152" s="133"/>
      <c r="BP152" s="133"/>
      <c r="BQ152" s="133"/>
      <c r="BR152" s="133"/>
      <c r="BS152" s="133"/>
      <c r="BT152" s="133"/>
      <c r="BU152" s="133"/>
      <c r="BV152" s="133"/>
      <c r="BW152" s="133"/>
      <c r="BX152" s="133"/>
      <c r="BY152" s="133"/>
      <c r="BZ152" s="133"/>
      <c r="CA152" s="133"/>
      <c r="CB152" s="133"/>
      <c r="CC152" s="133"/>
      <c r="CD152" s="133"/>
      <c r="CE152" s="133"/>
      <c r="CF152" s="133"/>
      <c r="CG152" s="133"/>
      <c r="CH152" s="133"/>
      <c r="CI152" s="133"/>
      <c r="CJ152" s="133"/>
      <c r="CK152" s="133"/>
      <c r="CL152" s="133"/>
      <c r="CM152" s="133"/>
      <c r="CN152" s="133"/>
      <c r="CO152" s="133"/>
      <c r="CP152" s="133"/>
      <c r="CQ152" s="133"/>
      <c r="CR152" s="133"/>
      <c r="CS152" s="133"/>
      <c r="CT152" s="133"/>
      <c r="CU152" s="133"/>
      <c r="CV152" s="133"/>
      <c r="CW152" s="133"/>
      <c r="CX152" s="133"/>
      <c r="CY152" s="133"/>
      <c r="CZ152" s="133"/>
      <c r="DA152" s="133"/>
      <c r="DB152" s="133"/>
      <c r="DC152" s="133"/>
      <c r="DD152" s="133"/>
      <c r="DE152" s="133"/>
      <c r="DF152" s="133"/>
      <c r="DG152" s="133"/>
      <c r="DH152" s="133"/>
      <c r="DI152" s="133"/>
      <c r="DJ152" s="133"/>
      <c r="DK152" s="133"/>
      <c r="DL152" s="133"/>
      <c r="DM152" s="133"/>
      <c r="DN152" s="133"/>
      <c r="DO152" s="133"/>
      <c r="DP152" s="133"/>
      <c r="DQ152" s="133"/>
      <c r="DR152" s="133"/>
      <c r="DS152" s="133"/>
      <c r="DT152" s="133"/>
      <c r="DU152" s="133"/>
      <c r="DV152" s="133"/>
      <c r="DW152" s="133"/>
      <c r="DX152" s="133"/>
      <c r="DY152" s="133"/>
      <c r="DZ152" s="133"/>
      <c r="EA152" s="133"/>
      <c r="EB152" s="133"/>
      <c r="EC152" s="133"/>
      <c r="ED152" s="133"/>
      <c r="EE152" s="133"/>
      <c r="EF152" s="133"/>
      <c r="EG152" s="133"/>
      <c r="EH152" s="133"/>
      <c r="EI152" s="133"/>
      <c r="EJ152" s="133"/>
      <c r="EK152" s="133"/>
      <c r="EL152" s="133"/>
      <c r="EM152" s="133"/>
      <c r="EN152" s="133"/>
      <c r="EO152" s="133"/>
      <c r="EP152" s="133"/>
      <c r="EQ152" s="133"/>
      <c r="ER152" s="133"/>
      <c r="ES152" s="133"/>
      <c r="ET152" s="133"/>
      <c r="EU152" s="133"/>
      <c r="EV152" s="133"/>
      <c r="EW152" s="133"/>
      <c r="EX152" s="133"/>
      <c r="EY152" s="133"/>
      <c r="EZ152" s="133"/>
      <c r="FA152" s="133"/>
      <c r="FB152" s="133"/>
      <c r="FC152" s="133"/>
      <c r="FD152" s="133"/>
      <c r="FE152" s="133"/>
      <c r="FF152" s="133"/>
      <c r="FG152" s="133"/>
      <c r="FH152" s="133"/>
      <c r="FI152" s="133"/>
      <c r="FJ152" s="133"/>
      <c r="FK152" s="133"/>
      <c r="FL152" s="133"/>
      <c r="FM152" s="133"/>
      <c r="FN152" s="133"/>
      <c r="FO152" s="133"/>
      <c r="FP152" s="133"/>
      <c r="FQ152" s="133"/>
      <c r="FR152" s="133"/>
      <c r="FS152" s="133"/>
      <c r="FT152" s="133"/>
      <c r="FU152" s="133"/>
      <c r="FV152" s="133"/>
      <c r="FW152" s="133"/>
      <c r="FX152" s="133"/>
      <c r="FY152" s="133"/>
      <c r="FZ152" s="133"/>
      <c r="GA152" s="133"/>
      <c r="GB152" s="133"/>
      <c r="GC152" s="133"/>
      <c r="GD152" s="133"/>
      <c r="GE152" s="133"/>
      <c r="GF152" s="133"/>
      <c r="GG152" s="133"/>
      <c r="GH152" s="133"/>
      <c r="GI152" s="133"/>
      <c r="GJ152" s="133"/>
      <c r="GK152" s="133"/>
      <c r="GL152" s="133"/>
      <c r="GM152" s="133"/>
      <c r="GN152" s="133"/>
      <c r="GO152" s="133"/>
      <c r="GP152" s="133"/>
      <c r="GQ152" s="133"/>
      <c r="GR152" s="133"/>
      <c r="GS152" s="133"/>
      <c r="GT152" s="133"/>
      <c r="GU152" s="133"/>
      <c r="GV152" s="133"/>
      <c r="GW152" s="133"/>
    </row>
    <row r="153" spans="1:205" s="296" customFormat="1">
      <c r="A153" s="208" t="s">
        <v>555</v>
      </c>
      <c r="B153" s="205" t="s">
        <v>636</v>
      </c>
      <c r="C153" s="194" t="s">
        <v>618</v>
      </c>
      <c r="D153" s="335">
        <v>300000000</v>
      </c>
      <c r="E153" s="335"/>
      <c r="F153" s="309">
        <f t="shared" si="4"/>
        <v>367403831</v>
      </c>
      <c r="G153" s="60"/>
      <c r="H153" s="310"/>
      <c r="I153" s="549"/>
      <c r="J153" s="133"/>
      <c r="K153" s="133"/>
      <c r="L153" s="133"/>
      <c r="M153" s="133"/>
      <c r="N153" s="133"/>
      <c r="O153" s="133"/>
      <c r="P153" s="133"/>
      <c r="Q153" s="133"/>
      <c r="R153" s="133"/>
      <c r="S153" s="133"/>
      <c r="T153" s="133"/>
      <c r="U153" s="133"/>
      <c r="V153" s="133"/>
      <c r="W153" s="133"/>
      <c r="X153" s="133"/>
      <c r="Y153" s="133"/>
      <c r="Z153" s="133"/>
      <c r="AA153" s="133"/>
      <c r="AB153" s="133"/>
      <c r="AC153" s="133"/>
      <c r="AD153" s="133"/>
      <c r="AE153" s="133"/>
      <c r="AF153" s="133"/>
      <c r="AG153" s="133"/>
      <c r="AH153" s="133"/>
      <c r="AI153" s="133"/>
      <c r="AJ153" s="133"/>
      <c r="AK153" s="133"/>
      <c r="AL153" s="133"/>
      <c r="AM153" s="133"/>
      <c r="AN153" s="133"/>
      <c r="AO153" s="133"/>
      <c r="AP153" s="133"/>
      <c r="AQ153" s="133"/>
      <c r="AR153" s="133"/>
      <c r="AS153" s="133"/>
      <c r="AT153" s="133"/>
      <c r="AU153" s="133"/>
      <c r="AV153" s="133"/>
      <c r="AW153" s="133"/>
      <c r="AX153" s="133"/>
      <c r="AY153" s="133"/>
      <c r="AZ153" s="133"/>
      <c r="BA153" s="133"/>
      <c r="BB153" s="133"/>
      <c r="BC153" s="133"/>
      <c r="BD153" s="133"/>
      <c r="BE153" s="133"/>
      <c r="BF153" s="133"/>
      <c r="BG153" s="133"/>
      <c r="BH153" s="133"/>
      <c r="BI153" s="133"/>
      <c r="BJ153" s="133"/>
      <c r="BK153" s="133"/>
      <c r="BL153" s="133"/>
      <c r="BM153" s="133"/>
      <c r="BN153" s="133"/>
      <c r="BO153" s="133"/>
      <c r="BP153" s="133"/>
      <c r="BQ153" s="133"/>
      <c r="BR153" s="133"/>
      <c r="BS153" s="133"/>
      <c r="BT153" s="133"/>
      <c r="BU153" s="133"/>
      <c r="BV153" s="133"/>
      <c r="BW153" s="133"/>
      <c r="BX153" s="133"/>
      <c r="BY153" s="133"/>
      <c r="BZ153" s="133"/>
      <c r="CA153" s="133"/>
      <c r="CB153" s="133"/>
      <c r="CC153" s="133"/>
      <c r="CD153" s="133"/>
      <c r="CE153" s="133"/>
      <c r="CF153" s="133"/>
      <c r="CG153" s="133"/>
      <c r="CH153" s="133"/>
      <c r="CI153" s="133"/>
      <c r="CJ153" s="133"/>
      <c r="CK153" s="133"/>
      <c r="CL153" s="133"/>
      <c r="CM153" s="133"/>
      <c r="CN153" s="133"/>
      <c r="CO153" s="133"/>
      <c r="CP153" s="133"/>
      <c r="CQ153" s="133"/>
      <c r="CR153" s="133"/>
      <c r="CS153" s="133"/>
      <c r="CT153" s="133"/>
      <c r="CU153" s="133"/>
      <c r="CV153" s="133"/>
      <c r="CW153" s="133"/>
      <c r="CX153" s="133"/>
      <c r="CY153" s="133"/>
      <c r="CZ153" s="133"/>
      <c r="DA153" s="133"/>
      <c r="DB153" s="133"/>
      <c r="DC153" s="133"/>
      <c r="DD153" s="133"/>
      <c r="DE153" s="133"/>
      <c r="DF153" s="133"/>
      <c r="DG153" s="133"/>
      <c r="DH153" s="133"/>
      <c r="DI153" s="133"/>
      <c r="DJ153" s="133"/>
      <c r="DK153" s="133"/>
      <c r="DL153" s="133"/>
      <c r="DM153" s="133"/>
      <c r="DN153" s="133"/>
      <c r="DO153" s="133"/>
      <c r="DP153" s="133"/>
      <c r="DQ153" s="133"/>
      <c r="DR153" s="133"/>
      <c r="DS153" s="133"/>
      <c r="DT153" s="133"/>
      <c r="DU153" s="133"/>
      <c r="DV153" s="133"/>
      <c r="DW153" s="133"/>
      <c r="DX153" s="133"/>
      <c r="DY153" s="133"/>
      <c r="DZ153" s="133"/>
      <c r="EA153" s="133"/>
      <c r="EB153" s="133"/>
      <c r="EC153" s="133"/>
      <c r="ED153" s="133"/>
      <c r="EE153" s="133"/>
      <c r="EF153" s="133"/>
      <c r="EG153" s="133"/>
      <c r="EH153" s="133"/>
      <c r="EI153" s="133"/>
      <c r="EJ153" s="133"/>
      <c r="EK153" s="133"/>
      <c r="EL153" s="133"/>
      <c r="EM153" s="133"/>
      <c r="EN153" s="133"/>
      <c r="EO153" s="133"/>
      <c r="EP153" s="133"/>
      <c r="EQ153" s="133"/>
      <c r="ER153" s="133"/>
      <c r="ES153" s="133"/>
      <c r="ET153" s="133"/>
      <c r="EU153" s="133"/>
      <c r="EV153" s="133"/>
      <c r="EW153" s="133"/>
      <c r="EX153" s="133"/>
      <c r="EY153" s="133"/>
      <c r="EZ153" s="133"/>
      <c r="FA153" s="133"/>
      <c r="FB153" s="133"/>
      <c r="FC153" s="133"/>
      <c r="FD153" s="133"/>
      <c r="FE153" s="133"/>
      <c r="FF153" s="133"/>
      <c r="FG153" s="133"/>
      <c r="FH153" s="133"/>
      <c r="FI153" s="133"/>
      <c r="FJ153" s="133"/>
      <c r="FK153" s="133"/>
      <c r="FL153" s="133"/>
      <c r="FM153" s="133"/>
      <c r="FN153" s="133"/>
      <c r="FO153" s="133"/>
      <c r="FP153" s="133"/>
      <c r="FQ153" s="133"/>
      <c r="FR153" s="133"/>
      <c r="FS153" s="133"/>
      <c r="FT153" s="133"/>
      <c r="FU153" s="133"/>
      <c r="FV153" s="133"/>
      <c r="FW153" s="133"/>
      <c r="FX153" s="133"/>
      <c r="FY153" s="133"/>
      <c r="FZ153" s="133"/>
      <c r="GA153" s="133"/>
      <c r="GB153" s="133"/>
      <c r="GC153" s="133"/>
      <c r="GD153" s="133"/>
      <c r="GE153" s="133"/>
      <c r="GF153" s="133"/>
      <c r="GG153" s="133"/>
      <c r="GH153" s="133"/>
      <c r="GI153" s="133"/>
      <c r="GJ153" s="133"/>
      <c r="GK153" s="133"/>
      <c r="GL153" s="133"/>
      <c r="GM153" s="133"/>
      <c r="GN153" s="133"/>
      <c r="GO153" s="133"/>
      <c r="GP153" s="133"/>
      <c r="GQ153" s="133"/>
      <c r="GR153" s="133"/>
      <c r="GS153" s="133"/>
      <c r="GT153" s="133"/>
      <c r="GU153" s="133"/>
      <c r="GV153" s="133"/>
      <c r="GW153" s="133"/>
    </row>
    <row r="154" spans="1:205" s="296" customFormat="1" ht="25.5">
      <c r="A154" s="208" t="s">
        <v>555</v>
      </c>
      <c r="B154" s="205" t="s">
        <v>636</v>
      </c>
      <c r="C154" s="206" t="s">
        <v>619</v>
      </c>
      <c r="D154" s="335"/>
      <c r="E154" s="335">
        <v>82912500</v>
      </c>
      <c r="F154" s="309">
        <f t="shared" si="4"/>
        <v>284491331</v>
      </c>
      <c r="G154" s="60">
        <v>6</v>
      </c>
      <c r="H154" s="310">
        <v>6.1</v>
      </c>
      <c r="I154" s="549"/>
      <c r="J154" s="133"/>
      <c r="K154" s="133"/>
      <c r="L154" s="133"/>
      <c r="M154" s="133"/>
      <c r="N154" s="133"/>
      <c r="O154" s="133"/>
      <c r="P154" s="133"/>
      <c r="Q154" s="133"/>
      <c r="R154" s="133"/>
      <c r="S154" s="133"/>
      <c r="T154" s="133"/>
      <c r="U154" s="133"/>
      <c r="V154" s="133"/>
      <c r="W154" s="133"/>
      <c r="X154" s="133"/>
      <c r="Y154" s="133"/>
      <c r="Z154" s="133"/>
      <c r="AA154" s="133"/>
      <c r="AB154" s="133"/>
      <c r="AC154" s="133"/>
      <c r="AD154" s="133"/>
      <c r="AE154" s="133"/>
      <c r="AF154" s="133"/>
      <c r="AG154" s="133"/>
      <c r="AH154" s="133"/>
      <c r="AI154" s="133"/>
      <c r="AJ154" s="133"/>
      <c r="AK154" s="133"/>
      <c r="AL154" s="133"/>
      <c r="AM154" s="133"/>
      <c r="AN154" s="133"/>
      <c r="AO154" s="133"/>
      <c r="AP154" s="133"/>
      <c r="AQ154" s="133"/>
      <c r="AR154" s="133"/>
      <c r="AS154" s="133"/>
      <c r="AT154" s="133"/>
      <c r="AU154" s="133"/>
      <c r="AV154" s="133"/>
      <c r="AW154" s="133"/>
      <c r="AX154" s="133"/>
      <c r="AY154" s="133"/>
      <c r="AZ154" s="133"/>
      <c r="BA154" s="133"/>
      <c r="BB154" s="133"/>
      <c r="BC154" s="133"/>
      <c r="BD154" s="133"/>
      <c r="BE154" s="133"/>
      <c r="BF154" s="133"/>
      <c r="BG154" s="133"/>
      <c r="BH154" s="133"/>
      <c r="BI154" s="133"/>
      <c r="BJ154" s="133"/>
      <c r="BK154" s="133"/>
      <c r="BL154" s="133"/>
      <c r="BM154" s="133"/>
      <c r="BN154" s="133"/>
      <c r="BO154" s="133"/>
      <c r="BP154" s="133"/>
      <c r="BQ154" s="133"/>
      <c r="BR154" s="133"/>
      <c r="BS154" s="133"/>
      <c r="BT154" s="133"/>
      <c r="BU154" s="133"/>
      <c r="BV154" s="133"/>
      <c r="BW154" s="133"/>
      <c r="BX154" s="133"/>
      <c r="BY154" s="133"/>
      <c r="BZ154" s="133"/>
      <c r="CA154" s="133"/>
      <c r="CB154" s="133"/>
      <c r="CC154" s="133"/>
      <c r="CD154" s="133"/>
      <c r="CE154" s="133"/>
      <c r="CF154" s="133"/>
      <c r="CG154" s="133"/>
      <c r="CH154" s="133"/>
      <c r="CI154" s="133"/>
      <c r="CJ154" s="133"/>
      <c r="CK154" s="133"/>
      <c r="CL154" s="133"/>
      <c r="CM154" s="133"/>
      <c r="CN154" s="133"/>
      <c r="CO154" s="133"/>
      <c r="CP154" s="133"/>
      <c r="CQ154" s="133"/>
      <c r="CR154" s="133"/>
      <c r="CS154" s="133"/>
      <c r="CT154" s="133"/>
      <c r="CU154" s="133"/>
      <c r="CV154" s="133"/>
      <c r="CW154" s="133"/>
      <c r="CX154" s="133"/>
      <c r="CY154" s="133"/>
      <c r="CZ154" s="133"/>
      <c r="DA154" s="133"/>
      <c r="DB154" s="133"/>
      <c r="DC154" s="133"/>
      <c r="DD154" s="133"/>
      <c r="DE154" s="133"/>
      <c r="DF154" s="133"/>
      <c r="DG154" s="133"/>
      <c r="DH154" s="133"/>
      <c r="DI154" s="133"/>
      <c r="DJ154" s="133"/>
      <c r="DK154" s="133"/>
      <c r="DL154" s="133"/>
      <c r="DM154" s="133"/>
      <c r="DN154" s="133"/>
      <c r="DO154" s="133"/>
      <c r="DP154" s="133"/>
      <c r="DQ154" s="133"/>
      <c r="DR154" s="133"/>
      <c r="DS154" s="133"/>
      <c r="DT154" s="133"/>
      <c r="DU154" s="133"/>
      <c r="DV154" s="133"/>
      <c r="DW154" s="133"/>
      <c r="DX154" s="133"/>
      <c r="DY154" s="133"/>
      <c r="DZ154" s="133"/>
      <c r="EA154" s="133"/>
      <c r="EB154" s="133"/>
      <c r="EC154" s="133"/>
      <c r="ED154" s="133"/>
      <c r="EE154" s="133"/>
      <c r="EF154" s="133"/>
      <c r="EG154" s="133"/>
      <c r="EH154" s="133"/>
      <c r="EI154" s="133"/>
      <c r="EJ154" s="133"/>
      <c r="EK154" s="133"/>
      <c r="EL154" s="133"/>
      <c r="EM154" s="133"/>
      <c r="EN154" s="133"/>
      <c r="EO154" s="133"/>
      <c r="EP154" s="133"/>
      <c r="EQ154" s="133"/>
      <c r="ER154" s="133"/>
      <c r="ES154" s="133"/>
      <c r="ET154" s="133"/>
      <c r="EU154" s="133"/>
      <c r="EV154" s="133"/>
      <c r="EW154" s="133"/>
      <c r="EX154" s="133"/>
      <c r="EY154" s="133"/>
      <c r="EZ154" s="133"/>
      <c r="FA154" s="133"/>
      <c r="FB154" s="133"/>
      <c r="FC154" s="133"/>
      <c r="FD154" s="133"/>
      <c r="FE154" s="133"/>
      <c r="FF154" s="133"/>
      <c r="FG154" s="133"/>
      <c r="FH154" s="133"/>
      <c r="FI154" s="133"/>
      <c r="FJ154" s="133"/>
      <c r="FK154" s="133"/>
      <c r="FL154" s="133"/>
      <c r="FM154" s="133"/>
      <c r="FN154" s="133"/>
      <c r="FO154" s="133"/>
      <c r="FP154" s="133"/>
      <c r="FQ154" s="133"/>
      <c r="FR154" s="133"/>
      <c r="FS154" s="133"/>
      <c r="FT154" s="133"/>
      <c r="FU154" s="133"/>
      <c r="FV154" s="133"/>
      <c r="FW154" s="133"/>
      <c r="FX154" s="133"/>
      <c r="FY154" s="133"/>
      <c r="FZ154" s="133"/>
      <c r="GA154" s="133"/>
      <c r="GB154" s="133"/>
      <c r="GC154" s="133"/>
      <c r="GD154" s="133"/>
      <c r="GE154" s="133"/>
      <c r="GF154" s="133"/>
      <c r="GG154" s="133"/>
      <c r="GH154" s="133"/>
      <c r="GI154" s="133"/>
      <c r="GJ154" s="133"/>
      <c r="GK154" s="133"/>
      <c r="GL154" s="133"/>
      <c r="GM154" s="133"/>
      <c r="GN154" s="133"/>
      <c r="GO154" s="133"/>
      <c r="GP154" s="133"/>
      <c r="GQ154" s="133"/>
      <c r="GR154" s="133"/>
      <c r="GS154" s="133"/>
      <c r="GT154" s="133"/>
      <c r="GU154" s="133"/>
      <c r="GV154" s="133"/>
      <c r="GW154" s="133"/>
    </row>
    <row r="155" spans="1:205" s="296" customFormat="1" ht="25.5">
      <c r="A155" s="208" t="s">
        <v>555</v>
      </c>
      <c r="B155" s="205" t="s">
        <v>636</v>
      </c>
      <c r="C155" s="206" t="s">
        <v>621</v>
      </c>
      <c r="D155" s="335"/>
      <c r="E155" s="335">
        <v>33391600</v>
      </c>
      <c r="F155" s="309">
        <f t="shared" si="4"/>
        <v>251099731</v>
      </c>
      <c r="G155" s="60">
        <v>6</v>
      </c>
      <c r="H155" s="310">
        <v>6.1</v>
      </c>
      <c r="I155" s="549"/>
      <c r="J155" s="133"/>
      <c r="K155" s="133"/>
      <c r="L155" s="133"/>
      <c r="M155" s="133"/>
      <c r="N155" s="133"/>
      <c r="O155" s="133"/>
      <c r="P155" s="133"/>
      <c r="Q155" s="133"/>
      <c r="R155" s="133"/>
      <c r="S155" s="133"/>
      <c r="T155" s="133"/>
      <c r="U155" s="133"/>
      <c r="V155" s="133"/>
      <c r="W155" s="133"/>
      <c r="X155" s="133"/>
      <c r="Y155" s="133"/>
      <c r="Z155" s="133"/>
      <c r="AA155" s="133"/>
      <c r="AB155" s="133"/>
      <c r="AC155" s="133"/>
      <c r="AD155" s="133"/>
      <c r="AE155" s="133"/>
      <c r="AF155" s="133"/>
      <c r="AG155" s="133"/>
      <c r="AH155" s="133"/>
      <c r="AI155" s="133"/>
      <c r="AJ155" s="133"/>
      <c r="AK155" s="133"/>
      <c r="AL155" s="133"/>
      <c r="AM155" s="133"/>
      <c r="AN155" s="133"/>
      <c r="AO155" s="133"/>
      <c r="AP155" s="133"/>
      <c r="AQ155" s="133"/>
      <c r="AR155" s="133"/>
      <c r="AS155" s="133"/>
      <c r="AT155" s="133"/>
      <c r="AU155" s="133"/>
      <c r="AV155" s="133"/>
      <c r="AW155" s="133"/>
      <c r="AX155" s="133"/>
      <c r="AY155" s="133"/>
      <c r="AZ155" s="133"/>
      <c r="BA155" s="133"/>
      <c r="BB155" s="133"/>
      <c r="BC155" s="133"/>
      <c r="BD155" s="133"/>
      <c r="BE155" s="133"/>
      <c r="BF155" s="133"/>
      <c r="BG155" s="133"/>
      <c r="BH155" s="133"/>
      <c r="BI155" s="133"/>
      <c r="BJ155" s="133"/>
      <c r="BK155" s="133"/>
      <c r="BL155" s="133"/>
      <c r="BM155" s="133"/>
      <c r="BN155" s="133"/>
      <c r="BO155" s="133"/>
      <c r="BP155" s="133"/>
      <c r="BQ155" s="133"/>
      <c r="BR155" s="133"/>
      <c r="BS155" s="133"/>
      <c r="BT155" s="133"/>
      <c r="BU155" s="133"/>
      <c r="BV155" s="133"/>
      <c r="BW155" s="133"/>
      <c r="BX155" s="133"/>
      <c r="BY155" s="133"/>
      <c r="BZ155" s="133"/>
      <c r="CA155" s="133"/>
      <c r="CB155" s="133"/>
      <c r="CC155" s="133"/>
      <c r="CD155" s="133"/>
      <c r="CE155" s="133"/>
      <c r="CF155" s="133"/>
      <c r="CG155" s="133"/>
      <c r="CH155" s="133"/>
      <c r="CI155" s="133"/>
      <c r="CJ155" s="133"/>
      <c r="CK155" s="133"/>
      <c r="CL155" s="133"/>
      <c r="CM155" s="133"/>
      <c r="CN155" s="133"/>
      <c r="CO155" s="133"/>
      <c r="CP155" s="133"/>
      <c r="CQ155" s="133"/>
      <c r="CR155" s="133"/>
      <c r="CS155" s="133"/>
      <c r="CT155" s="133"/>
      <c r="CU155" s="133"/>
      <c r="CV155" s="133"/>
      <c r="CW155" s="133"/>
      <c r="CX155" s="133"/>
      <c r="CY155" s="133"/>
      <c r="CZ155" s="133"/>
      <c r="DA155" s="133"/>
      <c r="DB155" s="133"/>
      <c r="DC155" s="133"/>
      <c r="DD155" s="133"/>
      <c r="DE155" s="133"/>
      <c r="DF155" s="133"/>
      <c r="DG155" s="133"/>
      <c r="DH155" s="133"/>
      <c r="DI155" s="133"/>
      <c r="DJ155" s="133"/>
      <c r="DK155" s="133"/>
      <c r="DL155" s="133"/>
      <c r="DM155" s="133"/>
      <c r="DN155" s="133"/>
      <c r="DO155" s="133"/>
      <c r="DP155" s="133"/>
      <c r="DQ155" s="133"/>
      <c r="DR155" s="133"/>
      <c r="DS155" s="133"/>
      <c r="DT155" s="133"/>
      <c r="DU155" s="133"/>
      <c r="DV155" s="133"/>
      <c r="DW155" s="133"/>
      <c r="DX155" s="133"/>
      <c r="DY155" s="133"/>
      <c r="DZ155" s="133"/>
      <c r="EA155" s="133"/>
      <c r="EB155" s="133"/>
      <c r="EC155" s="133"/>
      <c r="ED155" s="133"/>
      <c r="EE155" s="133"/>
      <c r="EF155" s="133"/>
      <c r="EG155" s="133"/>
      <c r="EH155" s="133"/>
      <c r="EI155" s="133"/>
      <c r="EJ155" s="133"/>
      <c r="EK155" s="133"/>
      <c r="EL155" s="133"/>
      <c r="EM155" s="133"/>
      <c r="EN155" s="133"/>
      <c r="EO155" s="133"/>
      <c r="EP155" s="133"/>
      <c r="EQ155" s="133"/>
      <c r="ER155" s="133"/>
      <c r="ES155" s="133"/>
      <c r="ET155" s="133"/>
      <c r="EU155" s="133"/>
      <c r="EV155" s="133"/>
      <c r="EW155" s="133"/>
      <c r="EX155" s="133"/>
      <c r="EY155" s="133"/>
      <c r="EZ155" s="133"/>
      <c r="FA155" s="133"/>
      <c r="FB155" s="133"/>
      <c r="FC155" s="133"/>
      <c r="FD155" s="133"/>
      <c r="FE155" s="133"/>
      <c r="FF155" s="133"/>
      <c r="FG155" s="133"/>
      <c r="FH155" s="133"/>
      <c r="FI155" s="133"/>
      <c r="FJ155" s="133"/>
      <c r="FK155" s="133"/>
      <c r="FL155" s="133"/>
      <c r="FM155" s="133"/>
      <c r="FN155" s="133"/>
      <c r="FO155" s="133"/>
      <c r="FP155" s="133"/>
      <c r="FQ155" s="133"/>
      <c r="FR155" s="133"/>
      <c r="FS155" s="133"/>
      <c r="FT155" s="133"/>
      <c r="FU155" s="133"/>
      <c r="FV155" s="133"/>
      <c r="FW155" s="133"/>
      <c r="FX155" s="133"/>
      <c r="FY155" s="133"/>
      <c r="FZ155" s="133"/>
      <c r="GA155" s="133"/>
      <c r="GB155" s="133"/>
      <c r="GC155" s="133"/>
      <c r="GD155" s="133"/>
      <c r="GE155" s="133"/>
      <c r="GF155" s="133"/>
      <c r="GG155" s="133"/>
      <c r="GH155" s="133"/>
      <c r="GI155" s="133"/>
      <c r="GJ155" s="133"/>
      <c r="GK155" s="133"/>
      <c r="GL155" s="133"/>
      <c r="GM155" s="133"/>
      <c r="GN155" s="133"/>
      <c r="GO155" s="133"/>
      <c r="GP155" s="133"/>
      <c r="GQ155" s="133"/>
      <c r="GR155" s="133"/>
      <c r="GS155" s="133"/>
      <c r="GT155" s="133"/>
      <c r="GU155" s="133"/>
      <c r="GV155" s="133"/>
      <c r="GW155" s="133"/>
    </row>
    <row r="156" spans="1:205" s="296" customFormat="1" ht="25.5">
      <c r="A156" s="208" t="s">
        <v>556</v>
      </c>
      <c r="B156" s="205" t="s">
        <v>637</v>
      </c>
      <c r="C156" s="177" t="s">
        <v>620</v>
      </c>
      <c r="D156" s="335"/>
      <c r="E156" s="335">
        <v>5500000</v>
      </c>
      <c r="F156" s="309">
        <f t="shared" si="4"/>
        <v>245599731</v>
      </c>
      <c r="G156" s="60" t="s">
        <v>626</v>
      </c>
      <c r="H156" s="310"/>
      <c r="I156" s="549"/>
      <c r="J156" s="133"/>
      <c r="K156" s="133"/>
      <c r="L156" s="133"/>
      <c r="M156" s="133"/>
      <c r="N156" s="133"/>
      <c r="O156" s="133"/>
      <c r="P156" s="133"/>
      <c r="Q156" s="133"/>
      <c r="R156" s="133"/>
      <c r="S156" s="133"/>
      <c r="T156" s="133"/>
      <c r="U156" s="133"/>
      <c r="V156" s="133"/>
      <c r="W156" s="133"/>
      <c r="X156" s="133"/>
      <c r="Y156" s="133"/>
      <c r="Z156" s="133"/>
      <c r="AA156" s="133"/>
      <c r="AB156" s="133"/>
      <c r="AC156" s="133"/>
      <c r="AD156" s="133"/>
      <c r="AE156" s="133"/>
      <c r="AF156" s="133"/>
      <c r="AG156" s="133"/>
      <c r="AH156" s="133"/>
      <c r="AI156" s="133"/>
      <c r="AJ156" s="133"/>
      <c r="AK156" s="133"/>
      <c r="AL156" s="133"/>
      <c r="AM156" s="133"/>
      <c r="AN156" s="133"/>
      <c r="AO156" s="133"/>
      <c r="AP156" s="133"/>
      <c r="AQ156" s="133"/>
      <c r="AR156" s="133"/>
      <c r="AS156" s="133"/>
      <c r="AT156" s="133"/>
      <c r="AU156" s="133"/>
      <c r="AV156" s="133"/>
      <c r="AW156" s="133"/>
      <c r="AX156" s="133"/>
      <c r="AY156" s="133"/>
      <c r="AZ156" s="133"/>
      <c r="BA156" s="133"/>
      <c r="BB156" s="133"/>
      <c r="BC156" s="133"/>
      <c r="BD156" s="133"/>
      <c r="BE156" s="133"/>
      <c r="BF156" s="133"/>
      <c r="BG156" s="133"/>
      <c r="BH156" s="133"/>
      <c r="BI156" s="133"/>
      <c r="BJ156" s="133"/>
      <c r="BK156" s="133"/>
      <c r="BL156" s="133"/>
      <c r="BM156" s="133"/>
      <c r="BN156" s="133"/>
      <c r="BO156" s="133"/>
      <c r="BP156" s="133"/>
      <c r="BQ156" s="133"/>
      <c r="BR156" s="133"/>
      <c r="BS156" s="133"/>
      <c r="BT156" s="133"/>
      <c r="BU156" s="133"/>
      <c r="BV156" s="133"/>
      <c r="BW156" s="133"/>
      <c r="BX156" s="133"/>
      <c r="BY156" s="133"/>
      <c r="BZ156" s="133"/>
      <c r="CA156" s="133"/>
      <c r="CB156" s="133"/>
      <c r="CC156" s="133"/>
      <c r="CD156" s="133"/>
      <c r="CE156" s="133"/>
      <c r="CF156" s="133"/>
      <c r="CG156" s="133"/>
      <c r="CH156" s="133"/>
      <c r="CI156" s="133"/>
      <c r="CJ156" s="133"/>
      <c r="CK156" s="133"/>
      <c r="CL156" s="133"/>
      <c r="CM156" s="133"/>
      <c r="CN156" s="133"/>
      <c r="CO156" s="133"/>
      <c r="CP156" s="133"/>
      <c r="CQ156" s="133"/>
      <c r="CR156" s="133"/>
      <c r="CS156" s="133"/>
      <c r="CT156" s="133"/>
      <c r="CU156" s="133"/>
      <c r="CV156" s="133"/>
      <c r="CW156" s="133"/>
      <c r="CX156" s="133"/>
      <c r="CY156" s="133"/>
      <c r="CZ156" s="133"/>
      <c r="DA156" s="133"/>
      <c r="DB156" s="133"/>
      <c r="DC156" s="133"/>
      <c r="DD156" s="133"/>
      <c r="DE156" s="133"/>
      <c r="DF156" s="133"/>
      <c r="DG156" s="133"/>
      <c r="DH156" s="133"/>
      <c r="DI156" s="133"/>
      <c r="DJ156" s="133"/>
      <c r="DK156" s="133"/>
      <c r="DL156" s="133"/>
      <c r="DM156" s="133"/>
      <c r="DN156" s="133"/>
      <c r="DO156" s="133"/>
      <c r="DP156" s="133"/>
      <c r="DQ156" s="133"/>
      <c r="DR156" s="133"/>
      <c r="DS156" s="133"/>
      <c r="DT156" s="133"/>
      <c r="DU156" s="133"/>
      <c r="DV156" s="133"/>
      <c r="DW156" s="133"/>
      <c r="DX156" s="133"/>
      <c r="DY156" s="133"/>
      <c r="DZ156" s="133"/>
      <c r="EA156" s="133"/>
      <c r="EB156" s="133"/>
      <c r="EC156" s="133"/>
      <c r="ED156" s="133"/>
      <c r="EE156" s="133"/>
      <c r="EF156" s="133"/>
      <c r="EG156" s="133"/>
      <c r="EH156" s="133"/>
      <c r="EI156" s="133"/>
      <c r="EJ156" s="133"/>
      <c r="EK156" s="133"/>
      <c r="EL156" s="133"/>
      <c r="EM156" s="133"/>
      <c r="EN156" s="133"/>
      <c r="EO156" s="133"/>
      <c r="EP156" s="133"/>
      <c r="EQ156" s="133"/>
      <c r="ER156" s="133"/>
      <c r="ES156" s="133"/>
      <c r="ET156" s="133"/>
      <c r="EU156" s="133"/>
      <c r="EV156" s="133"/>
      <c r="EW156" s="133"/>
      <c r="EX156" s="133"/>
      <c r="EY156" s="133"/>
      <c r="EZ156" s="133"/>
      <c r="FA156" s="133"/>
      <c r="FB156" s="133"/>
      <c r="FC156" s="133"/>
      <c r="FD156" s="133"/>
      <c r="FE156" s="133"/>
      <c r="FF156" s="133"/>
      <c r="FG156" s="133"/>
      <c r="FH156" s="133"/>
      <c r="FI156" s="133"/>
      <c r="FJ156" s="133"/>
      <c r="FK156" s="133"/>
      <c r="FL156" s="133"/>
      <c r="FM156" s="133"/>
      <c r="FN156" s="133"/>
      <c r="FO156" s="133"/>
      <c r="FP156" s="133"/>
      <c r="FQ156" s="133"/>
      <c r="FR156" s="133"/>
      <c r="FS156" s="133"/>
      <c r="FT156" s="133"/>
      <c r="FU156" s="133"/>
      <c r="FV156" s="133"/>
      <c r="FW156" s="133"/>
      <c r="FX156" s="133"/>
      <c r="FY156" s="133"/>
      <c r="FZ156" s="133"/>
      <c r="GA156" s="133"/>
      <c r="GB156" s="133"/>
      <c r="GC156" s="133"/>
      <c r="GD156" s="133"/>
      <c r="GE156" s="133"/>
      <c r="GF156" s="133"/>
      <c r="GG156" s="133"/>
      <c r="GH156" s="133"/>
      <c r="GI156" s="133"/>
      <c r="GJ156" s="133"/>
      <c r="GK156" s="133"/>
      <c r="GL156" s="133"/>
      <c r="GM156" s="133"/>
      <c r="GN156" s="133"/>
      <c r="GO156" s="133"/>
      <c r="GP156" s="133"/>
      <c r="GQ156" s="133"/>
      <c r="GR156" s="133"/>
      <c r="GS156" s="133"/>
      <c r="GT156" s="133"/>
      <c r="GU156" s="133"/>
      <c r="GV156" s="133"/>
      <c r="GW156" s="133"/>
    </row>
    <row r="157" spans="1:205" s="296" customFormat="1" ht="25.5">
      <c r="A157" s="208" t="s">
        <v>557</v>
      </c>
      <c r="B157" s="205" t="s">
        <v>638</v>
      </c>
      <c r="C157" s="206" t="s">
        <v>2540</v>
      </c>
      <c r="D157" s="335">
        <v>10000000</v>
      </c>
      <c r="E157" s="335"/>
      <c r="F157" s="309">
        <f t="shared" si="4"/>
        <v>255599731</v>
      </c>
      <c r="G157" s="60">
        <v>3</v>
      </c>
      <c r="H157" s="310"/>
      <c r="I157" s="549"/>
      <c r="J157" s="133"/>
      <c r="K157" s="133"/>
      <c r="L157" s="133"/>
      <c r="M157" s="133"/>
      <c r="N157" s="133"/>
      <c r="O157" s="133"/>
      <c r="P157" s="133"/>
      <c r="Q157" s="133"/>
      <c r="R157" s="133"/>
      <c r="S157" s="133"/>
      <c r="T157" s="133"/>
      <c r="U157" s="133"/>
      <c r="V157" s="133"/>
      <c r="W157" s="133"/>
      <c r="X157" s="133"/>
      <c r="Y157" s="133"/>
      <c r="Z157" s="133"/>
      <c r="AA157" s="133"/>
      <c r="AB157" s="133"/>
      <c r="AC157" s="133"/>
      <c r="AD157" s="133"/>
      <c r="AE157" s="133"/>
      <c r="AF157" s="133"/>
      <c r="AG157" s="133"/>
      <c r="AH157" s="133"/>
      <c r="AI157" s="133"/>
      <c r="AJ157" s="133"/>
      <c r="AK157" s="133"/>
      <c r="AL157" s="133"/>
      <c r="AM157" s="133"/>
      <c r="AN157" s="133"/>
      <c r="AO157" s="133"/>
      <c r="AP157" s="133"/>
      <c r="AQ157" s="133"/>
      <c r="AR157" s="133"/>
      <c r="AS157" s="133"/>
      <c r="AT157" s="133"/>
      <c r="AU157" s="133"/>
      <c r="AV157" s="133"/>
      <c r="AW157" s="133"/>
      <c r="AX157" s="133"/>
      <c r="AY157" s="133"/>
      <c r="AZ157" s="133"/>
      <c r="BA157" s="133"/>
      <c r="BB157" s="133"/>
      <c r="BC157" s="133"/>
      <c r="BD157" s="133"/>
      <c r="BE157" s="133"/>
      <c r="BF157" s="133"/>
      <c r="BG157" s="133"/>
      <c r="BH157" s="133"/>
      <c r="BI157" s="133"/>
      <c r="BJ157" s="133"/>
      <c r="BK157" s="133"/>
      <c r="BL157" s="133"/>
      <c r="BM157" s="133"/>
      <c r="BN157" s="133"/>
      <c r="BO157" s="133"/>
      <c r="BP157" s="133"/>
      <c r="BQ157" s="133"/>
      <c r="BR157" s="133"/>
      <c r="BS157" s="133"/>
      <c r="BT157" s="133"/>
      <c r="BU157" s="133"/>
      <c r="BV157" s="133"/>
      <c r="BW157" s="133"/>
      <c r="BX157" s="133"/>
      <c r="BY157" s="133"/>
      <c r="BZ157" s="133"/>
      <c r="CA157" s="133"/>
      <c r="CB157" s="133"/>
      <c r="CC157" s="133"/>
      <c r="CD157" s="133"/>
      <c r="CE157" s="133"/>
      <c r="CF157" s="133"/>
      <c r="CG157" s="133"/>
      <c r="CH157" s="133"/>
      <c r="CI157" s="133"/>
      <c r="CJ157" s="133"/>
      <c r="CK157" s="133"/>
      <c r="CL157" s="133"/>
      <c r="CM157" s="133"/>
      <c r="CN157" s="133"/>
      <c r="CO157" s="133"/>
      <c r="CP157" s="133"/>
      <c r="CQ157" s="133"/>
      <c r="CR157" s="133"/>
      <c r="CS157" s="133"/>
      <c r="CT157" s="133"/>
      <c r="CU157" s="133"/>
      <c r="CV157" s="133"/>
      <c r="CW157" s="133"/>
      <c r="CX157" s="133"/>
      <c r="CY157" s="133"/>
      <c r="CZ157" s="133"/>
      <c r="DA157" s="133"/>
      <c r="DB157" s="133"/>
      <c r="DC157" s="133"/>
      <c r="DD157" s="133"/>
      <c r="DE157" s="133"/>
      <c r="DF157" s="133"/>
      <c r="DG157" s="133"/>
      <c r="DH157" s="133"/>
      <c r="DI157" s="133"/>
      <c r="DJ157" s="133"/>
      <c r="DK157" s="133"/>
      <c r="DL157" s="133"/>
      <c r="DM157" s="133"/>
      <c r="DN157" s="133"/>
      <c r="DO157" s="133"/>
      <c r="DP157" s="133"/>
      <c r="DQ157" s="133"/>
      <c r="DR157" s="133"/>
      <c r="DS157" s="133"/>
      <c r="DT157" s="133"/>
      <c r="DU157" s="133"/>
      <c r="DV157" s="133"/>
      <c r="DW157" s="133"/>
      <c r="DX157" s="133"/>
      <c r="DY157" s="133"/>
      <c r="DZ157" s="133"/>
      <c r="EA157" s="133"/>
      <c r="EB157" s="133"/>
      <c r="EC157" s="133"/>
      <c r="ED157" s="133"/>
      <c r="EE157" s="133"/>
      <c r="EF157" s="133"/>
      <c r="EG157" s="133"/>
      <c r="EH157" s="133"/>
      <c r="EI157" s="133"/>
      <c r="EJ157" s="133"/>
      <c r="EK157" s="133"/>
      <c r="EL157" s="133"/>
      <c r="EM157" s="133"/>
      <c r="EN157" s="133"/>
      <c r="EO157" s="133"/>
      <c r="EP157" s="133"/>
      <c r="EQ157" s="133"/>
      <c r="ER157" s="133"/>
      <c r="ES157" s="133"/>
      <c r="ET157" s="133"/>
      <c r="EU157" s="133"/>
      <c r="EV157" s="133"/>
      <c r="EW157" s="133"/>
      <c r="EX157" s="133"/>
      <c r="EY157" s="133"/>
      <c r="EZ157" s="133"/>
      <c r="FA157" s="133"/>
      <c r="FB157" s="133"/>
      <c r="FC157" s="133"/>
      <c r="FD157" s="133"/>
      <c r="FE157" s="133"/>
      <c r="FF157" s="133"/>
      <c r="FG157" s="133"/>
      <c r="FH157" s="133"/>
      <c r="FI157" s="133"/>
      <c r="FJ157" s="133"/>
      <c r="FK157" s="133"/>
      <c r="FL157" s="133"/>
      <c r="FM157" s="133"/>
      <c r="FN157" s="133"/>
      <c r="FO157" s="133"/>
      <c r="FP157" s="133"/>
      <c r="FQ157" s="133"/>
      <c r="FR157" s="133"/>
      <c r="FS157" s="133"/>
      <c r="FT157" s="133"/>
      <c r="FU157" s="133"/>
      <c r="FV157" s="133"/>
      <c r="FW157" s="133"/>
      <c r="FX157" s="133"/>
      <c r="FY157" s="133"/>
      <c r="FZ157" s="133"/>
      <c r="GA157" s="133"/>
      <c r="GB157" s="133"/>
      <c r="GC157" s="133"/>
      <c r="GD157" s="133"/>
      <c r="GE157" s="133"/>
      <c r="GF157" s="133"/>
      <c r="GG157" s="133"/>
      <c r="GH157" s="133"/>
      <c r="GI157" s="133"/>
      <c r="GJ157" s="133"/>
      <c r="GK157" s="133"/>
      <c r="GL157" s="133"/>
      <c r="GM157" s="133"/>
      <c r="GN157" s="133"/>
      <c r="GO157" s="133"/>
      <c r="GP157" s="133"/>
      <c r="GQ157" s="133"/>
      <c r="GR157" s="133"/>
      <c r="GS157" s="133"/>
      <c r="GT157" s="133"/>
      <c r="GU157" s="133"/>
      <c r="GV157" s="133"/>
      <c r="GW157" s="133"/>
    </row>
    <row r="158" spans="1:205" s="296" customFormat="1" ht="25.5">
      <c r="A158" s="208" t="s">
        <v>557</v>
      </c>
      <c r="B158" s="205" t="s">
        <v>638</v>
      </c>
      <c r="C158" s="206" t="s">
        <v>2541</v>
      </c>
      <c r="D158" s="335"/>
      <c r="E158" s="335">
        <v>150000000</v>
      </c>
      <c r="F158" s="309">
        <f t="shared" si="4"/>
        <v>105599731</v>
      </c>
      <c r="G158" s="60" t="s">
        <v>626</v>
      </c>
      <c r="H158" s="310"/>
      <c r="I158" s="1052" t="s">
        <v>2542</v>
      </c>
      <c r="J158" s="133"/>
      <c r="K158" s="133"/>
      <c r="L158" s="133"/>
      <c r="M158" s="133"/>
      <c r="N158" s="133"/>
      <c r="O158" s="133"/>
      <c r="P158" s="133"/>
      <c r="Q158" s="133"/>
      <c r="R158" s="133"/>
      <c r="S158" s="133"/>
      <c r="T158" s="133"/>
      <c r="U158" s="133"/>
      <c r="V158" s="133"/>
      <c r="W158" s="133"/>
      <c r="X158" s="133"/>
      <c r="Y158" s="133"/>
      <c r="Z158" s="133"/>
      <c r="AA158" s="133"/>
      <c r="AB158" s="133"/>
      <c r="AC158" s="133"/>
      <c r="AD158" s="133"/>
      <c r="AE158" s="133"/>
      <c r="AF158" s="133"/>
      <c r="AG158" s="133"/>
      <c r="AH158" s="133"/>
      <c r="AI158" s="133"/>
      <c r="AJ158" s="133"/>
      <c r="AK158" s="133"/>
      <c r="AL158" s="133"/>
      <c r="AM158" s="133"/>
      <c r="AN158" s="133"/>
      <c r="AO158" s="133"/>
      <c r="AP158" s="133"/>
      <c r="AQ158" s="133"/>
      <c r="AR158" s="133"/>
      <c r="AS158" s="133"/>
      <c r="AT158" s="133"/>
      <c r="AU158" s="133"/>
      <c r="AV158" s="133"/>
      <c r="AW158" s="133"/>
      <c r="AX158" s="133"/>
      <c r="AY158" s="133"/>
      <c r="AZ158" s="133"/>
      <c r="BA158" s="133"/>
      <c r="BB158" s="133"/>
      <c r="BC158" s="133"/>
      <c r="BD158" s="133"/>
      <c r="BE158" s="133"/>
      <c r="BF158" s="133"/>
      <c r="BG158" s="133"/>
      <c r="BH158" s="133"/>
      <c r="BI158" s="133"/>
      <c r="BJ158" s="133"/>
      <c r="BK158" s="133"/>
      <c r="BL158" s="133"/>
      <c r="BM158" s="133"/>
      <c r="BN158" s="133"/>
      <c r="BO158" s="133"/>
      <c r="BP158" s="133"/>
      <c r="BQ158" s="133"/>
      <c r="BR158" s="133"/>
      <c r="BS158" s="133"/>
      <c r="BT158" s="133"/>
      <c r="BU158" s="133"/>
      <c r="BV158" s="133"/>
      <c r="BW158" s="133"/>
      <c r="BX158" s="133"/>
      <c r="BY158" s="133"/>
      <c r="BZ158" s="133"/>
      <c r="CA158" s="133"/>
      <c r="CB158" s="133"/>
      <c r="CC158" s="133"/>
      <c r="CD158" s="133"/>
      <c r="CE158" s="133"/>
      <c r="CF158" s="133"/>
      <c r="CG158" s="133"/>
      <c r="CH158" s="133"/>
      <c r="CI158" s="133"/>
      <c r="CJ158" s="133"/>
      <c r="CK158" s="133"/>
      <c r="CL158" s="133"/>
      <c r="CM158" s="133"/>
      <c r="CN158" s="133"/>
      <c r="CO158" s="133"/>
      <c r="CP158" s="133"/>
      <c r="CQ158" s="133"/>
      <c r="CR158" s="133"/>
      <c r="CS158" s="133"/>
      <c r="CT158" s="133"/>
      <c r="CU158" s="133"/>
      <c r="CV158" s="133"/>
      <c r="CW158" s="133"/>
      <c r="CX158" s="133"/>
      <c r="CY158" s="133"/>
      <c r="CZ158" s="133"/>
      <c r="DA158" s="133"/>
      <c r="DB158" s="133"/>
      <c r="DC158" s="133"/>
      <c r="DD158" s="133"/>
      <c r="DE158" s="133"/>
      <c r="DF158" s="133"/>
      <c r="DG158" s="133"/>
      <c r="DH158" s="133"/>
      <c r="DI158" s="133"/>
      <c r="DJ158" s="133"/>
      <c r="DK158" s="133"/>
      <c r="DL158" s="133"/>
      <c r="DM158" s="133"/>
      <c r="DN158" s="133"/>
      <c r="DO158" s="133"/>
      <c r="DP158" s="133"/>
      <c r="DQ158" s="133"/>
      <c r="DR158" s="133"/>
      <c r="DS158" s="133"/>
      <c r="DT158" s="133"/>
      <c r="DU158" s="133"/>
      <c r="DV158" s="133"/>
      <c r="DW158" s="133"/>
      <c r="DX158" s="133"/>
      <c r="DY158" s="133"/>
      <c r="DZ158" s="133"/>
      <c r="EA158" s="133"/>
      <c r="EB158" s="133"/>
      <c r="EC158" s="133"/>
      <c r="ED158" s="133"/>
      <c r="EE158" s="133"/>
      <c r="EF158" s="133"/>
      <c r="EG158" s="133"/>
      <c r="EH158" s="133"/>
      <c r="EI158" s="133"/>
      <c r="EJ158" s="133"/>
      <c r="EK158" s="133"/>
      <c r="EL158" s="133"/>
      <c r="EM158" s="133"/>
      <c r="EN158" s="133"/>
      <c r="EO158" s="133"/>
      <c r="EP158" s="133"/>
      <c r="EQ158" s="133"/>
      <c r="ER158" s="133"/>
      <c r="ES158" s="133"/>
      <c r="ET158" s="133"/>
      <c r="EU158" s="133"/>
      <c r="EV158" s="133"/>
      <c r="EW158" s="133"/>
      <c r="EX158" s="133"/>
      <c r="EY158" s="133"/>
      <c r="EZ158" s="133"/>
      <c r="FA158" s="133"/>
      <c r="FB158" s="133"/>
      <c r="FC158" s="133"/>
      <c r="FD158" s="133"/>
      <c r="FE158" s="133"/>
      <c r="FF158" s="133"/>
      <c r="FG158" s="133"/>
      <c r="FH158" s="133"/>
      <c r="FI158" s="133"/>
      <c r="FJ158" s="133"/>
      <c r="FK158" s="133"/>
      <c r="FL158" s="133"/>
      <c r="FM158" s="133"/>
      <c r="FN158" s="133"/>
      <c r="FO158" s="133"/>
      <c r="FP158" s="133"/>
      <c r="FQ158" s="133"/>
      <c r="FR158" s="133"/>
      <c r="FS158" s="133"/>
      <c r="FT158" s="133"/>
      <c r="FU158" s="133"/>
      <c r="FV158" s="133"/>
      <c r="FW158" s="133"/>
      <c r="FX158" s="133"/>
      <c r="FY158" s="133"/>
      <c r="FZ158" s="133"/>
      <c r="GA158" s="133"/>
      <c r="GB158" s="133"/>
      <c r="GC158" s="133"/>
      <c r="GD158" s="133"/>
      <c r="GE158" s="133"/>
      <c r="GF158" s="133"/>
      <c r="GG158" s="133"/>
      <c r="GH158" s="133"/>
      <c r="GI158" s="133"/>
      <c r="GJ158" s="133"/>
      <c r="GK158" s="133"/>
      <c r="GL158" s="133"/>
      <c r="GM158" s="133"/>
      <c r="GN158" s="133"/>
      <c r="GO158" s="133"/>
      <c r="GP158" s="133"/>
      <c r="GQ158" s="133"/>
      <c r="GR158" s="133"/>
      <c r="GS158" s="133"/>
      <c r="GT158" s="133"/>
      <c r="GU158" s="133"/>
      <c r="GV158" s="133"/>
      <c r="GW158" s="133"/>
    </row>
    <row r="159" spans="1:205" s="296" customFormat="1" ht="25.5">
      <c r="A159" s="208" t="s">
        <v>558</v>
      </c>
      <c r="B159" s="205" t="s">
        <v>639</v>
      </c>
      <c r="C159" s="206" t="s">
        <v>2543</v>
      </c>
      <c r="D159" s="335"/>
      <c r="E159" s="335">
        <v>8725000</v>
      </c>
      <c r="F159" s="309">
        <f t="shared" si="4"/>
        <v>96874731</v>
      </c>
      <c r="G159" s="60">
        <v>6</v>
      </c>
      <c r="H159" s="310">
        <v>6.1</v>
      </c>
      <c r="I159" s="1051"/>
      <c r="J159" s="133"/>
      <c r="K159" s="133"/>
      <c r="L159" s="133"/>
      <c r="M159" s="133"/>
      <c r="N159" s="133"/>
      <c r="O159" s="133"/>
      <c r="P159" s="133"/>
      <c r="Q159" s="133"/>
      <c r="R159" s="133"/>
      <c r="S159" s="133"/>
      <c r="T159" s="133"/>
      <c r="U159" s="133"/>
      <c r="V159" s="133"/>
      <c r="W159" s="133"/>
      <c r="X159" s="133"/>
      <c r="Y159" s="133"/>
      <c r="Z159" s="133"/>
      <c r="AA159" s="133"/>
      <c r="AB159" s="133"/>
      <c r="AC159" s="133"/>
      <c r="AD159" s="133"/>
      <c r="AE159" s="133"/>
      <c r="AF159" s="133"/>
      <c r="AG159" s="133"/>
      <c r="AH159" s="133"/>
      <c r="AI159" s="133"/>
      <c r="AJ159" s="133"/>
      <c r="AK159" s="133"/>
      <c r="AL159" s="133"/>
      <c r="AM159" s="133"/>
      <c r="AN159" s="133"/>
      <c r="AO159" s="133"/>
      <c r="AP159" s="133"/>
      <c r="AQ159" s="133"/>
      <c r="AR159" s="133"/>
      <c r="AS159" s="133"/>
      <c r="AT159" s="133"/>
      <c r="AU159" s="133"/>
      <c r="AV159" s="133"/>
      <c r="AW159" s="133"/>
      <c r="AX159" s="133"/>
      <c r="AY159" s="133"/>
      <c r="AZ159" s="133"/>
      <c r="BA159" s="133"/>
      <c r="BB159" s="133"/>
      <c r="BC159" s="133"/>
      <c r="BD159" s="133"/>
      <c r="BE159" s="133"/>
      <c r="BF159" s="133"/>
      <c r="BG159" s="133"/>
      <c r="BH159" s="133"/>
      <c r="BI159" s="133"/>
      <c r="BJ159" s="133"/>
      <c r="BK159" s="133"/>
      <c r="BL159" s="133"/>
      <c r="BM159" s="133"/>
      <c r="BN159" s="133"/>
      <c r="BO159" s="133"/>
      <c r="BP159" s="133"/>
      <c r="BQ159" s="133"/>
      <c r="BR159" s="133"/>
      <c r="BS159" s="133"/>
      <c r="BT159" s="133"/>
      <c r="BU159" s="133"/>
      <c r="BV159" s="133"/>
      <c r="BW159" s="133"/>
      <c r="BX159" s="133"/>
      <c r="BY159" s="133"/>
      <c r="BZ159" s="133"/>
      <c r="CA159" s="133"/>
      <c r="CB159" s="133"/>
      <c r="CC159" s="133"/>
      <c r="CD159" s="133"/>
      <c r="CE159" s="133"/>
      <c r="CF159" s="133"/>
      <c r="CG159" s="133"/>
      <c r="CH159" s="133"/>
      <c r="CI159" s="133"/>
      <c r="CJ159" s="133"/>
      <c r="CK159" s="133"/>
      <c r="CL159" s="133"/>
      <c r="CM159" s="133"/>
      <c r="CN159" s="133"/>
      <c r="CO159" s="133"/>
      <c r="CP159" s="133"/>
      <c r="CQ159" s="133"/>
      <c r="CR159" s="133"/>
      <c r="CS159" s="133"/>
      <c r="CT159" s="133"/>
      <c r="CU159" s="133"/>
      <c r="CV159" s="133"/>
      <c r="CW159" s="133"/>
      <c r="CX159" s="133"/>
      <c r="CY159" s="133"/>
      <c r="CZ159" s="133"/>
      <c r="DA159" s="133"/>
      <c r="DB159" s="133"/>
      <c r="DC159" s="133"/>
      <c r="DD159" s="133"/>
      <c r="DE159" s="133"/>
      <c r="DF159" s="133"/>
      <c r="DG159" s="133"/>
      <c r="DH159" s="133"/>
      <c r="DI159" s="133"/>
      <c r="DJ159" s="133"/>
      <c r="DK159" s="133"/>
      <c r="DL159" s="133"/>
      <c r="DM159" s="133"/>
      <c r="DN159" s="133"/>
      <c r="DO159" s="133"/>
      <c r="DP159" s="133"/>
      <c r="DQ159" s="133"/>
      <c r="DR159" s="133"/>
      <c r="DS159" s="133"/>
      <c r="DT159" s="133"/>
      <c r="DU159" s="133"/>
      <c r="DV159" s="133"/>
      <c r="DW159" s="133"/>
      <c r="DX159" s="133"/>
      <c r="DY159" s="133"/>
      <c r="DZ159" s="133"/>
      <c r="EA159" s="133"/>
      <c r="EB159" s="133"/>
      <c r="EC159" s="133"/>
      <c r="ED159" s="133"/>
      <c r="EE159" s="133"/>
      <c r="EF159" s="133"/>
      <c r="EG159" s="133"/>
      <c r="EH159" s="133"/>
      <c r="EI159" s="133"/>
      <c r="EJ159" s="133"/>
      <c r="EK159" s="133"/>
      <c r="EL159" s="133"/>
      <c r="EM159" s="133"/>
      <c r="EN159" s="133"/>
      <c r="EO159" s="133"/>
      <c r="EP159" s="133"/>
      <c r="EQ159" s="133"/>
      <c r="ER159" s="133"/>
      <c r="ES159" s="133"/>
      <c r="ET159" s="133"/>
      <c r="EU159" s="133"/>
      <c r="EV159" s="133"/>
      <c r="EW159" s="133"/>
      <c r="EX159" s="133"/>
      <c r="EY159" s="133"/>
      <c r="EZ159" s="133"/>
      <c r="FA159" s="133"/>
      <c r="FB159" s="133"/>
      <c r="FC159" s="133"/>
      <c r="FD159" s="133"/>
      <c r="FE159" s="133"/>
      <c r="FF159" s="133"/>
      <c r="FG159" s="133"/>
      <c r="FH159" s="133"/>
      <c r="FI159" s="133"/>
      <c r="FJ159" s="133"/>
      <c r="FK159" s="133"/>
      <c r="FL159" s="133"/>
      <c r="FM159" s="133"/>
      <c r="FN159" s="133"/>
      <c r="FO159" s="133"/>
      <c r="FP159" s="133"/>
      <c r="FQ159" s="133"/>
      <c r="FR159" s="133"/>
      <c r="FS159" s="133"/>
      <c r="FT159" s="133"/>
      <c r="FU159" s="133"/>
      <c r="FV159" s="133"/>
      <c r="FW159" s="133"/>
      <c r="FX159" s="133"/>
      <c r="FY159" s="133"/>
      <c r="FZ159" s="133"/>
      <c r="GA159" s="133"/>
      <c r="GB159" s="133"/>
      <c r="GC159" s="133"/>
      <c r="GD159" s="133"/>
      <c r="GE159" s="133"/>
      <c r="GF159" s="133"/>
      <c r="GG159" s="133"/>
      <c r="GH159" s="133"/>
      <c r="GI159" s="133"/>
      <c r="GJ159" s="133"/>
      <c r="GK159" s="133"/>
      <c r="GL159" s="133"/>
      <c r="GM159" s="133"/>
      <c r="GN159" s="133"/>
      <c r="GO159" s="133"/>
      <c r="GP159" s="133"/>
      <c r="GQ159" s="133"/>
      <c r="GR159" s="133"/>
      <c r="GS159" s="133"/>
      <c r="GT159" s="133"/>
      <c r="GU159" s="133"/>
      <c r="GV159" s="133"/>
      <c r="GW159" s="133"/>
    </row>
    <row r="160" spans="1:205" s="296" customFormat="1" ht="25.5">
      <c r="A160" s="208" t="s">
        <v>558</v>
      </c>
      <c r="B160" s="205" t="s">
        <v>639</v>
      </c>
      <c r="C160" s="206" t="s">
        <v>622</v>
      </c>
      <c r="D160" s="335"/>
      <c r="E160" s="335">
        <v>42094000</v>
      </c>
      <c r="F160" s="309">
        <f t="shared" si="4"/>
        <v>54780731</v>
      </c>
      <c r="G160" s="60">
        <v>6</v>
      </c>
      <c r="H160" s="310">
        <v>6.1</v>
      </c>
      <c r="I160" s="549"/>
      <c r="J160" s="133"/>
      <c r="K160" s="133"/>
      <c r="L160" s="133"/>
      <c r="M160" s="133"/>
      <c r="N160" s="133"/>
      <c r="O160" s="133"/>
      <c r="P160" s="133"/>
      <c r="Q160" s="133"/>
      <c r="R160" s="133"/>
      <c r="S160" s="133"/>
      <c r="T160" s="133"/>
      <c r="U160" s="133"/>
      <c r="V160" s="133"/>
      <c r="W160" s="133"/>
      <c r="X160" s="133"/>
      <c r="Y160" s="133"/>
      <c r="Z160" s="133"/>
      <c r="AA160" s="133"/>
      <c r="AB160" s="133"/>
      <c r="AC160" s="133"/>
      <c r="AD160" s="133"/>
      <c r="AE160" s="133"/>
      <c r="AF160" s="133"/>
      <c r="AG160" s="133"/>
      <c r="AH160" s="133"/>
      <c r="AI160" s="133"/>
      <c r="AJ160" s="133"/>
      <c r="AK160" s="133"/>
      <c r="AL160" s="133"/>
      <c r="AM160" s="133"/>
      <c r="AN160" s="133"/>
      <c r="AO160" s="133"/>
      <c r="AP160" s="133"/>
      <c r="AQ160" s="133"/>
      <c r="AR160" s="133"/>
      <c r="AS160" s="133"/>
      <c r="AT160" s="133"/>
      <c r="AU160" s="133"/>
      <c r="AV160" s="133"/>
      <c r="AW160" s="133"/>
      <c r="AX160" s="133"/>
      <c r="AY160" s="133"/>
      <c r="AZ160" s="133"/>
      <c r="BA160" s="133"/>
      <c r="BB160" s="133"/>
      <c r="BC160" s="133"/>
      <c r="BD160" s="133"/>
      <c r="BE160" s="133"/>
      <c r="BF160" s="133"/>
      <c r="BG160" s="133"/>
      <c r="BH160" s="133"/>
      <c r="BI160" s="133"/>
      <c r="BJ160" s="133"/>
      <c r="BK160" s="133"/>
      <c r="BL160" s="133"/>
      <c r="BM160" s="133"/>
      <c r="BN160" s="133"/>
      <c r="BO160" s="133"/>
      <c r="BP160" s="133"/>
      <c r="BQ160" s="133"/>
      <c r="BR160" s="133"/>
      <c r="BS160" s="133"/>
      <c r="BT160" s="133"/>
      <c r="BU160" s="133"/>
      <c r="BV160" s="133"/>
      <c r="BW160" s="133"/>
      <c r="BX160" s="133"/>
      <c r="BY160" s="133"/>
      <c r="BZ160" s="133"/>
      <c r="CA160" s="133"/>
      <c r="CB160" s="133"/>
      <c r="CC160" s="133"/>
      <c r="CD160" s="133"/>
      <c r="CE160" s="133"/>
      <c r="CF160" s="133"/>
      <c r="CG160" s="133"/>
      <c r="CH160" s="133"/>
      <c r="CI160" s="133"/>
      <c r="CJ160" s="133"/>
      <c r="CK160" s="133"/>
      <c r="CL160" s="133"/>
      <c r="CM160" s="133"/>
      <c r="CN160" s="133"/>
      <c r="CO160" s="133"/>
      <c r="CP160" s="133"/>
      <c r="CQ160" s="133"/>
      <c r="CR160" s="133"/>
      <c r="CS160" s="133"/>
      <c r="CT160" s="133"/>
      <c r="CU160" s="133"/>
      <c r="CV160" s="133"/>
      <c r="CW160" s="133"/>
      <c r="CX160" s="133"/>
      <c r="CY160" s="133"/>
      <c r="CZ160" s="133"/>
      <c r="DA160" s="133"/>
      <c r="DB160" s="133"/>
      <c r="DC160" s="133"/>
      <c r="DD160" s="133"/>
      <c r="DE160" s="133"/>
      <c r="DF160" s="133"/>
      <c r="DG160" s="133"/>
      <c r="DH160" s="133"/>
      <c r="DI160" s="133"/>
      <c r="DJ160" s="133"/>
      <c r="DK160" s="133"/>
      <c r="DL160" s="133"/>
      <c r="DM160" s="133"/>
      <c r="DN160" s="133"/>
      <c r="DO160" s="133"/>
      <c r="DP160" s="133"/>
      <c r="DQ160" s="133"/>
      <c r="DR160" s="133"/>
      <c r="DS160" s="133"/>
      <c r="DT160" s="133"/>
      <c r="DU160" s="133"/>
      <c r="DV160" s="133"/>
      <c r="DW160" s="133"/>
      <c r="DX160" s="133"/>
      <c r="DY160" s="133"/>
      <c r="DZ160" s="133"/>
      <c r="EA160" s="133"/>
      <c r="EB160" s="133"/>
      <c r="EC160" s="133"/>
      <c r="ED160" s="133"/>
      <c r="EE160" s="133"/>
      <c r="EF160" s="133"/>
      <c r="EG160" s="133"/>
      <c r="EH160" s="133"/>
      <c r="EI160" s="133"/>
      <c r="EJ160" s="133"/>
      <c r="EK160" s="133"/>
      <c r="EL160" s="133"/>
      <c r="EM160" s="133"/>
      <c r="EN160" s="133"/>
      <c r="EO160" s="133"/>
      <c r="EP160" s="133"/>
      <c r="EQ160" s="133"/>
      <c r="ER160" s="133"/>
      <c r="ES160" s="133"/>
      <c r="ET160" s="133"/>
      <c r="EU160" s="133"/>
      <c r="EV160" s="133"/>
      <c r="EW160" s="133"/>
      <c r="EX160" s="133"/>
      <c r="EY160" s="133"/>
      <c r="EZ160" s="133"/>
      <c r="FA160" s="133"/>
      <c r="FB160" s="133"/>
      <c r="FC160" s="133"/>
      <c r="FD160" s="133"/>
      <c r="FE160" s="133"/>
      <c r="FF160" s="133"/>
      <c r="FG160" s="133"/>
      <c r="FH160" s="133"/>
      <c r="FI160" s="133"/>
      <c r="FJ160" s="133"/>
      <c r="FK160" s="133"/>
      <c r="FL160" s="133"/>
      <c r="FM160" s="133"/>
      <c r="FN160" s="133"/>
      <c r="FO160" s="133"/>
      <c r="FP160" s="133"/>
      <c r="FQ160" s="133"/>
      <c r="FR160" s="133"/>
      <c r="FS160" s="133"/>
      <c r="FT160" s="133"/>
      <c r="FU160" s="133"/>
      <c r="FV160" s="133"/>
      <c r="FW160" s="133"/>
      <c r="FX160" s="133"/>
      <c r="FY160" s="133"/>
      <c r="FZ160" s="133"/>
      <c r="GA160" s="133"/>
      <c r="GB160" s="133"/>
      <c r="GC160" s="133"/>
      <c r="GD160" s="133"/>
      <c r="GE160" s="133"/>
      <c r="GF160" s="133"/>
      <c r="GG160" s="133"/>
      <c r="GH160" s="133"/>
      <c r="GI160" s="133"/>
      <c r="GJ160" s="133"/>
      <c r="GK160" s="133"/>
      <c r="GL160" s="133"/>
      <c r="GM160" s="133"/>
      <c r="GN160" s="133"/>
      <c r="GO160" s="133"/>
      <c r="GP160" s="133"/>
      <c r="GQ160" s="133"/>
      <c r="GR160" s="133"/>
      <c r="GS160" s="133"/>
      <c r="GT160" s="133"/>
      <c r="GU160" s="133"/>
      <c r="GV160" s="133"/>
      <c r="GW160" s="133"/>
    </row>
    <row r="161" spans="1:205" s="296" customFormat="1">
      <c r="A161" s="208" t="s">
        <v>559</v>
      </c>
      <c r="B161" s="205" t="s">
        <v>640</v>
      </c>
      <c r="C161" s="206" t="s">
        <v>2544</v>
      </c>
      <c r="D161" s="335">
        <v>2450000</v>
      </c>
      <c r="E161" s="335"/>
      <c r="F161" s="309">
        <f t="shared" si="4"/>
        <v>57230731</v>
      </c>
      <c r="G161" s="60">
        <v>3</v>
      </c>
      <c r="H161" s="310"/>
      <c r="I161" s="549"/>
      <c r="J161" s="133"/>
      <c r="K161" s="133"/>
      <c r="L161" s="133"/>
      <c r="M161" s="133"/>
      <c r="N161" s="133"/>
      <c r="O161" s="133"/>
      <c r="P161" s="133"/>
      <c r="Q161" s="133"/>
      <c r="R161" s="133"/>
      <c r="S161" s="133"/>
      <c r="T161" s="133"/>
      <c r="U161" s="133"/>
      <c r="V161" s="133"/>
      <c r="W161" s="133"/>
      <c r="X161" s="133"/>
      <c r="Y161" s="133"/>
      <c r="Z161" s="133"/>
      <c r="AA161" s="133"/>
      <c r="AB161" s="133"/>
      <c r="AC161" s="133"/>
      <c r="AD161" s="133"/>
      <c r="AE161" s="133"/>
      <c r="AF161" s="133"/>
      <c r="AG161" s="133"/>
      <c r="AH161" s="133"/>
      <c r="AI161" s="133"/>
      <c r="AJ161" s="133"/>
      <c r="AK161" s="133"/>
      <c r="AL161" s="133"/>
      <c r="AM161" s="133"/>
      <c r="AN161" s="133"/>
      <c r="AO161" s="133"/>
      <c r="AP161" s="133"/>
      <c r="AQ161" s="133"/>
      <c r="AR161" s="133"/>
      <c r="AS161" s="133"/>
      <c r="AT161" s="133"/>
      <c r="AU161" s="133"/>
      <c r="AV161" s="133"/>
      <c r="AW161" s="133"/>
      <c r="AX161" s="133"/>
      <c r="AY161" s="133"/>
      <c r="AZ161" s="133"/>
      <c r="BA161" s="133"/>
      <c r="BB161" s="133"/>
      <c r="BC161" s="133"/>
      <c r="BD161" s="133"/>
      <c r="BE161" s="133"/>
      <c r="BF161" s="133"/>
      <c r="BG161" s="133"/>
      <c r="BH161" s="133"/>
      <c r="BI161" s="133"/>
      <c r="BJ161" s="133"/>
      <c r="BK161" s="133"/>
      <c r="BL161" s="133"/>
      <c r="BM161" s="133"/>
      <c r="BN161" s="133"/>
      <c r="BO161" s="133"/>
      <c r="BP161" s="133"/>
      <c r="BQ161" s="133"/>
      <c r="BR161" s="133"/>
      <c r="BS161" s="133"/>
      <c r="BT161" s="133"/>
      <c r="BU161" s="133"/>
      <c r="BV161" s="133"/>
      <c r="BW161" s="133"/>
      <c r="BX161" s="133"/>
      <c r="BY161" s="133"/>
      <c r="BZ161" s="133"/>
      <c r="CA161" s="133"/>
      <c r="CB161" s="133"/>
      <c r="CC161" s="133"/>
      <c r="CD161" s="133"/>
      <c r="CE161" s="133"/>
      <c r="CF161" s="133"/>
      <c r="CG161" s="133"/>
      <c r="CH161" s="133"/>
      <c r="CI161" s="133"/>
      <c r="CJ161" s="133"/>
      <c r="CK161" s="133"/>
      <c r="CL161" s="133"/>
      <c r="CM161" s="133"/>
      <c r="CN161" s="133"/>
      <c r="CO161" s="133"/>
      <c r="CP161" s="133"/>
      <c r="CQ161" s="133"/>
      <c r="CR161" s="133"/>
      <c r="CS161" s="133"/>
      <c r="CT161" s="133"/>
      <c r="CU161" s="133"/>
      <c r="CV161" s="133"/>
      <c r="CW161" s="133"/>
      <c r="CX161" s="133"/>
      <c r="CY161" s="133"/>
      <c r="CZ161" s="133"/>
      <c r="DA161" s="133"/>
      <c r="DB161" s="133"/>
      <c r="DC161" s="133"/>
      <c r="DD161" s="133"/>
      <c r="DE161" s="133"/>
      <c r="DF161" s="133"/>
      <c r="DG161" s="133"/>
      <c r="DH161" s="133"/>
      <c r="DI161" s="133"/>
      <c r="DJ161" s="133"/>
      <c r="DK161" s="133"/>
      <c r="DL161" s="133"/>
      <c r="DM161" s="133"/>
      <c r="DN161" s="133"/>
      <c r="DO161" s="133"/>
      <c r="DP161" s="133"/>
      <c r="DQ161" s="133"/>
      <c r="DR161" s="133"/>
      <c r="DS161" s="133"/>
      <c r="DT161" s="133"/>
      <c r="DU161" s="133"/>
      <c r="DV161" s="133"/>
      <c r="DW161" s="133"/>
      <c r="DX161" s="133"/>
      <c r="DY161" s="133"/>
      <c r="DZ161" s="133"/>
      <c r="EA161" s="133"/>
      <c r="EB161" s="133"/>
      <c r="EC161" s="133"/>
      <c r="ED161" s="133"/>
      <c r="EE161" s="133"/>
      <c r="EF161" s="133"/>
      <c r="EG161" s="133"/>
      <c r="EH161" s="133"/>
      <c r="EI161" s="133"/>
      <c r="EJ161" s="133"/>
      <c r="EK161" s="133"/>
      <c r="EL161" s="133"/>
      <c r="EM161" s="133"/>
      <c r="EN161" s="133"/>
      <c r="EO161" s="133"/>
      <c r="EP161" s="133"/>
      <c r="EQ161" s="133"/>
      <c r="ER161" s="133"/>
      <c r="ES161" s="133"/>
      <c r="ET161" s="133"/>
      <c r="EU161" s="133"/>
      <c r="EV161" s="133"/>
      <c r="EW161" s="133"/>
      <c r="EX161" s="133"/>
      <c r="EY161" s="133"/>
      <c r="EZ161" s="133"/>
      <c r="FA161" s="133"/>
      <c r="FB161" s="133"/>
      <c r="FC161" s="133"/>
      <c r="FD161" s="133"/>
      <c r="FE161" s="133"/>
      <c r="FF161" s="133"/>
      <c r="FG161" s="133"/>
      <c r="FH161" s="133"/>
      <c r="FI161" s="133"/>
      <c r="FJ161" s="133"/>
      <c r="FK161" s="133"/>
      <c r="FL161" s="133"/>
      <c r="FM161" s="133"/>
      <c r="FN161" s="133"/>
      <c r="FO161" s="133"/>
      <c r="FP161" s="133"/>
      <c r="FQ161" s="133"/>
      <c r="FR161" s="133"/>
      <c r="FS161" s="133"/>
      <c r="FT161" s="133"/>
      <c r="FU161" s="133"/>
      <c r="FV161" s="133"/>
      <c r="FW161" s="133"/>
      <c r="FX161" s="133"/>
      <c r="FY161" s="133"/>
      <c r="FZ161" s="133"/>
      <c r="GA161" s="133"/>
      <c r="GB161" s="133"/>
      <c r="GC161" s="133"/>
      <c r="GD161" s="133"/>
      <c r="GE161" s="133"/>
      <c r="GF161" s="133"/>
      <c r="GG161" s="133"/>
      <c r="GH161" s="133"/>
      <c r="GI161" s="133"/>
      <c r="GJ161" s="133"/>
      <c r="GK161" s="133"/>
      <c r="GL161" s="133"/>
      <c r="GM161" s="133"/>
      <c r="GN161" s="133"/>
      <c r="GO161" s="133"/>
      <c r="GP161" s="133"/>
      <c r="GQ161" s="133"/>
      <c r="GR161" s="133"/>
      <c r="GS161" s="133"/>
      <c r="GT161" s="133"/>
      <c r="GU161" s="133"/>
      <c r="GV161" s="133"/>
      <c r="GW161" s="133"/>
    </row>
    <row r="162" spans="1:205" s="296" customFormat="1">
      <c r="A162" s="208" t="s">
        <v>559</v>
      </c>
      <c r="B162" s="205" t="s">
        <v>640</v>
      </c>
      <c r="C162" s="206" t="s">
        <v>2545</v>
      </c>
      <c r="D162" s="335">
        <v>1000000</v>
      </c>
      <c r="E162" s="335"/>
      <c r="F162" s="309">
        <f t="shared" si="4"/>
        <v>58230731</v>
      </c>
      <c r="G162" s="60">
        <v>3</v>
      </c>
      <c r="H162" s="310"/>
      <c r="I162" s="549"/>
      <c r="J162" s="133"/>
      <c r="K162" s="133"/>
      <c r="L162" s="133"/>
      <c r="M162" s="133"/>
      <c r="N162" s="133"/>
      <c r="O162" s="133"/>
      <c r="P162" s="133"/>
      <c r="Q162" s="133"/>
      <c r="R162" s="133"/>
      <c r="S162" s="133"/>
      <c r="T162" s="133"/>
      <c r="U162" s="133"/>
      <c r="V162" s="133"/>
      <c r="W162" s="133"/>
      <c r="X162" s="133"/>
      <c r="Y162" s="133"/>
      <c r="Z162" s="133"/>
      <c r="AA162" s="133"/>
      <c r="AB162" s="133"/>
      <c r="AC162" s="133"/>
      <c r="AD162" s="133"/>
      <c r="AE162" s="133"/>
      <c r="AF162" s="133"/>
      <c r="AG162" s="133"/>
      <c r="AH162" s="133"/>
      <c r="AI162" s="133"/>
      <c r="AJ162" s="133"/>
      <c r="AK162" s="133"/>
      <c r="AL162" s="133"/>
      <c r="AM162" s="133"/>
      <c r="AN162" s="133"/>
      <c r="AO162" s="133"/>
      <c r="AP162" s="133"/>
      <c r="AQ162" s="133"/>
      <c r="AR162" s="133"/>
      <c r="AS162" s="133"/>
      <c r="AT162" s="133"/>
      <c r="AU162" s="133"/>
      <c r="AV162" s="133"/>
      <c r="AW162" s="133"/>
      <c r="AX162" s="133"/>
      <c r="AY162" s="133"/>
      <c r="AZ162" s="133"/>
      <c r="BA162" s="133"/>
      <c r="BB162" s="133"/>
      <c r="BC162" s="133"/>
      <c r="BD162" s="133"/>
      <c r="BE162" s="133"/>
      <c r="BF162" s="133"/>
      <c r="BG162" s="133"/>
      <c r="BH162" s="133"/>
      <c r="BI162" s="133"/>
      <c r="BJ162" s="133"/>
      <c r="BK162" s="133"/>
      <c r="BL162" s="133"/>
      <c r="BM162" s="133"/>
      <c r="BN162" s="133"/>
      <c r="BO162" s="133"/>
      <c r="BP162" s="133"/>
      <c r="BQ162" s="133"/>
      <c r="BR162" s="133"/>
      <c r="BS162" s="133"/>
      <c r="BT162" s="133"/>
      <c r="BU162" s="133"/>
      <c r="BV162" s="133"/>
      <c r="BW162" s="133"/>
      <c r="BX162" s="133"/>
      <c r="BY162" s="133"/>
      <c r="BZ162" s="133"/>
      <c r="CA162" s="133"/>
      <c r="CB162" s="133"/>
      <c r="CC162" s="133"/>
      <c r="CD162" s="133"/>
      <c r="CE162" s="133"/>
      <c r="CF162" s="133"/>
      <c r="CG162" s="133"/>
      <c r="CH162" s="133"/>
      <c r="CI162" s="133"/>
      <c r="CJ162" s="133"/>
      <c r="CK162" s="133"/>
      <c r="CL162" s="133"/>
      <c r="CM162" s="133"/>
      <c r="CN162" s="133"/>
      <c r="CO162" s="133"/>
      <c r="CP162" s="133"/>
      <c r="CQ162" s="133"/>
      <c r="CR162" s="133"/>
      <c r="CS162" s="133"/>
      <c r="CT162" s="133"/>
      <c r="CU162" s="133"/>
      <c r="CV162" s="133"/>
      <c r="CW162" s="133"/>
      <c r="CX162" s="133"/>
      <c r="CY162" s="133"/>
      <c r="CZ162" s="133"/>
      <c r="DA162" s="133"/>
      <c r="DB162" s="133"/>
      <c r="DC162" s="133"/>
      <c r="DD162" s="133"/>
      <c r="DE162" s="133"/>
      <c r="DF162" s="133"/>
      <c r="DG162" s="133"/>
      <c r="DH162" s="133"/>
      <c r="DI162" s="133"/>
      <c r="DJ162" s="133"/>
      <c r="DK162" s="133"/>
      <c r="DL162" s="133"/>
      <c r="DM162" s="133"/>
      <c r="DN162" s="133"/>
      <c r="DO162" s="133"/>
      <c r="DP162" s="133"/>
      <c r="DQ162" s="133"/>
      <c r="DR162" s="133"/>
      <c r="DS162" s="133"/>
      <c r="DT162" s="133"/>
      <c r="DU162" s="133"/>
      <c r="DV162" s="133"/>
      <c r="DW162" s="133"/>
      <c r="DX162" s="133"/>
      <c r="DY162" s="133"/>
      <c r="DZ162" s="133"/>
      <c r="EA162" s="133"/>
      <c r="EB162" s="133"/>
      <c r="EC162" s="133"/>
      <c r="ED162" s="133"/>
      <c r="EE162" s="133"/>
      <c r="EF162" s="133"/>
      <c r="EG162" s="133"/>
      <c r="EH162" s="133"/>
      <c r="EI162" s="133"/>
      <c r="EJ162" s="133"/>
      <c r="EK162" s="133"/>
      <c r="EL162" s="133"/>
      <c r="EM162" s="133"/>
      <c r="EN162" s="133"/>
      <c r="EO162" s="133"/>
      <c r="EP162" s="133"/>
      <c r="EQ162" s="133"/>
      <c r="ER162" s="133"/>
      <c r="ES162" s="133"/>
      <c r="ET162" s="133"/>
      <c r="EU162" s="133"/>
      <c r="EV162" s="133"/>
      <c r="EW162" s="133"/>
      <c r="EX162" s="133"/>
      <c r="EY162" s="133"/>
      <c r="EZ162" s="133"/>
      <c r="FA162" s="133"/>
      <c r="FB162" s="133"/>
      <c r="FC162" s="133"/>
      <c r="FD162" s="133"/>
      <c r="FE162" s="133"/>
      <c r="FF162" s="133"/>
      <c r="FG162" s="133"/>
      <c r="FH162" s="133"/>
      <c r="FI162" s="133"/>
      <c r="FJ162" s="133"/>
      <c r="FK162" s="133"/>
      <c r="FL162" s="133"/>
      <c r="FM162" s="133"/>
      <c r="FN162" s="133"/>
      <c r="FO162" s="133"/>
      <c r="FP162" s="133"/>
      <c r="FQ162" s="133"/>
      <c r="FR162" s="133"/>
      <c r="FS162" s="133"/>
      <c r="FT162" s="133"/>
      <c r="FU162" s="133"/>
      <c r="FV162" s="133"/>
      <c r="FW162" s="133"/>
      <c r="FX162" s="133"/>
      <c r="FY162" s="133"/>
      <c r="FZ162" s="133"/>
      <c r="GA162" s="133"/>
      <c r="GB162" s="133"/>
      <c r="GC162" s="133"/>
      <c r="GD162" s="133"/>
      <c r="GE162" s="133"/>
      <c r="GF162" s="133"/>
      <c r="GG162" s="133"/>
      <c r="GH162" s="133"/>
      <c r="GI162" s="133"/>
      <c r="GJ162" s="133"/>
      <c r="GK162" s="133"/>
      <c r="GL162" s="133"/>
      <c r="GM162" s="133"/>
      <c r="GN162" s="133"/>
      <c r="GO162" s="133"/>
      <c r="GP162" s="133"/>
      <c r="GQ162" s="133"/>
      <c r="GR162" s="133"/>
      <c r="GS162" s="133"/>
      <c r="GT162" s="133"/>
      <c r="GU162" s="133"/>
      <c r="GV162" s="133"/>
      <c r="GW162" s="133"/>
    </row>
    <row r="163" spans="1:205" s="296" customFormat="1">
      <c r="A163" s="208" t="s">
        <v>559</v>
      </c>
      <c r="B163" s="205" t="s">
        <v>640</v>
      </c>
      <c r="C163" s="206" t="s">
        <v>2546</v>
      </c>
      <c r="D163" s="335">
        <v>210522</v>
      </c>
      <c r="E163" s="335"/>
      <c r="F163" s="309">
        <f t="shared" si="4"/>
        <v>58441253</v>
      </c>
      <c r="G163" s="60">
        <v>3</v>
      </c>
      <c r="H163" s="310"/>
      <c r="I163" s="549"/>
      <c r="J163" s="133"/>
      <c r="K163" s="133"/>
      <c r="L163" s="133"/>
      <c r="M163" s="133"/>
      <c r="N163" s="133"/>
      <c r="O163" s="133"/>
      <c r="P163" s="133"/>
      <c r="Q163" s="133"/>
      <c r="R163" s="133"/>
      <c r="S163" s="133"/>
      <c r="T163" s="133"/>
      <c r="U163" s="133"/>
      <c r="V163" s="133"/>
      <c r="W163" s="133"/>
      <c r="X163" s="133"/>
      <c r="Y163" s="133"/>
      <c r="Z163" s="133"/>
      <c r="AA163" s="133"/>
      <c r="AB163" s="133"/>
      <c r="AC163" s="133"/>
      <c r="AD163" s="133"/>
      <c r="AE163" s="133"/>
      <c r="AF163" s="133"/>
      <c r="AG163" s="133"/>
      <c r="AH163" s="133"/>
      <c r="AI163" s="133"/>
      <c r="AJ163" s="133"/>
      <c r="AK163" s="133"/>
      <c r="AL163" s="133"/>
      <c r="AM163" s="133"/>
      <c r="AN163" s="133"/>
      <c r="AO163" s="133"/>
      <c r="AP163" s="133"/>
      <c r="AQ163" s="133"/>
      <c r="AR163" s="133"/>
      <c r="AS163" s="133"/>
      <c r="AT163" s="133"/>
      <c r="AU163" s="133"/>
      <c r="AV163" s="133"/>
      <c r="AW163" s="133"/>
      <c r="AX163" s="133"/>
      <c r="AY163" s="133"/>
      <c r="AZ163" s="133"/>
      <c r="BA163" s="133"/>
      <c r="BB163" s="133"/>
      <c r="BC163" s="133"/>
      <c r="BD163" s="133"/>
      <c r="BE163" s="133"/>
      <c r="BF163" s="133"/>
      <c r="BG163" s="133"/>
      <c r="BH163" s="133"/>
      <c r="BI163" s="133"/>
      <c r="BJ163" s="133"/>
      <c r="BK163" s="133"/>
      <c r="BL163" s="133"/>
      <c r="BM163" s="133"/>
      <c r="BN163" s="133"/>
      <c r="BO163" s="133"/>
      <c r="BP163" s="133"/>
      <c r="BQ163" s="133"/>
      <c r="BR163" s="133"/>
      <c r="BS163" s="133"/>
      <c r="BT163" s="133"/>
      <c r="BU163" s="133"/>
      <c r="BV163" s="133"/>
      <c r="BW163" s="133"/>
      <c r="BX163" s="133"/>
      <c r="BY163" s="133"/>
      <c r="BZ163" s="133"/>
      <c r="CA163" s="133"/>
      <c r="CB163" s="133"/>
      <c r="CC163" s="133"/>
      <c r="CD163" s="133"/>
      <c r="CE163" s="133"/>
      <c r="CF163" s="133"/>
      <c r="CG163" s="133"/>
      <c r="CH163" s="133"/>
      <c r="CI163" s="133"/>
      <c r="CJ163" s="133"/>
      <c r="CK163" s="133"/>
      <c r="CL163" s="133"/>
      <c r="CM163" s="133"/>
      <c r="CN163" s="133"/>
      <c r="CO163" s="133"/>
      <c r="CP163" s="133"/>
      <c r="CQ163" s="133"/>
      <c r="CR163" s="133"/>
      <c r="CS163" s="133"/>
      <c r="CT163" s="133"/>
      <c r="CU163" s="133"/>
      <c r="CV163" s="133"/>
      <c r="CW163" s="133"/>
      <c r="CX163" s="133"/>
      <c r="CY163" s="133"/>
      <c r="CZ163" s="133"/>
      <c r="DA163" s="133"/>
      <c r="DB163" s="133"/>
      <c r="DC163" s="133"/>
      <c r="DD163" s="133"/>
      <c r="DE163" s="133"/>
      <c r="DF163" s="133"/>
      <c r="DG163" s="133"/>
      <c r="DH163" s="133"/>
      <c r="DI163" s="133"/>
      <c r="DJ163" s="133"/>
      <c r="DK163" s="133"/>
      <c r="DL163" s="133"/>
      <c r="DM163" s="133"/>
      <c r="DN163" s="133"/>
      <c r="DO163" s="133"/>
      <c r="DP163" s="133"/>
      <c r="DQ163" s="133"/>
      <c r="DR163" s="133"/>
      <c r="DS163" s="133"/>
      <c r="DT163" s="133"/>
      <c r="DU163" s="133"/>
      <c r="DV163" s="133"/>
      <c r="DW163" s="133"/>
      <c r="DX163" s="133"/>
      <c r="DY163" s="133"/>
      <c r="DZ163" s="133"/>
      <c r="EA163" s="133"/>
      <c r="EB163" s="133"/>
      <c r="EC163" s="133"/>
      <c r="ED163" s="133"/>
      <c r="EE163" s="133"/>
      <c r="EF163" s="133"/>
      <c r="EG163" s="133"/>
      <c r="EH163" s="133"/>
      <c r="EI163" s="133"/>
      <c r="EJ163" s="133"/>
      <c r="EK163" s="133"/>
      <c r="EL163" s="133"/>
      <c r="EM163" s="133"/>
      <c r="EN163" s="133"/>
      <c r="EO163" s="133"/>
      <c r="EP163" s="133"/>
      <c r="EQ163" s="133"/>
      <c r="ER163" s="133"/>
      <c r="ES163" s="133"/>
      <c r="ET163" s="133"/>
      <c r="EU163" s="133"/>
      <c r="EV163" s="133"/>
      <c r="EW163" s="133"/>
      <c r="EX163" s="133"/>
      <c r="EY163" s="133"/>
      <c r="EZ163" s="133"/>
      <c r="FA163" s="133"/>
      <c r="FB163" s="133"/>
      <c r="FC163" s="133"/>
      <c r="FD163" s="133"/>
      <c r="FE163" s="133"/>
      <c r="FF163" s="133"/>
      <c r="FG163" s="133"/>
      <c r="FH163" s="133"/>
      <c r="FI163" s="133"/>
      <c r="FJ163" s="133"/>
      <c r="FK163" s="133"/>
      <c r="FL163" s="133"/>
      <c r="FM163" s="133"/>
      <c r="FN163" s="133"/>
      <c r="FO163" s="133"/>
      <c r="FP163" s="133"/>
      <c r="FQ163" s="133"/>
      <c r="FR163" s="133"/>
      <c r="FS163" s="133"/>
      <c r="FT163" s="133"/>
      <c r="FU163" s="133"/>
      <c r="FV163" s="133"/>
      <c r="FW163" s="133"/>
      <c r="FX163" s="133"/>
      <c r="FY163" s="133"/>
      <c r="FZ163" s="133"/>
      <c r="GA163" s="133"/>
      <c r="GB163" s="133"/>
      <c r="GC163" s="133"/>
      <c r="GD163" s="133"/>
      <c r="GE163" s="133"/>
      <c r="GF163" s="133"/>
      <c r="GG163" s="133"/>
      <c r="GH163" s="133"/>
      <c r="GI163" s="133"/>
      <c r="GJ163" s="133"/>
      <c r="GK163" s="133"/>
      <c r="GL163" s="133"/>
      <c r="GM163" s="133"/>
      <c r="GN163" s="133"/>
      <c r="GO163" s="133"/>
      <c r="GP163" s="133"/>
      <c r="GQ163" s="133"/>
      <c r="GR163" s="133"/>
      <c r="GS163" s="133"/>
      <c r="GT163" s="133"/>
      <c r="GU163" s="133"/>
      <c r="GV163" s="133"/>
      <c r="GW163" s="133"/>
    </row>
    <row r="164" spans="1:205" s="296" customFormat="1">
      <c r="A164" s="208" t="s">
        <v>560</v>
      </c>
      <c r="B164" s="205" t="s">
        <v>641</v>
      </c>
      <c r="C164" s="204" t="s">
        <v>625</v>
      </c>
      <c r="D164" s="210">
        <v>25304</v>
      </c>
      <c r="E164" s="335"/>
      <c r="F164" s="309">
        <f t="shared" si="4"/>
        <v>58466557</v>
      </c>
      <c r="G164" s="60">
        <v>4</v>
      </c>
      <c r="H164" s="317">
        <v>4.0999999999999996</v>
      </c>
      <c r="I164" s="549"/>
      <c r="J164" s="133"/>
      <c r="K164" s="133"/>
      <c r="L164" s="133"/>
      <c r="M164" s="133"/>
      <c r="N164" s="133"/>
      <c r="O164" s="133"/>
      <c r="P164" s="133"/>
      <c r="Q164" s="133"/>
      <c r="R164" s="133"/>
      <c r="S164" s="133"/>
      <c r="T164" s="133"/>
      <c r="U164" s="133"/>
      <c r="V164" s="133"/>
      <c r="W164" s="133"/>
      <c r="X164" s="133"/>
      <c r="Y164" s="133"/>
      <c r="Z164" s="133"/>
      <c r="AA164" s="133"/>
      <c r="AB164" s="133"/>
      <c r="AC164" s="133"/>
      <c r="AD164" s="133"/>
      <c r="AE164" s="133"/>
      <c r="AF164" s="133"/>
      <c r="AG164" s="133"/>
      <c r="AH164" s="133"/>
      <c r="AI164" s="133"/>
      <c r="AJ164" s="133"/>
      <c r="AK164" s="133"/>
      <c r="AL164" s="133"/>
      <c r="AM164" s="133"/>
      <c r="AN164" s="133"/>
      <c r="AO164" s="133"/>
      <c r="AP164" s="133"/>
      <c r="AQ164" s="133"/>
      <c r="AR164" s="133"/>
      <c r="AS164" s="133"/>
      <c r="AT164" s="133"/>
      <c r="AU164" s="133"/>
      <c r="AV164" s="133"/>
      <c r="AW164" s="133"/>
      <c r="AX164" s="133"/>
      <c r="AY164" s="133"/>
      <c r="AZ164" s="133"/>
      <c r="BA164" s="133"/>
      <c r="BB164" s="133"/>
      <c r="BC164" s="133"/>
      <c r="BD164" s="133"/>
      <c r="BE164" s="133"/>
      <c r="BF164" s="133"/>
      <c r="BG164" s="133"/>
      <c r="BH164" s="133"/>
      <c r="BI164" s="133"/>
      <c r="BJ164" s="133"/>
      <c r="BK164" s="133"/>
      <c r="BL164" s="133"/>
      <c r="BM164" s="133"/>
      <c r="BN164" s="133"/>
      <c r="BO164" s="133"/>
      <c r="BP164" s="133"/>
      <c r="BQ164" s="133"/>
      <c r="BR164" s="133"/>
      <c r="BS164" s="133"/>
      <c r="BT164" s="133"/>
      <c r="BU164" s="133"/>
      <c r="BV164" s="133"/>
      <c r="BW164" s="133"/>
      <c r="BX164" s="133"/>
      <c r="BY164" s="133"/>
      <c r="BZ164" s="133"/>
      <c r="CA164" s="133"/>
      <c r="CB164" s="133"/>
      <c r="CC164" s="133"/>
      <c r="CD164" s="133"/>
      <c r="CE164" s="133"/>
      <c r="CF164" s="133"/>
      <c r="CG164" s="133"/>
      <c r="CH164" s="133"/>
      <c r="CI164" s="133"/>
      <c r="CJ164" s="133"/>
      <c r="CK164" s="133"/>
      <c r="CL164" s="133"/>
      <c r="CM164" s="133"/>
      <c r="CN164" s="133"/>
      <c r="CO164" s="133"/>
      <c r="CP164" s="133"/>
      <c r="CQ164" s="133"/>
      <c r="CR164" s="133"/>
      <c r="CS164" s="133"/>
      <c r="CT164" s="133"/>
      <c r="CU164" s="133"/>
      <c r="CV164" s="133"/>
      <c r="CW164" s="133"/>
      <c r="CX164" s="133"/>
      <c r="CY164" s="133"/>
      <c r="CZ164" s="133"/>
      <c r="DA164" s="133"/>
      <c r="DB164" s="133"/>
      <c r="DC164" s="133"/>
      <c r="DD164" s="133"/>
      <c r="DE164" s="133"/>
      <c r="DF164" s="133"/>
      <c r="DG164" s="133"/>
      <c r="DH164" s="133"/>
      <c r="DI164" s="133"/>
      <c r="DJ164" s="133"/>
      <c r="DK164" s="133"/>
      <c r="DL164" s="133"/>
      <c r="DM164" s="133"/>
      <c r="DN164" s="133"/>
      <c r="DO164" s="133"/>
      <c r="DP164" s="133"/>
      <c r="DQ164" s="133"/>
      <c r="DR164" s="133"/>
      <c r="DS164" s="133"/>
      <c r="DT164" s="133"/>
      <c r="DU164" s="133"/>
      <c r="DV164" s="133"/>
      <c r="DW164" s="133"/>
      <c r="DX164" s="133"/>
      <c r="DY164" s="133"/>
      <c r="DZ164" s="133"/>
      <c r="EA164" s="133"/>
      <c r="EB164" s="133"/>
      <c r="EC164" s="133"/>
      <c r="ED164" s="133"/>
      <c r="EE164" s="133"/>
      <c r="EF164" s="133"/>
      <c r="EG164" s="133"/>
      <c r="EH164" s="133"/>
      <c r="EI164" s="133"/>
      <c r="EJ164" s="133"/>
      <c r="EK164" s="133"/>
      <c r="EL164" s="133"/>
      <c r="EM164" s="133"/>
      <c r="EN164" s="133"/>
      <c r="EO164" s="133"/>
      <c r="EP164" s="133"/>
      <c r="EQ164" s="133"/>
      <c r="ER164" s="133"/>
      <c r="ES164" s="133"/>
      <c r="ET164" s="133"/>
      <c r="EU164" s="133"/>
      <c r="EV164" s="133"/>
      <c r="EW164" s="133"/>
      <c r="EX164" s="133"/>
      <c r="EY164" s="133"/>
      <c r="EZ164" s="133"/>
      <c r="FA164" s="133"/>
      <c r="FB164" s="133"/>
      <c r="FC164" s="133"/>
      <c r="FD164" s="133"/>
      <c r="FE164" s="133"/>
      <c r="FF164" s="133"/>
      <c r="FG164" s="133"/>
      <c r="FH164" s="133"/>
      <c r="FI164" s="133"/>
      <c r="FJ164" s="133"/>
      <c r="FK164" s="133"/>
      <c r="FL164" s="133"/>
      <c r="FM164" s="133"/>
      <c r="FN164" s="133"/>
      <c r="FO164" s="133"/>
      <c r="FP164" s="133"/>
      <c r="FQ164" s="133"/>
      <c r="FR164" s="133"/>
      <c r="FS164" s="133"/>
      <c r="FT164" s="133"/>
      <c r="FU164" s="133"/>
      <c r="FV164" s="133"/>
      <c r="FW164" s="133"/>
      <c r="FX164" s="133"/>
      <c r="FY164" s="133"/>
      <c r="FZ164" s="133"/>
      <c r="GA164" s="133"/>
      <c r="GB164" s="133"/>
      <c r="GC164" s="133"/>
      <c r="GD164" s="133"/>
      <c r="GE164" s="133"/>
      <c r="GF164" s="133"/>
      <c r="GG164" s="133"/>
      <c r="GH164" s="133"/>
      <c r="GI164" s="133"/>
      <c r="GJ164" s="133"/>
      <c r="GK164" s="133"/>
      <c r="GL164" s="133"/>
      <c r="GM164" s="133"/>
      <c r="GN164" s="133"/>
      <c r="GO164" s="133"/>
      <c r="GP164" s="133"/>
      <c r="GQ164" s="133"/>
      <c r="GR164" s="133"/>
      <c r="GS164" s="133"/>
      <c r="GT164" s="133"/>
      <c r="GU164" s="133"/>
      <c r="GV164" s="133"/>
      <c r="GW164" s="133"/>
    </row>
    <row r="165" spans="1:205" s="296" customFormat="1">
      <c r="A165" s="208" t="s">
        <v>561</v>
      </c>
      <c r="B165" s="205" t="s">
        <v>641</v>
      </c>
      <c r="C165" s="206" t="s">
        <v>21</v>
      </c>
      <c r="D165" s="335">
        <v>100000</v>
      </c>
      <c r="E165" s="335"/>
      <c r="F165" s="309">
        <f t="shared" si="4"/>
        <v>58566557</v>
      </c>
      <c r="G165" s="60">
        <v>3</v>
      </c>
      <c r="H165" s="310"/>
      <c r="I165" s="549"/>
      <c r="J165" s="133"/>
      <c r="K165" s="133"/>
      <c r="L165" s="133"/>
      <c r="M165" s="133"/>
      <c r="N165" s="133"/>
      <c r="O165" s="133"/>
      <c r="P165" s="133"/>
      <c r="Q165" s="133"/>
      <c r="R165" s="133"/>
      <c r="S165" s="133"/>
      <c r="T165" s="133"/>
      <c r="U165" s="133"/>
      <c r="V165" s="133"/>
      <c r="W165" s="133"/>
      <c r="X165" s="133"/>
      <c r="Y165" s="133"/>
      <c r="Z165" s="133"/>
      <c r="AA165" s="133"/>
      <c r="AB165" s="133"/>
      <c r="AC165" s="133"/>
      <c r="AD165" s="133"/>
      <c r="AE165" s="133"/>
      <c r="AF165" s="133"/>
      <c r="AG165" s="133"/>
      <c r="AH165" s="133"/>
      <c r="AI165" s="133"/>
      <c r="AJ165" s="133"/>
      <c r="AK165" s="133"/>
      <c r="AL165" s="133"/>
      <c r="AM165" s="133"/>
      <c r="AN165" s="133"/>
      <c r="AO165" s="133"/>
      <c r="AP165" s="133"/>
      <c r="AQ165" s="133"/>
      <c r="AR165" s="133"/>
      <c r="AS165" s="133"/>
      <c r="AT165" s="133"/>
      <c r="AU165" s="133"/>
      <c r="AV165" s="133"/>
      <c r="AW165" s="133"/>
      <c r="AX165" s="133"/>
      <c r="AY165" s="133"/>
      <c r="AZ165" s="133"/>
      <c r="BA165" s="133"/>
      <c r="BB165" s="133"/>
      <c r="BC165" s="133"/>
      <c r="BD165" s="133"/>
      <c r="BE165" s="133"/>
      <c r="BF165" s="133"/>
      <c r="BG165" s="133"/>
      <c r="BH165" s="133"/>
      <c r="BI165" s="133"/>
      <c r="BJ165" s="133"/>
      <c r="BK165" s="133"/>
      <c r="BL165" s="133"/>
      <c r="BM165" s="133"/>
      <c r="BN165" s="133"/>
      <c r="BO165" s="133"/>
      <c r="BP165" s="133"/>
      <c r="BQ165" s="133"/>
      <c r="BR165" s="133"/>
      <c r="BS165" s="133"/>
      <c r="BT165" s="133"/>
      <c r="BU165" s="133"/>
      <c r="BV165" s="133"/>
      <c r="BW165" s="133"/>
      <c r="BX165" s="133"/>
      <c r="BY165" s="133"/>
      <c r="BZ165" s="133"/>
      <c r="CA165" s="133"/>
      <c r="CB165" s="133"/>
      <c r="CC165" s="133"/>
      <c r="CD165" s="133"/>
      <c r="CE165" s="133"/>
      <c r="CF165" s="133"/>
      <c r="CG165" s="133"/>
      <c r="CH165" s="133"/>
      <c r="CI165" s="133"/>
      <c r="CJ165" s="133"/>
      <c r="CK165" s="133"/>
      <c r="CL165" s="133"/>
      <c r="CM165" s="133"/>
      <c r="CN165" s="133"/>
      <c r="CO165" s="133"/>
      <c r="CP165" s="133"/>
      <c r="CQ165" s="133"/>
      <c r="CR165" s="133"/>
      <c r="CS165" s="133"/>
      <c r="CT165" s="133"/>
      <c r="CU165" s="133"/>
      <c r="CV165" s="133"/>
      <c r="CW165" s="133"/>
      <c r="CX165" s="133"/>
      <c r="CY165" s="133"/>
      <c r="CZ165" s="133"/>
      <c r="DA165" s="133"/>
      <c r="DB165" s="133"/>
      <c r="DC165" s="133"/>
      <c r="DD165" s="133"/>
      <c r="DE165" s="133"/>
      <c r="DF165" s="133"/>
      <c r="DG165" s="133"/>
      <c r="DH165" s="133"/>
      <c r="DI165" s="133"/>
      <c r="DJ165" s="133"/>
      <c r="DK165" s="133"/>
      <c r="DL165" s="133"/>
      <c r="DM165" s="133"/>
      <c r="DN165" s="133"/>
      <c r="DO165" s="133"/>
      <c r="DP165" s="133"/>
      <c r="DQ165" s="133"/>
      <c r="DR165" s="133"/>
      <c r="DS165" s="133"/>
      <c r="DT165" s="133"/>
      <c r="DU165" s="133"/>
      <c r="DV165" s="133"/>
      <c r="DW165" s="133"/>
      <c r="DX165" s="133"/>
      <c r="DY165" s="133"/>
      <c r="DZ165" s="133"/>
      <c r="EA165" s="133"/>
      <c r="EB165" s="133"/>
      <c r="EC165" s="133"/>
      <c r="ED165" s="133"/>
      <c r="EE165" s="133"/>
      <c r="EF165" s="133"/>
      <c r="EG165" s="133"/>
      <c r="EH165" s="133"/>
      <c r="EI165" s="133"/>
      <c r="EJ165" s="133"/>
      <c r="EK165" s="133"/>
      <c r="EL165" s="133"/>
      <c r="EM165" s="133"/>
      <c r="EN165" s="133"/>
      <c r="EO165" s="133"/>
      <c r="EP165" s="133"/>
      <c r="EQ165" s="133"/>
      <c r="ER165" s="133"/>
      <c r="ES165" s="133"/>
      <c r="ET165" s="133"/>
      <c r="EU165" s="133"/>
      <c r="EV165" s="133"/>
      <c r="EW165" s="133"/>
      <c r="EX165" s="133"/>
      <c r="EY165" s="133"/>
      <c r="EZ165" s="133"/>
      <c r="FA165" s="133"/>
      <c r="FB165" s="133"/>
      <c r="FC165" s="133"/>
      <c r="FD165" s="133"/>
      <c r="FE165" s="133"/>
      <c r="FF165" s="133"/>
      <c r="FG165" s="133"/>
      <c r="FH165" s="133"/>
      <c r="FI165" s="133"/>
      <c r="FJ165" s="133"/>
      <c r="FK165" s="133"/>
      <c r="FL165" s="133"/>
      <c r="FM165" s="133"/>
      <c r="FN165" s="133"/>
      <c r="FO165" s="133"/>
      <c r="FP165" s="133"/>
      <c r="FQ165" s="133"/>
      <c r="FR165" s="133"/>
      <c r="FS165" s="133"/>
      <c r="FT165" s="133"/>
      <c r="FU165" s="133"/>
      <c r="FV165" s="133"/>
      <c r="FW165" s="133"/>
      <c r="FX165" s="133"/>
      <c r="FY165" s="133"/>
      <c r="FZ165" s="133"/>
      <c r="GA165" s="133"/>
      <c r="GB165" s="133"/>
      <c r="GC165" s="133"/>
      <c r="GD165" s="133"/>
      <c r="GE165" s="133"/>
      <c r="GF165" s="133"/>
      <c r="GG165" s="133"/>
      <c r="GH165" s="133"/>
      <c r="GI165" s="133"/>
      <c r="GJ165" s="133"/>
      <c r="GK165" s="133"/>
      <c r="GL165" s="133"/>
      <c r="GM165" s="133"/>
      <c r="GN165" s="133"/>
      <c r="GO165" s="133"/>
      <c r="GP165" s="133"/>
      <c r="GQ165" s="133"/>
      <c r="GR165" s="133"/>
      <c r="GS165" s="133"/>
      <c r="GT165" s="133"/>
      <c r="GU165" s="133"/>
      <c r="GV165" s="133"/>
      <c r="GW165" s="133"/>
    </row>
    <row r="166" spans="1:205" s="296" customFormat="1" ht="25.5">
      <c r="A166" s="208" t="s">
        <v>562</v>
      </c>
      <c r="B166" s="205" t="s">
        <v>642</v>
      </c>
      <c r="C166" s="206" t="s">
        <v>565</v>
      </c>
      <c r="D166" s="335"/>
      <c r="E166" s="335">
        <v>43735000</v>
      </c>
      <c r="F166" s="309">
        <f t="shared" si="4"/>
        <v>14831557</v>
      </c>
      <c r="G166" s="60">
        <v>6</v>
      </c>
      <c r="H166" s="310">
        <v>6.1</v>
      </c>
      <c r="I166" s="549"/>
      <c r="J166" s="133"/>
      <c r="K166" s="133"/>
      <c r="L166" s="133"/>
      <c r="M166" s="133"/>
      <c r="N166" s="133"/>
      <c r="O166" s="133"/>
      <c r="P166" s="133"/>
      <c r="Q166" s="133"/>
      <c r="R166" s="133"/>
      <c r="S166" s="133"/>
      <c r="T166" s="133"/>
      <c r="U166" s="133"/>
      <c r="V166" s="133"/>
      <c r="W166" s="133"/>
      <c r="X166" s="133"/>
      <c r="Y166" s="133"/>
      <c r="Z166" s="133"/>
      <c r="AA166" s="133"/>
      <c r="AB166" s="133"/>
      <c r="AC166" s="133"/>
      <c r="AD166" s="133"/>
      <c r="AE166" s="133"/>
      <c r="AF166" s="133"/>
      <c r="AG166" s="133"/>
      <c r="AH166" s="133"/>
      <c r="AI166" s="133"/>
      <c r="AJ166" s="133"/>
      <c r="AK166" s="133"/>
      <c r="AL166" s="133"/>
      <c r="AM166" s="133"/>
      <c r="AN166" s="133"/>
      <c r="AO166" s="133"/>
      <c r="AP166" s="133"/>
      <c r="AQ166" s="133"/>
      <c r="AR166" s="133"/>
      <c r="AS166" s="133"/>
      <c r="AT166" s="133"/>
      <c r="AU166" s="133"/>
      <c r="AV166" s="133"/>
      <c r="AW166" s="133"/>
      <c r="AX166" s="133"/>
      <c r="AY166" s="133"/>
      <c r="AZ166" s="133"/>
      <c r="BA166" s="133"/>
      <c r="BB166" s="133"/>
      <c r="BC166" s="133"/>
      <c r="BD166" s="133"/>
      <c r="BE166" s="133"/>
      <c r="BF166" s="133"/>
      <c r="BG166" s="133"/>
      <c r="BH166" s="133"/>
      <c r="BI166" s="133"/>
      <c r="BJ166" s="133"/>
      <c r="BK166" s="133"/>
      <c r="BL166" s="133"/>
      <c r="BM166" s="133"/>
      <c r="BN166" s="133"/>
      <c r="BO166" s="133"/>
      <c r="BP166" s="133"/>
      <c r="BQ166" s="133"/>
      <c r="BR166" s="133"/>
      <c r="BS166" s="133"/>
      <c r="BT166" s="133"/>
      <c r="BU166" s="133"/>
      <c r="BV166" s="133"/>
      <c r="BW166" s="133"/>
      <c r="BX166" s="133"/>
      <c r="BY166" s="133"/>
      <c r="BZ166" s="133"/>
      <c r="CA166" s="133"/>
      <c r="CB166" s="133"/>
      <c r="CC166" s="133"/>
      <c r="CD166" s="133"/>
      <c r="CE166" s="133"/>
      <c r="CF166" s="133"/>
      <c r="CG166" s="133"/>
      <c r="CH166" s="133"/>
      <c r="CI166" s="133"/>
      <c r="CJ166" s="133"/>
      <c r="CK166" s="133"/>
      <c r="CL166" s="133"/>
      <c r="CM166" s="133"/>
      <c r="CN166" s="133"/>
      <c r="CO166" s="133"/>
      <c r="CP166" s="133"/>
      <c r="CQ166" s="133"/>
      <c r="CR166" s="133"/>
      <c r="CS166" s="133"/>
      <c r="CT166" s="133"/>
      <c r="CU166" s="133"/>
      <c r="CV166" s="133"/>
      <c r="CW166" s="133"/>
      <c r="CX166" s="133"/>
      <c r="CY166" s="133"/>
      <c r="CZ166" s="133"/>
      <c r="DA166" s="133"/>
      <c r="DB166" s="133"/>
      <c r="DC166" s="133"/>
      <c r="DD166" s="133"/>
      <c r="DE166" s="133"/>
      <c r="DF166" s="133"/>
      <c r="DG166" s="133"/>
      <c r="DH166" s="133"/>
      <c r="DI166" s="133"/>
      <c r="DJ166" s="133"/>
      <c r="DK166" s="133"/>
      <c r="DL166" s="133"/>
      <c r="DM166" s="133"/>
      <c r="DN166" s="133"/>
      <c r="DO166" s="133"/>
      <c r="DP166" s="133"/>
      <c r="DQ166" s="133"/>
      <c r="DR166" s="133"/>
      <c r="DS166" s="133"/>
      <c r="DT166" s="133"/>
      <c r="DU166" s="133"/>
      <c r="DV166" s="133"/>
      <c r="DW166" s="133"/>
      <c r="DX166" s="133"/>
      <c r="DY166" s="133"/>
      <c r="DZ166" s="133"/>
      <c r="EA166" s="133"/>
      <c r="EB166" s="133"/>
      <c r="EC166" s="133"/>
      <c r="ED166" s="133"/>
      <c r="EE166" s="133"/>
      <c r="EF166" s="133"/>
      <c r="EG166" s="133"/>
      <c r="EH166" s="133"/>
      <c r="EI166" s="133"/>
      <c r="EJ166" s="133"/>
      <c r="EK166" s="133"/>
      <c r="EL166" s="133"/>
      <c r="EM166" s="133"/>
      <c r="EN166" s="133"/>
      <c r="EO166" s="133"/>
      <c r="EP166" s="133"/>
      <c r="EQ166" s="133"/>
      <c r="ER166" s="133"/>
      <c r="ES166" s="133"/>
      <c r="ET166" s="133"/>
      <c r="EU166" s="133"/>
      <c r="EV166" s="133"/>
      <c r="EW166" s="133"/>
      <c r="EX166" s="133"/>
      <c r="EY166" s="133"/>
      <c r="EZ166" s="133"/>
      <c r="FA166" s="133"/>
      <c r="FB166" s="133"/>
      <c r="FC166" s="133"/>
      <c r="FD166" s="133"/>
      <c r="FE166" s="133"/>
      <c r="FF166" s="133"/>
      <c r="FG166" s="133"/>
      <c r="FH166" s="133"/>
      <c r="FI166" s="133"/>
      <c r="FJ166" s="133"/>
      <c r="FK166" s="133"/>
      <c r="FL166" s="133"/>
      <c r="FM166" s="133"/>
      <c r="FN166" s="133"/>
      <c r="FO166" s="133"/>
      <c r="FP166" s="133"/>
      <c r="FQ166" s="133"/>
      <c r="FR166" s="133"/>
      <c r="FS166" s="133"/>
      <c r="FT166" s="133"/>
      <c r="FU166" s="133"/>
      <c r="FV166" s="133"/>
      <c r="FW166" s="133"/>
      <c r="FX166" s="133"/>
      <c r="FY166" s="133"/>
      <c r="FZ166" s="133"/>
      <c r="GA166" s="133"/>
      <c r="GB166" s="133"/>
      <c r="GC166" s="133"/>
      <c r="GD166" s="133"/>
      <c r="GE166" s="133"/>
      <c r="GF166" s="133"/>
      <c r="GG166" s="133"/>
      <c r="GH166" s="133"/>
      <c r="GI166" s="133"/>
      <c r="GJ166" s="133"/>
      <c r="GK166" s="133"/>
      <c r="GL166" s="133"/>
      <c r="GM166" s="133"/>
      <c r="GN166" s="133"/>
      <c r="GO166" s="133"/>
      <c r="GP166" s="133"/>
      <c r="GQ166" s="133"/>
      <c r="GR166" s="133"/>
      <c r="GS166" s="133"/>
      <c r="GT166" s="133"/>
      <c r="GU166" s="133"/>
      <c r="GV166" s="133"/>
      <c r="GW166" s="133"/>
    </row>
    <row r="167" spans="1:205" s="296" customFormat="1">
      <c r="A167" s="211">
        <v>44712</v>
      </c>
      <c r="B167" s="205" t="s">
        <v>643</v>
      </c>
      <c r="C167" s="177" t="s">
        <v>2504</v>
      </c>
      <c r="D167" s="335">
        <v>200000</v>
      </c>
      <c r="E167" s="335"/>
      <c r="F167" s="309">
        <f t="shared" si="4"/>
        <v>15031557</v>
      </c>
      <c r="G167" s="60">
        <v>3</v>
      </c>
      <c r="H167" s="310"/>
      <c r="I167" s="549"/>
      <c r="J167" s="133"/>
      <c r="K167" s="133"/>
      <c r="L167" s="133"/>
      <c r="M167" s="133"/>
      <c r="N167" s="133"/>
      <c r="O167" s="133"/>
      <c r="P167" s="133"/>
      <c r="Q167" s="133"/>
      <c r="R167" s="133"/>
      <c r="S167" s="133"/>
      <c r="T167" s="133"/>
      <c r="U167" s="133"/>
      <c r="V167" s="133"/>
      <c r="W167" s="133"/>
      <c r="X167" s="133"/>
      <c r="Y167" s="133"/>
      <c r="Z167" s="133"/>
      <c r="AA167" s="133"/>
      <c r="AB167" s="133"/>
      <c r="AC167" s="133"/>
      <c r="AD167" s="133"/>
      <c r="AE167" s="133"/>
      <c r="AF167" s="133"/>
      <c r="AG167" s="133"/>
      <c r="AH167" s="133"/>
      <c r="AI167" s="133"/>
      <c r="AJ167" s="133"/>
      <c r="AK167" s="133"/>
      <c r="AL167" s="133"/>
      <c r="AM167" s="133"/>
      <c r="AN167" s="133"/>
      <c r="AO167" s="133"/>
      <c r="AP167" s="133"/>
      <c r="AQ167" s="133"/>
      <c r="AR167" s="133"/>
      <c r="AS167" s="133"/>
      <c r="AT167" s="133"/>
      <c r="AU167" s="133"/>
      <c r="AV167" s="133"/>
      <c r="AW167" s="133"/>
      <c r="AX167" s="133"/>
      <c r="AY167" s="133"/>
      <c r="AZ167" s="133"/>
      <c r="BA167" s="133"/>
      <c r="BB167" s="133"/>
      <c r="BC167" s="133"/>
      <c r="BD167" s="133"/>
      <c r="BE167" s="133"/>
      <c r="BF167" s="133"/>
      <c r="BG167" s="133"/>
      <c r="BH167" s="133"/>
      <c r="BI167" s="133"/>
      <c r="BJ167" s="133"/>
      <c r="BK167" s="133"/>
      <c r="BL167" s="133"/>
      <c r="BM167" s="133"/>
      <c r="BN167" s="133"/>
      <c r="BO167" s="133"/>
      <c r="BP167" s="133"/>
      <c r="BQ167" s="133"/>
      <c r="BR167" s="133"/>
      <c r="BS167" s="133"/>
      <c r="BT167" s="133"/>
      <c r="BU167" s="133"/>
      <c r="BV167" s="133"/>
      <c r="BW167" s="133"/>
      <c r="BX167" s="133"/>
      <c r="BY167" s="133"/>
      <c r="BZ167" s="133"/>
      <c r="CA167" s="133"/>
      <c r="CB167" s="133"/>
      <c r="CC167" s="133"/>
      <c r="CD167" s="133"/>
      <c r="CE167" s="133"/>
      <c r="CF167" s="133"/>
      <c r="CG167" s="133"/>
      <c r="CH167" s="133"/>
      <c r="CI167" s="133"/>
      <c r="CJ167" s="133"/>
      <c r="CK167" s="133"/>
      <c r="CL167" s="133"/>
      <c r="CM167" s="133"/>
      <c r="CN167" s="133"/>
      <c r="CO167" s="133"/>
      <c r="CP167" s="133"/>
      <c r="CQ167" s="133"/>
      <c r="CR167" s="133"/>
      <c r="CS167" s="133"/>
      <c r="CT167" s="133"/>
      <c r="CU167" s="133"/>
      <c r="CV167" s="133"/>
      <c r="CW167" s="133"/>
      <c r="CX167" s="133"/>
      <c r="CY167" s="133"/>
      <c r="CZ167" s="133"/>
      <c r="DA167" s="133"/>
      <c r="DB167" s="133"/>
      <c r="DC167" s="133"/>
      <c r="DD167" s="133"/>
      <c r="DE167" s="133"/>
      <c r="DF167" s="133"/>
      <c r="DG167" s="133"/>
      <c r="DH167" s="133"/>
      <c r="DI167" s="133"/>
      <c r="DJ167" s="133"/>
      <c r="DK167" s="133"/>
      <c r="DL167" s="133"/>
      <c r="DM167" s="133"/>
      <c r="DN167" s="133"/>
      <c r="DO167" s="133"/>
      <c r="DP167" s="133"/>
      <c r="DQ167" s="133"/>
      <c r="DR167" s="133"/>
      <c r="DS167" s="133"/>
      <c r="DT167" s="133"/>
      <c r="DU167" s="133"/>
      <c r="DV167" s="133"/>
      <c r="DW167" s="133"/>
      <c r="DX167" s="133"/>
      <c r="DY167" s="133"/>
      <c r="DZ167" s="133"/>
      <c r="EA167" s="133"/>
      <c r="EB167" s="133"/>
      <c r="EC167" s="133"/>
      <c r="ED167" s="133"/>
      <c r="EE167" s="133"/>
      <c r="EF167" s="133"/>
      <c r="EG167" s="133"/>
      <c r="EH167" s="133"/>
      <c r="EI167" s="133"/>
      <c r="EJ167" s="133"/>
      <c r="EK167" s="133"/>
      <c r="EL167" s="133"/>
      <c r="EM167" s="133"/>
      <c r="EN167" s="133"/>
      <c r="EO167" s="133"/>
      <c r="EP167" s="133"/>
      <c r="EQ167" s="133"/>
      <c r="ER167" s="133"/>
      <c r="ES167" s="133"/>
      <c r="ET167" s="133"/>
      <c r="EU167" s="133"/>
      <c r="EV167" s="133"/>
      <c r="EW167" s="133"/>
      <c r="EX167" s="133"/>
      <c r="EY167" s="133"/>
      <c r="EZ167" s="133"/>
      <c r="FA167" s="133"/>
      <c r="FB167" s="133"/>
      <c r="FC167" s="133"/>
      <c r="FD167" s="133"/>
      <c r="FE167" s="133"/>
      <c r="FF167" s="133"/>
      <c r="FG167" s="133"/>
      <c r="FH167" s="133"/>
      <c r="FI167" s="133"/>
      <c r="FJ167" s="133"/>
      <c r="FK167" s="133"/>
      <c r="FL167" s="133"/>
      <c r="FM167" s="133"/>
      <c r="FN167" s="133"/>
      <c r="FO167" s="133"/>
      <c r="FP167" s="133"/>
      <c r="FQ167" s="133"/>
      <c r="FR167" s="133"/>
      <c r="FS167" s="133"/>
      <c r="FT167" s="133"/>
      <c r="FU167" s="133"/>
      <c r="FV167" s="133"/>
      <c r="FW167" s="133"/>
      <c r="FX167" s="133"/>
      <c r="FY167" s="133"/>
      <c r="FZ167" s="133"/>
      <c r="GA167" s="133"/>
      <c r="GB167" s="133"/>
      <c r="GC167" s="133"/>
      <c r="GD167" s="133"/>
      <c r="GE167" s="133"/>
      <c r="GF167" s="133"/>
      <c r="GG167" s="133"/>
      <c r="GH167" s="133"/>
      <c r="GI167" s="133"/>
      <c r="GJ167" s="133"/>
      <c r="GK167" s="133"/>
      <c r="GL167" s="133"/>
      <c r="GM167" s="133"/>
      <c r="GN167" s="133"/>
      <c r="GO167" s="133"/>
      <c r="GP167" s="133"/>
      <c r="GQ167" s="133"/>
      <c r="GR167" s="133"/>
      <c r="GS167" s="133"/>
      <c r="GT167" s="133"/>
      <c r="GU167" s="133"/>
      <c r="GV167" s="133"/>
      <c r="GW167" s="133"/>
    </row>
    <row r="168" spans="1:205" s="296" customFormat="1">
      <c r="A168" s="359"/>
      <c r="B168" s="207"/>
      <c r="C168" s="312" t="s">
        <v>475</v>
      </c>
      <c r="D168" s="184">
        <f>SUM(D125:D167)</f>
        <v>356640826</v>
      </c>
      <c r="E168" s="184">
        <f>SUM(E125:E166)</f>
        <v>524671100</v>
      </c>
      <c r="F168" s="314">
        <f>F124+D168-E168</f>
        <v>15031557</v>
      </c>
      <c r="G168" s="60"/>
      <c r="H168" s="310"/>
      <c r="I168" s="549"/>
      <c r="J168" s="133"/>
      <c r="K168" s="133"/>
      <c r="L168" s="133"/>
      <c r="M168" s="133"/>
      <c r="N168" s="133"/>
      <c r="O168" s="133"/>
      <c r="P168" s="133"/>
      <c r="Q168" s="133"/>
      <c r="R168" s="133"/>
      <c r="S168" s="133"/>
      <c r="T168" s="133"/>
      <c r="U168" s="133"/>
      <c r="V168" s="133"/>
      <c r="W168" s="133"/>
      <c r="X168" s="133"/>
      <c r="Y168" s="133"/>
      <c r="Z168" s="133"/>
      <c r="AA168" s="133"/>
      <c r="AB168" s="133"/>
      <c r="AC168" s="133"/>
      <c r="AD168" s="133"/>
      <c r="AE168" s="133"/>
      <c r="AF168" s="133"/>
      <c r="AG168" s="133"/>
      <c r="AH168" s="133"/>
      <c r="AI168" s="133"/>
      <c r="AJ168" s="133"/>
      <c r="AK168" s="133"/>
      <c r="AL168" s="133"/>
      <c r="AM168" s="133"/>
      <c r="AN168" s="133"/>
      <c r="AO168" s="133"/>
      <c r="AP168" s="133"/>
      <c r="AQ168" s="133"/>
      <c r="AR168" s="133"/>
      <c r="AS168" s="133"/>
      <c r="AT168" s="133"/>
      <c r="AU168" s="133"/>
      <c r="AV168" s="133"/>
      <c r="AW168" s="133"/>
      <c r="AX168" s="133"/>
      <c r="AY168" s="133"/>
      <c r="AZ168" s="133"/>
      <c r="BA168" s="133"/>
      <c r="BB168" s="133"/>
      <c r="BC168" s="133"/>
      <c r="BD168" s="133"/>
      <c r="BE168" s="133"/>
      <c r="BF168" s="133"/>
      <c r="BG168" s="133"/>
      <c r="BH168" s="133"/>
      <c r="BI168" s="133"/>
      <c r="BJ168" s="133"/>
      <c r="BK168" s="133"/>
      <c r="BL168" s="133"/>
      <c r="BM168" s="133"/>
      <c r="BN168" s="133"/>
      <c r="BO168" s="133"/>
      <c r="BP168" s="133"/>
      <c r="BQ168" s="133"/>
      <c r="BR168" s="133"/>
      <c r="BS168" s="133"/>
      <c r="BT168" s="133"/>
      <c r="BU168" s="133"/>
      <c r="BV168" s="133"/>
      <c r="BW168" s="133"/>
      <c r="BX168" s="133"/>
      <c r="BY168" s="133"/>
      <c r="BZ168" s="133"/>
      <c r="CA168" s="133"/>
      <c r="CB168" s="133"/>
      <c r="CC168" s="133"/>
      <c r="CD168" s="133"/>
      <c r="CE168" s="133"/>
      <c r="CF168" s="133"/>
      <c r="CG168" s="133"/>
      <c r="CH168" s="133"/>
      <c r="CI168" s="133"/>
      <c r="CJ168" s="133"/>
      <c r="CK168" s="133"/>
      <c r="CL168" s="133"/>
      <c r="CM168" s="133"/>
      <c r="CN168" s="133"/>
      <c r="CO168" s="133"/>
      <c r="CP168" s="133"/>
      <c r="CQ168" s="133"/>
      <c r="CR168" s="133"/>
      <c r="CS168" s="133"/>
      <c r="CT168" s="133"/>
      <c r="CU168" s="133"/>
      <c r="CV168" s="133"/>
      <c r="CW168" s="133"/>
      <c r="CX168" s="133"/>
      <c r="CY168" s="133"/>
      <c r="CZ168" s="133"/>
      <c r="DA168" s="133"/>
      <c r="DB168" s="133"/>
      <c r="DC168" s="133"/>
      <c r="DD168" s="133"/>
      <c r="DE168" s="133"/>
      <c r="DF168" s="133"/>
      <c r="DG168" s="133"/>
      <c r="DH168" s="133"/>
      <c r="DI168" s="133"/>
      <c r="DJ168" s="133"/>
      <c r="DK168" s="133"/>
      <c r="DL168" s="133"/>
      <c r="DM168" s="133"/>
      <c r="DN168" s="133"/>
      <c r="DO168" s="133"/>
      <c r="DP168" s="133"/>
      <c r="DQ168" s="133"/>
      <c r="DR168" s="133"/>
      <c r="DS168" s="133"/>
      <c r="DT168" s="133"/>
      <c r="DU168" s="133"/>
      <c r="DV168" s="133"/>
      <c r="DW168" s="133"/>
      <c r="DX168" s="133"/>
      <c r="DY168" s="133"/>
      <c r="DZ168" s="133"/>
      <c r="EA168" s="133"/>
      <c r="EB168" s="133"/>
      <c r="EC168" s="133"/>
      <c r="ED168" s="133"/>
      <c r="EE168" s="133"/>
      <c r="EF168" s="133"/>
      <c r="EG168" s="133"/>
      <c r="EH168" s="133"/>
      <c r="EI168" s="133"/>
      <c r="EJ168" s="133"/>
      <c r="EK168" s="133"/>
      <c r="EL168" s="133"/>
      <c r="EM168" s="133"/>
      <c r="EN168" s="133"/>
      <c r="EO168" s="133"/>
      <c r="EP168" s="133"/>
      <c r="EQ168" s="133"/>
      <c r="ER168" s="133"/>
      <c r="ES168" s="133"/>
      <c r="ET168" s="133"/>
      <c r="EU168" s="133"/>
      <c r="EV168" s="133"/>
      <c r="EW168" s="133"/>
      <c r="EX168" s="133"/>
      <c r="EY168" s="133"/>
      <c r="EZ168" s="133"/>
      <c r="FA168" s="133"/>
      <c r="FB168" s="133"/>
      <c r="FC168" s="133"/>
      <c r="FD168" s="133"/>
      <c r="FE168" s="133"/>
      <c r="FF168" s="133"/>
      <c r="FG168" s="133"/>
      <c r="FH168" s="133"/>
      <c r="FI168" s="133"/>
      <c r="FJ168" s="133"/>
      <c r="FK168" s="133"/>
      <c r="FL168" s="133"/>
      <c r="FM168" s="133"/>
      <c r="FN168" s="133"/>
      <c r="FO168" s="133"/>
      <c r="FP168" s="133"/>
      <c r="FQ168" s="133"/>
      <c r="FR168" s="133"/>
      <c r="FS168" s="133"/>
      <c r="FT168" s="133"/>
      <c r="FU168" s="133"/>
      <c r="FV168" s="133"/>
      <c r="FW168" s="133"/>
      <c r="FX168" s="133"/>
      <c r="FY168" s="133"/>
      <c r="FZ168" s="133"/>
      <c r="GA168" s="133"/>
      <c r="GB168" s="133"/>
      <c r="GC168" s="133"/>
      <c r="GD168" s="133"/>
      <c r="GE168" s="133"/>
      <c r="GF168" s="133"/>
      <c r="GG168" s="133"/>
      <c r="GH168" s="133"/>
      <c r="GI168" s="133"/>
      <c r="GJ168" s="133"/>
      <c r="GK168" s="133"/>
      <c r="GL168" s="133"/>
      <c r="GM168" s="133"/>
      <c r="GN168" s="133"/>
      <c r="GO168" s="133"/>
      <c r="GP168" s="133"/>
      <c r="GQ168" s="133"/>
      <c r="GR168" s="133"/>
      <c r="GS168" s="133"/>
      <c r="GT168" s="133"/>
      <c r="GU168" s="133"/>
      <c r="GV168" s="133"/>
      <c r="GW168" s="133"/>
    </row>
    <row r="169" spans="1:205" s="296" customFormat="1" ht="13.5" thickBot="1">
      <c r="A169" s="360"/>
      <c r="B169" s="361"/>
      <c r="C169" s="324"/>
      <c r="D169" s="325"/>
      <c r="E169" s="325"/>
      <c r="F169" s="362"/>
      <c r="G169" s="104"/>
      <c r="H169" s="419"/>
      <c r="I169" s="549"/>
      <c r="J169" s="133"/>
      <c r="K169" s="133"/>
      <c r="L169" s="133"/>
      <c r="M169" s="133"/>
      <c r="N169" s="133"/>
      <c r="O169" s="133"/>
      <c r="P169" s="133"/>
      <c r="Q169" s="133"/>
      <c r="R169" s="133"/>
      <c r="S169" s="133"/>
      <c r="T169" s="133"/>
      <c r="U169" s="133"/>
      <c r="V169" s="133"/>
      <c r="W169" s="133"/>
      <c r="X169" s="133"/>
      <c r="Y169" s="133"/>
      <c r="Z169" s="133"/>
      <c r="AA169" s="133"/>
      <c r="AB169" s="133"/>
      <c r="AC169" s="133"/>
      <c r="AD169" s="133"/>
      <c r="AE169" s="133"/>
      <c r="AF169" s="133"/>
      <c r="AG169" s="133"/>
      <c r="AH169" s="133"/>
      <c r="AI169" s="133"/>
      <c r="AJ169" s="133"/>
      <c r="AK169" s="133"/>
      <c r="AL169" s="133"/>
      <c r="AM169" s="133"/>
      <c r="AN169" s="133"/>
      <c r="AO169" s="133"/>
      <c r="AP169" s="133"/>
      <c r="AQ169" s="133"/>
      <c r="AR169" s="133"/>
      <c r="AS169" s="133"/>
      <c r="AT169" s="133"/>
      <c r="AU169" s="133"/>
      <c r="AV169" s="133"/>
      <c r="AW169" s="133"/>
      <c r="AX169" s="133"/>
      <c r="AY169" s="133"/>
      <c r="AZ169" s="133"/>
      <c r="BA169" s="133"/>
      <c r="BB169" s="133"/>
      <c r="BC169" s="133"/>
      <c r="BD169" s="133"/>
      <c r="BE169" s="133"/>
      <c r="BF169" s="133"/>
      <c r="BG169" s="133"/>
      <c r="BH169" s="133"/>
      <c r="BI169" s="133"/>
      <c r="BJ169" s="133"/>
      <c r="BK169" s="133"/>
      <c r="BL169" s="133"/>
      <c r="BM169" s="133"/>
      <c r="BN169" s="133"/>
      <c r="BO169" s="133"/>
      <c r="BP169" s="133"/>
      <c r="BQ169" s="133"/>
      <c r="BR169" s="133"/>
      <c r="BS169" s="133"/>
      <c r="BT169" s="133"/>
      <c r="BU169" s="133"/>
      <c r="BV169" s="133"/>
      <c r="BW169" s="133"/>
      <c r="BX169" s="133"/>
      <c r="BY169" s="133"/>
      <c r="BZ169" s="133"/>
      <c r="CA169" s="133"/>
      <c r="CB169" s="133"/>
      <c r="CC169" s="133"/>
      <c r="CD169" s="133"/>
      <c r="CE169" s="133"/>
      <c r="CF169" s="133"/>
      <c r="CG169" s="133"/>
      <c r="CH169" s="133"/>
      <c r="CI169" s="133"/>
      <c r="CJ169" s="133"/>
      <c r="CK169" s="133"/>
      <c r="CL169" s="133"/>
      <c r="CM169" s="133"/>
      <c r="CN169" s="133"/>
      <c r="CO169" s="133"/>
      <c r="CP169" s="133"/>
      <c r="CQ169" s="133"/>
      <c r="CR169" s="133"/>
      <c r="CS169" s="133"/>
      <c r="CT169" s="133"/>
      <c r="CU169" s="133"/>
      <c r="CV169" s="133"/>
      <c r="CW169" s="133"/>
      <c r="CX169" s="133"/>
      <c r="CY169" s="133"/>
      <c r="CZ169" s="133"/>
      <c r="DA169" s="133"/>
      <c r="DB169" s="133"/>
      <c r="DC169" s="133"/>
      <c r="DD169" s="133"/>
      <c r="DE169" s="133"/>
      <c r="DF169" s="133"/>
      <c r="DG169" s="133"/>
      <c r="DH169" s="133"/>
      <c r="DI169" s="133"/>
      <c r="DJ169" s="133"/>
      <c r="DK169" s="133"/>
      <c r="DL169" s="133"/>
      <c r="DM169" s="133"/>
      <c r="DN169" s="133"/>
      <c r="DO169" s="133"/>
      <c r="DP169" s="133"/>
      <c r="DQ169" s="133"/>
      <c r="DR169" s="133"/>
      <c r="DS169" s="133"/>
      <c r="DT169" s="133"/>
      <c r="DU169" s="133"/>
      <c r="DV169" s="133"/>
      <c r="DW169" s="133"/>
      <c r="DX169" s="133"/>
      <c r="DY169" s="133"/>
      <c r="DZ169" s="133"/>
      <c r="EA169" s="133"/>
      <c r="EB169" s="133"/>
      <c r="EC169" s="133"/>
      <c r="ED169" s="133"/>
      <c r="EE169" s="133"/>
      <c r="EF169" s="133"/>
      <c r="EG169" s="133"/>
      <c r="EH169" s="133"/>
      <c r="EI169" s="133"/>
      <c r="EJ169" s="133"/>
      <c r="EK169" s="133"/>
      <c r="EL169" s="133"/>
      <c r="EM169" s="133"/>
      <c r="EN169" s="133"/>
      <c r="EO169" s="133"/>
      <c r="EP169" s="133"/>
      <c r="EQ169" s="133"/>
      <c r="ER169" s="133"/>
      <c r="ES169" s="133"/>
      <c r="ET169" s="133"/>
      <c r="EU169" s="133"/>
      <c r="EV169" s="133"/>
      <c r="EW169" s="133"/>
      <c r="EX169" s="133"/>
      <c r="EY169" s="133"/>
      <c r="EZ169" s="133"/>
      <c r="FA169" s="133"/>
      <c r="FB169" s="133"/>
      <c r="FC169" s="133"/>
      <c r="FD169" s="133"/>
      <c r="FE169" s="133"/>
      <c r="FF169" s="133"/>
      <c r="FG169" s="133"/>
      <c r="FH169" s="133"/>
      <c r="FI169" s="133"/>
      <c r="FJ169" s="133"/>
      <c r="FK169" s="133"/>
      <c r="FL169" s="133"/>
      <c r="FM169" s="133"/>
      <c r="FN169" s="133"/>
      <c r="FO169" s="133"/>
      <c r="FP169" s="133"/>
      <c r="FQ169" s="133"/>
      <c r="FR169" s="133"/>
      <c r="FS169" s="133"/>
      <c r="FT169" s="133"/>
      <c r="FU169" s="133"/>
      <c r="FV169" s="133"/>
      <c r="FW169" s="133"/>
      <c r="FX169" s="133"/>
      <c r="FY169" s="133"/>
      <c r="FZ169" s="133"/>
      <c r="GA169" s="133"/>
      <c r="GB169" s="133"/>
      <c r="GC169" s="133"/>
      <c r="GD169" s="133"/>
      <c r="GE169" s="133"/>
      <c r="GF169" s="133"/>
      <c r="GG169" s="133"/>
      <c r="GH169" s="133"/>
      <c r="GI169" s="133"/>
      <c r="GJ169" s="133"/>
      <c r="GK169" s="133"/>
      <c r="GL169" s="133"/>
      <c r="GM169" s="133"/>
      <c r="GN169" s="133"/>
      <c r="GO169" s="133"/>
      <c r="GP169" s="133"/>
      <c r="GQ169" s="133"/>
      <c r="GR169" s="133"/>
      <c r="GS169" s="133"/>
      <c r="GT169" s="133"/>
      <c r="GU169" s="133"/>
      <c r="GV169" s="133"/>
      <c r="GW169" s="133"/>
    </row>
    <row r="170" spans="1:205" s="296" customFormat="1" ht="13.5" thickTop="1">
      <c r="A170" s="363" t="s">
        <v>487</v>
      </c>
      <c r="B170" s="213"/>
      <c r="C170" s="329" t="s">
        <v>644</v>
      </c>
      <c r="D170" s="364"/>
      <c r="E170" s="364"/>
      <c r="F170" s="365">
        <f>F168</f>
        <v>15031557</v>
      </c>
      <c r="G170" s="105"/>
      <c r="H170" s="425"/>
      <c r="I170" s="552"/>
      <c r="J170" s="133"/>
      <c r="K170" s="133"/>
      <c r="L170" s="133"/>
      <c r="M170" s="133"/>
      <c r="N170" s="133"/>
      <c r="O170" s="133"/>
      <c r="P170" s="133"/>
      <c r="Q170" s="133"/>
      <c r="R170" s="133"/>
      <c r="S170" s="133"/>
      <c r="T170" s="133"/>
      <c r="U170" s="133"/>
      <c r="V170" s="133"/>
      <c r="W170" s="133"/>
      <c r="X170" s="133"/>
      <c r="Y170" s="133"/>
      <c r="Z170" s="133"/>
      <c r="AA170" s="133"/>
      <c r="AB170" s="133"/>
      <c r="AC170" s="133"/>
      <c r="AD170" s="133"/>
      <c r="AE170" s="133"/>
      <c r="AF170" s="133"/>
      <c r="AG170" s="133"/>
      <c r="AH170" s="133"/>
      <c r="AI170" s="133"/>
      <c r="AJ170" s="133"/>
      <c r="AK170" s="133"/>
      <c r="AL170" s="133"/>
      <c r="AM170" s="133"/>
      <c r="AN170" s="133"/>
      <c r="AO170" s="133"/>
      <c r="AP170" s="133"/>
      <c r="AQ170" s="133"/>
      <c r="AR170" s="133"/>
      <c r="AS170" s="133"/>
      <c r="AT170" s="133"/>
      <c r="AU170" s="133"/>
      <c r="AV170" s="133"/>
      <c r="AW170" s="133"/>
      <c r="AX170" s="133"/>
      <c r="AY170" s="133"/>
      <c r="AZ170" s="133"/>
      <c r="BA170" s="133"/>
      <c r="BB170" s="133"/>
      <c r="BC170" s="133"/>
      <c r="BD170" s="133"/>
      <c r="BE170" s="133"/>
      <c r="BF170" s="133"/>
      <c r="BG170" s="133"/>
      <c r="BH170" s="133"/>
      <c r="BI170" s="133"/>
      <c r="BJ170" s="133"/>
      <c r="BK170" s="133"/>
      <c r="BL170" s="133"/>
      <c r="BM170" s="133"/>
      <c r="BN170" s="133"/>
      <c r="BO170" s="133"/>
      <c r="BP170" s="133"/>
      <c r="BQ170" s="133"/>
      <c r="BR170" s="133"/>
      <c r="BS170" s="133"/>
      <c r="BT170" s="133"/>
      <c r="BU170" s="133"/>
      <c r="BV170" s="133"/>
      <c r="BW170" s="133"/>
      <c r="BX170" s="133"/>
      <c r="BY170" s="133"/>
      <c r="BZ170" s="133"/>
      <c r="CA170" s="133"/>
      <c r="CB170" s="133"/>
      <c r="CC170" s="133"/>
      <c r="CD170" s="133"/>
      <c r="CE170" s="133"/>
      <c r="CF170" s="133"/>
      <c r="CG170" s="133"/>
      <c r="CH170" s="133"/>
      <c r="CI170" s="133"/>
      <c r="CJ170" s="133"/>
      <c r="CK170" s="133"/>
      <c r="CL170" s="133"/>
      <c r="CM170" s="133"/>
      <c r="CN170" s="133"/>
      <c r="CO170" s="133"/>
      <c r="CP170" s="133"/>
      <c r="CQ170" s="133"/>
      <c r="CR170" s="133"/>
      <c r="CS170" s="133"/>
      <c r="CT170" s="133"/>
      <c r="CU170" s="133"/>
      <c r="CV170" s="133"/>
      <c r="CW170" s="133"/>
      <c r="CX170" s="133"/>
      <c r="CY170" s="133"/>
      <c r="CZ170" s="133"/>
      <c r="DA170" s="133"/>
      <c r="DB170" s="133"/>
      <c r="DC170" s="133"/>
      <c r="DD170" s="133"/>
      <c r="DE170" s="133"/>
      <c r="DF170" s="133"/>
      <c r="DG170" s="133"/>
      <c r="DH170" s="133"/>
      <c r="DI170" s="133"/>
      <c r="DJ170" s="133"/>
      <c r="DK170" s="133"/>
      <c r="DL170" s="133"/>
      <c r="DM170" s="133"/>
      <c r="DN170" s="133"/>
      <c r="DO170" s="133"/>
      <c r="DP170" s="133"/>
      <c r="DQ170" s="133"/>
      <c r="DR170" s="133"/>
      <c r="DS170" s="133"/>
      <c r="DT170" s="133"/>
      <c r="DU170" s="133"/>
      <c r="DV170" s="133"/>
      <c r="DW170" s="133"/>
      <c r="DX170" s="133"/>
      <c r="DY170" s="133"/>
      <c r="DZ170" s="133"/>
      <c r="EA170" s="133"/>
      <c r="EB170" s="133"/>
      <c r="EC170" s="133"/>
      <c r="ED170" s="133"/>
      <c r="EE170" s="133"/>
      <c r="EF170" s="133"/>
      <c r="EG170" s="133"/>
      <c r="EH170" s="133"/>
      <c r="EI170" s="133"/>
      <c r="EJ170" s="133"/>
      <c r="EK170" s="133"/>
      <c r="EL170" s="133"/>
      <c r="EM170" s="133"/>
      <c r="EN170" s="133"/>
      <c r="EO170" s="133"/>
      <c r="EP170" s="133"/>
      <c r="EQ170" s="133"/>
      <c r="ER170" s="133"/>
      <c r="ES170" s="133"/>
      <c r="ET170" s="133"/>
      <c r="EU170" s="133"/>
      <c r="EV170" s="133"/>
      <c r="EW170" s="133"/>
      <c r="EX170" s="133"/>
      <c r="EY170" s="133"/>
      <c r="EZ170" s="133"/>
      <c r="FA170" s="133"/>
      <c r="FB170" s="133"/>
      <c r="FC170" s="133"/>
      <c r="FD170" s="133"/>
      <c r="FE170" s="133"/>
      <c r="FF170" s="133"/>
      <c r="FG170" s="133"/>
      <c r="FH170" s="133"/>
      <c r="FI170" s="133"/>
      <c r="FJ170" s="133"/>
      <c r="FK170" s="133"/>
      <c r="FL170" s="133"/>
      <c r="FM170" s="133"/>
      <c r="FN170" s="133"/>
      <c r="FO170" s="133"/>
      <c r="FP170" s="133"/>
      <c r="FQ170" s="133"/>
      <c r="FR170" s="133"/>
      <c r="FS170" s="133"/>
      <c r="FT170" s="133"/>
      <c r="FU170" s="133"/>
      <c r="FV170" s="133"/>
      <c r="FW170" s="133"/>
      <c r="FX170" s="133"/>
      <c r="FY170" s="133"/>
      <c r="FZ170" s="133"/>
      <c r="GA170" s="133"/>
      <c r="GB170" s="133"/>
      <c r="GC170" s="133"/>
      <c r="GD170" s="133"/>
      <c r="GE170" s="133"/>
      <c r="GF170" s="133"/>
      <c r="GG170" s="133"/>
      <c r="GH170" s="133"/>
      <c r="GI170" s="133"/>
      <c r="GJ170" s="133"/>
      <c r="GK170" s="133"/>
      <c r="GL170" s="133"/>
      <c r="GM170" s="133"/>
      <c r="GN170" s="133"/>
      <c r="GO170" s="133"/>
      <c r="GP170" s="133"/>
      <c r="GQ170" s="133"/>
      <c r="GR170" s="133"/>
      <c r="GS170" s="133"/>
      <c r="GT170" s="133"/>
      <c r="GU170" s="133"/>
      <c r="GV170" s="133"/>
      <c r="GW170" s="133"/>
    </row>
    <row r="171" spans="1:205" s="296" customFormat="1" ht="25.5">
      <c r="A171" s="359" t="s">
        <v>811</v>
      </c>
      <c r="B171" s="207" t="s">
        <v>830</v>
      </c>
      <c r="C171" s="206" t="s">
        <v>2374</v>
      </c>
      <c r="D171" s="174">
        <v>588000000</v>
      </c>
      <c r="E171" s="308"/>
      <c r="F171" s="366">
        <f>F170+D171-E171</f>
        <v>603031557</v>
      </c>
      <c r="G171" s="60">
        <v>4</v>
      </c>
      <c r="H171" s="310">
        <v>4.2</v>
      </c>
      <c r="I171" s="549"/>
      <c r="J171" s="133"/>
      <c r="K171" s="133"/>
      <c r="L171" s="133"/>
      <c r="M171" s="133"/>
      <c r="N171" s="133"/>
      <c r="O171" s="133"/>
      <c r="P171" s="133"/>
      <c r="Q171" s="133"/>
      <c r="R171" s="133"/>
      <c r="S171" s="133"/>
      <c r="T171" s="133"/>
      <c r="U171" s="133"/>
      <c r="V171" s="133"/>
      <c r="W171" s="133"/>
      <c r="X171" s="133"/>
      <c r="Y171" s="133"/>
      <c r="Z171" s="133"/>
      <c r="AA171" s="133"/>
      <c r="AB171" s="133"/>
      <c r="AC171" s="133"/>
      <c r="AD171" s="133"/>
      <c r="AE171" s="133"/>
      <c r="AF171" s="133"/>
      <c r="AG171" s="133"/>
      <c r="AH171" s="133"/>
      <c r="AI171" s="133"/>
      <c r="AJ171" s="133"/>
      <c r="AK171" s="133"/>
      <c r="AL171" s="133"/>
      <c r="AM171" s="133"/>
      <c r="AN171" s="133"/>
      <c r="AO171" s="133"/>
      <c r="AP171" s="133"/>
      <c r="AQ171" s="133"/>
      <c r="AR171" s="133"/>
      <c r="AS171" s="133"/>
      <c r="AT171" s="133"/>
      <c r="AU171" s="133"/>
      <c r="AV171" s="133"/>
      <c r="AW171" s="133"/>
      <c r="AX171" s="133"/>
      <c r="AY171" s="133"/>
      <c r="AZ171" s="133"/>
      <c r="BA171" s="133"/>
      <c r="BB171" s="133"/>
      <c r="BC171" s="133"/>
      <c r="BD171" s="133"/>
      <c r="BE171" s="133"/>
      <c r="BF171" s="133"/>
      <c r="BG171" s="133"/>
      <c r="BH171" s="133"/>
      <c r="BI171" s="133"/>
      <c r="BJ171" s="133"/>
      <c r="BK171" s="133"/>
      <c r="BL171" s="133"/>
      <c r="BM171" s="133"/>
      <c r="BN171" s="133"/>
      <c r="BO171" s="133"/>
      <c r="BP171" s="133"/>
      <c r="BQ171" s="133"/>
      <c r="BR171" s="133"/>
      <c r="BS171" s="133"/>
      <c r="BT171" s="133"/>
      <c r="BU171" s="133"/>
      <c r="BV171" s="133"/>
      <c r="BW171" s="133"/>
      <c r="BX171" s="133"/>
      <c r="BY171" s="133"/>
      <c r="BZ171" s="133"/>
      <c r="CA171" s="133"/>
      <c r="CB171" s="133"/>
      <c r="CC171" s="133"/>
      <c r="CD171" s="133"/>
      <c r="CE171" s="133"/>
      <c r="CF171" s="133"/>
      <c r="CG171" s="133"/>
      <c r="CH171" s="133"/>
      <c r="CI171" s="133"/>
      <c r="CJ171" s="133"/>
      <c r="CK171" s="133"/>
      <c r="CL171" s="133"/>
      <c r="CM171" s="133"/>
      <c r="CN171" s="133"/>
      <c r="CO171" s="133"/>
      <c r="CP171" s="133"/>
      <c r="CQ171" s="133"/>
      <c r="CR171" s="133"/>
      <c r="CS171" s="133"/>
      <c r="CT171" s="133"/>
      <c r="CU171" s="133"/>
      <c r="CV171" s="133"/>
      <c r="CW171" s="133"/>
      <c r="CX171" s="133"/>
      <c r="CY171" s="133"/>
      <c r="CZ171" s="133"/>
      <c r="DA171" s="133"/>
      <c r="DB171" s="133"/>
      <c r="DC171" s="133"/>
      <c r="DD171" s="133"/>
      <c r="DE171" s="133"/>
      <c r="DF171" s="133"/>
      <c r="DG171" s="133"/>
      <c r="DH171" s="133"/>
      <c r="DI171" s="133"/>
      <c r="DJ171" s="133"/>
      <c r="DK171" s="133"/>
      <c r="DL171" s="133"/>
      <c r="DM171" s="133"/>
      <c r="DN171" s="133"/>
      <c r="DO171" s="133"/>
      <c r="DP171" s="133"/>
      <c r="DQ171" s="133"/>
      <c r="DR171" s="133"/>
      <c r="DS171" s="133"/>
      <c r="DT171" s="133"/>
      <c r="DU171" s="133"/>
      <c r="DV171" s="133"/>
      <c r="DW171" s="133"/>
      <c r="DX171" s="133"/>
      <c r="DY171" s="133"/>
      <c r="DZ171" s="133"/>
      <c r="EA171" s="133"/>
      <c r="EB171" s="133"/>
      <c r="EC171" s="133"/>
      <c r="ED171" s="133"/>
      <c r="EE171" s="133"/>
      <c r="EF171" s="133"/>
      <c r="EG171" s="133"/>
      <c r="EH171" s="133"/>
      <c r="EI171" s="133"/>
      <c r="EJ171" s="133"/>
      <c r="EK171" s="133"/>
      <c r="EL171" s="133"/>
      <c r="EM171" s="133"/>
      <c r="EN171" s="133"/>
      <c r="EO171" s="133"/>
      <c r="EP171" s="133"/>
      <c r="EQ171" s="133"/>
      <c r="ER171" s="133"/>
      <c r="ES171" s="133"/>
      <c r="ET171" s="133"/>
      <c r="EU171" s="133"/>
      <c r="EV171" s="133"/>
      <c r="EW171" s="133"/>
      <c r="EX171" s="133"/>
      <c r="EY171" s="133"/>
      <c r="EZ171" s="133"/>
      <c r="FA171" s="133"/>
      <c r="FB171" s="133"/>
      <c r="FC171" s="133"/>
      <c r="FD171" s="133"/>
      <c r="FE171" s="133"/>
      <c r="FF171" s="133"/>
      <c r="FG171" s="133"/>
      <c r="FH171" s="133"/>
      <c r="FI171" s="133"/>
      <c r="FJ171" s="133"/>
      <c r="FK171" s="133"/>
      <c r="FL171" s="133"/>
      <c r="FM171" s="133"/>
      <c r="FN171" s="133"/>
      <c r="FO171" s="133"/>
      <c r="FP171" s="133"/>
      <c r="FQ171" s="133"/>
      <c r="FR171" s="133"/>
      <c r="FS171" s="133"/>
      <c r="FT171" s="133"/>
      <c r="FU171" s="133"/>
      <c r="FV171" s="133"/>
      <c r="FW171" s="133"/>
      <c r="FX171" s="133"/>
      <c r="FY171" s="133"/>
      <c r="FZ171" s="133"/>
      <c r="GA171" s="133"/>
      <c r="GB171" s="133"/>
      <c r="GC171" s="133"/>
      <c r="GD171" s="133"/>
      <c r="GE171" s="133"/>
      <c r="GF171" s="133"/>
      <c r="GG171" s="133"/>
      <c r="GH171" s="133"/>
      <c r="GI171" s="133"/>
      <c r="GJ171" s="133"/>
      <c r="GK171" s="133"/>
      <c r="GL171" s="133"/>
      <c r="GM171" s="133"/>
      <c r="GN171" s="133"/>
      <c r="GO171" s="133"/>
      <c r="GP171" s="133"/>
      <c r="GQ171" s="133"/>
      <c r="GR171" s="133"/>
      <c r="GS171" s="133"/>
      <c r="GT171" s="133"/>
      <c r="GU171" s="133"/>
      <c r="GV171" s="133"/>
      <c r="GW171" s="133"/>
    </row>
    <row r="172" spans="1:205" s="296" customFormat="1">
      <c r="A172" s="199" t="s">
        <v>811</v>
      </c>
      <c r="B172" s="207" t="s">
        <v>830</v>
      </c>
      <c r="C172" s="177" t="s">
        <v>2547</v>
      </c>
      <c r="D172" s="308">
        <v>100000</v>
      </c>
      <c r="E172" s="308"/>
      <c r="F172" s="366">
        <f t="shared" ref="F172:F199" si="5">F171+D172-E172</f>
        <v>603131557</v>
      </c>
      <c r="G172" s="60">
        <v>3</v>
      </c>
      <c r="H172" s="310"/>
      <c r="I172" s="549"/>
      <c r="J172" s="133"/>
      <c r="K172" s="133"/>
      <c r="L172" s="133"/>
      <c r="M172" s="133"/>
      <c r="N172" s="133"/>
      <c r="O172" s="133"/>
      <c r="P172" s="133"/>
      <c r="Q172" s="133"/>
      <c r="R172" s="133"/>
      <c r="S172" s="133"/>
      <c r="T172" s="133"/>
      <c r="U172" s="133"/>
      <c r="V172" s="133"/>
      <c r="W172" s="133"/>
      <c r="X172" s="133"/>
      <c r="Y172" s="133"/>
      <c r="Z172" s="133"/>
      <c r="AA172" s="133"/>
      <c r="AB172" s="133"/>
      <c r="AC172" s="133"/>
      <c r="AD172" s="133"/>
      <c r="AE172" s="133"/>
      <c r="AF172" s="133"/>
      <c r="AG172" s="133"/>
      <c r="AH172" s="133"/>
      <c r="AI172" s="133"/>
      <c r="AJ172" s="133"/>
      <c r="AK172" s="133"/>
      <c r="AL172" s="133"/>
      <c r="AM172" s="133"/>
      <c r="AN172" s="133"/>
      <c r="AO172" s="133"/>
      <c r="AP172" s="133"/>
      <c r="AQ172" s="133"/>
      <c r="AR172" s="133"/>
      <c r="AS172" s="133"/>
      <c r="AT172" s="133"/>
      <c r="AU172" s="133"/>
      <c r="AV172" s="133"/>
      <c r="AW172" s="133"/>
      <c r="AX172" s="133"/>
      <c r="AY172" s="133"/>
      <c r="AZ172" s="133"/>
      <c r="BA172" s="133"/>
      <c r="BB172" s="133"/>
      <c r="BC172" s="133"/>
      <c r="BD172" s="133"/>
      <c r="BE172" s="133"/>
      <c r="BF172" s="133"/>
      <c r="BG172" s="133"/>
      <c r="BH172" s="133"/>
      <c r="BI172" s="133"/>
      <c r="BJ172" s="133"/>
      <c r="BK172" s="133"/>
      <c r="BL172" s="133"/>
      <c r="BM172" s="133"/>
      <c r="BN172" s="133"/>
      <c r="BO172" s="133"/>
      <c r="BP172" s="133"/>
      <c r="BQ172" s="133"/>
      <c r="BR172" s="133"/>
      <c r="BS172" s="133"/>
      <c r="BT172" s="133"/>
      <c r="BU172" s="133"/>
      <c r="BV172" s="133"/>
      <c r="BW172" s="133"/>
      <c r="BX172" s="133"/>
      <c r="BY172" s="133"/>
      <c r="BZ172" s="133"/>
      <c r="CA172" s="133"/>
      <c r="CB172" s="133"/>
      <c r="CC172" s="133"/>
      <c r="CD172" s="133"/>
      <c r="CE172" s="133"/>
      <c r="CF172" s="133"/>
      <c r="CG172" s="133"/>
      <c r="CH172" s="133"/>
      <c r="CI172" s="133"/>
      <c r="CJ172" s="133"/>
      <c r="CK172" s="133"/>
      <c r="CL172" s="133"/>
      <c r="CM172" s="133"/>
      <c r="CN172" s="133"/>
      <c r="CO172" s="133"/>
      <c r="CP172" s="133"/>
      <c r="CQ172" s="133"/>
      <c r="CR172" s="133"/>
      <c r="CS172" s="133"/>
      <c r="CT172" s="133"/>
      <c r="CU172" s="133"/>
      <c r="CV172" s="133"/>
      <c r="CW172" s="133"/>
      <c r="CX172" s="133"/>
      <c r="CY172" s="133"/>
      <c r="CZ172" s="133"/>
      <c r="DA172" s="133"/>
      <c r="DB172" s="133"/>
      <c r="DC172" s="133"/>
      <c r="DD172" s="133"/>
      <c r="DE172" s="133"/>
      <c r="DF172" s="133"/>
      <c r="DG172" s="133"/>
      <c r="DH172" s="133"/>
      <c r="DI172" s="133"/>
      <c r="DJ172" s="133"/>
      <c r="DK172" s="133"/>
      <c r="DL172" s="133"/>
      <c r="DM172" s="133"/>
      <c r="DN172" s="133"/>
      <c r="DO172" s="133"/>
      <c r="DP172" s="133"/>
      <c r="DQ172" s="133"/>
      <c r="DR172" s="133"/>
      <c r="DS172" s="133"/>
      <c r="DT172" s="133"/>
      <c r="DU172" s="133"/>
      <c r="DV172" s="133"/>
      <c r="DW172" s="133"/>
      <c r="DX172" s="133"/>
      <c r="DY172" s="133"/>
      <c r="DZ172" s="133"/>
      <c r="EA172" s="133"/>
      <c r="EB172" s="133"/>
      <c r="EC172" s="133"/>
      <c r="ED172" s="133"/>
      <c r="EE172" s="133"/>
      <c r="EF172" s="133"/>
      <c r="EG172" s="133"/>
      <c r="EH172" s="133"/>
      <c r="EI172" s="133"/>
      <c r="EJ172" s="133"/>
      <c r="EK172" s="133"/>
      <c r="EL172" s="133"/>
      <c r="EM172" s="133"/>
      <c r="EN172" s="133"/>
      <c r="EO172" s="133"/>
      <c r="EP172" s="133"/>
      <c r="EQ172" s="133"/>
      <c r="ER172" s="133"/>
      <c r="ES172" s="133"/>
      <c r="ET172" s="133"/>
      <c r="EU172" s="133"/>
      <c r="EV172" s="133"/>
      <c r="EW172" s="133"/>
      <c r="EX172" s="133"/>
      <c r="EY172" s="133"/>
      <c r="EZ172" s="133"/>
      <c r="FA172" s="133"/>
      <c r="FB172" s="133"/>
      <c r="FC172" s="133"/>
      <c r="FD172" s="133"/>
      <c r="FE172" s="133"/>
      <c r="FF172" s="133"/>
      <c r="FG172" s="133"/>
      <c r="FH172" s="133"/>
      <c r="FI172" s="133"/>
      <c r="FJ172" s="133"/>
      <c r="FK172" s="133"/>
      <c r="FL172" s="133"/>
      <c r="FM172" s="133"/>
      <c r="FN172" s="133"/>
      <c r="FO172" s="133"/>
      <c r="FP172" s="133"/>
      <c r="FQ172" s="133"/>
      <c r="FR172" s="133"/>
      <c r="FS172" s="133"/>
      <c r="FT172" s="133"/>
      <c r="FU172" s="133"/>
      <c r="FV172" s="133"/>
      <c r="FW172" s="133"/>
      <c r="FX172" s="133"/>
      <c r="FY172" s="133"/>
      <c r="FZ172" s="133"/>
      <c r="GA172" s="133"/>
      <c r="GB172" s="133"/>
      <c r="GC172" s="133"/>
      <c r="GD172" s="133"/>
      <c r="GE172" s="133"/>
      <c r="GF172" s="133"/>
      <c r="GG172" s="133"/>
      <c r="GH172" s="133"/>
      <c r="GI172" s="133"/>
      <c r="GJ172" s="133"/>
      <c r="GK172" s="133"/>
      <c r="GL172" s="133"/>
      <c r="GM172" s="133"/>
      <c r="GN172" s="133"/>
      <c r="GO172" s="133"/>
      <c r="GP172" s="133"/>
      <c r="GQ172" s="133"/>
      <c r="GR172" s="133"/>
      <c r="GS172" s="133"/>
      <c r="GT172" s="133"/>
      <c r="GU172" s="133"/>
      <c r="GV172" s="133"/>
      <c r="GW172" s="133"/>
    </row>
    <row r="173" spans="1:205" s="296" customFormat="1" ht="25.5">
      <c r="A173" s="199" t="s">
        <v>811</v>
      </c>
      <c r="B173" s="207" t="s">
        <v>830</v>
      </c>
      <c r="C173" s="206" t="s">
        <v>844</v>
      </c>
      <c r="D173" s="335"/>
      <c r="E173" s="335">
        <v>198025000</v>
      </c>
      <c r="F173" s="366">
        <f t="shared" si="5"/>
        <v>405106557</v>
      </c>
      <c r="G173" s="60">
        <v>6</v>
      </c>
      <c r="H173" s="310">
        <v>6.1</v>
      </c>
      <c r="I173" s="549"/>
      <c r="J173" s="133"/>
      <c r="K173" s="133"/>
      <c r="L173" s="133"/>
      <c r="M173" s="133"/>
      <c r="N173" s="133"/>
      <c r="O173" s="133"/>
      <c r="P173" s="133"/>
      <c r="Q173" s="133"/>
      <c r="R173" s="133"/>
      <c r="S173" s="133"/>
      <c r="T173" s="133"/>
      <c r="U173" s="133"/>
      <c r="V173" s="133"/>
      <c r="W173" s="133"/>
      <c r="X173" s="133"/>
      <c r="Y173" s="133"/>
      <c r="Z173" s="133"/>
      <c r="AA173" s="133"/>
      <c r="AB173" s="133"/>
      <c r="AC173" s="133"/>
      <c r="AD173" s="133"/>
      <c r="AE173" s="133"/>
      <c r="AF173" s="133"/>
      <c r="AG173" s="133"/>
      <c r="AH173" s="133"/>
      <c r="AI173" s="133"/>
      <c r="AJ173" s="133"/>
      <c r="AK173" s="133"/>
      <c r="AL173" s="133"/>
      <c r="AM173" s="133"/>
      <c r="AN173" s="133"/>
      <c r="AO173" s="133"/>
      <c r="AP173" s="133"/>
      <c r="AQ173" s="133"/>
      <c r="AR173" s="133"/>
      <c r="AS173" s="133"/>
      <c r="AT173" s="133"/>
      <c r="AU173" s="133"/>
      <c r="AV173" s="133"/>
      <c r="AW173" s="133"/>
      <c r="AX173" s="133"/>
      <c r="AY173" s="133"/>
      <c r="AZ173" s="133"/>
      <c r="BA173" s="133"/>
      <c r="BB173" s="133"/>
      <c r="BC173" s="133"/>
      <c r="BD173" s="133"/>
      <c r="BE173" s="133"/>
      <c r="BF173" s="133"/>
      <c r="BG173" s="133"/>
      <c r="BH173" s="133"/>
      <c r="BI173" s="133"/>
      <c r="BJ173" s="133"/>
      <c r="BK173" s="133"/>
      <c r="BL173" s="133"/>
      <c r="BM173" s="133"/>
      <c r="BN173" s="133"/>
      <c r="BO173" s="133"/>
      <c r="BP173" s="133"/>
      <c r="BQ173" s="133"/>
      <c r="BR173" s="133"/>
      <c r="BS173" s="133"/>
      <c r="BT173" s="133"/>
      <c r="BU173" s="133"/>
      <c r="BV173" s="133"/>
      <c r="BW173" s="133"/>
      <c r="BX173" s="133"/>
      <c r="BY173" s="133"/>
      <c r="BZ173" s="133"/>
      <c r="CA173" s="133"/>
      <c r="CB173" s="133"/>
      <c r="CC173" s="133"/>
      <c r="CD173" s="133"/>
      <c r="CE173" s="133"/>
      <c r="CF173" s="133"/>
      <c r="CG173" s="133"/>
      <c r="CH173" s="133"/>
      <c r="CI173" s="133"/>
      <c r="CJ173" s="133"/>
      <c r="CK173" s="133"/>
      <c r="CL173" s="133"/>
      <c r="CM173" s="133"/>
      <c r="CN173" s="133"/>
      <c r="CO173" s="133"/>
      <c r="CP173" s="133"/>
      <c r="CQ173" s="133"/>
      <c r="CR173" s="133"/>
      <c r="CS173" s="133"/>
      <c r="CT173" s="133"/>
      <c r="CU173" s="133"/>
      <c r="CV173" s="133"/>
      <c r="CW173" s="133"/>
      <c r="CX173" s="133"/>
      <c r="CY173" s="133"/>
      <c r="CZ173" s="133"/>
      <c r="DA173" s="133"/>
      <c r="DB173" s="133"/>
      <c r="DC173" s="133"/>
      <c r="DD173" s="133"/>
      <c r="DE173" s="133"/>
      <c r="DF173" s="133"/>
      <c r="DG173" s="133"/>
      <c r="DH173" s="133"/>
      <c r="DI173" s="133"/>
      <c r="DJ173" s="133"/>
      <c r="DK173" s="133"/>
      <c r="DL173" s="133"/>
      <c r="DM173" s="133"/>
      <c r="DN173" s="133"/>
      <c r="DO173" s="133"/>
      <c r="DP173" s="133"/>
      <c r="DQ173" s="133"/>
      <c r="DR173" s="133"/>
      <c r="DS173" s="133"/>
      <c r="DT173" s="133"/>
      <c r="DU173" s="133"/>
      <c r="DV173" s="133"/>
      <c r="DW173" s="133"/>
      <c r="DX173" s="133"/>
      <c r="DY173" s="133"/>
      <c r="DZ173" s="133"/>
      <c r="EA173" s="133"/>
      <c r="EB173" s="133"/>
      <c r="EC173" s="133"/>
      <c r="ED173" s="133"/>
      <c r="EE173" s="133"/>
      <c r="EF173" s="133"/>
      <c r="EG173" s="133"/>
      <c r="EH173" s="133"/>
      <c r="EI173" s="133"/>
      <c r="EJ173" s="133"/>
      <c r="EK173" s="133"/>
      <c r="EL173" s="133"/>
      <c r="EM173" s="133"/>
      <c r="EN173" s="133"/>
      <c r="EO173" s="133"/>
      <c r="EP173" s="133"/>
      <c r="EQ173" s="133"/>
      <c r="ER173" s="133"/>
      <c r="ES173" s="133"/>
      <c r="ET173" s="133"/>
      <c r="EU173" s="133"/>
      <c r="EV173" s="133"/>
      <c r="EW173" s="133"/>
      <c r="EX173" s="133"/>
      <c r="EY173" s="133"/>
      <c r="EZ173" s="133"/>
      <c r="FA173" s="133"/>
      <c r="FB173" s="133"/>
      <c r="FC173" s="133"/>
      <c r="FD173" s="133"/>
      <c r="FE173" s="133"/>
      <c r="FF173" s="133"/>
      <c r="FG173" s="133"/>
      <c r="FH173" s="133"/>
      <c r="FI173" s="133"/>
      <c r="FJ173" s="133"/>
      <c r="FK173" s="133"/>
      <c r="FL173" s="133"/>
      <c r="FM173" s="133"/>
      <c r="FN173" s="133"/>
      <c r="FO173" s="133"/>
      <c r="FP173" s="133"/>
      <c r="FQ173" s="133"/>
      <c r="FR173" s="133"/>
      <c r="FS173" s="133"/>
      <c r="FT173" s="133"/>
      <c r="FU173" s="133"/>
      <c r="FV173" s="133"/>
      <c r="FW173" s="133"/>
      <c r="FX173" s="133"/>
      <c r="FY173" s="133"/>
      <c r="FZ173" s="133"/>
      <c r="GA173" s="133"/>
      <c r="GB173" s="133"/>
      <c r="GC173" s="133"/>
      <c r="GD173" s="133"/>
      <c r="GE173" s="133"/>
      <c r="GF173" s="133"/>
      <c r="GG173" s="133"/>
      <c r="GH173" s="133"/>
      <c r="GI173" s="133"/>
      <c r="GJ173" s="133"/>
      <c r="GK173" s="133"/>
      <c r="GL173" s="133"/>
      <c r="GM173" s="133"/>
      <c r="GN173" s="133"/>
      <c r="GO173" s="133"/>
      <c r="GP173" s="133"/>
      <c r="GQ173" s="133"/>
      <c r="GR173" s="133"/>
      <c r="GS173" s="133"/>
      <c r="GT173" s="133"/>
      <c r="GU173" s="133"/>
      <c r="GV173" s="133"/>
      <c r="GW173" s="133"/>
    </row>
    <row r="174" spans="1:205" s="296" customFormat="1" ht="25.5">
      <c r="A174" s="199" t="s">
        <v>812</v>
      </c>
      <c r="B174" s="367" t="s">
        <v>831</v>
      </c>
      <c r="C174" s="182" t="s">
        <v>2548</v>
      </c>
      <c r="D174" s="335"/>
      <c r="E174" s="335">
        <v>6534000</v>
      </c>
      <c r="F174" s="366">
        <f t="shared" si="5"/>
        <v>398572557</v>
      </c>
      <c r="G174" s="60">
        <v>7</v>
      </c>
      <c r="H174" s="310"/>
      <c r="I174" s="549"/>
      <c r="J174" s="133"/>
      <c r="K174" s="133"/>
      <c r="L174" s="133"/>
      <c r="M174" s="133"/>
      <c r="N174" s="133"/>
      <c r="O174" s="133"/>
      <c r="P174" s="133"/>
      <c r="Q174" s="133"/>
      <c r="R174" s="133"/>
      <c r="S174" s="133"/>
      <c r="T174" s="133"/>
      <c r="U174" s="133"/>
      <c r="V174" s="133"/>
      <c r="W174" s="133"/>
      <c r="X174" s="133"/>
      <c r="Y174" s="133"/>
      <c r="Z174" s="133"/>
      <c r="AA174" s="133"/>
      <c r="AB174" s="133"/>
      <c r="AC174" s="133"/>
      <c r="AD174" s="133"/>
      <c r="AE174" s="133"/>
      <c r="AF174" s="133"/>
      <c r="AG174" s="133"/>
      <c r="AH174" s="133"/>
      <c r="AI174" s="133"/>
      <c r="AJ174" s="133"/>
      <c r="AK174" s="133"/>
      <c r="AL174" s="133"/>
      <c r="AM174" s="133"/>
      <c r="AN174" s="133"/>
      <c r="AO174" s="133"/>
      <c r="AP174" s="133"/>
      <c r="AQ174" s="133"/>
      <c r="AR174" s="133"/>
      <c r="AS174" s="133"/>
      <c r="AT174" s="133"/>
      <c r="AU174" s="133"/>
      <c r="AV174" s="133"/>
      <c r="AW174" s="133"/>
      <c r="AX174" s="133"/>
      <c r="AY174" s="133"/>
      <c r="AZ174" s="133"/>
      <c r="BA174" s="133"/>
      <c r="BB174" s="133"/>
      <c r="BC174" s="133"/>
      <c r="BD174" s="133"/>
      <c r="BE174" s="133"/>
      <c r="BF174" s="133"/>
      <c r="BG174" s="133"/>
      <c r="BH174" s="133"/>
      <c r="BI174" s="133"/>
      <c r="BJ174" s="133"/>
      <c r="BK174" s="133"/>
      <c r="BL174" s="133"/>
      <c r="BM174" s="133"/>
      <c r="BN174" s="133"/>
      <c r="BO174" s="133"/>
      <c r="BP174" s="133"/>
      <c r="BQ174" s="133"/>
      <c r="BR174" s="133"/>
      <c r="BS174" s="133"/>
      <c r="BT174" s="133"/>
      <c r="BU174" s="133"/>
      <c r="BV174" s="133"/>
      <c r="BW174" s="133"/>
      <c r="BX174" s="133"/>
      <c r="BY174" s="133"/>
      <c r="BZ174" s="133"/>
      <c r="CA174" s="133"/>
      <c r="CB174" s="133"/>
      <c r="CC174" s="133"/>
      <c r="CD174" s="133"/>
      <c r="CE174" s="133"/>
      <c r="CF174" s="133"/>
      <c r="CG174" s="133"/>
      <c r="CH174" s="133"/>
      <c r="CI174" s="133"/>
      <c r="CJ174" s="133"/>
      <c r="CK174" s="133"/>
      <c r="CL174" s="133"/>
      <c r="CM174" s="133"/>
      <c r="CN174" s="133"/>
      <c r="CO174" s="133"/>
      <c r="CP174" s="133"/>
      <c r="CQ174" s="133"/>
      <c r="CR174" s="133"/>
      <c r="CS174" s="133"/>
      <c r="CT174" s="133"/>
      <c r="CU174" s="133"/>
      <c r="CV174" s="133"/>
      <c r="CW174" s="133"/>
      <c r="CX174" s="133"/>
      <c r="CY174" s="133"/>
      <c r="CZ174" s="133"/>
      <c r="DA174" s="133"/>
      <c r="DB174" s="133"/>
      <c r="DC174" s="133"/>
      <c r="DD174" s="133"/>
      <c r="DE174" s="133"/>
      <c r="DF174" s="133"/>
      <c r="DG174" s="133"/>
      <c r="DH174" s="133"/>
      <c r="DI174" s="133"/>
      <c r="DJ174" s="133"/>
      <c r="DK174" s="133"/>
      <c r="DL174" s="133"/>
      <c r="DM174" s="133"/>
      <c r="DN174" s="133"/>
      <c r="DO174" s="133"/>
      <c r="DP174" s="133"/>
      <c r="DQ174" s="133"/>
      <c r="DR174" s="133"/>
      <c r="DS174" s="133"/>
      <c r="DT174" s="133"/>
      <c r="DU174" s="133"/>
      <c r="DV174" s="133"/>
      <c r="DW174" s="133"/>
      <c r="DX174" s="133"/>
      <c r="DY174" s="133"/>
      <c r="DZ174" s="133"/>
      <c r="EA174" s="133"/>
      <c r="EB174" s="133"/>
      <c r="EC174" s="133"/>
      <c r="ED174" s="133"/>
      <c r="EE174" s="133"/>
      <c r="EF174" s="133"/>
      <c r="EG174" s="133"/>
      <c r="EH174" s="133"/>
      <c r="EI174" s="133"/>
      <c r="EJ174" s="133"/>
      <c r="EK174" s="133"/>
      <c r="EL174" s="133"/>
      <c r="EM174" s="133"/>
      <c r="EN174" s="133"/>
      <c r="EO174" s="133"/>
      <c r="EP174" s="133"/>
      <c r="EQ174" s="133"/>
      <c r="ER174" s="133"/>
      <c r="ES174" s="133"/>
      <c r="ET174" s="133"/>
      <c r="EU174" s="133"/>
      <c r="EV174" s="133"/>
      <c r="EW174" s="133"/>
      <c r="EX174" s="133"/>
      <c r="EY174" s="133"/>
      <c r="EZ174" s="133"/>
      <c r="FA174" s="133"/>
      <c r="FB174" s="133"/>
      <c r="FC174" s="133"/>
      <c r="FD174" s="133"/>
      <c r="FE174" s="133"/>
      <c r="FF174" s="133"/>
      <c r="FG174" s="133"/>
      <c r="FH174" s="133"/>
      <c r="FI174" s="133"/>
      <c r="FJ174" s="133"/>
      <c r="FK174" s="133"/>
      <c r="FL174" s="133"/>
      <c r="FM174" s="133"/>
      <c r="FN174" s="133"/>
      <c r="FO174" s="133"/>
      <c r="FP174" s="133"/>
      <c r="FQ174" s="133"/>
      <c r="FR174" s="133"/>
      <c r="FS174" s="133"/>
      <c r="FT174" s="133"/>
      <c r="FU174" s="133"/>
      <c r="FV174" s="133"/>
      <c r="FW174" s="133"/>
      <c r="FX174" s="133"/>
      <c r="FY174" s="133"/>
      <c r="FZ174" s="133"/>
      <c r="GA174" s="133"/>
      <c r="GB174" s="133"/>
      <c r="GC174" s="133"/>
      <c r="GD174" s="133"/>
      <c r="GE174" s="133"/>
      <c r="GF174" s="133"/>
      <c r="GG174" s="133"/>
      <c r="GH174" s="133"/>
      <c r="GI174" s="133"/>
      <c r="GJ174" s="133"/>
      <c r="GK174" s="133"/>
      <c r="GL174" s="133"/>
      <c r="GM174" s="133"/>
      <c r="GN174" s="133"/>
      <c r="GO174" s="133"/>
      <c r="GP174" s="133"/>
      <c r="GQ174" s="133"/>
      <c r="GR174" s="133"/>
      <c r="GS174" s="133"/>
      <c r="GT174" s="133"/>
      <c r="GU174" s="133"/>
      <c r="GV174" s="133"/>
      <c r="GW174" s="133"/>
    </row>
    <row r="175" spans="1:205" s="296" customFormat="1">
      <c r="A175" s="199" t="s">
        <v>812</v>
      </c>
      <c r="B175" s="367" t="s">
        <v>831</v>
      </c>
      <c r="C175" s="177" t="s">
        <v>403</v>
      </c>
      <c r="D175" s="335">
        <v>50000</v>
      </c>
      <c r="E175" s="335"/>
      <c r="F175" s="366">
        <f t="shared" si="5"/>
        <v>398622557</v>
      </c>
      <c r="G175" s="60">
        <v>3</v>
      </c>
      <c r="H175" s="310"/>
      <c r="I175" s="549"/>
      <c r="J175" s="133"/>
      <c r="K175" s="133"/>
      <c r="L175" s="133"/>
      <c r="M175" s="133"/>
      <c r="N175" s="133"/>
      <c r="O175" s="133"/>
      <c r="P175" s="133"/>
      <c r="Q175" s="133"/>
      <c r="R175" s="133"/>
      <c r="S175" s="133"/>
      <c r="T175" s="133"/>
      <c r="U175" s="133"/>
      <c r="V175" s="133"/>
      <c r="W175" s="133"/>
      <c r="X175" s="133"/>
      <c r="Y175" s="133"/>
      <c r="Z175" s="133"/>
      <c r="AA175" s="133"/>
      <c r="AB175" s="133"/>
      <c r="AC175" s="133"/>
      <c r="AD175" s="133"/>
      <c r="AE175" s="133"/>
      <c r="AF175" s="133"/>
      <c r="AG175" s="133"/>
      <c r="AH175" s="133"/>
      <c r="AI175" s="133"/>
      <c r="AJ175" s="133"/>
      <c r="AK175" s="133"/>
      <c r="AL175" s="133"/>
      <c r="AM175" s="133"/>
      <c r="AN175" s="133"/>
      <c r="AO175" s="133"/>
      <c r="AP175" s="133"/>
      <c r="AQ175" s="133"/>
      <c r="AR175" s="133"/>
      <c r="AS175" s="133"/>
      <c r="AT175" s="133"/>
      <c r="AU175" s="133"/>
      <c r="AV175" s="133"/>
      <c r="AW175" s="133"/>
      <c r="AX175" s="133"/>
      <c r="AY175" s="133"/>
      <c r="AZ175" s="133"/>
      <c r="BA175" s="133"/>
      <c r="BB175" s="133"/>
      <c r="BC175" s="133"/>
      <c r="BD175" s="133"/>
      <c r="BE175" s="133"/>
      <c r="BF175" s="133"/>
      <c r="BG175" s="133"/>
      <c r="BH175" s="133"/>
      <c r="BI175" s="133"/>
      <c r="BJ175" s="133"/>
      <c r="BK175" s="133"/>
      <c r="BL175" s="133"/>
      <c r="BM175" s="133"/>
      <c r="BN175" s="133"/>
      <c r="BO175" s="133"/>
      <c r="BP175" s="133"/>
      <c r="BQ175" s="133"/>
      <c r="BR175" s="133"/>
      <c r="BS175" s="133"/>
      <c r="BT175" s="133"/>
      <c r="BU175" s="133"/>
      <c r="BV175" s="133"/>
      <c r="BW175" s="133"/>
      <c r="BX175" s="133"/>
      <c r="BY175" s="133"/>
      <c r="BZ175" s="133"/>
      <c r="CA175" s="133"/>
      <c r="CB175" s="133"/>
      <c r="CC175" s="133"/>
      <c r="CD175" s="133"/>
      <c r="CE175" s="133"/>
      <c r="CF175" s="133"/>
      <c r="CG175" s="133"/>
      <c r="CH175" s="133"/>
      <c r="CI175" s="133"/>
      <c r="CJ175" s="133"/>
      <c r="CK175" s="133"/>
      <c r="CL175" s="133"/>
      <c r="CM175" s="133"/>
      <c r="CN175" s="133"/>
      <c r="CO175" s="133"/>
      <c r="CP175" s="133"/>
      <c r="CQ175" s="133"/>
      <c r="CR175" s="133"/>
      <c r="CS175" s="133"/>
      <c r="CT175" s="133"/>
      <c r="CU175" s="133"/>
      <c r="CV175" s="133"/>
      <c r="CW175" s="133"/>
      <c r="CX175" s="133"/>
      <c r="CY175" s="133"/>
      <c r="CZ175" s="133"/>
      <c r="DA175" s="133"/>
      <c r="DB175" s="133"/>
      <c r="DC175" s="133"/>
      <c r="DD175" s="133"/>
      <c r="DE175" s="133"/>
      <c r="DF175" s="133"/>
      <c r="DG175" s="133"/>
      <c r="DH175" s="133"/>
      <c r="DI175" s="133"/>
      <c r="DJ175" s="133"/>
      <c r="DK175" s="133"/>
      <c r="DL175" s="133"/>
      <c r="DM175" s="133"/>
      <c r="DN175" s="133"/>
      <c r="DO175" s="133"/>
      <c r="DP175" s="133"/>
      <c r="DQ175" s="133"/>
      <c r="DR175" s="133"/>
      <c r="DS175" s="133"/>
      <c r="DT175" s="133"/>
      <c r="DU175" s="133"/>
      <c r="DV175" s="133"/>
      <c r="DW175" s="133"/>
      <c r="DX175" s="133"/>
      <c r="DY175" s="133"/>
      <c r="DZ175" s="133"/>
      <c r="EA175" s="133"/>
      <c r="EB175" s="133"/>
      <c r="EC175" s="133"/>
      <c r="ED175" s="133"/>
      <c r="EE175" s="133"/>
      <c r="EF175" s="133"/>
      <c r="EG175" s="133"/>
      <c r="EH175" s="133"/>
      <c r="EI175" s="133"/>
      <c r="EJ175" s="133"/>
      <c r="EK175" s="133"/>
      <c r="EL175" s="133"/>
      <c r="EM175" s="133"/>
      <c r="EN175" s="133"/>
      <c r="EO175" s="133"/>
      <c r="EP175" s="133"/>
      <c r="EQ175" s="133"/>
      <c r="ER175" s="133"/>
      <c r="ES175" s="133"/>
      <c r="ET175" s="133"/>
      <c r="EU175" s="133"/>
      <c r="EV175" s="133"/>
      <c r="EW175" s="133"/>
      <c r="EX175" s="133"/>
      <c r="EY175" s="133"/>
      <c r="EZ175" s="133"/>
      <c r="FA175" s="133"/>
      <c r="FB175" s="133"/>
      <c r="FC175" s="133"/>
      <c r="FD175" s="133"/>
      <c r="FE175" s="133"/>
      <c r="FF175" s="133"/>
      <c r="FG175" s="133"/>
      <c r="FH175" s="133"/>
      <c r="FI175" s="133"/>
      <c r="FJ175" s="133"/>
      <c r="FK175" s="133"/>
      <c r="FL175" s="133"/>
      <c r="FM175" s="133"/>
      <c r="FN175" s="133"/>
      <c r="FO175" s="133"/>
      <c r="FP175" s="133"/>
      <c r="FQ175" s="133"/>
      <c r="FR175" s="133"/>
      <c r="FS175" s="133"/>
      <c r="FT175" s="133"/>
      <c r="FU175" s="133"/>
      <c r="FV175" s="133"/>
      <c r="FW175" s="133"/>
      <c r="FX175" s="133"/>
      <c r="FY175" s="133"/>
      <c r="FZ175" s="133"/>
      <c r="GA175" s="133"/>
      <c r="GB175" s="133"/>
      <c r="GC175" s="133"/>
      <c r="GD175" s="133"/>
      <c r="GE175" s="133"/>
      <c r="GF175" s="133"/>
      <c r="GG175" s="133"/>
      <c r="GH175" s="133"/>
      <c r="GI175" s="133"/>
      <c r="GJ175" s="133"/>
      <c r="GK175" s="133"/>
      <c r="GL175" s="133"/>
      <c r="GM175" s="133"/>
      <c r="GN175" s="133"/>
      <c r="GO175" s="133"/>
      <c r="GP175" s="133"/>
      <c r="GQ175" s="133"/>
      <c r="GR175" s="133"/>
      <c r="GS175" s="133"/>
      <c r="GT175" s="133"/>
      <c r="GU175" s="133"/>
      <c r="GV175" s="133"/>
      <c r="GW175" s="133"/>
    </row>
    <row r="176" spans="1:205" s="296" customFormat="1">
      <c r="A176" s="199" t="s">
        <v>813</v>
      </c>
      <c r="B176" s="367" t="s">
        <v>832</v>
      </c>
      <c r="C176" s="177" t="s">
        <v>2549</v>
      </c>
      <c r="D176" s="335">
        <v>3000000</v>
      </c>
      <c r="E176" s="335"/>
      <c r="F176" s="366">
        <f t="shared" si="5"/>
        <v>401622557</v>
      </c>
      <c r="G176" s="60">
        <v>3</v>
      </c>
      <c r="H176" s="310"/>
      <c r="I176" s="549"/>
      <c r="J176" s="133"/>
      <c r="K176" s="133"/>
      <c r="L176" s="133"/>
      <c r="M176" s="133"/>
      <c r="N176" s="133"/>
      <c r="O176" s="133"/>
      <c r="P176" s="133"/>
      <c r="Q176" s="133"/>
      <c r="R176" s="133"/>
      <c r="S176" s="133"/>
      <c r="T176" s="133"/>
      <c r="U176" s="133"/>
      <c r="V176" s="133"/>
      <c r="W176" s="133"/>
      <c r="X176" s="133"/>
      <c r="Y176" s="133"/>
      <c r="Z176" s="133"/>
      <c r="AA176" s="133"/>
      <c r="AB176" s="133"/>
      <c r="AC176" s="133"/>
      <c r="AD176" s="133"/>
      <c r="AE176" s="133"/>
      <c r="AF176" s="133"/>
      <c r="AG176" s="133"/>
      <c r="AH176" s="133"/>
      <c r="AI176" s="133"/>
      <c r="AJ176" s="133"/>
      <c r="AK176" s="133"/>
      <c r="AL176" s="133"/>
      <c r="AM176" s="133"/>
      <c r="AN176" s="133"/>
      <c r="AO176" s="133"/>
      <c r="AP176" s="133"/>
      <c r="AQ176" s="133"/>
      <c r="AR176" s="133"/>
      <c r="AS176" s="133"/>
      <c r="AT176" s="133"/>
      <c r="AU176" s="133"/>
      <c r="AV176" s="133"/>
      <c r="AW176" s="133"/>
      <c r="AX176" s="133"/>
      <c r="AY176" s="133"/>
      <c r="AZ176" s="133"/>
      <c r="BA176" s="133"/>
      <c r="BB176" s="133"/>
      <c r="BC176" s="133"/>
      <c r="BD176" s="133"/>
      <c r="BE176" s="133"/>
      <c r="BF176" s="133"/>
      <c r="BG176" s="133"/>
      <c r="BH176" s="133"/>
      <c r="BI176" s="133"/>
      <c r="BJ176" s="133"/>
      <c r="BK176" s="133"/>
      <c r="BL176" s="133"/>
      <c r="BM176" s="133"/>
      <c r="BN176" s="133"/>
      <c r="BO176" s="133"/>
      <c r="BP176" s="133"/>
      <c r="BQ176" s="133"/>
      <c r="BR176" s="133"/>
      <c r="BS176" s="133"/>
      <c r="BT176" s="133"/>
      <c r="BU176" s="133"/>
      <c r="BV176" s="133"/>
      <c r="BW176" s="133"/>
      <c r="BX176" s="133"/>
      <c r="BY176" s="133"/>
      <c r="BZ176" s="133"/>
      <c r="CA176" s="133"/>
      <c r="CB176" s="133"/>
      <c r="CC176" s="133"/>
      <c r="CD176" s="133"/>
      <c r="CE176" s="133"/>
      <c r="CF176" s="133"/>
      <c r="CG176" s="133"/>
      <c r="CH176" s="133"/>
      <c r="CI176" s="133"/>
      <c r="CJ176" s="133"/>
      <c r="CK176" s="133"/>
      <c r="CL176" s="133"/>
      <c r="CM176" s="133"/>
      <c r="CN176" s="133"/>
      <c r="CO176" s="133"/>
      <c r="CP176" s="133"/>
      <c r="CQ176" s="133"/>
      <c r="CR176" s="133"/>
      <c r="CS176" s="133"/>
      <c r="CT176" s="133"/>
      <c r="CU176" s="133"/>
      <c r="CV176" s="133"/>
      <c r="CW176" s="133"/>
      <c r="CX176" s="133"/>
      <c r="CY176" s="133"/>
      <c r="CZ176" s="133"/>
      <c r="DA176" s="133"/>
      <c r="DB176" s="133"/>
      <c r="DC176" s="133"/>
      <c r="DD176" s="133"/>
      <c r="DE176" s="133"/>
      <c r="DF176" s="133"/>
      <c r="DG176" s="133"/>
      <c r="DH176" s="133"/>
      <c r="DI176" s="133"/>
      <c r="DJ176" s="133"/>
      <c r="DK176" s="133"/>
      <c r="DL176" s="133"/>
      <c r="DM176" s="133"/>
      <c r="DN176" s="133"/>
      <c r="DO176" s="133"/>
      <c r="DP176" s="133"/>
      <c r="DQ176" s="133"/>
      <c r="DR176" s="133"/>
      <c r="DS176" s="133"/>
      <c r="DT176" s="133"/>
      <c r="DU176" s="133"/>
      <c r="DV176" s="133"/>
      <c r="DW176" s="133"/>
      <c r="DX176" s="133"/>
      <c r="DY176" s="133"/>
      <c r="DZ176" s="133"/>
      <c r="EA176" s="133"/>
      <c r="EB176" s="133"/>
      <c r="EC176" s="133"/>
      <c r="ED176" s="133"/>
      <c r="EE176" s="133"/>
      <c r="EF176" s="133"/>
      <c r="EG176" s="133"/>
      <c r="EH176" s="133"/>
      <c r="EI176" s="133"/>
      <c r="EJ176" s="133"/>
      <c r="EK176" s="133"/>
      <c r="EL176" s="133"/>
      <c r="EM176" s="133"/>
      <c r="EN176" s="133"/>
      <c r="EO176" s="133"/>
      <c r="EP176" s="133"/>
      <c r="EQ176" s="133"/>
      <c r="ER176" s="133"/>
      <c r="ES176" s="133"/>
      <c r="ET176" s="133"/>
      <c r="EU176" s="133"/>
      <c r="EV176" s="133"/>
      <c r="EW176" s="133"/>
      <c r="EX176" s="133"/>
      <c r="EY176" s="133"/>
      <c r="EZ176" s="133"/>
      <c r="FA176" s="133"/>
      <c r="FB176" s="133"/>
      <c r="FC176" s="133"/>
      <c r="FD176" s="133"/>
      <c r="FE176" s="133"/>
      <c r="FF176" s="133"/>
      <c r="FG176" s="133"/>
      <c r="FH176" s="133"/>
      <c r="FI176" s="133"/>
      <c r="FJ176" s="133"/>
      <c r="FK176" s="133"/>
      <c r="FL176" s="133"/>
      <c r="FM176" s="133"/>
      <c r="FN176" s="133"/>
      <c r="FO176" s="133"/>
      <c r="FP176" s="133"/>
      <c r="FQ176" s="133"/>
      <c r="FR176" s="133"/>
      <c r="FS176" s="133"/>
      <c r="FT176" s="133"/>
      <c r="FU176" s="133"/>
      <c r="FV176" s="133"/>
      <c r="FW176" s="133"/>
      <c r="FX176" s="133"/>
      <c r="FY176" s="133"/>
      <c r="FZ176" s="133"/>
      <c r="GA176" s="133"/>
      <c r="GB176" s="133"/>
      <c r="GC176" s="133"/>
      <c r="GD176" s="133"/>
      <c r="GE176" s="133"/>
      <c r="GF176" s="133"/>
      <c r="GG176" s="133"/>
      <c r="GH176" s="133"/>
      <c r="GI176" s="133"/>
      <c r="GJ176" s="133"/>
      <c r="GK176" s="133"/>
      <c r="GL176" s="133"/>
      <c r="GM176" s="133"/>
      <c r="GN176" s="133"/>
      <c r="GO176" s="133"/>
      <c r="GP176" s="133"/>
      <c r="GQ176" s="133"/>
      <c r="GR176" s="133"/>
      <c r="GS176" s="133"/>
      <c r="GT176" s="133"/>
      <c r="GU176" s="133"/>
      <c r="GV176" s="133"/>
      <c r="GW176" s="133"/>
    </row>
    <row r="177" spans="1:205" s="296" customFormat="1">
      <c r="A177" s="199" t="s">
        <v>814</v>
      </c>
      <c r="B177" s="367" t="s">
        <v>833</v>
      </c>
      <c r="C177" s="206" t="s">
        <v>2489</v>
      </c>
      <c r="D177" s="335">
        <v>300000</v>
      </c>
      <c r="E177" s="335"/>
      <c r="F177" s="366">
        <f t="shared" si="5"/>
        <v>401922557</v>
      </c>
      <c r="G177" s="60">
        <v>3</v>
      </c>
      <c r="H177" s="310"/>
      <c r="I177" s="549"/>
      <c r="J177" s="133"/>
      <c r="K177" s="133"/>
      <c r="L177" s="133"/>
      <c r="M177" s="133"/>
      <c r="N177" s="133"/>
      <c r="O177" s="133"/>
      <c r="P177" s="133"/>
      <c r="Q177" s="133"/>
      <c r="R177" s="133"/>
      <c r="S177" s="133"/>
      <c r="T177" s="133"/>
      <c r="U177" s="133"/>
      <c r="V177" s="133"/>
      <c r="W177" s="133"/>
      <c r="X177" s="133"/>
      <c r="Y177" s="133"/>
      <c r="Z177" s="133"/>
      <c r="AA177" s="133"/>
      <c r="AB177" s="133"/>
      <c r="AC177" s="133"/>
      <c r="AD177" s="133"/>
      <c r="AE177" s="133"/>
      <c r="AF177" s="133"/>
      <c r="AG177" s="133"/>
      <c r="AH177" s="133"/>
      <c r="AI177" s="133"/>
      <c r="AJ177" s="133"/>
      <c r="AK177" s="133"/>
      <c r="AL177" s="133"/>
      <c r="AM177" s="133"/>
      <c r="AN177" s="133"/>
      <c r="AO177" s="133"/>
      <c r="AP177" s="133"/>
      <c r="AQ177" s="133"/>
      <c r="AR177" s="133"/>
      <c r="AS177" s="133"/>
      <c r="AT177" s="133"/>
      <c r="AU177" s="133"/>
      <c r="AV177" s="133"/>
      <c r="AW177" s="133"/>
      <c r="AX177" s="133"/>
      <c r="AY177" s="133"/>
      <c r="AZ177" s="133"/>
      <c r="BA177" s="133"/>
      <c r="BB177" s="133"/>
      <c r="BC177" s="133"/>
      <c r="BD177" s="133"/>
      <c r="BE177" s="133"/>
      <c r="BF177" s="133"/>
      <c r="BG177" s="133"/>
      <c r="BH177" s="133"/>
      <c r="BI177" s="133"/>
      <c r="BJ177" s="133"/>
      <c r="BK177" s="133"/>
      <c r="BL177" s="133"/>
      <c r="BM177" s="133"/>
      <c r="BN177" s="133"/>
      <c r="BO177" s="133"/>
      <c r="BP177" s="133"/>
      <c r="BQ177" s="133"/>
      <c r="BR177" s="133"/>
      <c r="BS177" s="133"/>
      <c r="BT177" s="133"/>
      <c r="BU177" s="133"/>
      <c r="BV177" s="133"/>
      <c r="BW177" s="133"/>
      <c r="BX177" s="133"/>
      <c r="BY177" s="133"/>
      <c r="BZ177" s="133"/>
      <c r="CA177" s="133"/>
      <c r="CB177" s="133"/>
      <c r="CC177" s="133"/>
      <c r="CD177" s="133"/>
      <c r="CE177" s="133"/>
      <c r="CF177" s="133"/>
      <c r="CG177" s="133"/>
      <c r="CH177" s="133"/>
      <c r="CI177" s="133"/>
      <c r="CJ177" s="133"/>
      <c r="CK177" s="133"/>
      <c r="CL177" s="133"/>
      <c r="CM177" s="133"/>
      <c r="CN177" s="133"/>
      <c r="CO177" s="133"/>
      <c r="CP177" s="133"/>
      <c r="CQ177" s="133"/>
      <c r="CR177" s="133"/>
      <c r="CS177" s="133"/>
      <c r="CT177" s="133"/>
      <c r="CU177" s="133"/>
      <c r="CV177" s="133"/>
      <c r="CW177" s="133"/>
      <c r="CX177" s="133"/>
      <c r="CY177" s="133"/>
      <c r="CZ177" s="133"/>
      <c r="DA177" s="133"/>
      <c r="DB177" s="133"/>
      <c r="DC177" s="133"/>
      <c r="DD177" s="133"/>
      <c r="DE177" s="133"/>
      <c r="DF177" s="133"/>
      <c r="DG177" s="133"/>
      <c r="DH177" s="133"/>
      <c r="DI177" s="133"/>
      <c r="DJ177" s="133"/>
      <c r="DK177" s="133"/>
      <c r="DL177" s="133"/>
      <c r="DM177" s="133"/>
      <c r="DN177" s="133"/>
      <c r="DO177" s="133"/>
      <c r="DP177" s="133"/>
      <c r="DQ177" s="133"/>
      <c r="DR177" s="133"/>
      <c r="DS177" s="133"/>
      <c r="DT177" s="133"/>
      <c r="DU177" s="133"/>
      <c r="DV177" s="133"/>
      <c r="DW177" s="133"/>
      <c r="DX177" s="133"/>
      <c r="DY177" s="133"/>
      <c r="DZ177" s="133"/>
      <c r="EA177" s="133"/>
      <c r="EB177" s="133"/>
      <c r="EC177" s="133"/>
      <c r="ED177" s="133"/>
      <c r="EE177" s="133"/>
      <c r="EF177" s="133"/>
      <c r="EG177" s="133"/>
      <c r="EH177" s="133"/>
      <c r="EI177" s="133"/>
      <c r="EJ177" s="133"/>
      <c r="EK177" s="133"/>
      <c r="EL177" s="133"/>
      <c r="EM177" s="133"/>
      <c r="EN177" s="133"/>
      <c r="EO177" s="133"/>
      <c r="EP177" s="133"/>
      <c r="EQ177" s="133"/>
      <c r="ER177" s="133"/>
      <c r="ES177" s="133"/>
      <c r="ET177" s="133"/>
      <c r="EU177" s="133"/>
      <c r="EV177" s="133"/>
      <c r="EW177" s="133"/>
      <c r="EX177" s="133"/>
      <c r="EY177" s="133"/>
      <c r="EZ177" s="133"/>
      <c r="FA177" s="133"/>
      <c r="FB177" s="133"/>
      <c r="FC177" s="133"/>
      <c r="FD177" s="133"/>
      <c r="FE177" s="133"/>
      <c r="FF177" s="133"/>
      <c r="FG177" s="133"/>
      <c r="FH177" s="133"/>
      <c r="FI177" s="133"/>
      <c r="FJ177" s="133"/>
      <c r="FK177" s="133"/>
      <c r="FL177" s="133"/>
      <c r="FM177" s="133"/>
      <c r="FN177" s="133"/>
      <c r="FO177" s="133"/>
      <c r="FP177" s="133"/>
      <c r="FQ177" s="133"/>
      <c r="FR177" s="133"/>
      <c r="FS177" s="133"/>
      <c r="FT177" s="133"/>
      <c r="FU177" s="133"/>
      <c r="FV177" s="133"/>
      <c r="FW177" s="133"/>
      <c r="FX177" s="133"/>
      <c r="FY177" s="133"/>
      <c r="FZ177" s="133"/>
      <c r="GA177" s="133"/>
      <c r="GB177" s="133"/>
      <c r="GC177" s="133"/>
      <c r="GD177" s="133"/>
      <c r="GE177" s="133"/>
      <c r="GF177" s="133"/>
      <c r="GG177" s="133"/>
      <c r="GH177" s="133"/>
      <c r="GI177" s="133"/>
      <c r="GJ177" s="133"/>
      <c r="GK177" s="133"/>
      <c r="GL177" s="133"/>
      <c r="GM177" s="133"/>
      <c r="GN177" s="133"/>
      <c r="GO177" s="133"/>
      <c r="GP177" s="133"/>
      <c r="GQ177" s="133"/>
      <c r="GR177" s="133"/>
      <c r="GS177" s="133"/>
      <c r="GT177" s="133"/>
      <c r="GU177" s="133"/>
      <c r="GV177" s="133"/>
      <c r="GW177" s="133"/>
    </row>
    <row r="178" spans="1:205" s="296" customFormat="1" ht="25.5">
      <c r="A178" s="199" t="s">
        <v>815</v>
      </c>
      <c r="B178" s="367" t="s">
        <v>834</v>
      </c>
      <c r="C178" s="177" t="s">
        <v>825</v>
      </c>
      <c r="D178" s="335"/>
      <c r="E178" s="335">
        <v>100249000</v>
      </c>
      <c r="F178" s="366">
        <f t="shared" si="5"/>
        <v>301673557</v>
      </c>
      <c r="G178" s="60">
        <v>6</v>
      </c>
      <c r="H178" s="310">
        <v>6.1</v>
      </c>
      <c r="I178" s="549"/>
      <c r="J178" s="133"/>
      <c r="K178" s="133"/>
      <c r="L178" s="133"/>
      <c r="M178" s="133"/>
      <c r="N178" s="133"/>
      <c r="O178" s="133"/>
      <c r="P178" s="133"/>
      <c r="Q178" s="133"/>
      <c r="R178" s="133"/>
      <c r="S178" s="133"/>
      <c r="T178" s="133"/>
      <c r="U178" s="133"/>
      <c r="V178" s="133"/>
      <c r="W178" s="133"/>
      <c r="X178" s="133"/>
      <c r="Y178" s="133"/>
      <c r="Z178" s="133"/>
      <c r="AA178" s="133"/>
      <c r="AB178" s="133"/>
      <c r="AC178" s="133"/>
      <c r="AD178" s="133"/>
      <c r="AE178" s="133"/>
      <c r="AF178" s="133"/>
      <c r="AG178" s="133"/>
      <c r="AH178" s="133"/>
      <c r="AI178" s="133"/>
      <c r="AJ178" s="133"/>
      <c r="AK178" s="133"/>
      <c r="AL178" s="133"/>
      <c r="AM178" s="133"/>
      <c r="AN178" s="133"/>
      <c r="AO178" s="133"/>
      <c r="AP178" s="133"/>
      <c r="AQ178" s="133"/>
      <c r="AR178" s="133"/>
      <c r="AS178" s="133"/>
      <c r="AT178" s="133"/>
      <c r="AU178" s="133"/>
      <c r="AV178" s="133"/>
      <c r="AW178" s="133"/>
      <c r="AX178" s="133"/>
      <c r="AY178" s="133"/>
      <c r="AZ178" s="133"/>
      <c r="BA178" s="133"/>
      <c r="BB178" s="133"/>
      <c r="BC178" s="133"/>
      <c r="BD178" s="133"/>
      <c r="BE178" s="133"/>
      <c r="BF178" s="133"/>
      <c r="BG178" s="133"/>
      <c r="BH178" s="133"/>
      <c r="BI178" s="133"/>
      <c r="BJ178" s="133"/>
      <c r="BK178" s="133"/>
      <c r="BL178" s="133"/>
      <c r="BM178" s="133"/>
      <c r="BN178" s="133"/>
      <c r="BO178" s="133"/>
      <c r="BP178" s="133"/>
      <c r="BQ178" s="133"/>
      <c r="BR178" s="133"/>
      <c r="BS178" s="133"/>
      <c r="BT178" s="133"/>
      <c r="BU178" s="133"/>
      <c r="BV178" s="133"/>
      <c r="BW178" s="133"/>
      <c r="BX178" s="133"/>
      <c r="BY178" s="133"/>
      <c r="BZ178" s="133"/>
      <c r="CA178" s="133"/>
      <c r="CB178" s="133"/>
      <c r="CC178" s="133"/>
      <c r="CD178" s="133"/>
      <c r="CE178" s="133"/>
      <c r="CF178" s="133"/>
      <c r="CG178" s="133"/>
      <c r="CH178" s="133"/>
      <c r="CI178" s="133"/>
      <c r="CJ178" s="133"/>
      <c r="CK178" s="133"/>
      <c r="CL178" s="133"/>
      <c r="CM178" s="133"/>
      <c r="CN178" s="133"/>
      <c r="CO178" s="133"/>
      <c r="CP178" s="133"/>
      <c r="CQ178" s="133"/>
      <c r="CR178" s="133"/>
      <c r="CS178" s="133"/>
      <c r="CT178" s="133"/>
      <c r="CU178" s="133"/>
      <c r="CV178" s="133"/>
      <c r="CW178" s="133"/>
      <c r="CX178" s="133"/>
      <c r="CY178" s="133"/>
      <c r="CZ178" s="133"/>
      <c r="DA178" s="133"/>
      <c r="DB178" s="133"/>
      <c r="DC178" s="133"/>
      <c r="DD178" s="133"/>
      <c r="DE178" s="133"/>
      <c r="DF178" s="133"/>
      <c r="DG178" s="133"/>
      <c r="DH178" s="133"/>
      <c r="DI178" s="133"/>
      <c r="DJ178" s="133"/>
      <c r="DK178" s="133"/>
      <c r="DL178" s="133"/>
      <c r="DM178" s="133"/>
      <c r="DN178" s="133"/>
      <c r="DO178" s="133"/>
      <c r="DP178" s="133"/>
      <c r="DQ178" s="133"/>
      <c r="DR178" s="133"/>
      <c r="DS178" s="133"/>
      <c r="DT178" s="133"/>
      <c r="DU178" s="133"/>
      <c r="DV178" s="133"/>
      <c r="DW178" s="133"/>
      <c r="DX178" s="133"/>
      <c r="DY178" s="133"/>
      <c r="DZ178" s="133"/>
      <c r="EA178" s="133"/>
      <c r="EB178" s="133"/>
      <c r="EC178" s="133"/>
      <c r="ED178" s="133"/>
      <c r="EE178" s="133"/>
      <c r="EF178" s="133"/>
      <c r="EG178" s="133"/>
      <c r="EH178" s="133"/>
      <c r="EI178" s="133"/>
      <c r="EJ178" s="133"/>
      <c r="EK178" s="133"/>
      <c r="EL178" s="133"/>
      <c r="EM178" s="133"/>
      <c r="EN178" s="133"/>
      <c r="EO178" s="133"/>
      <c r="EP178" s="133"/>
      <c r="EQ178" s="133"/>
      <c r="ER178" s="133"/>
      <c r="ES178" s="133"/>
      <c r="ET178" s="133"/>
      <c r="EU178" s="133"/>
      <c r="EV178" s="133"/>
      <c r="EW178" s="133"/>
      <c r="EX178" s="133"/>
      <c r="EY178" s="133"/>
      <c r="EZ178" s="133"/>
      <c r="FA178" s="133"/>
      <c r="FB178" s="133"/>
      <c r="FC178" s="133"/>
      <c r="FD178" s="133"/>
      <c r="FE178" s="133"/>
      <c r="FF178" s="133"/>
      <c r="FG178" s="133"/>
      <c r="FH178" s="133"/>
      <c r="FI178" s="133"/>
      <c r="FJ178" s="133"/>
      <c r="FK178" s="133"/>
      <c r="FL178" s="133"/>
      <c r="FM178" s="133"/>
      <c r="FN178" s="133"/>
      <c r="FO178" s="133"/>
      <c r="FP178" s="133"/>
      <c r="FQ178" s="133"/>
      <c r="FR178" s="133"/>
      <c r="FS178" s="133"/>
      <c r="FT178" s="133"/>
      <c r="FU178" s="133"/>
      <c r="FV178" s="133"/>
      <c r="FW178" s="133"/>
      <c r="FX178" s="133"/>
      <c r="FY178" s="133"/>
      <c r="FZ178" s="133"/>
      <c r="GA178" s="133"/>
      <c r="GB178" s="133"/>
      <c r="GC178" s="133"/>
      <c r="GD178" s="133"/>
      <c r="GE178" s="133"/>
      <c r="GF178" s="133"/>
      <c r="GG178" s="133"/>
      <c r="GH178" s="133"/>
      <c r="GI178" s="133"/>
      <c r="GJ178" s="133"/>
      <c r="GK178" s="133"/>
      <c r="GL178" s="133"/>
      <c r="GM178" s="133"/>
      <c r="GN178" s="133"/>
      <c r="GO178" s="133"/>
      <c r="GP178" s="133"/>
      <c r="GQ178" s="133"/>
      <c r="GR178" s="133"/>
      <c r="GS178" s="133"/>
      <c r="GT178" s="133"/>
      <c r="GU178" s="133"/>
      <c r="GV178" s="133"/>
      <c r="GW178" s="133"/>
    </row>
    <row r="179" spans="1:205" s="296" customFormat="1">
      <c r="A179" s="199" t="s">
        <v>815</v>
      </c>
      <c r="B179" s="367" t="s">
        <v>834</v>
      </c>
      <c r="C179" s="177" t="s">
        <v>845</v>
      </c>
      <c r="D179" s="335"/>
      <c r="E179" s="335">
        <v>1000000</v>
      </c>
      <c r="F179" s="366">
        <f t="shared" si="5"/>
        <v>300673557</v>
      </c>
      <c r="G179" s="60">
        <v>8</v>
      </c>
      <c r="H179" s="961" t="s">
        <v>1402</v>
      </c>
      <c r="I179" s="549"/>
      <c r="J179" s="133"/>
      <c r="K179" s="133"/>
      <c r="L179" s="133"/>
      <c r="M179" s="133"/>
      <c r="N179" s="133"/>
      <c r="O179" s="133"/>
      <c r="P179" s="133"/>
      <c r="Q179" s="133"/>
      <c r="R179" s="133"/>
      <c r="S179" s="133"/>
      <c r="T179" s="133"/>
      <c r="U179" s="133"/>
      <c r="V179" s="133"/>
      <c r="W179" s="133"/>
      <c r="X179" s="133"/>
      <c r="Y179" s="133"/>
      <c r="Z179" s="133"/>
      <c r="AA179" s="133"/>
      <c r="AB179" s="133"/>
      <c r="AC179" s="133"/>
      <c r="AD179" s="133"/>
      <c r="AE179" s="133"/>
      <c r="AF179" s="133"/>
      <c r="AG179" s="133"/>
      <c r="AH179" s="133"/>
      <c r="AI179" s="133"/>
      <c r="AJ179" s="133"/>
      <c r="AK179" s="133"/>
      <c r="AL179" s="133"/>
      <c r="AM179" s="133"/>
      <c r="AN179" s="133"/>
      <c r="AO179" s="133"/>
      <c r="AP179" s="133"/>
      <c r="AQ179" s="133"/>
      <c r="AR179" s="133"/>
      <c r="AS179" s="133"/>
      <c r="AT179" s="133"/>
      <c r="AU179" s="133"/>
      <c r="AV179" s="133"/>
      <c r="AW179" s="133"/>
      <c r="AX179" s="133"/>
      <c r="AY179" s="133"/>
      <c r="AZ179" s="133"/>
      <c r="BA179" s="133"/>
      <c r="BB179" s="133"/>
      <c r="BC179" s="133"/>
      <c r="BD179" s="133"/>
      <c r="BE179" s="133"/>
      <c r="BF179" s="133"/>
      <c r="BG179" s="133"/>
      <c r="BH179" s="133"/>
      <c r="BI179" s="133"/>
      <c r="BJ179" s="133"/>
      <c r="BK179" s="133"/>
      <c r="BL179" s="133"/>
      <c r="BM179" s="133"/>
      <c r="BN179" s="133"/>
      <c r="BO179" s="133"/>
      <c r="BP179" s="133"/>
      <c r="BQ179" s="133"/>
      <c r="BR179" s="133"/>
      <c r="BS179" s="133"/>
      <c r="BT179" s="133"/>
      <c r="BU179" s="133"/>
      <c r="BV179" s="133"/>
      <c r="BW179" s="133"/>
      <c r="BX179" s="133"/>
      <c r="BY179" s="133"/>
      <c r="BZ179" s="133"/>
      <c r="CA179" s="133"/>
      <c r="CB179" s="133"/>
      <c r="CC179" s="133"/>
      <c r="CD179" s="133"/>
      <c r="CE179" s="133"/>
      <c r="CF179" s="133"/>
      <c r="CG179" s="133"/>
      <c r="CH179" s="133"/>
      <c r="CI179" s="133"/>
      <c r="CJ179" s="133"/>
      <c r="CK179" s="133"/>
      <c r="CL179" s="133"/>
      <c r="CM179" s="133"/>
      <c r="CN179" s="133"/>
      <c r="CO179" s="133"/>
      <c r="CP179" s="133"/>
      <c r="CQ179" s="133"/>
      <c r="CR179" s="133"/>
      <c r="CS179" s="133"/>
      <c r="CT179" s="133"/>
      <c r="CU179" s="133"/>
      <c r="CV179" s="133"/>
      <c r="CW179" s="133"/>
      <c r="CX179" s="133"/>
      <c r="CY179" s="133"/>
      <c r="CZ179" s="133"/>
      <c r="DA179" s="133"/>
      <c r="DB179" s="133"/>
      <c r="DC179" s="133"/>
      <c r="DD179" s="133"/>
      <c r="DE179" s="133"/>
      <c r="DF179" s="133"/>
      <c r="DG179" s="133"/>
      <c r="DH179" s="133"/>
      <c r="DI179" s="133"/>
      <c r="DJ179" s="133"/>
      <c r="DK179" s="133"/>
      <c r="DL179" s="133"/>
      <c r="DM179" s="133"/>
      <c r="DN179" s="133"/>
      <c r="DO179" s="133"/>
      <c r="DP179" s="133"/>
      <c r="DQ179" s="133"/>
      <c r="DR179" s="133"/>
      <c r="DS179" s="133"/>
      <c r="DT179" s="133"/>
      <c r="DU179" s="133"/>
      <c r="DV179" s="133"/>
      <c r="DW179" s="133"/>
      <c r="DX179" s="133"/>
      <c r="DY179" s="133"/>
      <c r="DZ179" s="133"/>
      <c r="EA179" s="133"/>
      <c r="EB179" s="133"/>
      <c r="EC179" s="133"/>
      <c r="ED179" s="133"/>
      <c r="EE179" s="133"/>
      <c r="EF179" s="133"/>
      <c r="EG179" s="133"/>
      <c r="EH179" s="133"/>
      <c r="EI179" s="133"/>
      <c r="EJ179" s="133"/>
      <c r="EK179" s="133"/>
      <c r="EL179" s="133"/>
      <c r="EM179" s="133"/>
      <c r="EN179" s="133"/>
      <c r="EO179" s="133"/>
      <c r="EP179" s="133"/>
      <c r="EQ179" s="133"/>
      <c r="ER179" s="133"/>
      <c r="ES179" s="133"/>
      <c r="ET179" s="133"/>
      <c r="EU179" s="133"/>
      <c r="EV179" s="133"/>
      <c r="EW179" s="133"/>
      <c r="EX179" s="133"/>
      <c r="EY179" s="133"/>
      <c r="EZ179" s="133"/>
      <c r="FA179" s="133"/>
      <c r="FB179" s="133"/>
      <c r="FC179" s="133"/>
      <c r="FD179" s="133"/>
      <c r="FE179" s="133"/>
      <c r="FF179" s="133"/>
      <c r="FG179" s="133"/>
      <c r="FH179" s="133"/>
      <c r="FI179" s="133"/>
      <c r="FJ179" s="133"/>
      <c r="FK179" s="133"/>
      <c r="FL179" s="133"/>
      <c r="FM179" s="133"/>
      <c r="FN179" s="133"/>
      <c r="FO179" s="133"/>
      <c r="FP179" s="133"/>
      <c r="FQ179" s="133"/>
      <c r="FR179" s="133"/>
      <c r="FS179" s="133"/>
      <c r="FT179" s="133"/>
      <c r="FU179" s="133"/>
      <c r="FV179" s="133"/>
      <c r="FW179" s="133"/>
      <c r="FX179" s="133"/>
      <c r="FY179" s="133"/>
      <c r="FZ179" s="133"/>
      <c r="GA179" s="133"/>
      <c r="GB179" s="133"/>
      <c r="GC179" s="133"/>
      <c r="GD179" s="133"/>
      <c r="GE179" s="133"/>
      <c r="GF179" s="133"/>
      <c r="GG179" s="133"/>
      <c r="GH179" s="133"/>
      <c r="GI179" s="133"/>
      <c r="GJ179" s="133"/>
      <c r="GK179" s="133"/>
      <c r="GL179" s="133"/>
      <c r="GM179" s="133"/>
      <c r="GN179" s="133"/>
      <c r="GO179" s="133"/>
      <c r="GP179" s="133"/>
      <c r="GQ179" s="133"/>
      <c r="GR179" s="133"/>
      <c r="GS179" s="133"/>
      <c r="GT179" s="133"/>
      <c r="GU179" s="133"/>
      <c r="GV179" s="133"/>
      <c r="GW179" s="133"/>
    </row>
    <row r="180" spans="1:205" s="296" customFormat="1">
      <c r="A180" s="199" t="s">
        <v>815</v>
      </c>
      <c r="B180" s="367" t="s">
        <v>834</v>
      </c>
      <c r="C180" s="177" t="s">
        <v>846</v>
      </c>
      <c r="D180" s="335"/>
      <c r="E180" s="335">
        <v>1000000</v>
      </c>
      <c r="F180" s="366">
        <f t="shared" si="5"/>
        <v>299673557</v>
      </c>
      <c r="G180" s="60">
        <v>8</v>
      </c>
      <c r="H180" s="961" t="s">
        <v>1403</v>
      </c>
      <c r="I180" s="549"/>
      <c r="J180" s="133"/>
      <c r="K180" s="133"/>
      <c r="L180" s="133"/>
      <c r="M180" s="133"/>
      <c r="N180" s="133"/>
      <c r="O180" s="133"/>
      <c r="P180" s="133"/>
      <c r="Q180" s="133"/>
      <c r="R180" s="133"/>
      <c r="S180" s="133"/>
      <c r="T180" s="133"/>
      <c r="U180" s="133"/>
      <c r="V180" s="133"/>
      <c r="W180" s="133"/>
      <c r="X180" s="133"/>
      <c r="Y180" s="133"/>
      <c r="Z180" s="133"/>
      <c r="AA180" s="133"/>
      <c r="AB180" s="133"/>
      <c r="AC180" s="133"/>
      <c r="AD180" s="133"/>
      <c r="AE180" s="133"/>
      <c r="AF180" s="133"/>
      <c r="AG180" s="133"/>
      <c r="AH180" s="133"/>
      <c r="AI180" s="133"/>
      <c r="AJ180" s="133"/>
      <c r="AK180" s="133"/>
      <c r="AL180" s="133"/>
      <c r="AM180" s="133"/>
      <c r="AN180" s="133"/>
      <c r="AO180" s="133"/>
      <c r="AP180" s="133"/>
      <c r="AQ180" s="133"/>
      <c r="AR180" s="133"/>
      <c r="AS180" s="133"/>
      <c r="AT180" s="133"/>
      <c r="AU180" s="133"/>
      <c r="AV180" s="133"/>
      <c r="AW180" s="133"/>
      <c r="AX180" s="133"/>
      <c r="AY180" s="133"/>
      <c r="AZ180" s="133"/>
      <c r="BA180" s="133"/>
      <c r="BB180" s="133"/>
      <c r="BC180" s="133"/>
      <c r="BD180" s="133"/>
      <c r="BE180" s="133"/>
      <c r="BF180" s="133"/>
      <c r="BG180" s="133"/>
      <c r="BH180" s="133"/>
      <c r="BI180" s="133"/>
      <c r="BJ180" s="133"/>
      <c r="BK180" s="133"/>
      <c r="BL180" s="133"/>
      <c r="BM180" s="133"/>
      <c r="BN180" s="133"/>
      <c r="BO180" s="133"/>
      <c r="BP180" s="133"/>
      <c r="BQ180" s="133"/>
      <c r="BR180" s="133"/>
      <c r="BS180" s="133"/>
      <c r="BT180" s="133"/>
      <c r="BU180" s="133"/>
      <c r="BV180" s="133"/>
      <c r="BW180" s="133"/>
      <c r="BX180" s="133"/>
      <c r="BY180" s="133"/>
      <c r="BZ180" s="133"/>
      <c r="CA180" s="133"/>
      <c r="CB180" s="133"/>
      <c r="CC180" s="133"/>
      <c r="CD180" s="133"/>
      <c r="CE180" s="133"/>
      <c r="CF180" s="133"/>
      <c r="CG180" s="133"/>
      <c r="CH180" s="133"/>
      <c r="CI180" s="133"/>
      <c r="CJ180" s="133"/>
      <c r="CK180" s="133"/>
      <c r="CL180" s="133"/>
      <c r="CM180" s="133"/>
      <c r="CN180" s="133"/>
      <c r="CO180" s="133"/>
      <c r="CP180" s="133"/>
      <c r="CQ180" s="133"/>
      <c r="CR180" s="133"/>
      <c r="CS180" s="133"/>
      <c r="CT180" s="133"/>
      <c r="CU180" s="133"/>
      <c r="CV180" s="133"/>
      <c r="CW180" s="133"/>
      <c r="CX180" s="133"/>
      <c r="CY180" s="133"/>
      <c r="CZ180" s="133"/>
      <c r="DA180" s="133"/>
      <c r="DB180" s="133"/>
      <c r="DC180" s="133"/>
      <c r="DD180" s="133"/>
      <c r="DE180" s="133"/>
      <c r="DF180" s="133"/>
      <c r="DG180" s="133"/>
      <c r="DH180" s="133"/>
      <c r="DI180" s="133"/>
      <c r="DJ180" s="133"/>
      <c r="DK180" s="133"/>
      <c r="DL180" s="133"/>
      <c r="DM180" s="133"/>
      <c r="DN180" s="133"/>
      <c r="DO180" s="133"/>
      <c r="DP180" s="133"/>
      <c r="DQ180" s="133"/>
      <c r="DR180" s="133"/>
      <c r="DS180" s="133"/>
      <c r="DT180" s="133"/>
      <c r="DU180" s="133"/>
      <c r="DV180" s="133"/>
      <c r="DW180" s="133"/>
      <c r="DX180" s="133"/>
      <c r="DY180" s="133"/>
      <c r="DZ180" s="133"/>
      <c r="EA180" s="133"/>
      <c r="EB180" s="133"/>
      <c r="EC180" s="133"/>
      <c r="ED180" s="133"/>
      <c r="EE180" s="133"/>
      <c r="EF180" s="133"/>
      <c r="EG180" s="133"/>
      <c r="EH180" s="133"/>
      <c r="EI180" s="133"/>
      <c r="EJ180" s="133"/>
      <c r="EK180" s="133"/>
      <c r="EL180" s="133"/>
      <c r="EM180" s="133"/>
      <c r="EN180" s="133"/>
      <c r="EO180" s="133"/>
      <c r="EP180" s="133"/>
      <c r="EQ180" s="133"/>
      <c r="ER180" s="133"/>
      <c r="ES180" s="133"/>
      <c r="ET180" s="133"/>
      <c r="EU180" s="133"/>
      <c r="EV180" s="133"/>
      <c r="EW180" s="133"/>
      <c r="EX180" s="133"/>
      <c r="EY180" s="133"/>
      <c r="EZ180" s="133"/>
      <c r="FA180" s="133"/>
      <c r="FB180" s="133"/>
      <c r="FC180" s="133"/>
      <c r="FD180" s="133"/>
      <c r="FE180" s="133"/>
      <c r="FF180" s="133"/>
      <c r="FG180" s="133"/>
      <c r="FH180" s="133"/>
      <c r="FI180" s="133"/>
      <c r="FJ180" s="133"/>
      <c r="FK180" s="133"/>
      <c r="FL180" s="133"/>
      <c r="FM180" s="133"/>
      <c r="FN180" s="133"/>
      <c r="FO180" s="133"/>
      <c r="FP180" s="133"/>
      <c r="FQ180" s="133"/>
      <c r="FR180" s="133"/>
      <c r="FS180" s="133"/>
      <c r="FT180" s="133"/>
      <c r="FU180" s="133"/>
      <c r="FV180" s="133"/>
      <c r="FW180" s="133"/>
      <c r="FX180" s="133"/>
      <c r="FY180" s="133"/>
      <c r="FZ180" s="133"/>
      <c r="GA180" s="133"/>
      <c r="GB180" s="133"/>
      <c r="GC180" s="133"/>
      <c r="GD180" s="133"/>
      <c r="GE180" s="133"/>
      <c r="GF180" s="133"/>
      <c r="GG180" s="133"/>
      <c r="GH180" s="133"/>
      <c r="GI180" s="133"/>
      <c r="GJ180" s="133"/>
      <c r="GK180" s="133"/>
      <c r="GL180" s="133"/>
      <c r="GM180" s="133"/>
      <c r="GN180" s="133"/>
      <c r="GO180" s="133"/>
      <c r="GP180" s="133"/>
      <c r="GQ180" s="133"/>
      <c r="GR180" s="133"/>
      <c r="GS180" s="133"/>
      <c r="GT180" s="133"/>
      <c r="GU180" s="133"/>
      <c r="GV180" s="133"/>
      <c r="GW180" s="133"/>
    </row>
    <row r="181" spans="1:205" s="296" customFormat="1">
      <c r="A181" s="199" t="s">
        <v>815</v>
      </c>
      <c r="B181" s="367" t="s">
        <v>834</v>
      </c>
      <c r="C181" s="177" t="s">
        <v>847</v>
      </c>
      <c r="D181" s="335"/>
      <c r="E181" s="335">
        <v>1000000</v>
      </c>
      <c r="F181" s="366">
        <f t="shared" si="5"/>
        <v>298673557</v>
      </c>
      <c r="G181" s="60">
        <v>8</v>
      </c>
      <c r="H181" s="961" t="s">
        <v>1403</v>
      </c>
      <c r="I181" s="549"/>
      <c r="J181" s="133"/>
      <c r="K181" s="133"/>
      <c r="L181" s="133"/>
      <c r="M181" s="133"/>
      <c r="N181" s="133"/>
      <c r="O181" s="133"/>
      <c r="P181" s="133"/>
      <c r="Q181" s="133"/>
      <c r="R181" s="133"/>
      <c r="S181" s="133"/>
      <c r="T181" s="133"/>
      <c r="U181" s="133"/>
      <c r="V181" s="133"/>
      <c r="W181" s="133"/>
      <c r="X181" s="133"/>
      <c r="Y181" s="133"/>
      <c r="Z181" s="133"/>
      <c r="AA181" s="133"/>
      <c r="AB181" s="133"/>
      <c r="AC181" s="133"/>
      <c r="AD181" s="133"/>
      <c r="AE181" s="133"/>
      <c r="AF181" s="133"/>
      <c r="AG181" s="133"/>
      <c r="AH181" s="133"/>
      <c r="AI181" s="133"/>
      <c r="AJ181" s="133"/>
      <c r="AK181" s="133"/>
      <c r="AL181" s="133"/>
      <c r="AM181" s="133"/>
      <c r="AN181" s="133"/>
      <c r="AO181" s="133"/>
      <c r="AP181" s="133"/>
      <c r="AQ181" s="133"/>
      <c r="AR181" s="133"/>
      <c r="AS181" s="133"/>
      <c r="AT181" s="133"/>
      <c r="AU181" s="133"/>
      <c r="AV181" s="133"/>
      <c r="AW181" s="133"/>
      <c r="AX181" s="133"/>
      <c r="AY181" s="133"/>
      <c r="AZ181" s="133"/>
      <c r="BA181" s="133"/>
      <c r="BB181" s="133"/>
      <c r="BC181" s="133"/>
      <c r="BD181" s="133"/>
      <c r="BE181" s="133"/>
      <c r="BF181" s="133"/>
      <c r="BG181" s="133"/>
      <c r="BH181" s="133"/>
      <c r="BI181" s="133"/>
      <c r="BJ181" s="133"/>
      <c r="BK181" s="133"/>
      <c r="BL181" s="133"/>
      <c r="BM181" s="133"/>
      <c r="BN181" s="133"/>
      <c r="BO181" s="133"/>
      <c r="BP181" s="133"/>
      <c r="BQ181" s="133"/>
      <c r="BR181" s="133"/>
      <c r="BS181" s="133"/>
      <c r="BT181" s="133"/>
      <c r="BU181" s="133"/>
      <c r="BV181" s="133"/>
      <c r="BW181" s="133"/>
      <c r="BX181" s="133"/>
      <c r="BY181" s="133"/>
      <c r="BZ181" s="133"/>
      <c r="CA181" s="133"/>
      <c r="CB181" s="133"/>
      <c r="CC181" s="133"/>
      <c r="CD181" s="133"/>
      <c r="CE181" s="133"/>
      <c r="CF181" s="133"/>
      <c r="CG181" s="133"/>
      <c r="CH181" s="133"/>
      <c r="CI181" s="133"/>
      <c r="CJ181" s="133"/>
      <c r="CK181" s="133"/>
      <c r="CL181" s="133"/>
      <c r="CM181" s="133"/>
      <c r="CN181" s="133"/>
      <c r="CO181" s="133"/>
      <c r="CP181" s="133"/>
      <c r="CQ181" s="133"/>
      <c r="CR181" s="133"/>
      <c r="CS181" s="133"/>
      <c r="CT181" s="133"/>
      <c r="CU181" s="133"/>
      <c r="CV181" s="133"/>
      <c r="CW181" s="133"/>
      <c r="CX181" s="133"/>
      <c r="CY181" s="133"/>
      <c r="CZ181" s="133"/>
      <c r="DA181" s="133"/>
      <c r="DB181" s="133"/>
      <c r="DC181" s="133"/>
      <c r="DD181" s="133"/>
      <c r="DE181" s="133"/>
      <c r="DF181" s="133"/>
      <c r="DG181" s="133"/>
      <c r="DH181" s="133"/>
      <c r="DI181" s="133"/>
      <c r="DJ181" s="133"/>
      <c r="DK181" s="133"/>
      <c r="DL181" s="133"/>
      <c r="DM181" s="133"/>
      <c r="DN181" s="133"/>
      <c r="DO181" s="133"/>
      <c r="DP181" s="133"/>
      <c r="DQ181" s="133"/>
      <c r="DR181" s="133"/>
      <c r="DS181" s="133"/>
      <c r="DT181" s="133"/>
      <c r="DU181" s="133"/>
      <c r="DV181" s="133"/>
      <c r="DW181" s="133"/>
      <c r="DX181" s="133"/>
      <c r="DY181" s="133"/>
      <c r="DZ181" s="133"/>
      <c r="EA181" s="133"/>
      <c r="EB181" s="133"/>
      <c r="EC181" s="133"/>
      <c r="ED181" s="133"/>
      <c r="EE181" s="133"/>
      <c r="EF181" s="133"/>
      <c r="EG181" s="133"/>
      <c r="EH181" s="133"/>
      <c r="EI181" s="133"/>
      <c r="EJ181" s="133"/>
      <c r="EK181" s="133"/>
      <c r="EL181" s="133"/>
      <c r="EM181" s="133"/>
      <c r="EN181" s="133"/>
      <c r="EO181" s="133"/>
      <c r="EP181" s="133"/>
      <c r="EQ181" s="133"/>
      <c r="ER181" s="133"/>
      <c r="ES181" s="133"/>
      <c r="ET181" s="133"/>
      <c r="EU181" s="133"/>
      <c r="EV181" s="133"/>
      <c r="EW181" s="133"/>
      <c r="EX181" s="133"/>
      <c r="EY181" s="133"/>
      <c r="EZ181" s="133"/>
      <c r="FA181" s="133"/>
      <c r="FB181" s="133"/>
      <c r="FC181" s="133"/>
      <c r="FD181" s="133"/>
      <c r="FE181" s="133"/>
      <c r="FF181" s="133"/>
      <c r="FG181" s="133"/>
      <c r="FH181" s="133"/>
      <c r="FI181" s="133"/>
      <c r="FJ181" s="133"/>
      <c r="FK181" s="133"/>
      <c r="FL181" s="133"/>
      <c r="FM181" s="133"/>
      <c r="FN181" s="133"/>
      <c r="FO181" s="133"/>
      <c r="FP181" s="133"/>
      <c r="FQ181" s="133"/>
      <c r="FR181" s="133"/>
      <c r="FS181" s="133"/>
      <c r="FT181" s="133"/>
      <c r="FU181" s="133"/>
      <c r="FV181" s="133"/>
      <c r="FW181" s="133"/>
      <c r="FX181" s="133"/>
      <c r="FY181" s="133"/>
      <c r="FZ181" s="133"/>
      <c r="GA181" s="133"/>
      <c r="GB181" s="133"/>
      <c r="GC181" s="133"/>
      <c r="GD181" s="133"/>
      <c r="GE181" s="133"/>
      <c r="GF181" s="133"/>
      <c r="GG181" s="133"/>
      <c r="GH181" s="133"/>
      <c r="GI181" s="133"/>
      <c r="GJ181" s="133"/>
      <c r="GK181" s="133"/>
      <c r="GL181" s="133"/>
      <c r="GM181" s="133"/>
      <c r="GN181" s="133"/>
      <c r="GO181" s="133"/>
      <c r="GP181" s="133"/>
      <c r="GQ181" s="133"/>
      <c r="GR181" s="133"/>
      <c r="GS181" s="133"/>
      <c r="GT181" s="133"/>
      <c r="GU181" s="133"/>
      <c r="GV181" s="133"/>
      <c r="GW181" s="133"/>
    </row>
    <row r="182" spans="1:205" s="296" customFormat="1" ht="25.5">
      <c r="A182" s="199" t="s">
        <v>815</v>
      </c>
      <c r="B182" s="367" t="s">
        <v>834</v>
      </c>
      <c r="C182" s="177" t="s">
        <v>848</v>
      </c>
      <c r="D182" s="335"/>
      <c r="E182" s="335">
        <v>3000000</v>
      </c>
      <c r="F182" s="366">
        <f t="shared" si="5"/>
        <v>295673557</v>
      </c>
      <c r="G182" s="60">
        <v>8</v>
      </c>
      <c r="H182" s="961" t="s">
        <v>1401</v>
      </c>
      <c r="I182" s="549"/>
      <c r="J182" s="133"/>
      <c r="K182" s="133"/>
      <c r="L182" s="133"/>
      <c r="M182" s="133"/>
      <c r="N182" s="133"/>
      <c r="O182" s="133"/>
      <c r="P182" s="133"/>
      <c r="Q182" s="133"/>
      <c r="R182" s="133"/>
      <c r="S182" s="133"/>
      <c r="T182" s="133"/>
      <c r="U182" s="133"/>
      <c r="V182" s="133"/>
      <c r="W182" s="133"/>
      <c r="X182" s="133"/>
      <c r="Y182" s="133"/>
      <c r="Z182" s="133"/>
      <c r="AA182" s="133"/>
      <c r="AB182" s="133"/>
      <c r="AC182" s="133"/>
      <c r="AD182" s="133"/>
      <c r="AE182" s="133"/>
      <c r="AF182" s="133"/>
      <c r="AG182" s="133"/>
      <c r="AH182" s="133"/>
      <c r="AI182" s="133"/>
      <c r="AJ182" s="133"/>
      <c r="AK182" s="133"/>
      <c r="AL182" s="133"/>
      <c r="AM182" s="133"/>
      <c r="AN182" s="133"/>
      <c r="AO182" s="133"/>
      <c r="AP182" s="133"/>
      <c r="AQ182" s="133"/>
      <c r="AR182" s="133"/>
      <c r="AS182" s="133"/>
      <c r="AT182" s="133"/>
      <c r="AU182" s="133"/>
      <c r="AV182" s="133"/>
      <c r="AW182" s="133"/>
      <c r="AX182" s="133"/>
      <c r="AY182" s="133"/>
      <c r="AZ182" s="133"/>
      <c r="BA182" s="133"/>
      <c r="BB182" s="133"/>
      <c r="BC182" s="133"/>
      <c r="BD182" s="133"/>
      <c r="BE182" s="133"/>
      <c r="BF182" s="133"/>
      <c r="BG182" s="133"/>
      <c r="BH182" s="133"/>
      <c r="BI182" s="133"/>
      <c r="BJ182" s="133"/>
      <c r="BK182" s="133"/>
      <c r="BL182" s="133"/>
      <c r="BM182" s="133"/>
      <c r="BN182" s="133"/>
      <c r="BO182" s="133"/>
      <c r="BP182" s="133"/>
      <c r="BQ182" s="133"/>
      <c r="BR182" s="133"/>
      <c r="BS182" s="133"/>
      <c r="BT182" s="133"/>
      <c r="BU182" s="133"/>
      <c r="BV182" s="133"/>
      <c r="BW182" s="133"/>
      <c r="BX182" s="133"/>
      <c r="BY182" s="133"/>
      <c r="BZ182" s="133"/>
      <c r="CA182" s="133"/>
      <c r="CB182" s="133"/>
      <c r="CC182" s="133"/>
      <c r="CD182" s="133"/>
      <c r="CE182" s="133"/>
      <c r="CF182" s="133"/>
      <c r="CG182" s="133"/>
      <c r="CH182" s="133"/>
      <c r="CI182" s="133"/>
      <c r="CJ182" s="133"/>
      <c r="CK182" s="133"/>
      <c r="CL182" s="133"/>
      <c r="CM182" s="133"/>
      <c r="CN182" s="133"/>
      <c r="CO182" s="133"/>
      <c r="CP182" s="133"/>
      <c r="CQ182" s="133"/>
      <c r="CR182" s="133"/>
      <c r="CS182" s="133"/>
      <c r="CT182" s="133"/>
      <c r="CU182" s="133"/>
      <c r="CV182" s="133"/>
      <c r="CW182" s="133"/>
      <c r="CX182" s="133"/>
      <c r="CY182" s="133"/>
      <c r="CZ182" s="133"/>
      <c r="DA182" s="133"/>
      <c r="DB182" s="133"/>
      <c r="DC182" s="133"/>
      <c r="DD182" s="133"/>
      <c r="DE182" s="133"/>
      <c r="DF182" s="133"/>
      <c r="DG182" s="133"/>
      <c r="DH182" s="133"/>
      <c r="DI182" s="133"/>
      <c r="DJ182" s="133"/>
      <c r="DK182" s="133"/>
      <c r="DL182" s="133"/>
      <c r="DM182" s="133"/>
      <c r="DN182" s="133"/>
      <c r="DO182" s="133"/>
      <c r="DP182" s="133"/>
      <c r="DQ182" s="133"/>
      <c r="DR182" s="133"/>
      <c r="DS182" s="133"/>
      <c r="DT182" s="133"/>
      <c r="DU182" s="133"/>
      <c r="DV182" s="133"/>
      <c r="DW182" s="133"/>
      <c r="DX182" s="133"/>
      <c r="DY182" s="133"/>
      <c r="DZ182" s="133"/>
      <c r="EA182" s="133"/>
      <c r="EB182" s="133"/>
      <c r="EC182" s="133"/>
      <c r="ED182" s="133"/>
      <c r="EE182" s="133"/>
      <c r="EF182" s="133"/>
      <c r="EG182" s="133"/>
      <c r="EH182" s="133"/>
      <c r="EI182" s="133"/>
      <c r="EJ182" s="133"/>
      <c r="EK182" s="133"/>
      <c r="EL182" s="133"/>
      <c r="EM182" s="133"/>
      <c r="EN182" s="133"/>
      <c r="EO182" s="133"/>
      <c r="EP182" s="133"/>
      <c r="EQ182" s="133"/>
      <c r="ER182" s="133"/>
      <c r="ES182" s="133"/>
      <c r="ET182" s="133"/>
      <c r="EU182" s="133"/>
      <c r="EV182" s="133"/>
      <c r="EW182" s="133"/>
      <c r="EX182" s="133"/>
      <c r="EY182" s="133"/>
      <c r="EZ182" s="133"/>
      <c r="FA182" s="133"/>
      <c r="FB182" s="133"/>
      <c r="FC182" s="133"/>
      <c r="FD182" s="133"/>
      <c r="FE182" s="133"/>
      <c r="FF182" s="133"/>
      <c r="FG182" s="133"/>
      <c r="FH182" s="133"/>
      <c r="FI182" s="133"/>
      <c r="FJ182" s="133"/>
      <c r="FK182" s="133"/>
      <c r="FL182" s="133"/>
      <c r="FM182" s="133"/>
      <c r="FN182" s="133"/>
      <c r="FO182" s="133"/>
      <c r="FP182" s="133"/>
      <c r="FQ182" s="133"/>
      <c r="FR182" s="133"/>
      <c r="FS182" s="133"/>
      <c r="FT182" s="133"/>
      <c r="FU182" s="133"/>
      <c r="FV182" s="133"/>
      <c r="FW182" s="133"/>
      <c r="FX182" s="133"/>
      <c r="FY182" s="133"/>
      <c r="FZ182" s="133"/>
      <c r="GA182" s="133"/>
      <c r="GB182" s="133"/>
      <c r="GC182" s="133"/>
      <c r="GD182" s="133"/>
      <c r="GE182" s="133"/>
      <c r="GF182" s="133"/>
      <c r="GG182" s="133"/>
      <c r="GH182" s="133"/>
      <c r="GI182" s="133"/>
      <c r="GJ182" s="133"/>
      <c r="GK182" s="133"/>
      <c r="GL182" s="133"/>
      <c r="GM182" s="133"/>
      <c r="GN182" s="133"/>
      <c r="GO182" s="133"/>
      <c r="GP182" s="133"/>
      <c r="GQ182" s="133"/>
      <c r="GR182" s="133"/>
      <c r="GS182" s="133"/>
      <c r="GT182" s="133"/>
      <c r="GU182" s="133"/>
      <c r="GV182" s="133"/>
      <c r="GW182" s="133"/>
    </row>
    <row r="183" spans="1:205" s="296" customFormat="1">
      <c r="A183" s="199" t="s">
        <v>815</v>
      </c>
      <c r="B183" s="367" t="s">
        <v>834</v>
      </c>
      <c r="C183" s="179" t="s">
        <v>2508</v>
      </c>
      <c r="D183" s="335">
        <v>500000</v>
      </c>
      <c r="E183" s="335"/>
      <c r="F183" s="366">
        <f t="shared" si="5"/>
        <v>296173557</v>
      </c>
      <c r="G183" s="60">
        <v>3</v>
      </c>
      <c r="H183" s="310"/>
      <c r="I183" s="549"/>
      <c r="J183" s="133"/>
      <c r="K183" s="133"/>
      <c r="L183" s="133"/>
      <c r="M183" s="133"/>
      <c r="N183" s="133"/>
      <c r="O183" s="133"/>
      <c r="P183" s="133"/>
      <c r="Q183" s="133"/>
      <c r="R183" s="133"/>
      <c r="S183" s="133"/>
      <c r="T183" s="133"/>
      <c r="U183" s="133"/>
      <c r="V183" s="133"/>
      <c r="W183" s="133"/>
      <c r="X183" s="133"/>
      <c r="Y183" s="133"/>
      <c r="Z183" s="133"/>
      <c r="AA183" s="133"/>
      <c r="AB183" s="133"/>
      <c r="AC183" s="133"/>
      <c r="AD183" s="133"/>
      <c r="AE183" s="133"/>
      <c r="AF183" s="133"/>
      <c r="AG183" s="133"/>
      <c r="AH183" s="133"/>
      <c r="AI183" s="133"/>
      <c r="AJ183" s="133"/>
      <c r="AK183" s="133"/>
      <c r="AL183" s="133"/>
      <c r="AM183" s="133"/>
      <c r="AN183" s="133"/>
      <c r="AO183" s="133"/>
      <c r="AP183" s="133"/>
      <c r="AQ183" s="133"/>
      <c r="AR183" s="133"/>
      <c r="AS183" s="133"/>
      <c r="AT183" s="133"/>
      <c r="AU183" s="133"/>
      <c r="AV183" s="133"/>
      <c r="AW183" s="133"/>
      <c r="AX183" s="133"/>
      <c r="AY183" s="133"/>
      <c r="AZ183" s="133"/>
      <c r="BA183" s="133"/>
      <c r="BB183" s="133"/>
      <c r="BC183" s="133"/>
      <c r="BD183" s="133"/>
      <c r="BE183" s="133"/>
      <c r="BF183" s="133"/>
      <c r="BG183" s="133"/>
      <c r="BH183" s="133"/>
      <c r="BI183" s="133"/>
      <c r="BJ183" s="133"/>
      <c r="BK183" s="133"/>
      <c r="BL183" s="133"/>
      <c r="BM183" s="133"/>
      <c r="BN183" s="133"/>
      <c r="BO183" s="133"/>
      <c r="BP183" s="133"/>
      <c r="BQ183" s="133"/>
      <c r="BR183" s="133"/>
      <c r="BS183" s="133"/>
      <c r="BT183" s="133"/>
      <c r="BU183" s="133"/>
      <c r="BV183" s="133"/>
      <c r="BW183" s="133"/>
      <c r="BX183" s="133"/>
      <c r="BY183" s="133"/>
      <c r="BZ183" s="133"/>
      <c r="CA183" s="133"/>
      <c r="CB183" s="133"/>
      <c r="CC183" s="133"/>
      <c r="CD183" s="133"/>
      <c r="CE183" s="133"/>
      <c r="CF183" s="133"/>
      <c r="CG183" s="133"/>
      <c r="CH183" s="133"/>
      <c r="CI183" s="133"/>
      <c r="CJ183" s="133"/>
      <c r="CK183" s="133"/>
      <c r="CL183" s="133"/>
      <c r="CM183" s="133"/>
      <c r="CN183" s="133"/>
      <c r="CO183" s="133"/>
      <c r="CP183" s="133"/>
      <c r="CQ183" s="133"/>
      <c r="CR183" s="133"/>
      <c r="CS183" s="133"/>
      <c r="CT183" s="133"/>
      <c r="CU183" s="133"/>
      <c r="CV183" s="133"/>
      <c r="CW183" s="133"/>
      <c r="CX183" s="133"/>
      <c r="CY183" s="133"/>
      <c r="CZ183" s="133"/>
      <c r="DA183" s="133"/>
      <c r="DB183" s="133"/>
      <c r="DC183" s="133"/>
      <c r="DD183" s="133"/>
      <c r="DE183" s="133"/>
      <c r="DF183" s="133"/>
      <c r="DG183" s="133"/>
      <c r="DH183" s="133"/>
      <c r="DI183" s="133"/>
      <c r="DJ183" s="133"/>
      <c r="DK183" s="133"/>
      <c r="DL183" s="133"/>
      <c r="DM183" s="133"/>
      <c r="DN183" s="133"/>
      <c r="DO183" s="133"/>
      <c r="DP183" s="133"/>
      <c r="DQ183" s="133"/>
      <c r="DR183" s="133"/>
      <c r="DS183" s="133"/>
      <c r="DT183" s="133"/>
      <c r="DU183" s="133"/>
      <c r="DV183" s="133"/>
      <c r="DW183" s="133"/>
      <c r="DX183" s="133"/>
      <c r="DY183" s="133"/>
      <c r="DZ183" s="133"/>
      <c r="EA183" s="133"/>
      <c r="EB183" s="133"/>
      <c r="EC183" s="133"/>
      <c r="ED183" s="133"/>
      <c r="EE183" s="133"/>
      <c r="EF183" s="133"/>
      <c r="EG183" s="133"/>
      <c r="EH183" s="133"/>
      <c r="EI183" s="133"/>
      <c r="EJ183" s="133"/>
      <c r="EK183" s="133"/>
      <c r="EL183" s="133"/>
      <c r="EM183" s="133"/>
      <c r="EN183" s="133"/>
      <c r="EO183" s="133"/>
      <c r="EP183" s="133"/>
      <c r="EQ183" s="133"/>
      <c r="ER183" s="133"/>
      <c r="ES183" s="133"/>
      <c r="ET183" s="133"/>
      <c r="EU183" s="133"/>
      <c r="EV183" s="133"/>
      <c r="EW183" s="133"/>
      <c r="EX183" s="133"/>
      <c r="EY183" s="133"/>
      <c r="EZ183" s="133"/>
      <c r="FA183" s="133"/>
      <c r="FB183" s="133"/>
      <c r="FC183" s="133"/>
      <c r="FD183" s="133"/>
      <c r="FE183" s="133"/>
      <c r="FF183" s="133"/>
      <c r="FG183" s="133"/>
      <c r="FH183" s="133"/>
      <c r="FI183" s="133"/>
      <c r="FJ183" s="133"/>
      <c r="FK183" s="133"/>
      <c r="FL183" s="133"/>
      <c r="FM183" s="133"/>
      <c r="FN183" s="133"/>
      <c r="FO183" s="133"/>
      <c r="FP183" s="133"/>
      <c r="FQ183" s="133"/>
      <c r="FR183" s="133"/>
      <c r="FS183" s="133"/>
      <c r="FT183" s="133"/>
      <c r="FU183" s="133"/>
      <c r="FV183" s="133"/>
      <c r="FW183" s="133"/>
      <c r="FX183" s="133"/>
      <c r="FY183" s="133"/>
      <c r="FZ183" s="133"/>
      <c r="GA183" s="133"/>
      <c r="GB183" s="133"/>
      <c r="GC183" s="133"/>
      <c r="GD183" s="133"/>
      <c r="GE183" s="133"/>
      <c r="GF183" s="133"/>
      <c r="GG183" s="133"/>
      <c r="GH183" s="133"/>
      <c r="GI183" s="133"/>
      <c r="GJ183" s="133"/>
      <c r="GK183" s="133"/>
      <c r="GL183" s="133"/>
      <c r="GM183" s="133"/>
      <c r="GN183" s="133"/>
      <c r="GO183" s="133"/>
      <c r="GP183" s="133"/>
      <c r="GQ183" s="133"/>
      <c r="GR183" s="133"/>
      <c r="GS183" s="133"/>
      <c r="GT183" s="133"/>
      <c r="GU183" s="133"/>
      <c r="GV183" s="133"/>
      <c r="GW183" s="133"/>
    </row>
    <row r="184" spans="1:205" s="296" customFormat="1">
      <c r="A184" s="199" t="s">
        <v>816</v>
      </c>
      <c r="B184" s="367" t="s">
        <v>835</v>
      </c>
      <c r="C184" s="179" t="s">
        <v>2496</v>
      </c>
      <c r="D184" s="335">
        <v>100000</v>
      </c>
      <c r="E184" s="335"/>
      <c r="F184" s="366">
        <f t="shared" si="5"/>
        <v>296273557</v>
      </c>
      <c r="G184" s="60">
        <v>3</v>
      </c>
      <c r="H184" s="310"/>
      <c r="I184" s="549"/>
      <c r="J184" s="133"/>
      <c r="K184" s="133"/>
      <c r="L184" s="133"/>
      <c r="M184" s="133"/>
      <c r="N184" s="133"/>
      <c r="O184" s="133"/>
      <c r="P184" s="133"/>
      <c r="Q184" s="133"/>
      <c r="R184" s="133"/>
      <c r="S184" s="133"/>
      <c r="T184" s="133"/>
      <c r="U184" s="133"/>
      <c r="V184" s="133"/>
      <c r="W184" s="133"/>
      <c r="X184" s="133"/>
      <c r="Y184" s="133"/>
      <c r="Z184" s="133"/>
      <c r="AA184" s="133"/>
      <c r="AB184" s="133"/>
      <c r="AC184" s="133"/>
      <c r="AD184" s="133"/>
      <c r="AE184" s="133"/>
      <c r="AF184" s="133"/>
      <c r="AG184" s="133"/>
      <c r="AH184" s="133"/>
      <c r="AI184" s="133"/>
      <c r="AJ184" s="133"/>
      <c r="AK184" s="133"/>
      <c r="AL184" s="133"/>
      <c r="AM184" s="133"/>
      <c r="AN184" s="133"/>
      <c r="AO184" s="133"/>
      <c r="AP184" s="133"/>
      <c r="AQ184" s="133"/>
      <c r="AR184" s="133"/>
      <c r="AS184" s="133"/>
      <c r="AT184" s="133"/>
      <c r="AU184" s="133"/>
      <c r="AV184" s="133"/>
      <c r="AW184" s="133"/>
      <c r="AX184" s="133"/>
      <c r="AY184" s="133"/>
      <c r="AZ184" s="133"/>
      <c r="BA184" s="133"/>
      <c r="BB184" s="133"/>
      <c r="BC184" s="133"/>
      <c r="BD184" s="133"/>
      <c r="BE184" s="133"/>
      <c r="BF184" s="133"/>
      <c r="BG184" s="133"/>
      <c r="BH184" s="133"/>
      <c r="BI184" s="133"/>
      <c r="BJ184" s="133"/>
      <c r="BK184" s="133"/>
      <c r="BL184" s="133"/>
      <c r="BM184" s="133"/>
      <c r="BN184" s="133"/>
      <c r="BO184" s="133"/>
      <c r="BP184" s="133"/>
      <c r="BQ184" s="133"/>
      <c r="BR184" s="133"/>
      <c r="BS184" s="133"/>
      <c r="BT184" s="133"/>
      <c r="BU184" s="133"/>
      <c r="BV184" s="133"/>
      <c r="BW184" s="133"/>
      <c r="BX184" s="133"/>
      <c r="BY184" s="133"/>
      <c r="BZ184" s="133"/>
      <c r="CA184" s="133"/>
      <c r="CB184" s="133"/>
      <c r="CC184" s="133"/>
      <c r="CD184" s="133"/>
      <c r="CE184" s="133"/>
      <c r="CF184" s="133"/>
      <c r="CG184" s="133"/>
      <c r="CH184" s="133"/>
      <c r="CI184" s="133"/>
      <c r="CJ184" s="133"/>
      <c r="CK184" s="133"/>
      <c r="CL184" s="133"/>
      <c r="CM184" s="133"/>
      <c r="CN184" s="133"/>
      <c r="CO184" s="133"/>
      <c r="CP184" s="133"/>
      <c r="CQ184" s="133"/>
      <c r="CR184" s="133"/>
      <c r="CS184" s="133"/>
      <c r="CT184" s="133"/>
      <c r="CU184" s="133"/>
      <c r="CV184" s="133"/>
      <c r="CW184" s="133"/>
      <c r="CX184" s="133"/>
      <c r="CY184" s="133"/>
      <c r="CZ184" s="133"/>
      <c r="DA184" s="133"/>
      <c r="DB184" s="133"/>
      <c r="DC184" s="133"/>
      <c r="DD184" s="133"/>
      <c r="DE184" s="133"/>
      <c r="DF184" s="133"/>
      <c r="DG184" s="133"/>
      <c r="DH184" s="133"/>
      <c r="DI184" s="133"/>
      <c r="DJ184" s="133"/>
      <c r="DK184" s="133"/>
      <c r="DL184" s="133"/>
      <c r="DM184" s="133"/>
      <c r="DN184" s="133"/>
      <c r="DO184" s="133"/>
      <c r="DP184" s="133"/>
      <c r="DQ184" s="133"/>
      <c r="DR184" s="133"/>
      <c r="DS184" s="133"/>
      <c r="DT184" s="133"/>
      <c r="DU184" s="133"/>
      <c r="DV184" s="133"/>
      <c r="DW184" s="133"/>
      <c r="DX184" s="133"/>
      <c r="DY184" s="133"/>
      <c r="DZ184" s="133"/>
      <c r="EA184" s="133"/>
      <c r="EB184" s="133"/>
      <c r="EC184" s="133"/>
      <c r="ED184" s="133"/>
      <c r="EE184" s="133"/>
      <c r="EF184" s="133"/>
      <c r="EG184" s="133"/>
      <c r="EH184" s="133"/>
      <c r="EI184" s="133"/>
      <c r="EJ184" s="133"/>
      <c r="EK184" s="133"/>
      <c r="EL184" s="133"/>
      <c r="EM184" s="133"/>
      <c r="EN184" s="133"/>
      <c r="EO184" s="133"/>
      <c r="EP184" s="133"/>
      <c r="EQ184" s="133"/>
      <c r="ER184" s="133"/>
      <c r="ES184" s="133"/>
      <c r="ET184" s="133"/>
      <c r="EU184" s="133"/>
      <c r="EV184" s="133"/>
      <c r="EW184" s="133"/>
      <c r="EX184" s="133"/>
      <c r="EY184" s="133"/>
      <c r="EZ184" s="133"/>
      <c r="FA184" s="133"/>
      <c r="FB184" s="133"/>
      <c r="FC184" s="133"/>
      <c r="FD184" s="133"/>
      <c r="FE184" s="133"/>
      <c r="FF184" s="133"/>
      <c r="FG184" s="133"/>
      <c r="FH184" s="133"/>
      <c r="FI184" s="133"/>
      <c r="FJ184" s="133"/>
      <c r="FK184" s="133"/>
      <c r="FL184" s="133"/>
      <c r="FM184" s="133"/>
      <c r="FN184" s="133"/>
      <c r="FO184" s="133"/>
      <c r="FP184" s="133"/>
      <c r="FQ184" s="133"/>
      <c r="FR184" s="133"/>
      <c r="FS184" s="133"/>
      <c r="FT184" s="133"/>
      <c r="FU184" s="133"/>
      <c r="FV184" s="133"/>
      <c r="FW184" s="133"/>
      <c r="FX184" s="133"/>
      <c r="FY184" s="133"/>
      <c r="FZ184" s="133"/>
      <c r="GA184" s="133"/>
      <c r="GB184" s="133"/>
      <c r="GC184" s="133"/>
      <c r="GD184" s="133"/>
      <c r="GE184" s="133"/>
      <c r="GF184" s="133"/>
      <c r="GG184" s="133"/>
      <c r="GH184" s="133"/>
      <c r="GI184" s="133"/>
      <c r="GJ184" s="133"/>
      <c r="GK184" s="133"/>
      <c r="GL184" s="133"/>
      <c r="GM184" s="133"/>
      <c r="GN184" s="133"/>
      <c r="GO184" s="133"/>
      <c r="GP184" s="133"/>
      <c r="GQ184" s="133"/>
      <c r="GR184" s="133"/>
      <c r="GS184" s="133"/>
      <c r="GT184" s="133"/>
      <c r="GU184" s="133"/>
      <c r="GV184" s="133"/>
      <c r="GW184" s="133"/>
    </row>
    <row r="185" spans="1:205" s="296" customFormat="1">
      <c r="A185" s="199" t="s">
        <v>816</v>
      </c>
      <c r="B185" s="367" t="s">
        <v>835</v>
      </c>
      <c r="C185" s="177" t="s">
        <v>2498</v>
      </c>
      <c r="D185" s="335">
        <v>100000</v>
      </c>
      <c r="E185" s="335"/>
      <c r="F185" s="366">
        <f t="shared" si="5"/>
        <v>296373557</v>
      </c>
      <c r="G185" s="60">
        <v>3</v>
      </c>
      <c r="H185" s="310"/>
      <c r="I185" s="549"/>
      <c r="J185" s="133"/>
      <c r="K185" s="133"/>
      <c r="L185" s="133"/>
      <c r="M185" s="133"/>
      <c r="N185" s="133"/>
      <c r="O185" s="133"/>
      <c r="P185" s="133"/>
      <c r="Q185" s="133"/>
      <c r="R185" s="133"/>
      <c r="S185" s="133"/>
      <c r="T185" s="133"/>
      <c r="U185" s="133"/>
      <c r="V185" s="133"/>
      <c r="W185" s="133"/>
      <c r="X185" s="133"/>
      <c r="Y185" s="133"/>
      <c r="Z185" s="133"/>
      <c r="AA185" s="133"/>
      <c r="AB185" s="133"/>
      <c r="AC185" s="133"/>
      <c r="AD185" s="133"/>
      <c r="AE185" s="133"/>
      <c r="AF185" s="133"/>
      <c r="AG185" s="133"/>
      <c r="AH185" s="133"/>
      <c r="AI185" s="133"/>
      <c r="AJ185" s="133"/>
      <c r="AK185" s="133"/>
      <c r="AL185" s="133"/>
      <c r="AM185" s="133"/>
      <c r="AN185" s="133"/>
      <c r="AO185" s="133"/>
      <c r="AP185" s="133"/>
      <c r="AQ185" s="133"/>
      <c r="AR185" s="133"/>
      <c r="AS185" s="133"/>
      <c r="AT185" s="133"/>
      <c r="AU185" s="133"/>
      <c r="AV185" s="133"/>
      <c r="AW185" s="133"/>
      <c r="AX185" s="133"/>
      <c r="AY185" s="133"/>
      <c r="AZ185" s="133"/>
      <c r="BA185" s="133"/>
      <c r="BB185" s="133"/>
      <c r="BC185" s="133"/>
      <c r="BD185" s="133"/>
      <c r="BE185" s="133"/>
      <c r="BF185" s="133"/>
      <c r="BG185" s="133"/>
      <c r="BH185" s="133"/>
      <c r="BI185" s="133"/>
      <c r="BJ185" s="133"/>
      <c r="BK185" s="133"/>
      <c r="BL185" s="133"/>
      <c r="BM185" s="133"/>
      <c r="BN185" s="133"/>
      <c r="BO185" s="133"/>
      <c r="BP185" s="133"/>
      <c r="BQ185" s="133"/>
      <c r="BR185" s="133"/>
      <c r="BS185" s="133"/>
      <c r="BT185" s="133"/>
      <c r="BU185" s="133"/>
      <c r="BV185" s="133"/>
      <c r="BW185" s="133"/>
      <c r="BX185" s="133"/>
      <c r="BY185" s="133"/>
      <c r="BZ185" s="133"/>
      <c r="CA185" s="133"/>
      <c r="CB185" s="133"/>
      <c r="CC185" s="133"/>
      <c r="CD185" s="133"/>
      <c r="CE185" s="133"/>
      <c r="CF185" s="133"/>
      <c r="CG185" s="133"/>
      <c r="CH185" s="133"/>
      <c r="CI185" s="133"/>
      <c r="CJ185" s="133"/>
      <c r="CK185" s="133"/>
      <c r="CL185" s="133"/>
      <c r="CM185" s="133"/>
      <c r="CN185" s="133"/>
      <c r="CO185" s="133"/>
      <c r="CP185" s="133"/>
      <c r="CQ185" s="133"/>
      <c r="CR185" s="133"/>
      <c r="CS185" s="133"/>
      <c r="CT185" s="133"/>
      <c r="CU185" s="133"/>
      <c r="CV185" s="133"/>
      <c r="CW185" s="133"/>
      <c r="CX185" s="133"/>
      <c r="CY185" s="133"/>
      <c r="CZ185" s="133"/>
      <c r="DA185" s="133"/>
      <c r="DB185" s="133"/>
      <c r="DC185" s="133"/>
      <c r="DD185" s="133"/>
      <c r="DE185" s="133"/>
      <c r="DF185" s="133"/>
      <c r="DG185" s="133"/>
      <c r="DH185" s="133"/>
      <c r="DI185" s="133"/>
      <c r="DJ185" s="133"/>
      <c r="DK185" s="133"/>
      <c r="DL185" s="133"/>
      <c r="DM185" s="133"/>
      <c r="DN185" s="133"/>
      <c r="DO185" s="133"/>
      <c r="DP185" s="133"/>
      <c r="DQ185" s="133"/>
      <c r="DR185" s="133"/>
      <c r="DS185" s="133"/>
      <c r="DT185" s="133"/>
      <c r="DU185" s="133"/>
      <c r="DV185" s="133"/>
      <c r="DW185" s="133"/>
      <c r="DX185" s="133"/>
      <c r="DY185" s="133"/>
      <c r="DZ185" s="133"/>
      <c r="EA185" s="133"/>
      <c r="EB185" s="133"/>
      <c r="EC185" s="133"/>
      <c r="ED185" s="133"/>
      <c r="EE185" s="133"/>
      <c r="EF185" s="133"/>
      <c r="EG185" s="133"/>
      <c r="EH185" s="133"/>
      <c r="EI185" s="133"/>
      <c r="EJ185" s="133"/>
      <c r="EK185" s="133"/>
      <c r="EL185" s="133"/>
      <c r="EM185" s="133"/>
      <c r="EN185" s="133"/>
      <c r="EO185" s="133"/>
      <c r="EP185" s="133"/>
      <c r="EQ185" s="133"/>
      <c r="ER185" s="133"/>
      <c r="ES185" s="133"/>
      <c r="ET185" s="133"/>
      <c r="EU185" s="133"/>
      <c r="EV185" s="133"/>
      <c r="EW185" s="133"/>
      <c r="EX185" s="133"/>
      <c r="EY185" s="133"/>
      <c r="EZ185" s="133"/>
      <c r="FA185" s="133"/>
      <c r="FB185" s="133"/>
      <c r="FC185" s="133"/>
      <c r="FD185" s="133"/>
      <c r="FE185" s="133"/>
      <c r="FF185" s="133"/>
      <c r="FG185" s="133"/>
      <c r="FH185" s="133"/>
      <c r="FI185" s="133"/>
      <c r="FJ185" s="133"/>
      <c r="FK185" s="133"/>
      <c r="FL185" s="133"/>
      <c r="FM185" s="133"/>
      <c r="FN185" s="133"/>
      <c r="FO185" s="133"/>
      <c r="FP185" s="133"/>
      <c r="FQ185" s="133"/>
      <c r="FR185" s="133"/>
      <c r="FS185" s="133"/>
      <c r="FT185" s="133"/>
      <c r="FU185" s="133"/>
      <c r="FV185" s="133"/>
      <c r="FW185" s="133"/>
      <c r="FX185" s="133"/>
      <c r="FY185" s="133"/>
      <c r="FZ185" s="133"/>
      <c r="GA185" s="133"/>
      <c r="GB185" s="133"/>
      <c r="GC185" s="133"/>
      <c r="GD185" s="133"/>
      <c r="GE185" s="133"/>
      <c r="GF185" s="133"/>
      <c r="GG185" s="133"/>
      <c r="GH185" s="133"/>
      <c r="GI185" s="133"/>
      <c r="GJ185" s="133"/>
      <c r="GK185" s="133"/>
      <c r="GL185" s="133"/>
      <c r="GM185" s="133"/>
      <c r="GN185" s="133"/>
      <c r="GO185" s="133"/>
      <c r="GP185" s="133"/>
      <c r="GQ185" s="133"/>
      <c r="GR185" s="133"/>
      <c r="GS185" s="133"/>
      <c r="GT185" s="133"/>
      <c r="GU185" s="133"/>
      <c r="GV185" s="133"/>
      <c r="GW185" s="133"/>
    </row>
    <row r="186" spans="1:205" s="296" customFormat="1" ht="25.5">
      <c r="A186" s="199" t="s">
        <v>816</v>
      </c>
      <c r="B186" s="367" t="s">
        <v>835</v>
      </c>
      <c r="C186" s="177" t="s">
        <v>1386</v>
      </c>
      <c r="D186" s="335"/>
      <c r="E186" s="335">
        <v>8100000</v>
      </c>
      <c r="F186" s="366">
        <f t="shared" si="5"/>
        <v>288273557</v>
      </c>
      <c r="G186" s="60">
        <v>7</v>
      </c>
      <c r="H186" s="310">
        <v>7.1</v>
      </c>
      <c r="I186" s="549"/>
      <c r="J186" s="133"/>
      <c r="K186" s="133"/>
      <c r="L186" s="133"/>
      <c r="M186" s="133"/>
      <c r="N186" s="133"/>
      <c r="O186" s="133"/>
      <c r="P186" s="133"/>
      <c r="Q186" s="133"/>
      <c r="R186" s="133"/>
      <c r="S186" s="133"/>
      <c r="T186" s="133"/>
      <c r="U186" s="133"/>
      <c r="V186" s="133"/>
      <c r="W186" s="133"/>
      <c r="X186" s="133"/>
      <c r="Y186" s="133"/>
      <c r="Z186" s="133"/>
      <c r="AA186" s="133"/>
      <c r="AB186" s="133"/>
      <c r="AC186" s="133"/>
      <c r="AD186" s="133"/>
      <c r="AE186" s="133"/>
      <c r="AF186" s="133"/>
      <c r="AG186" s="133"/>
      <c r="AH186" s="133"/>
      <c r="AI186" s="133"/>
      <c r="AJ186" s="133"/>
      <c r="AK186" s="133"/>
      <c r="AL186" s="133"/>
      <c r="AM186" s="133"/>
      <c r="AN186" s="133"/>
      <c r="AO186" s="133"/>
      <c r="AP186" s="133"/>
      <c r="AQ186" s="133"/>
      <c r="AR186" s="133"/>
      <c r="AS186" s="133"/>
      <c r="AT186" s="133"/>
      <c r="AU186" s="133"/>
      <c r="AV186" s="133"/>
      <c r="AW186" s="133"/>
      <c r="AX186" s="133"/>
      <c r="AY186" s="133"/>
      <c r="AZ186" s="133"/>
      <c r="BA186" s="133"/>
      <c r="BB186" s="133"/>
      <c r="BC186" s="133"/>
      <c r="BD186" s="133"/>
      <c r="BE186" s="133"/>
      <c r="BF186" s="133"/>
      <c r="BG186" s="133"/>
      <c r="BH186" s="133"/>
      <c r="BI186" s="133"/>
      <c r="BJ186" s="133"/>
      <c r="BK186" s="133"/>
      <c r="BL186" s="133"/>
      <c r="BM186" s="133"/>
      <c r="BN186" s="133"/>
      <c r="BO186" s="133"/>
      <c r="BP186" s="133"/>
      <c r="BQ186" s="133"/>
      <c r="BR186" s="133"/>
      <c r="BS186" s="133"/>
      <c r="BT186" s="133"/>
      <c r="BU186" s="133"/>
      <c r="BV186" s="133"/>
      <c r="BW186" s="133"/>
      <c r="BX186" s="133"/>
      <c r="BY186" s="133"/>
      <c r="BZ186" s="133"/>
      <c r="CA186" s="133"/>
      <c r="CB186" s="133"/>
      <c r="CC186" s="133"/>
      <c r="CD186" s="133"/>
      <c r="CE186" s="133"/>
      <c r="CF186" s="133"/>
      <c r="CG186" s="133"/>
      <c r="CH186" s="133"/>
      <c r="CI186" s="133"/>
      <c r="CJ186" s="133"/>
      <c r="CK186" s="133"/>
      <c r="CL186" s="133"/>
      <c r="CM186" s="133"/>
      <c r="CN186" s="133"/>
      <c r="CO186" s="133"/>
      <c r="CP186" s="133"/>
      <c r="CQ186" s="133"/>
      <c r="CR186" s="133"/>
      <c r="CS186" s="133"/>
      <c r="CT186" s="133"/>
      <c r="CU186" s="133"/>
      <c r="CV186" s="133"/>
      <c r="CW186" s="133"/>
      <c r="CX186" s="133"/>
      <c r="CY186" s="133"/>
      <c r="CZ186" s="133"/>
      <c r="DA186" s="133"/>
      <c r="DB186" s="133"/>
      <c r="DC186" s="133"/>
      <c r="DD186" s="133"/>
      <c r="DE186" s="133"/>
      <c r="DF186" s="133"/>
      <c r="DG186" s="133"/>
      <c r="DH186" s="133"/>
      <c r="DI186" s="133"/>
      <c r="DJ186" s="133"/>
      <c r="DK186" s="133"/>
      <c r="DL186" s="133"/>
      <c r="DM186" s="133"/>
      <c r="DN186" s="133"/>
      <c r="DO186" s="133"/>
      <c r="DP186" s="133"/>
      <c r="DQ186" s="133"/>
      <c r="DR186" s="133"/>
      <c r="DS186" s="133"/>
      <c r="DT186" s="133"/>
      <c r="DU186" s="133"/>
      <c r="DV186" s="133"/>
      <c r="DW186" s="133"/>
      <c r="DX186" s="133"/>
      <c r="DY186" s="133"/>
      <c r="DZ186" s="133"/>
      <c r="EA186" s="133"/>
      <c r="EB186" s="133"/>
      <c r="EC186" s="133"/>
      <c r="ED186" s="133"/>
      <c r="EE186" s="133"/>
      <c r="EF186" s="133"/>
      <c r="EG186" s="133"/>
      <c r="EH186" s="133"/>
      <c r="EI186" s="133"/>
      <c r="EJ186" s="133"/>
      <c r="EK186" s="133"/>
      <c r="EL186" s="133"/>
      <c r="EM186" s="133"/>
      <c r="EN186" s="133"/>
      <c r="EO186" s="133"/>
      <c r="EP186" s="133"/>
      <c r="EQ186" s="133"/>
      <c r="ER186" s="133"/>
      <c r="ES186" s="133"/>
      <c r="ET186" s="133"/>
      <c r="EU186" s="133"/>
      <c r="EV186" s="133"/>
      <c r="EW186" s="133"/>
      <c r="EX186" s="133"/>
      <c r="EY186" s="133"/>
      <c r="EZ186" s="133"/>
      <c r="FA186" s="133"/>
      <c r="FB186" s="133"/>
      <c r="FC186" s="133"/>
      <c r="FD186" s="133"/>
      <c r="FE186" s="133"/>
      <c r="FF186" s="133"/>
      <c r="FG186" s="133"/>
      <c r="FH186" s="133"/>
      <c r="FI186" s="133"/>
      <c r="FJ186" s="133"/>
      <c r="FK186" s="133"/>
      <c r="FL186" s="133"/>
      <c r="FM186" s="133"/>
      <c r="FN186" s="133"/>
      <c r="FO186" s="133"/>
      <c r="FP186" s="133"/>
      <c r="FQ186" s="133"/>
      <c r="FR186" s="133"/>
      <c r="FS186" s="133"/>
      <c r="FT186" s="133"/>
      <c r="FU186" s="133"/>
      <c r="FV186" s="133"/>
      <c r="FW186" s="133"/>
      <c r="FX186" s="133"/>
      <c r="FY186" s="133"/>
      <c r="FZ186" s="133"/>
      <c r="GA186" s="133"/>
      <c r="GB186" s="133"/>
      <c r="GC186" s="133"/>
      <c r="GD186" s="133"/>
      <c r="GE186" s="133"/>
      <c r="GF186" s="133"/>
      <c r="GG186" s="133"/>
      <c r="GH186" s="133"/>
      <c r="GI186" s="133"/>
      <c r="GJ186" s="133"/>
      <c r="GK186" s="133"/>
      <c r="GL186" s="133"/>
      <c r="GM186" s="133"/>
      <c r="GN186" s="133"/>
      <c r="GO186" s="133"/>
      <c r="GP186" s="133"/>
      <c r="GQ186" s="133"/>
      <c r="GR186" s="133"/>
      <c r="GS186" s="133"/>
      <c r="GT186" s="133"/>
      <c r="GU186" s="133"/>
      <c r="GV186" s="133"/>
      <c r="GW186" s="133"/>
    </row>
    <row r="187" spans="1:205" s="296" customFormat="1">
      <c r="A187" s="199" t="s">
        <v>816</v>
      </c>
      <c r="B187" s="367" t="s">
        <v>835</v>
      </c>
      <c r="C187" s="177" t="s">
        <v>2550</v>
      </c>
      <c r="D187" s="335">
        <v>100000</v>
      </c>
      <c r="E187" s="335"/>
      <c r="F187" s="366">
        <f t="shared" si="5"/>
        <v>288373557</v>
      </c>
      <c r="G187" s="60">
        <v>3</v>
      </c>
      <c r="H187" s="310"/>
      <c r="I187" s="549"/>
      <c r="J187" s="133"/>
      <c r="K187" s="133"/>
      <c r="L187" s="133"/>
      <c r="M187" s="133"/>
      <c r="N187" s="133"/>
      <c r="O187" s="133"/>
      <c r="P187" s="133"/>
      <c r="Q187" s="133"/>
      <c r="R187" s="133"/>
      <c r="S187" s="133"/>
      <c r="T187" s="133"/>
      <c r="U187" s="133"/>
      <c r="V187" s="133"/>
      <c r="W187" s="133"/>
      <c r="X187" s="133"/>
      <c r="Y187" s="133"/>
      <c r="Z187" s="133"/>
      <c r="AA187" s="133"/>
      <c r="AB187" s="133"/>
      <c r="AC187" s="133"/>
      <c r="AD187" s="133"/>
      <c r="AE187" s="133"/>
      <c r="AF187" s="133"/>
      <c r="AG187" s="133"/>
      <c r="AH187" s="133"/>
      <c r="AI187" s="133"/>
      <c r="AJ187" s="133"/>
      <c r="AK187" s="133"/>
      <c r="AL187" s="133"/>
      <c r="AM187" s="133"/>
      <c r="AN187" s="133"/>
      <c r="AO187" s="133"/>
      <c r="AP187" s="133"/>
      <c r="AQ187" s="133"/>
      <c r="AR187" s="133"/>
      <c r="AS187" s="133"/>
      <c r="AT187" s="133"/>
      <c r="AU187" s="133"/>
      <c r="AV187" s="133"/>
      <c r="AW187" s="133"/>
      <c r="AX187" s="133"/>
      <c r="AY187" s="133"/>
      <c r="AZ187" s="133"/>
      <c r="BA187" s="133"/>
      <c r="BB187" s="133"/>
      <c r="BC187" s="133"/>
      <c r="BD187" s="133"/>
      <c r="BE187" s="133"/>
      <c r="BF187" s="133"/>
      <c r="BG187" s="133"/>
      <c r="BH187" s="133"/>
      <c r="BI187" s="133"/>
      <c r="BJ187" s="133"/>
      <c r="BK187" s="133"/>
      <c r="BL187" s="133"/>
      <c r="BM187" s="133"/>
      <c r="BN187" s="133"/>
      <c r="BO187" s="133"/>
      <c r="BP187" s="133"/>
      <c r="BQ187" s="133"/>
      <c r="BR187" s="133"/>
      <c r="BS187" s="133"/>
      <c r="BT187" s="133"/>
      <c r="BU187" s="133"/>
      <c r="BV187" s="133"/>
      <c r="BW187" s="133"/>
      <c r="BX187" s="133"/>
      <c r="BY187" s="133"/>
      <c r="BZ187" s="133"/>
      <c r="CA187" s="133"/>
      <c r="CB187" s="133"/>
      <c r="CC187" s="133"/>
      <c r="CD187" s="133"/>
      <c r="CE187" s="133"/>
      <c r="CF187" s="133"/>
      <c r="CG187" s="133"/>
      <c r="CH187" s="133"/>
      <c r="CI187" s="133"/>
      <c r="CJ187" s="133"/>
      <c r="CK187" s="133"/>
      <c r="CL187" s="133"/>
      <c r="CM187" s="133"/>
      <c r="CN187" s="133"/>
      <c r="CO187" s="133"/>
      <c r="CP187" s="133"/>
      <c r="CQ187" s="133"/>
      <c r="CR187" s="133"/>
      <c r="CS187" s="133"/>
      <c r="CT187" s="133"/>
      <c r="CU187" s="133"/>
      <c r="CV187" s="133"/>
      <c r="CW187" s="133"/>
      <c r="CX187" s="133"/>
      <c r="CY187" s="133"/>
      <c r="CZ187" s="133"/>
      <c r="DA187" s="133"/>
      <c r="DB187" s="133"/>
      <c r="DC187" s="133"/>
      <c r="DD187" s="133"/>
      <c r="DE187" s="133"/>
      <c r="DF187" s="133"/>
      <c r="DG187" s="133"/>
      <c r="DH187" s="133"/>
      <c r="DI187" s="133"/>
      <c r="DJ187" s="133"/>
      <c r="DK187" s="133"/>
      <c r="DL187" s="133"/>
      <c r="DM187" s="133"/>
      <c r="DN187" s="133"/>
      <c r="DO187" s="133"/>
      <c r="DP187" s="133"/>
      <c r="DQ187" s="133"/>
      <c r="DR187" s="133"/>
      <c r="DS187" s="133"/>
      <c r="DT187" s="133"/>
      <c r="DU187" s="133"/>
      <c r="DV187" s="133"/>
      <c r="DW187" s="133"/>
      <c r="DX187" s="133"/>
      <c r="DY187" s="133"/>
      <c r="DZ187" s="133"/>
      <c r="EA187" s="133"/>
      <c r="EB187" s="133"/>
      <c r="EC187" s="133"/>
      <c r="ED187" s="133"/>
      <c r="EE187" s="133"/>
      <c r="EF187" s="133"/>
      <c r="EG187" s="133"/>
      <c r="EH187" s="133"/>
      <c r="EI187" s="133"/>
      <c r="EJ187" s="133"/>
      <c r="EK187" s="133"/>
      <c r="EL187" s="133"/>
      <c r="EM187" s="133"/>
      <c r="EN187" s="133"/>
      <c r="EO187" s="133"/>
      <c r="EP187" s="133"/>
      <c r="EQ187" s="133"/>
      <c r="ER187" s="133"/>
      <c r="ES187" s="133"/>
      <c r="ET187" s="133"/>
      <c r="EU187" s="133"/>
      <c r="EV187" s="133"/>
      <c r="EW187" s="133"/>
      <c r="EX187" s="133"/>
      <c r="EY187" s="133"/>
      <c r="EZ187" s="133"/>
      <c r="FA187" s="133"/>
      <c r="FB187" s="133"/>
      <c r="FC187" s="133"/>
      <c r="FD187" s="133"/>
      <c r="FE187" s="133"/>
      <c r="FF187" s="133"/>
      <c r="FG187" s="133"/>
      <c r="FH187" s="133"/>
      <c r="FI187" s="133"/>
      <c r="FJ187" s="133"/>
      <c r="FK187" s="133"/>
      <c r="FL187" s="133"/>
      <c r="FM187" s="133"/>
      <c r="FN187" s="133"/>
      <c r="FO187" s="133"/>
      <c r="FP187" s="133"/>
      <c r="FQ187" s="133"/>
      <c r="FR187" s="133"/>
      <c r="FS187" s="133"/>
      <c r="FT187" s="133"/>
      <c r="FU187" s="133"/>
      <c r="FV187" s="133"/>
      <c r="FW187" s="133"/>
      <c r="FX187" s="133"/>
      <c r="FY187" s="133"/>
      <c r="FZ187" s="133"/>
      <c r="GA187" s="133"/>
      <c r="GB187" s="133"/>
      <c r="GC187" s="133"/>
      <c r="GD187" s="133"/>
      <c r="GE187" s="133"/>
      <c r="GF187" s="133"/>
      <c r="GG187" s="133"/>
      <c r="GH187" s="133"/>
      <c r="GI187" s="133"/>
      <c r="GJ187" s="133"/>
      <c r="GK187" s="133"/>
      <c r="GL187" s="133"/>
      <c r="GM187" s="133"/>
      <c r="GN187" s="133"/>
      <c r="GO187" s="133"/>
      <c r="GP187" s="133"/>
      <c r="GQ187" s="133"/>
      <c r="GR187" s="133"/>
      <c r="GS187" s="133"/>
      <c r="GT187" s="133"/>
      <c r="GU187" s="133"/>
      <c r="GV187" s="133"/>
      <c r="GW187" s="133"/>
    </row>
    <row r="188" spans="1:205" s="296" customFormat="1" ht="25.5">
      <c r="A188" s="199" t="s">
        <v>817</v>
      </c>
      <c r="B188" s="367" t="s">
        <v>836</v>
      </c>
      <c r="C188" s="177" t="s">
        <v>2373</v>
      </c>
      <c r="D188" s="210">
        <v>251967123</v>
      </c>
      <c r="E188" s="335"/>
      <c r="F188" s="366">
        <f t="shared" si="5"/>
        <v>540340680</v>
      </c>
      <c r="G188" s="60">
        <v>4</v>
      </c>
      <c r="H188" s="310">
        <v>4.2</v>
      </c>
      <c r="I188" s="549"/>
      <c r="J188" s="133"/>
      <c r="K188" s="133"/>
      <c r="L188" s="133"/>
      <c r="M188" s="133"/>
      <c r="N188" s="133"/>
      <c r="O188" s="133"/>
      <c r="P188" s="133"/>
      <c r="Q188" s="133"/>
      <c r="R188" s="133"/>
      <c r="S188" s="133"/>
      <c r="T188" s="133"/>
      <c r="U188" s="133"/>
      <c r="V188" s="133"/>
      <c r="W188" s="133"/>
      <c r="X188" s="133"/>
      <c r="Y188" s="133"/>
      <c r="Z188" s="133"/>
      <c r="AA188" s="133"/>
      <c r="AB188" s="133"/>
      <c r="AC188" s="133"/>
      <c r="AD188" s="133"/>
      <c r="AE188" s="133"/>
      <c r="AF188" s="133"/>
      <c r="AG188" s="133"/>
      <c r="AH188" s="133"/>
      <c r="AI188" s="133"/>
      <c r="AJ188" s="133"/>
      <c r="AK188" s="133"/>
      <c r="AL188" s="133"/>
      <c r="AM188" s="133"/>
      <c r="AN188" s="133"/>
      <c r="AO188" s="133"/>
      <c r="AP188" s="133"/>
      <c r="AQ188" s="133"/>
      <c r="AR188" s="133"/>
      <c r="AS188" s="133"/>
      <c r="AT188" s="133"/>
      <c r="AU188" s="133"/>
      <c r="AV188" s="133"/>
      <c r="AW188" s="133"/>
      <c r="AX188" s="133"/>
      <c r="AY188" s="133"/>
      <c r="AZ188" s="133"/>
      <c r="BA188" s="133"/>
      <c r="BB188" s="133"/>
      <c r="BC188" s="133"/>
      <c r="BD188" s="133"/>
      <c r="BE188" s="133"/>
      <c r="BF188" s="133"/>
      <c r="BG188" s="133"/>
      <c r="BH188" s="133"/>
      <c r="BI188" s="133"/>
      <c r="BJ188" s="133"/>
      <c r="BK188" s="133"/>
      <c r="BL188" s="133"/>
      <c r="BM188" s="133"/>
      <c r="BN188" s="133"/>
      <c r="BO188" s="133"/>
      <c r="BP188" s="133"/>
      <c r="BQ188" s="133"/>
      <c r="BR188" s="133"/>
      <c r="BS188" s="133"/>
      <c r="BT188" s="133"/>
      <c r="BU188" s="133"/>
      <c r="BV188" s="133"/>
      <c r="BW188" s="133"/>
      <c r="BX188" s="133"/>
      <c r="BY188" s="133"/>
      <c r="BZ188" s="133"/>
      <c r="CA188" s="133"/>
      <c r="CB188" s="133"/>
      <c r="CC188" s="133"/>
      <c r="CD188" s="133"/>
      <c r="CE188" s="133"/>
      <c r="CF188" s="133"/>
      <c r="CG188" s="133"/>
      <c r="CH188" s="133"/>
      <c r="CI188" s="133"/>
      <c r="CJ188" s="133"/>
      <c r="CK188" s="133"/>
      <c r="CL188" s="133"/>
      <c r="CM188" s="133"/>
      <c r="CN188" s="133"/>
      <c r="CO188" s="133"/>
      <c r="CP188" s="133"/>
      <c r="CQ188" s="133"/>
      <c r="CR188" s="133"/>
      <c r="CS188" s="133"/>
      <c r="CT188" s="133"/>
      <c r="CU188" s="133"/>
      <c r="CV188" s="133"/>
      <c r="CW188" s="133"/>
      <c r="CX188" s="133"/>
      <c r="CY188" s="133"/>
      <c r="CZ188" s="133"/>
      <c r="DA188" s="133"/>
      <c r="DB188" s="133"/>
      <c r="DC188" s="133"/>
      <c r="DD188" s="133"/>
      <c r="DE188" s="133"/>
      <c r="DF188" s="133"/>
      <c r="DG188" s="133"/>
      <c r="DH188" s="133"/>
      <c r="DI188" s="133"/>
      <c r="DJ188" s="133"/>
      <c r="DK188" s="133"/>
      <c r="DL188" s="133"/>
      <c r="DM188" s="133"/>
      <c r="DN188" s="133"/>
      <c r="DO188" s="133"/>
      <c r="DP188" s="133"/>
      <c r="DQ188" s="133"/>
      <c r="DR188" s="133"/>
      <c r="DS188" s="133"/>
      <c r="DT188" s="133"/>
      <c r="DU188" s="133"/>
      <c r="DV188" s="133"/>
      <c r="DW188" s="133"/>
      <c r="DX188" s="133"/>
      <c r="DY188" s="133"/>
      <c r="DZ188" s="133"/>
      <c r="EA188" s="133"/>
      <c r="EB188" s="133"/>
      <c r="EC188" s="133"/>
      <c r="ED188" s="133"/>
      <c r="EE188" s="133"/>
      <c r="EF188" s="133"/>
      <c r="EG188" s="133"/>
      <c r="EH188" s="133"/>
      <c r="EI188" s="133"/>
      <c r="EJ188" s="133"/>
      <c r="EK188" s="133"/>
      <c r="EL188" s="133"/>
      <c r="EM188" s="133"/>
      <c r="EN188" s="133"/>
      <c r="EO188" s="133"/>
      <c r="EP188" s="133"/>
      <c r="EQ188" s="133"/>
      <c r="ER188" s="133"/>
      <c r="ES188" s="133"/>
      <c r="ET188" s="133"/>
      <c r="EU188" s="133"/>
      <c r="EV188" s="133"/>
      <c r="EW188" s="133"/>
      <c r="EX188" s="133"/>
      <c r="EY188" s="133"/>
      <c r="EZ188" s="133"/>
      <c r="FA188" s="133"/>
      <c r="FB188" s="133"/>
      <c r="FC188" s="133"/>
      <c r="FD188" s="133"/>
      <c r="FE188" s="133"/>
      <c r="FF188" s="133"/>
      <c r="FG188" s="133"/>
      <c r="FH188" s="133"/>
      <c r="FI188" s="133"/>
      <c r="FJ188" s="133"/>
      <c r="FK188" s="133"/>
      <c r="FL188" s="133"/>
      <c r="FM188" s="133"/>
      <c r="FN188" s="133"/>
      <c r="FO188" s="133"/>
      <c r="FP188" s="133"/>
      <c r="FQ188" s="133"/>
      <c r="FR188" s="133"/>
      <c r="FS188" s="133"/>
      <c r="FT188" s="133"/>
      <c r="FU188" s="133"/>
      <c r="FV188" s="133"/>
      <c r="FW188" s="133"/>
      <c r="FX188" s="133"/>
      <c r="FY188" s="133"/>
      <c r="FZ188" s="133"/>
      <c r="GA188" s="133"/>
      <c r="GB188" s="133"/>
      <c r="GC188" s="133"/>
      <c r="GD188" s="133"/>
      <c r="GE188" s="133"/>
      <c r="GF188" s="133"/>
      <c r="GG188" s="133"/>
      <c r="GH188" s="133"/>
      <c r="GI188" s="133"/>
      <c r="GJ188" s="133"/>
      <c r="GK188" s="133"/>
      <c r="GL188" s="133"/>
      <c r="GM188" s="133"/>
      <c r="GN188" s="133"/>
      <c r="GO188" s="133"/>
      <c r="GP188" s="133"/>
      <c r="GQ188" s="133"/>
      <c r="GR188" s="133"/>
      <c r="GS188" s="133"/>
      <c r="GT188" s="133"/>
      <c r="GU188" s="133"/>
      <c r="GV188" s="133"/>
      <c r="GW188" s="133"/>
    </row>
    <row r="189" spans="1:205" s="296" customFormat="1" ht="25.5">
      <c r="A189" s="199" t="s">
        <v>817</v>
      </c>
      <c r="B189" s="367" t="s">
        <v>836</v>
      </c>
      <c r="C189" s="177" t="s">
        <v>850</v>
      </c>
      <c r="D189" s="335"/>
      <c r="E189" s="335">
        <v>138217000</v>
      </c>
      <c r="F189" s="366">
        <f t="shared" si="5"/>
        <v>402123680</v>
      </c>
      <c r="G189" s="60">
        <v>6</v>
      </c>
      <c r="H189" s="310">
        <v>6.1</v>
      </c>
      <c r="I189" s="549"/>
      <c r="J189" s="133"/>
      <c r="K189" s="133"/>
      <c r="L189" s="133"/>
      <c r="M189" s="133"/>
      <c r="N189" s="133"/>
      <c r="O189" s="133"/>
      <c r="P189" s="133"/>
      <c r="Q189" s="133"/>
      <c r="R189" s="133"/>
      <c r="S189" s="133"/>
      <c r="T189" s="133"/>
      <c r="U189" s="133"/>
      <c r="V189" s="133"/>
      <c r="W189" s="133"/>
      <c r="X189" s="133"/>
      <c r="Y189" s="133"/>
      <c r="Z189" s="133"/>
      <c r="AA189" s="133"/>
      <c r="AB189" s="133"/>
      <c r="AC189" s="133"/>
      <c r="AD189" s="133"/>
      <c r="AE189" s="133"/>
      <c r="AF189" s="133"/>
      <c r="AG189" s="133"/>
      <c r="AH189" s="133"/>
      <c r="AI189" s="133"/>
      <c r="AJ189" s="133"/>
      <c r="AK189" s="133"/>
      <c r="AL189" s="133"/>
      <c r="AM189" s="133"/>
      <c r="AN189" s="133"/>
      <c r="AO189" s="133"/>
      <c r="AP189" s="133"/>
      <c r="AQ189" s="133"/>
      <c r="AR189" s="133"/>
      <c r="AS189" s="133"/>
      <c r="AT189" s="133"/>
      <c r="AU189" s="133"/>
      <c r="AV189" s="133"/>
      <c r="AW189" s="133"/>
      <c r="AX189" s="133"/>
      <c r="AY189" s="133"/>
      <c r="AZ189" s="133"/>
      <c r="BA189" s="133"/>
      <c r="BB189" s="133"/>
      <c r="BC189" s="133"/>
      <c r="BD189" s="133"/>
      <c r="BE189" s="133"/>
      <c r="BF189" s="133"/>
      <c r="BG189" s="133"/>
      <c r="BH189" s="133"/>
      <c r="BI189" s="133"/>
      <c r="BJ189" s="133"/>
      <c r="BK189" s="133"/>
      <c r="BL189" s="133"/>
      <c r="BM189" s="133"/>
      <c r="BN189" s="133"/>
      <c r="BO189" s="133"/>
      <c r="BP189" s="133"/>
      <c r="BQ189" s="133"/>
      <c r="BR189" s="133"/>
      <c r="BS189" s="133"/>
      <c r="BT189" s="133"/>
      <c r="BU189" s="133"/>
      <c r="BV189" s="133"/>
      <c r="BW189" s="133"/>
      <c r="BX189" s="133"/>
      <c r="BY189" s="133"/>
      <c r="BZ189" s="133"/>
      <c r="CA189" s="133"/>
      <c r="CB189" s="133"/>
      <c r="CC189" s="133"/>
      <c r="CD189" s="133"/>
      <c r="CE189" s="133"/>
      <c r="CF189" s="133"/>
      <c r="CG189" s="133"/>
      <c r="CH189" s="133"/>
      <c r="CI189" s="133"/>
      <c r="CJ189" s="133"/>
      <c r="CK189" s="133"/>
      <c r="CL189" s="133"/>
      <c r="CM189" s="133"/>
      <c r="CN189" s="133"/>
      <c r="CO189" s="133"/>
      <c r="CP189" s="133"/>
      <c r="CQ189" s="133"/>
      <c r="CR189" s="133"/>
      <c r="CS189" s="133"/>
      <c r="CT189" s="133"/>
      <c r="CU189" s="133"/>
      <c r="CV189" s="133"/>
      <c r="CW189" s="133"/>
      <c r="CX189" s="133"/>
      <c r="CY189" s="133"/>
      <c r="CZ189" s="133"/>
      <c r="DA189" s="133"/>
      <c r="DB189" s="133"/>
      <c r="DC189" s="133"/>
      <c r="DD189" s="133"/>
      <c r="DE189" s="133"/>
      <c r="DF189" s="133"/>
      <c r="DG189" s="133"/>
      <c r="DH189" s="133"/>
      <c r="DI189" s="133"/>
      <c r="DJ189" s="133"/>
      <c r="DK189" s="133"/>
      <c r="DL189" s="133"/>
      <c r="DM189" s="133"/>
      <c r="DN189" s="133"/>
      <c r="DO189" s="133"/>
      <c r="DP189" s="133"/>
      <c r="DQ189" s="133"/>
      <c r="DR189" s="133"/>
      <c r="DS189" s="133"/>
      <c r="DT189" s="133"/>
      <c r="DU189" s="133"/>
      <c r="DV189" s="133"/>
      <c r="DW189" s="133"/>
      <c r="DX189" s="133"/>
      <c r="DY189" s="133"/>
      <c r="DZ189" s="133"/>
      <c r="EA189" s="133"/>
      <c r="EB189" s="133"/>
      <c r="EC189" s="133"/>
      <c r="ED189" s="133"/>
      <c r="EE189" s="133"/>
      <c r="EF189" s="133"/>
      <c r="EG189" s="133"/>
      <c r="EH189" s="133"/>
      <c r="EI189" s="133"/>
      <c r="EJ189" s="133"/>
      <c r="EK189" s="133"/>
      <c r="EL189" s="133"/>
      <c r="EM189" s="133"/>
      <c r="EN189" s="133"/>
      <c r="EO189" s="133"/>
      <c r="EP189" s="133"/>
      <c r="EQ189" s="133"/>
      <c r="ER189" s="133"/>
      <c r="ES189" s="133"/>
      <c r="ET189" s="133"/>
      <c r="EU189" s="133"/>
      <c r="EV189" s="133"/>
      <c r="EW189" s="133"/>
      <c r="EX189" s="133"/>
      <c r="EY189" s="133"/>
      <c r="EZ189" s="133"/>
      <c r="FA189" s="133"/>
      <c r="FB189" s="133"/>
      <c r="FC189" s="133"/>
      <c r="FD189" s="133"/>
      <c r="FE189" s="133"/>
      <c r="FF189" s="133"/>
      <c r="FG189" s="133"/>
      <c r="FH189" s="133"/>
      <c r="FI189" s="133"/>
      <c r="FJ189" s="133"/>
      <c r="FK189" s="133"/>
      <c r="FL189" s="133"/>
      <c r="FM189" s="133"/>
      <c r="FN189" s="133"/>
      <c r="FO189" s="133"/>
      <c r="FP189" s="133"/>
      <c r="FQ189" s="133"/>
      <c r="FR189" s="133"/>
      <c r="FS189" s="133"/>
      <c r="FT189" s="133"/>
      <c r="FU189" s="133"/>
      <c r="FV189" s="133"/>
      <c r="FW189" s="133"/>
      <c r="FX189" s="133"/>
      <c r="FY189" s="133"/>
      <c r="FZ189" s="133"/>
      <c r="GA189" s="133"/>
      <c r="GB189" s="133"/>
      <c r="GC189" s="133"/>
      <c r="GD189" s="133"/>
      <c r="GE189" s="133"/>
      <c r="GF189" s="133"/>
      <c r="GG189" s="133"/>
      <c r="GH189" s="133"/>
      <c r="GI189" s="133"/>
      <c r="GJ189" s="133"/>
      <c r="GK189" s="133"/>
      <c r="GL189" s="133"/>
      <c r="GM189" s="133"/>
      <c r="GN189" s="133"/>
      <c r="GO189" s="133"/>
      <c r="GP189" s="133"/>
      <c r="GQ189" s="133"/>
      <c r="GR189" s="133"/>
      <c r="GS189" s="133"/>
      <c r="GT189" s="133"/>
      <c r="GU189" s="133"/>
      <c r="GV189" s="133"/>
      <c r="GW189" s="133"/>
    </row>
    <row r="190" spans="1:205" s="296" customFormat="1">
      <c r="A190" s="199" t="s">
        <v>818</v>
      </c>
      <c r="B190" s="367" t="s">
        <v>837</v>
      </c>
      <c r="C190" s="177" t="s">
        <v>33</v>
      </c>
      <c r="D190" s="335">
        <v>50000</v>
      </c>
      <c r="E190" s="335"/>
      <c r="F190" s="366">
        <f t="shared" si="5"/>
        <v>402173680</v>
      </c>
      <c r="G190" s="60">
        <v>3</v>
      </c>
      <c r="H190" s="310"/>
      <c r="I190" s="549"/>
      <c r="J190" s="133"/>
      <c r="K190" s="133"/>
      <c r="L190" s="133"/>
      <c r="M190" s="133"/>
      <c r="N190" s="133"/>
      <c r="O190" s="133"/>
      <c r="P190" s="133"/>
      <c r="Q190" s="133"/>
      <c r="R190" s="133"/>
      <c r="S190" s="133"/>
      <c r="T190" s="133"/>
      <c r="U190" s="133"/>
      <c r="V190" s="133"/>
      <c r="W190" s="133"/>
      <c r="X190" s="133"/>
      <c r="Y190" s="133"/>
      <c r="Z190" s="133"/>
      <c r="AA190" s="133"/>
      <c r="AB190" s="133"/>
      <c r="AC190" s="133"/>
      <c r="AD190" s="133"/>
      <c r="AE190" s="133"/>
      <c r="AF190" s="133"/>
      <c r="AG190" s="133"/>
      <c r="AH190" s="133"/>
      <c r="AI190" s="133"/>
      <c r="AJ190" s="133"/>
      <c r="AK190" s="133"/>
      <c r="AL190" s="133"/>
      <c r="AM190" s="133"/>
      <c r="AN190" s="133"/>
      <c r="AO190" s="133"/>
      <c r="AP190" s="133"/>
      <c r="AQ190" s="133"/>
      <c r="AR190" s="133"/>
      <c r="AS190" s="133"/>
      <c r="AT190" s="133"/>
      <c r="AU190" s="133"/>
      <c r="AV190" s="133"/>
      <c r="AW190" s="133"/>
      <c r="AX190" s="133"/>
      <c r="AY190" s="133"/>
      <c r="AZ190" s="133"/>
      <c r="BA190" s="133"/>
      <c r="BB190" s="133"/>
      <c r="BC190" s="133"/>
      <c r="BD190" s="133"/>
      <c r="BE190" s="133"/>
      <c r="BF190" s="133"/>
      <c r="BG190" s="133"/>
      <c r="BH190" s="133"/>
      <c r="BI190" s="133"/>
      <c r="BJ190" s="133"/>
      <c r="BK190" s="133"/>
      <c r="BL190" s="133"/>
      <c r="BM190" s="133"/>
      <c r="BN190" s="133"/>
      <c r="BO190" s="133"/>
      <c r="BP190" s="133"/>
      <c r="BQ190" s="133"/>
      <c r="BR190" s="133"/>
      <c r="BS190" s="133"/>
      <c r="BT190" s="133"/>
      <c r="BU190" s="133"/>
      <c r="BV190" s="133"/>
      <c r="BW190" s="133"/>
      <c r="BX190" s="133"/>
      <c r="BY190" s="133"/>
      <c r="BZ190" s="133"/>
      <c r="CA190" s="133"/>
      <c r="CB190" s="133"/>
      <c r="CC190" s="133"/>
      <c r="CD190" s="133"/>
      <c r="CE190" s="133"/>
      <c r="CF190" s="133"/>
      <c r="CG190" s="133"/>
      <c r="CH190" s="133"/>
      <c r="CI190" s="133"/>
      <c r="CJ190" s="133"/>
      <c r="CK190" s="133"/>
      <c r="CL190" s="133"/>
      <c r="CM190" s="133"/>
      <c r="CN190" s="133"/>
      <c r="CO190" s="133"/>
      <c r="CP190" s="133"/>
      <c r="CQ190" s="133"/>
      <c r="CR190" s="133"/>
      <c r="CS190" s="133"/>
      <c r="CT190" s="133"/>
      <c r="CU190" s="133"/>
      <c r="CV190" s="133"/>
      <c r="CW190" s="133"/>
      <c r="CX190" s="133"/>
      <c r="CY190" s="133"/>
      <c r="CZ190" s="133"/>
      <c r="DA190" s="133"/>
      <c r="DB190" s="133"/>
      <c r="DC190" s="133"/>
      <c r="DD190" s="133"/>
      <c r="DE190" s="133"/>
      <c r="DF190" s="133"/>
      <c r="DG190" s="133"/>
      <c r="DH190" s="133"/>
      <c r="DI190" s="133"/>
      <c r="DJ190" s="133"/>
      <c r="DK190" s="133"/>
      <c r="DL190" s="133"/>
      <c r="DM190" s="133"/>
      <c r="DN190" s="133"/>
      <c r="DO190" s="133"/>
      <c r="DP190" s="133"/>
      <c r="DQ190" s="133"/>
      <c r="DR190" s="133"/>
      <c r="DS190" s="133"/>
      <c r="DT190" s="133"/>
      <c r="DU190" s="133"/>
      <c r="DV190" s="133"/>
      <c r="DW190" s="133"/>
      <c r="DX190" s="133"/>
      <c r="DY190" s="133"/>
      <c r="DZ190" s="133"/>
      <c r="EA190" s="133"/>
      <c r="EB190" s="133"/>
      <c r="EC190" s="133"/>
      <c r="ED190" s="133"/>
      <c r="EE190" s="133"/>
      <c r="EF190" s="133"/>
      <c r="EG190" s="133"/>
      <c r="EH190" s="133"/>
      <c r="EI190" s="133"/>
      <c r="EJ190" s="133"/>
      <c r="EK190" s="133"/>
      <c r="EL190" s="133"/>
      <c r="EM190" s="133"/>
      <c r="EN190" s="133"/>
      <c r="EO190" s="133"/>
      <c r="EP190" s="133"/>
      <c r="EQ190" s="133"/>
      <c r="ER190" s="133"/>
      <c r="ES190" s="133"/>
      <c r="ET190" s="133"/>
      <c r="EU190" s="133"/>
      <c r="EV190" s="133"/>
      <c r="EW190" s="133"/>
      <c r="EX190" s="133"/>
      <c r="EY190" s="133"/>
      <c r="EZ190" s="133"/>
      <c r="FA190" s="133"/>
      <c r="FB190" s="133"/>
      <c r="FC190" s="133"/>
      <c r="FD190" s="133"/>
      <c r="FE190" s="133"/>
      <c r="FF190" s="133"/>
      <c r="FG190" s="133"/>
      <c r="FH190" s="133"/>
      <c r="FI190" s="133"/>
      <c r="FJ190" s="133"/>
      <c r="FK190" s="133"/>
      <c r="FL190" s="133"/>
      <c r="FM190" s="133"/>
      <c r="FN190" s="133"/>
      <c r="FO190" s="133"/>
      <c r="FP190" s="133"/>
      <c r="FQ190" s="133"/>
      <c r="FR190" s="133"/>
      <c r="FS190" s="133"/>
      <c r="FT190" s="133"/>
      <c r="FU190" s="133"/>
      <c r="FV190" s="133"/>
      <c r="FW190" s="133"/>
      <c r="FX190" s="133"/>
      <c r="FY190" s="133"/>
      <c r="FZ190" s="133"/>
      <c r="GA190" s="133"/>
      <c r="GB190" s="133"/>
      <c r="GC190" s="133"/>
      <c r="GD190" s="133"/>
      <c r="GE190" s="133"/>
      <c r="GF190" s="133"/>
      <c r="GG190" s="133"/>
      <c r="GH190" s="133"/>
      <c r="GI190" s="133"/>
      <c r="GJ190" s="133"/>
      <c r="GK190" s="133"/>
      <c r="GL190" s="133"/>
      <c r="GM190" s="133"/>
      <c r="GN190" s="133"/>
      <c r="GO190" s="133"/>
      <c r="GP190" s="133"/>
      <c r="GQ190" s="133"/>
      <c r="GR190" s="133"/>
      <c r="GS190" s="133"/>
      <c r="GT190" s="133"/>
      <c r="GU190" s="133"/>
      <c r="GV190" s="133"/>
      <c r="GW190" s="133"/>
    </row>
    <row r="191" spans="1:205" s="296" customFormat="1" ht="25.5">
      <c r="A191" s="199" t="s">
        <v>819</v>
      </c>
      <c r="B191" s="367" t="s">
        <v>838</v>
      </c>
      <c r="C191" s="193" t="s">
        <v>2551</v>
      </c>
      <c r="D191" s="335">
        <v>700000</v>
      </c>
      <c r="E191" s="335"/>
      <c r="F191" s="366">
        <f t="shared" si="5"/>
        <v>402873680</v>
      </c>
      <c r="G191" s="60">
        <v>3</v>
      </c>
      <c r="H191" s="310"/>
      <c r="I191" s="549"/>
      <c r="J191" s="133"/>
      <c r="K191" s="133"/>
      <c r="L191" s="133"/>
      <c r="M191" s="133"/>
      <c r="N191" s="133"/>
      <c r="O191" s="133"/>
      <c r="P191" s="133"/>
      <c r="Q191" s="133"/>
      <c r="R191" s="133"/>
      <c r="S191" s="133"/>
      <c r="T191" s="133"/>
      <c r="U191" s="133"/>
      <c r="V191" s="133"/>
      <c r="W191" s="133"/>
      <c r="X191" s="133"/>
      <c r="Y191" s="133"/>
      <c r="Z191" s="133"/>
      <c r="AA191" s="133"/>
      <c r="AB191" s="133"/>
      <c r="AC191" s="133"/>
      <c r="AD191" s="133"/>
      <c r="AE191" s="133"/>
      <c r="AF191" s="133"/>
      <c r="AG191" s="133"/>
      <c r="AH191" s="133"/>
      <c r="AI191" s="133"/>
      <c r="AJ191" s="133"/>
      <c r="AK191" s="133"/>
      <c r="AL191" s="133"/>
      <c r="AM191" s="133"/>
      <c r="AN191" s="133"/>
      <c r="AO191" s="133"/>
      <c r="AP191" s="133"/>
      <c r="AQ191" s="133"/>
      <c r="AR191" s="133"/>
      <c r="AS191" s="133"/>
      <c r="AT191" s="133"/>
      <c r="AU191" s="133"/>
      <c r="AV191" s="133"/>
      <c r="AW191" s="133"/>
      <c r="AX191" s="133"/>
      <c r="AY191" s="133"/>
      <c r="AZ191" s="133"/>
      <c r="BA191" s="133"/>
      <c r="BB191" s="133"/>
      <c r="BC191" s="133"/>
      <c r="BD191" s="133"/>
      <c r="BE191" s="133"/>
      <c r="BF191" s="133"/>
      <c r="BG191" s="133"/>
      <c r="BH191" s="133"/>
      <c r="BI191" s="133"/>
      <c r="BJ191" s="133"/>
      <c r="BK191" s="133"/>
      <c r="BL191" s="133"/>
      <c r="BM191" s="133"/>
      <c r="BN191" s="133"/>
      <c r="BO191" s="133"/>
      <c r="BP191" s="133"/>
      <c r="BQ191" s="133"/>
      <c r="BR191" s="133"/>
      <c r="BS191" s="133"/>
      <c r="BT191" s="133"/>
      <c r="BU191" s="133"/>
      <c r="BV191" s="133"/>
      <c r="BW191" s="133"/>
      <c r="BX191" s="133"/>
      <c r="BY191" s="133"/>
      <c r="BZ191" s="133"/>
      <c r="CA191" s="133"/>
      <c r="CB191" s="133"/>
      <c r="CC191" s="133"/>
      <c r="CD191" s="133"/>
      <c r="CE191" s="133"/>
      <c r="CF191" s="133"/>
      <c r="CG191" s="133"/>
      <c r="CH191" s="133"/>
      <c r="CI191" s="133"/>
      <c r="CJ191" s="133"/>
      <c r="CK191" s="133"/>
      <c r="CL191" s="133"/>
      <c r="CM191" s="133"/>
      <c r="CN191" s="133"/>
      <c r="CO191" s="133"/>
      <c r="CP191" s="133"/>
      <c r="CQ191" s="133"/>
      <c r="CR191" s="133"/>
      <c r="CS191" s="133"/>
      <c r="CT191" s="133"/>
      <c r="CU191" s="133"/>
      <c r="CV191" s="133"/>
      <c r="CW191" s="133"/>
      <c r="CX191" s="133"/>
      <c r="CY191" s="133"/>
      <c r="CZ191" s="133"/>
      <c r="DA191" s="133"/>
      <c r="DB191" s="133"/>
      <c r="DC191" s="133"/>
      <c r="DD191" s="133"/>
      <c r="DE191" s="133"/>
      <c r="DF191" s="133"/>
      <c r="DG191" s="133"/>
      <c r="DH191" s="133"/>
      <c r="DI191" s="133"/>
      <c r="DJ191" s="133"/>
      <c r="DK191" s="133"/>
      <c r="DL191" s="133"/>
      <c r="DM191" s="133"/>
      <c r="DN191" s="133"/>
      <c r="DO191" s="133"/>
      <c r="DP191" s="133"/>
      <c r="DQ191" s="133"/>
      <c r="DR191" s="133"/>
      <c r="DS191" s="133"/>
      <c r="DT191" s="133"/>
      <c r="DU191" s="133"/>
      <c r="DV191" s="133"/>
      <c r="DW191" s="133"/>
      <c r="DX191" s="133"/>
      <c r="DY191" s="133"/>
      <c r="DZ191" s="133"/>
      <c r="EA191" s="133"/>
      <c r="EB191" s="133"/>
      <c r="EC191" s="133"/>
      <c r="ED191" s="133"/>
      <c r="EE191" s="133"/>
      <c r="EF191" s="133"/>
      <c r="EG191" s="133"/>
      <c r="EH191" s="133"/>
      <c r="EI191" s="133"/>
      <c r="EJ191" s="133"/>
      <c r="EK191" s="133"/>
      <c r="EL191" s="133"/>
      <c r="EM191" s="133"/>
      <c r="EN191" s="133"/>
      <c r="EO191" s="133"/>
      <c r="EP191" s="133"/>
      <c r="EQ191" s="133"/>
      <c r="ER191" s="133"/>
      <c r="ES191" s="133"/>
      <c r="ET191" s="133"/>
      <c r="EU191" s="133"/>
      <c r="EV191" s="133"/>
      <c r="EW191" s="133"/>
      <c r="EX191" s="133"/>
      <c r="EY191" s="133"/>
      <c r="EZ191" s="133"/>
      <c r="FA191" s="133"/>
      <c r="FB191" s="133"/>
      <c r="FC191" s="133"/>
      <c r="FD191" s="133"/>
      <c r="FE191" s="133"/>
      <c r="FF191" s="133"/>
      <c r="FG191" s="133"/>
      <c r="FH191" s="133"/>
      <c r="FI191" s="133"/>
      <c r="FJ191" s="133"/>
      <c r="FK191" s="133"/>
      <c r="FL191" s="133"/>
      <c r="FM191" s="133"/>
      <c r="FN191" s="133"/>
      <c r="FO191" s="133"/>
      <c r="FP191" s="133"/>
      <c r="FQ191" s="133"/>
      <c r="FR191" s="133"/>
      <c r="FS191" s="133"/>
      <c r="FT191" s="133"/>
      <c r="FU191" s="133"/>
      <c r="FV191" s="133"/>
      <c r="FW191" s="133"/>
      <c r="FX191" s="133"/>
      <c r="FY191" s="133"/>
      <c r="FZ191" s="133"/>
      <c r="GA191" s="133"/>
      <c r="GB191" s="133"/>
      <c r="GC191" s="133"/>
      <c r="GD191" s="133"/>
      <c r="GE191" s="133"/>
      <c r="GF191" s="133"/>
      <c r="GG191" s="133"/>
      <c r="GH191" s="133"/>
      <c r="GI191" s="133"/>
      <c r="GJ191" s="133"/>
      <c r="GK191" s="133"/>
      <c r="GL191" s="133"/>
      <c r="GM191" s="133"/>
      <c r="GN191" s="133"/>
      <c r="GO191" s="133"/>
      <c r="GP191" s="133"/>
      <c r="GQ191" s="133"/>
      <c r="GR191" s="133"/>
      <c r="GS191" s="133"/>
      <c r="GT191" s="133"/>
      <c r="GU191" s="133"/>
      <c r="GV191" s="133"/>
      <c r="GW191" s="133"/>
    </row>
    <row r="192" spans="1:205" s="296" customFormat="1" ht="25.5">
      <c r="A192" s="199" t="s">
        <v>819</v>
      </c>
      <c r="B192" s="367" t="s">
        <v>838</v>
      </c>
      <c r="C192" s="177" t="s">
        <v>826</v>
      </c>
      <c r="D192" s="335"/>
      <c r="E192" s="335">
        <v>42105000</v>
      </c>
      <c r="F192" s="366">
        <f t="shared" si="5"/>
        <v>360768680</v>
      </c>
      <c r="G192" s="60" t="s">
        <v>2594</v>
      </c>
      <c r="H192" s="310"/>
      <c r="I192" s="549"/>
      <c r="J192" s="133"/>
      <c r="K192" s="133"/>
      <c r="L192" s="133"/>
      <c r="M192" s="133"/>
      <c r="N192" s="133"/>
      <c r="O192" s="133"/>
      <c r="P192" s="133"/>
      <c r="Q192" s="133"/>
      <c r="R192" s="133"/>
      <c r="S192" s="133"/>
      <c r="T192" s="133"/>
      <c r="U192" s="133"/>
      <c r="V192" s="133"/>
      <c r="W192" s="133"/>
      <c r="X192" s="133"/>
      <c r="Y192" s="133"/>
      <c r="Z192" s="133"/>
      <c r="AA192" s="133"/>
      <c r="AB192" s="133"/>
      <c r="AC192" s="133"/>
      <c r="AD192" s="133"/>
      <c r="AE192" s="133"/>
      <c r="AF192" s="133"/>
      <c r="AG192" s="133"/>
      <c r="AH192" s="133"/>
      <c r="AI192" s="133"/>
      <c r="AJ192" s="133"/>
      <c r="AK192" s="133"/>
      <c r="AL192" s="133"/>
      <c r="AM192" s="133"/>
      <c r="AN192" s="133"/>
      <c r="AO192" s="133"/>
      <c r="AP192" s="133"/>
      <c r="AQ192" s="133"/>
      <c r="AR192" s="133"/>
      <c r="AS192" s="133"/>
      <c r="AT192" s="133"/>
      <c r="AU192" s="133"/>
      <c r="AV192" s="133"/>
      <c r="AW192" s="133"/>
      <c r="AX192" s="133"/>
      <c r="AY192" s="133"/>
      <c r="AZ192" s="133"/>
      <c r="BA192" s="133"/>
      <c r="BB192" s="133"/>
      <c r="BC192" s="133"/>
      <c r="BD192" s="133"/>
      <c r="BE192" s="133"/>
      <c r="BF192" s="133"/>
      <c r="BG192" s="133"/>
      <c r="BH192" s="133"/>
      <c r="BI192" s="133"/>
      <c r="BJ192" s="133"/>
      <c r="BK192" s="133"/>
      <c r="BL192" s="133"/>
      <c r="BM192" s="133"/>
      <c r="BN192" s="133"/>
      <c r="BO192" s="133"/>
      <c r="BP192" s="133"/>
      <c r="BQ192" s="133"/>
      <c r="BR192" s="133"/>
      <c r="BS192" s="133"/>
      <c r="BT192" s="133"/>
      <c r="BU192" s="133"/>
      <c r="BV192" s="133"/>
      <c r="BW192" s="133"/>
      <c r="BX192" s="133"/>
      <c r="BY192" s="133"/>
      <c r="BZ192" s="133"/>
      <c r="CA192" s="133"/>
      <c r="CB192" s="133"/>
      <c r="CC192" s="133"/>
      <c r="CD192" s="133"/>
      <c r="CE192" s="133"/>
      <c r="CF192" s="133"/>
      <c r="CG192" s="133"/>
      <c r="CH192" s="133"/>
      <c r="CI192" s="133"/>
      <c r="CJ192" s="133"/>
      <c r="CK192" s="133"/>
      <c r="CL192" s="133"/>
      <c r="CM192" s="133"/>
      <c r="CN192" s="133"/>
      <c r="CO192" s="133"/>
      <c r="CP192" s="133"/>
      <c r="CQ192" s="133"/>
      <c r="CR192" s="133"/>
      <c r="CS192" s="133"/>
      <c r="CT192" s="133"/>
      <c r="CU192" s="133"/>
      <c r="CV192" s="133"/>
      <c r="CW192" s="133"/>
      <c r="CX192" s="133"/>
      <c r="CY192" s="133"/>
      <c r="CZ192" s="133"/>
      <c r="DA192" s="133"/>
      <c r="DB192" s="133"/>
      <c r="DC192" s="133"/>
      <c r="DD192" s="133"/>
      <c r="DE192" s="133"/>
      <c r="DF192" s="133"/>
      <c r="DG192" s="133"/>
      <c r="DH192" s="133"/>
      <c r="DI192" s="133"/>
      <c r="DJ192" s="133"/>
      <c r="DK192" s="133"/>
      <c r="DL192" s="133"/>
      <c r="DM192" s="133"/>
      <c r="DN192" s="133"/>
      <c r="DO192" s="133"/>
      <c r="DP192" s="133"/>
      <c r="DQ192" s="133"/>
      <c r="DR192" s="133"/>
      <c r="DS192" s="133"/>
      <c r="DT192" s="133"/>
      <c r="DU192" s="133"/>
      <c r="DV192" s="133"/>
      <c r="DW192" s="133"/>
      <c r="DX192" s="133"/>
      <c r="DY192" s="133"/>
      <c r="DZ192" s="133"/>
      <c r="EA192" s="133"/>
      <c r="EB192" s="133"/>
      <c r="EC192" s="133"/>
      <c r="ED192" s="133"/>
      <c r="EE192" s="133"/>
      <c r="EF192" s="133"/>
      <c r="EG192" s="133"/>
      <c r="EH192" s="133"/>
      <c r="EI192" s="133"/>
      <c r="EJ192" s="133"/>
      <c r="EK192" s="133"/>
      <c r="EL192" s="133"/>
      <c r="EM192" s="133"/>
      <c r="EN192" s="133"/>
      <c r="EO192" s="133"/>
      <c r="EP192" s="133"/>
      <c r="EQ192" s="133"/>
      <c r="ER192" s="133"/>
      <c r="ES192" s="133"/>
      <c r="ET192" s="133"/>
      <c r="EU192" s="133"/>
      <c r="EV192" s="133"/>
      <c r="EW192" s="133"/>
      <c r="EX192" s="133"/>
      <c r="EY192" s="133"/>
      <c r="EZ192" s="133"/>
      <c r="FA192" s="133"/>
      <c r="FB192" s="133"/>
      <c r="FC192" s="133"/>
      <c r="FD192" s="133"/>
      <c r="FE192" s="133"/>
      <c r="FF192" s="133"/>
      <c r="FG192" s="133"/>
      <c r="FH192" s="133"/>
      <c r="FI192" s="133"/>
      <c r="FJ192" s="133"/>
      <c r="FK192" s="133"/>
      <c r="FL192" s="133"/>
      <c r="FM192" s="133"/>
      <c r="FN192" s="133"/>
      <c r="FO192" s="133"/>
      <c r="FP192" s="133"/>
      <c r="FQ192" s="133"/>
      <c r="FR192" s="133"/>
      <c r="FS192" s="133"/>
      <c r="FT192" s="133"/>
      <c r="FU192" s="133"/>
      <c r="FV192" s="133"/>
      <c r="FW192" s="133"/>
      <c r="FX192" s="133"/>
      <c r="FY192" s="133"/>
      <c r="FZ192" s="133"/>
      <c r="GA192" s="133"/>
      <c r="GB192" s="133"/>
      <c r="GC192" s="133"/>
      <c r="GD192" s="133"/>
      <c r="GE192" s="133"/>
      <c r="GF192" s="133"/>
      <c r="GG192" s="133"/>
      <c r="GH192" s="133"/>
      <c r="GI192" s="133"/>
      <c r="GJ192" s="133"/>
      <c r="GK192" s="133"/>
      <c r="GL192" s="133"/>
      <c r="GM192" s="133"/>
      <c r="GN192" s="133"/>
      <c r="GO192" s="133"/>
      <c r="GP192" s="133"/>
      <c r="GQ192" s="133"/>
      <c r="GR192" s="133"/>
      <c r="GS192" s="133"/>
      <c r="GT192" s="133"/>
      <c r="GU192" s="133"/>
      <c r="GV192" s="133"/>
      <c r="GW192" s="133"/>
    </row>
    <row r="193" spans="1:205" s="296" customFormat="1" ht="38.25">
      <c r="A193" s="199" t="s">
        <v>819</v>
      </c>
      <c r="B193" s="367" t="s">
        <v>838</v>
      </c>
      <c r="C193" s="194" t="s">
        <v>2409</v>
      </c>
      <c r="D193" s="335"/>
      <c r="E193" s="335">
        <v>21384000</v>
      </c>
      <c r="F193" s="366">
        <f t="shared" si="5"/>
        <v>339384680</v>
      </c>
      <c r="G193" s="60">
        <v>7</v>
      </c>
      <c r="H193" s="310">
        <v>7.1</v>
      </c>
      <c r="I193" s="550"/>
      <c r="J193" s="133"/>
      <c r="K193" s="133"/>
      <c r="L193" s="133"/>
      <c r="M193" s="133"/>
      <c r="N193" s="133"/>
      <c r="O193" s="133"/>
      <c r="P193" s="133"/>
      <c r="Q193" s="133"/>
      <c r="R193" s="133"/>
      <c r="S193" s="133"/>
      <c r="T193" s="133"/>
      <c r="U193" s="133"/>
      <c r="V193" s="133"/>
      <c r="W193" s="133"/>
      <c r="X193" s="133"/>
      <c r="Y193" s="133"/>
      <c r="Z193" s="133"/>
      <c r="AA193" s="133"/>
      <c r="AB193" s="133"/>
      <c r="AC193" s="133"/>
      <c r="AD193" s="133"/>
      <c r="AE193" s="133"/>
      <c r="AF193" s="133"/>
      <c r="AG193" s="133"/>
      <c r="AH193" s="133"/>
      <c r="AI193" s="133"/>
      <c r="AJ193" s="133"/>
      <c r="AK193" s="133"/>
      <c r="AL193" s="133"/>
      <c r="AM193" s="133"/>
      <c r="AN193" s="133"/>
      <c r="AO193" s="133"/>
      <c r="AP193" s="133"/>
      <c r="AQ193" s="133"/>
      <c r="AR193" s="133"/>
      <c r="AS193" s="133"/>
      <c r="AT193" s="133"/>
      <c r="AU193" s="133"/>
      <c r="AV193" s="133"/>
      <c r="AW193" s="133"/>
      <c r="AX193" s="133"/>
      <c r="AY193" s="133"/>
      <c r="AZ193" s="133"/>
      <c r="BA193" s="133"/>
      <c r="BB193" s="133"/>
      <c r="BC193" s="133"/>
      <c r="BD193" s="133"/>
      <c r="BE193" s="133"/>
      <c r="BF193" s="133"/>
      <c r="BG193" s="133"/>
      <c r="BH193" s="133"/>
      <c r="BI193" s="133"/>
      <c r="BJ193" s="133"/>
      <c r="BK193" s="133"/>
      <c r="BL193" s="133"/>
      <c r="BM193" s="133"/>
      <c r="BN193" s="133"/>
      <c r="BO193" s="133"/>
      <c r="BP193" s="133"/>
      <c r="BQ193" s="133"/>
      <c r="BR193" s="133"/>
      <c r="BS193" s="133"/>
      <c r="BT193" s="133"/>
      <c r="BU193" s="133"/>
      <c r="BV193" s="133"/>
      <c r="BW193" s="133"/>
      <c r="BX193" s="133"/>
      <c r="BY193" s="133"/>
      <c r="BZ193" s="133"/>
      <c r="CA193" s="133"/>
      <c r="CB193" s="133"/>
      <c r="CC193" s="133"/>
      <c r="CD193" s="133"/>
      <c r="CE193" s="133"/>
      <c r="CF193" s="133"/>
      <c r="CG193" s="133"/>
      <c r="CH193" s="133"/>
      <c r="CI193" s="133"/>
      <c r="CJ193" s="133"/>
      <c r="CK193" s="133"/>
      <c r="CL193" s="133"/>
      <c r="CM193" s="133"/>
      <c r="CN193" s="133"/>
      <c r="CO193" s="133"/>
      <c r="CP193" s="133"/>
      <c r="CQ193" s="133"/>
      <c r="CR193" s="133"/>
      <c r="CS193" s="133"/>
      <c r="CT193" s="133"/>
      <c r="CU193" s="133"/>
      <c r="CV193" s="133"/>
      <c r="CW193" s="133"/>
      <c r="CX193" s="133"/>
      <c r="CY193" s="133"/>
      <c r="CZ193" s="133"/>
      <c r="DA193" s="133"/>
      <c r="DB193" s="133"/>
      <c r="DC193" s="133"/>
      <c r="DD193" s="133"/>
      <c r="DE193" s="133"/>
      <c r="DF193" s="133"/>
      <c r="DG193" s="133"/>
      <c r="DH193" s="133"/>
      <c r="DI193" s="133"/>
      <c r="DJ193" s="133"/>
      <c r="DK193" s="133"/>
      <c r="DL193" s="133"/>
      <c r="DM193" s="133"/>
      <c r="DN193" s="133"/>
      <c r="DO193" s="133"/>
      <c r="DP193" s="133"/>
      <c r="DQ193" s="133"/>
      <c r="DR193" s="133"/>
      <c r="DS193" s="133"/>
      <c r="DT193" s="133"/>
      <c r="DU193" s="133"/>
      <c r="DV193" s="133"/>
      <c r="DW193" s="133"/>
      <c r="DX193" s="133"/>
      <c r="DY193" s="133"/>
      <c r="DZ193" s="133"/>
      <c r="EA193" s="133"/>
      <c r="EB193" s="133"/>
      <c r="EC193" s="133"/>
      <c r="ED193" s="133"/>
      <c r="EE193" s="133"/>
      <c r="EF193" s="133"/>
      <c r="EG193" s="133"/>
      <c r="EH193" s="133"/>
      <c r="EI193" s="133"/>
      <c r="EJ193" s="133"/>
      <c r="EK193" s="133"/>
      <c r="EL193" s="133"/>
      <c r="EM193" s="133"/>
      <c r="EN193" s="133"/>
      <c r="EO193" s="133"/>
      <c r="EP193" s="133"/>
      <c r="EQ193" s="133"/>
      <c r="ER193" s="133"/>
      <c r="ES193" s="133"/>
      <c r="ET193" s="133"/>
      <c r="EU193" s="133"/>
      <c r="EV193" s="133"/>
      <c r="EW193" s="133"/>
      <c r="EX193" s="133"/>
      <c r="EY193" s="133"/>
      <c r="EZ193" s="133"/>
      <c r="FA193" s="133"/>
      <c r="FB193" s="133"/>
      <c r="FC193" s="133"/>
      <c r="FD193" s="133"/>
      <c r="FE193" s="133"/>
      <c r="FF193" s="133"/>
      <c r="FG193" s="133"/>
      <c r="FH193" s="133"/>
      <c r="FI193" s="133"/>
      <c r="FJ193" s="133"/>
      <c r="FK193" s="133"/>
      <c r="FL193" s="133"/>
      <c r="FM193" s="133"/>
      <c r="FN193" s="133"/>
      <c r="FO193" s="133"/>
      <c r="FP193" s="133"/>
      <c r="FQ193" s="133"/>
      <c r="FR193" s="133"/>
      <c r="FS193" s="133"/>
      <c r="FT193" s="133"/>
      <c r="FU193" s="133"/>
      <c r="FV193" s="133"/>
      <c r="FW193" s="133"/>
      <c r="FX193" s="133"/>
      <c r="FY193" s="133"/>
      <c r="FZ193" s="133"/>
      <c r="GA193" s="133"/>
      <c r="GB193" s="133"/>
      <c r="GC193" s="133"/>
      <c r="GD193" s="133"/>
      <c r="GE193" s="133"/>
      <c r="GF193" s="133"/>
      <c r="GG193" s="133"/>
      <c r="GH193" s="133"/>
      <c r="GI193" s="133"/>
      <c r="GJ193" s="133"/>
      <c r="GK193" s="133"/>
      <c r="GL193" s="133"/>
      <c r="GM193" s="133"/>
      <c r="GN193" s="133"/>
      <c r="GO193" s="133"/>
      <c r="GP193" s="133"/>
      <c r="GQ193" s="133"/>
      <c r="GR193" s="133"/>
      <c r="GS193" s="133"/>
      <c r="GT193" s="133"/>
      <c r="GU193" s="133"/>
      <c r="GV193" s="133"/>
      <c r="GW193" s="133"/>
    </row>
    <row r="194" spans="1:205" s="296" customFormat="1" ht="25.5">
      <c r="A194" s="199" t="s">
        <v>820</v>
      </c>
      <c r="B194" s="367" t="s">
        <v>839</v>
      </c>
      <c r="C194" s="177" t="s">
        <v>851</v>
      </c>
      <c r="D194" s="335"/>
      <c r="E194" s="335">
        <v>58277000</v>
      </c>
      <c r="F194" s="366">
        <f t="shared" si="5"/>
        <v>281107680</v>
      </c>
      <c r="G194" s="60">
        <v>6</v>
      </c>
      <c r="H194" s="310">
        <v>6.1</v>
      </c>
      <c r="I194" s="549"/>
      <c r="J194" s="133"/>
      <c r="K194" s="133"/>
      <c r="L194" s="133"/>
      <c r="M194" s="133"/>
      <c r="N194" s="133"/>
      <c r="O194" s="133"/>
      <c r="P194" s="133"/>
      <c r="Q194" s="133"/>
      <c r="R194" s="133"/>
      <c r="S194" s="133"/>
      <c r="T194" s="133"/>
      <c r="U194" s="133"/>
      <c r="V194" s="133"/>
      <c r="W194" s="133"/>
      <c r="X194" s="133"/>
      <c r="Y194" s="133"/>
      <c r="Z194" s="133"/>
      <c r="AA194" s="133"/>
      <c r="AB194" s="133"/>
      <c r="AC194" s="133"/>
      <c r="AD194" s="133"/>
      <c r="AE194" s="133"/>
      <c r="AF194" s="133"/>
      <c r="AG194" s="133"/>
      <c r="AH194" s="133"/>
      <c r="AI194" s="133"/>
      <c r="AJ194" s="133"/>
      <c r="AK194" s="133"/>
      <c r="AL194" s="133"/>
      <c r="AM194" s="133"/>
      <c r="AN194" s="133"/>
      <c r="AO194" s="133"/>
      <c r="AP194" s="133"/>
      <c r="AQ194" s="133"/>
      <c r="AR194" s="133"/>
      <c r="AS194" s="133"/>
      <c r="AT194" s="133"/>
      <c r="AU194" s="133"/>
      <c r="AV194" s="133"/>
      <c r="AW194" s="133"/>
      <c r="AX194" s="133"/>
      <c r="AY194" s="133"/>
      <c r="AZ194" s="133"/>
      <c r="BA194" s="133"/>
      <c r="BB194" s="133"/>
      <c r="BC194" s="133"/>
      <c r="BD194" s="133"/>
      <c r="BE194" s="133"/>
      <c r="BF194" s="133"/>
      <c r="BG194" s="133"/>
      <c r="BH194" s="133"/>
      <c r="BI194" s="133"/>
      <c r="BJ194" s="133"/>
      <c r="BK194" s="133"/>
      <c r="BL194" s="133"/>
      <c r="BM194" s="133"/>
      <c r="BN194" s="133"/>
      <c r="BO194" s="133"/>
      <c r="BP194" s="133"/>
      <c r="BQ194" s="133"/>
      <c r="BR194" s="133"/>
      <c r="BS194" s="133"/>
      <c r="BT194" s="133"/>
      <c r="BU194" s="133"/>
      <c r="BV194" s="133"/>
      <c r="BW194" s="133"/>
      <c r="BX194" s="133"/>
      <c r="BY194" s="133"/>
      <c r="BZ194" s="133"/>
      <c r="CA194" s="133"/>
      <c r="CB194" s="133"/>
      <c r="CC194" s="133"/>
      <c r="CD194" s="133"/>
      <c r="CE194" s="133"/>
      <c r="CF194" s="133"/>
      <c r="CG194" s="133"/>
      <c r="CH194" s="133"/>
      <c r="CI194" s="133"/>
      <c r="CJ194" s="133"/>
      <c r="CK194" s="133"/>
      <c r="CL194" s="133"/>
      <c r="CM194" s="133"/>
      <c r="CN194" s="133"/>
      <c r="CO194" s="133"/>
      <c r="CP194" s="133"/>
      <c r="CQ194" s="133"/>
      <c r="CR194" s="133"/>
      <c r="CS194" s="133"/>
      <c r="CT194" s="133"/>
      <c r="CU194" s="133"/>
      <c r="CV194" s="133"/>
      <c r="CW194" s="133"/>
      <c r="CX194" s="133"/>
      <c r="CY194" s="133"/>
      <c r="CZ194" s="133"/>
      <c r="DA194" s="133"/>
      <c r="DB194" s="133"/>
      <c r="DC194" s="133"/>
      <c r="DD194" s="133"/>
      <c r="DE194" s="133"/>
      <c r="DF194" s="133"/>
      <c r="DG194" s="133"/>
      <c r="DH194" s="133"/>
      <c r="DI194" s="133"/>
      <c r="DJ194" s="133"/>
      <c r="DK194" s="133"/>
      <c r="DL194" s="133"/>
      <c r="DM194" s="133"/>
      <c r="DN194" s="133"/>
      <c r="DO194" s="133"/>
      <c r="DP194" s="133"/>
      <c r="DQ194" s="133"/>
      <c r="DR194" s="133"/>
      <c r="DS194" s="133"/>
      <c r="DT194" s="133"/>
      <c r="DU194" s="133"/>
      <c r="DV194" s="133"/>
      <c r="DW194" s="133"/>
      <c r="DX194" s="133"/>
      <c r="DY194" s="133"/>
      <c r="DZ194" s="133"/>
      <c r="EA194" s="133"/>
      <c r="EB194" s="133"/>
      <c r="EC194" s="133"/>
      <c r="ED194" s="133"/>
      <c r="EE194" s="133"/>
      <c r="EF194" s="133"/>
      <c r="EG194" s="133"/>
      <c r="EH194" s="133"/>
      <c r="EI194" s="133"/>
      <c r="EJ194" s="133"/>
      <c r="EK194" s="133"/>
      <c r="EL194" s="133"/>
      <c r="EM194" s="133"/>
      <c r="EN194" s="133"/>
      <c r="EO194" s="133"/>
      <c r="EP194" s="133"/>
      <c r="EQ194" s="133"/>
      <c r="ER194" s="133"/>
      <c r="ES194" s="133"/>
      <c r="ET194" s="133"/>
      <c r="EU194" s="133"/>
      <c r="EV194" s="133"/>
      <c r="EW194" s="133"/>
      <c r="EX194" s="133"/>
      <c r="EY194" s="133"/>
      <c r="EZ194" s="133"/>
      <c r="FA194" s="133"/>
      <c r="FB194" s="133"/>
      <c r="FC194" s="133"/>
      <c r="FD194" s="133"/>
      <c r="FE194" s="133"/>
      <c r="FF194" s="133"/>
      <c r="FG194" s="133"/>
      <c r="FH194" s="133"/>
      <c r="FI194" s="133"/>
      <c r="FJ194" s="133"/>
      <c r="FK194" s="133"/>
      <c r="FL194" s="133"/>
      <c r="FM194" s="133"/>
      <c r="FN194" s="133"/>
      <c r="FO194" s="133"/>
      <c r="FP194" s="133"/>
      <c r="FQ194" s="133"/>
      <c r="FR194" s="133"/>
      <c r="FS194" s="133"/>
      <c r="FT194" s="133"/>
      <c r="FU194" s="133"/>
      <c r="FV194" s="133"/>
      <c r="FW194" s="133"/>
      <c r="FX194" s="133"/>
      <c r="FY194" s="133"/>
      <c r="FZ194" s="133"/>
      <c r="GA194" s="133"/>
      <c r="GB194" s="133"/>
      <c r="GC194" s="133"/>
      <c r="GD194" s="133"/>
      <c r="GE194" s="133"/>
      <c r="GF194" s="133"/>
      <c r="GG194" s="133"/>
      <c r="GH194" s="133"/>
      <c r="GI194" s="133"/>
      <c r="GJ194" s="133"/>
      <c r="GK194" s="133"/>
      <c r="GL194" s="133"/>
      <c r="GM194" s="133"/>
      <c r="GN194" s="133"/>
      <c r="GO194" s="133"/>
      <c r="GP194" s="133"/>
      <c r="GQ194" s="133"/>
      <c r="GR194" s="133"/>
      <c r="GS194" s="133"/>
      <c r="GT194" s="133"/>
      <c r="GU194" s="133"/>
      <c r="GV194" s="133"/>
      <c r="GW194" s="133"/>
    </row>
    <row r="195" spans="1:205" s="296" customFormat="1">
      <c r="A195" s="199" t="s">
        <v>821</v>
      </c>
      <c r="B195" s="367" t="s">
        <v>840</v>
      </c>
      <c r="C195" s="177" t="s">
        <v>21</v>
      </c>
      <c r="D195" s="335">
        <v>100000</v>
      </c>
      <c r="E195" s="335"/>
      <c r="F195" s="366">
        <f t="shared" si="5"/>
        <v>281207680</v>
      </c>
      <c r="G195" s="60">
        <v>3</v>
      </c>
      <c r="H195" s="310"/>
      <c r="I195" s="549"/>
      <c r="J195" s="133"/>
      <c r="K195" s="133"/>
      <c r="L195" s="133"/>
      <c r="M195" s="133"/>
      <c r="N195" s="133"/>
      <c r="O195" s="133"/>
      <c r="P195" s="133"/>
      <c r="Q195" s="133"/>
      <c r="R195" s="133"/>
      <c r="S195" s="133"/>
      <c r="T195" s="133"/>
      <c r="U195" s="133"/>
      <c r="V195" s="133"/>
      <c r="W195" s="133"/>
      <c r="X195" s="133"/>
      <c r="Y195" s="133"/>
      <c r="Z195" s="133"/>
      <c r="AA195" s="133"/>
      <c r="AB195" s="133"/>
      <c r="AC195" s="133"/>
      <c r="AD195" s="133"/>
      <c r="AE195" s="133"/>
      <c r="AF195" s="133"/>
      <c r="AG195" s="133"/>
      <c r="AH195" s="133"/>
      <c r="AI195" s="133"/>
      <c r="AJ195" s="133"/>
      <c r="AK195" s="133"/>
      <c r="AL195" s="133"/>
      <c r="AM195" s="133"/>
      <c r="AN195" s="133"/>
      <c r="AO195" s="133"/>
      <c r="AP195" s="133"/>
      <c r="AQ195" s="133"/>
      <c r="AR195" s="133"/>
      <c r="AS195" s="133"/>
      <c r="AT195" s="133"/>
      <c r="AU195" s="133"/>
      <c r="AV195" s="133"/>
      <c r="AW195" s="133"/>
      <c r="AX195" s="133"/>
      <c r="AY195" s="133"/>
      <c r="AZ195" s="133"/>
      <c r="BA195" s="133"/>
      <c r="BB195" s="133"/>
      <c r="BC195" s="133"/>
      <c r="BD195" s="133"/>
      <c r="BE195" s="133"/>
      <c r="BF195" s="133"/>
      <c r="BG195" s="133"/>
      <c r="BH195" s="133"/>
      <c r="BI195" s="133"/>
      <c r="BJ195" s="133"/>
      <c r="BK195" s="133"/>
      <c r="BL195" s="133"/>
      <c r="BM195" s="133"/>
      <c r="BN195" s="133"/>
      <c r="BO195" s="133"/>
      <c r="BP195" s="133"/>
      <c r="BQ195" s="133"/>
      <c r="BR195" s="133"/>
      <c r="BS195" s="133"/>
      <c r="BT195" s="133"/>
      <c r="BU195" s="133"/>
      <c r="BV195" s="133"/>
      <c r="BW195" s="133"/>
      <c r="BX195" s="133"/>
      <c r="BY195" s="133"/>
      <c r="BZ195" s="133"/>
      <c r="CA195" s="133"/>
      <c r="CB195" s="133"/>
      <c r="CC195" s="133"/>
      <c r="CD195" s="133"/>
      <c r="CE195" s="133"/>
      <c r="CF195" s="133"/>
      <c r="CG195" s="133"/>
      <c r="CH195" s="133"/>
      <c r="CI195" s="133"/>
      <c r="CJ195" s="133"/>
      <c r="CK195" s="133"/>
      <c r="CL195" s="133"/>
      <c r="CM195" s="133"/>
      <c r="CN195" s="133"/>
      <c r="CO195" s="133"/>
      <c r="CP195" s="133"/>
      <c r="CQ195" s="133"/>
      <c r="CR195" s="133"/>
      <c r="CS195" s="133"/>
      <c r="CT195" s="133"/>
      <c r="CU195" s="133"/>
      <c r="CV195" s="133"/>
      <c r="CW195" s="133"/>
      <c r="CX195" s="133"/>
      <c r="CY195" s="133"/>
      <c r="CZ195" s="133"/>
      <c r="DA195" s="133"/>
      <c r="DB195" s="133"/>
      <c r="DC195" s="133"/>
      <c r="DD195" s="133"/>
      <c r="DE195" s="133"/>
      <c r="DF195" s="133"/>
      <c r="DG195" s="133"/>
      <c r="DH195" s="133"/>
      <c r="DI195" s="133"/>
      <c r="DJ195" s="133"/>
      <c r="DK195" s="133"/>
      <c r="DL195" s="133"/>
      <c r="DM195" s="133"/>
      <c r="DN195" s="133"/>
      <c r="DO195" s="133"/>
      <c r="DP195" s="133"/>
      <c r="DQ195" s="133"/>
      <c r="DR195" s="133"/>
      <c r="DS195" s="133"/>
      <c r="DT195" s="133"/>
      <c r="DU195" s="133"/>
      <c r="DV195" s="133"/>
      <c r="DW195" s="133"/>
      <c r="DX195" s="133"/>
      <c r="DY195" s="133"/>
      <c r="DZ195" s="133"/>
      <c r="EA195" s="133"/>
      <c r="EB195" s="133"/>
      <c r="EC195" s="133"/>
      <c r="ED195" s="133"/>
      <c r="EE195" s="133"/>
      <c r="EF195" s="133"/>
      <c r="EG195" s="133"/>
      <c r="EH195" s="133"/>
      <c r="EI195" s="133"/>
      <c r="EJ195" s="133"/>
      <c r="EK195" s="133"/>
      <c r="EL195" s="133"/>
      <c r="EM195" s="133"/>
      <c r="EN195" s="133"/>
      <c r="EO195" s="133"/>
      <c r="EP195" s="133"/>
      <c r="EQ195" s="133"/>
      <c r="ER195" s="133"/>
      <c r="ES195" s="133"/>
      <c r="ET195" s="133"/>
      <c r="EU195" s="133"/>
      <c r="EV195" s="133"/>
      <c r="EW195" s="133"/>
      <c r="EX195" s="133"/>
      <c r="EY195" s="133"/>
      <c r="EZ195" s="133"/>
      <c r="FA195" s="133"/>
      <c r="FB195" s="133"/>
      <c r="FC195" s="133"/>
      <c r="FD195" s="133"/>
      <c r="FE195" s="133"/>
      <c r="FF195" s="133"/>
      <c r="FG195" s="133"/>
      <c r="FH195" s="133"/>
      <c r="FI195" s="133"/>
      <c r="FJ195" s="133"/>
      <c r="FK195" s="133"/>
      <c r="FL195" s="133"/>
      <c r="FM195" s="133"/>
      <c r="FN195" s="133"/>
      <c r="FO195" s="133"/>
      <c r="FP195" s="133"/>
      <c r="FQ195" s="133"/>
      <c r="FR195" s="133"/>
      <c r="FS195" s="133"/>
      <c r="FT195" s="133"/>
      <c r="FU195" s="133"/>
      <c r="FV195" s="133"/>
      <c r="FW195" s="133"/>
      <c r="FX195" s="133"/>
      <c r="FY195" s="133"/>
      <c r="FZ195" s="133"/>
      <c r="GA195" s="133"/>
      <c r="GB195" s="133"/>
      <c r="GC195" s="133"/>
      <c r="GD195" s="133"/>
      <c r="GE195" s="133"/>
      <c r="GF195" s="133"/>
      <c r="GG195" s="133"/>
      <c r="GH195" s="133"/>
      <c r="GI195" s="133"/>
      <c r="GJ195" s="133"/>
      <c r="GK195" s="133"/>
      <c r="GL195" s="133"/>
      <c r="GM195" s="133"/>
      <c r="GN195" s="133"/>
      <c r="GO195" s="133"/>
      <c r="GP195" s="133"/>
      <c r="GQ195" s="133"/>
      <c r="GR195" s="133"/>
      <c r="GS195" s="133"/>
      <c r="GT195" s="133"/>
      <c r="GU195" s="133"/>
      <c r="GV195" s="133"/>
      <c r="GW195" s="133"/>
    </row>
    <row r="196" spans="1:205" s="296" customFormat="1" ht="25.5">
      <c r="A196" s="199" t="s">
        <v>821</v>
      </c>
      <c r="B196" s="367" t="s">
        <v>840</v>
      </c>
      <c r="C196" s="177" t="s">
        <v>2552</v>
      </c>
      <c r="D196" s="335"/>
      <c r="E196" s="335">
        <v>8650000</v>
      </c>
      <c r="F196" s="366">
        <f t="shared" si="5"/>
        <v>272557680</v>
      </c>
      <c r="G196" s="60">
        <v>6</v>
      </c>
      <c r="H196" s="310">
        <v>6.1</v>
      </c>
      <c r="I196" s="549"/>
      <c r="J196" s="133"/>
      <c r="K196" s="133"/>
      <c r="L196" s="133"/>
      <c r="M196" s="133"/>
      <c r="N196" s="133"/>
      <c r="O196" s="133"/>
      <c r="P196" s="133"/>
      <c r="Q196" s="133"/>
      <c r="R196" s="133"/>
      <c r="S196" s="133"/>
      <c r="T196" s="133"/>
      <c r="U196" s="133"/>
      <c r="V196" s="133"/>
      <c r="W196" s="133"/>
      <c r="X196" s="133"/>
      <c r="Y196" s="133"/>
      <c r="Z196" s="133"/>
      <c r="AA196" s="133"/>
      <c r="AB196" s="133"/>
      <c r="AC196" s="133"/>
      <c r="AD196" s="133"/>
      <c r="AE196" s="133"/>
      <c r="AF196" s="133"/>
      <c r="AG196" s="133"/>
      <c r="AH196" s="133"/>
      <c r="AI196" s="133"/>
      <c r="AJ196" s="133"/>
      <c r="AK196" s="133"/>
      <c r="AL196" s="133"/>
      <c r="AM196" s="133"/>
      <c r="AN196" s="133"/>
      <c r="AO196" s="133"/>
      <c r="AP196" s="133"/>
      <c r="AQ196" s="133"/>
      <c r="AR196" s="133"/>
      <c r="AS196" s="133"/>
      <c r="AT196" s="133"/>
      <c r="AU196" s="133"/>
      <c r="AV196" s="133"/>
      <c r="AW196" s="133"/>
      <c r="AX196" s="133"/>
      <c r="AY196" s="133"/>
      <c r="AZ196" s="133"/>
      <c r="BA196" s="133"/>
      <c r="BB196" s="133"/>
      <c r="BC196" s="133"/>
      <c r="BD196" s="133"/>
      <c r="BE196" s="133"/>
      <c r="BF196" s="133"/>
      <c r="BG196" s="133"/>
      <c r="BH196" s="133"/>
      <c r="BI196" s="133"/>
      <c r="BJ196" s="133"/>
      <c r="BK196" s="133"/>
      <c r="BL196" s="133"/>
      <c r="BM196" s="133"/>
      <c r="BN196" s="133"/>
      <c r="BO196" s="133"/>
      <c r="BP196" s="133"/>
      <c r="BQ196" s="133"/>
      <c r="BR196" s="133"/>
      <c r="BS196" s="133"/>
      <c r="BT196" s="133"/>
      <c r="BU196" s="133"/>
      <c r="BV196" s="133"/>
      <c r="BW196" s="133"/>
      <c r="BX196" s="133"/>
      <c r="BY196" s="133"/>
      <c r="BZ196" s="133"/>
      <c r="CA196" s="133"/>
      <c r="CB196" s="133"/>
      <c r="CC196" s="133"/>
      <c r="CD196" s="133"/>
      <c r="CE196" s="133"/>
      <c r="CF196" s="133"/>
      <c r="CG196" s="133"/>
      <c r="CH196" s="133"/>
      <c r="CI196" s="133"/>
      <c r="CJ196" s="133"/>
      <c r="CK196" s="133"/>
      <c r="CL196" s="133"/>
      <c r="CM196" s="133"/>
      <c r="CN196" s="133"/>
      <c r="CO196" s="133"/>
      <c r="CP196" s="133"/>
      <c r="CQ196" s="133"/>
      <c r="CR196" s="133"/>
      <c r="CS196" s="133"/>
      <c r="CT196" s="133"/>
      <c r="CU196" s="133"/>
      <c r="CV196" s="133"/>
      <c r="CW196" s="133"/>
      <c r="CX196" s="133"/>
      <c r="CY196" s="133"/>
      <c r="CZ196" s="133"/>
      <c r="DA196" s="133"/>
      <c r="DB196" s="133"/>
      <c r="DC196" s="133"/>
      <c r="DD196" s="133"/>
      <c r="DE196" s="133"/>
      <c r="DF196" s="133"/>
      <c r="DG196" s="133"/>
      <c r="DH196" s="133"/>
      <c r="DI196" s="133"/>
      <c r="DJ196" s="133"/>
      <c r="DK196" s="133"/>
      <c r="DL196" s="133"/>
      <c r="DM196" s="133"/>
      <c r="DN196" s="133"/>
      <c r="DO196" s="133"/>
      <c r="DP196" s="133"/>
      <c r="DQ196" s="133"/>
      <c r="DR196" s="133"/>
      <c r="DS196" s="133"/>
      <c r="DT196" s="133"/>
      <c r="DU196" s="133"/>
      <c r="DV196" s="133"/>
      <c r="DW196" s="133"/>
      <c r="DX196" s="133"/>
      <c r="DY196" s="133"/>
      <c r="DZ196" s="133"/>
      <c r="EA196" s="133"/>
      <c r="EB196" s="133"/>
      <c r="EC196" s="133"/>
      <c r="ED196" s="133"/>
      <c r="EE196" s="133"/>
      <c r="EF196" s="133"/>
      <c r="EG196" s="133"/>
      <c r="EH196" s="133"/>
      <c r="EI196" s="133"/>
      <c r="EJ196" s="133"/>
      <c r="EK196" s="133"/>
      <c r="EL196" s="133"/>
      <c r="EM196" s="133"/>
      <c r="EN196" s="133"/>
      <c r="EO196" s="133"/>
      <c r="EP196" s="133"/>
      <c r="EQ196" s="133"/>
      <c r="ER196" s="133"/>
      <c r="ES196" s="133"/>
      <c r="ET196" s="133"/>
      <c r="EU196" s="133"/>
      <c r="EV196" s="133"/>
      <c r="EW196" s="133"/>
      <c r="EX196" s="133"/>
      <c r="EY196" s="133"/>
      <c r="EZ196" s="133"/>
      <c r="FA196" s="133"/>
      <c r="FB196" s="133"/>
      <c r="FC196" s="133"/>
      <c r="FD196" s="133"/>
      <c r="FE196" s="133"/>
      <c r="FF196" s="133"/>
      <c r="FG196" s="133"/>
      <c r="FH196" s="133"/>
      <c r="FI196" s="133"/>
      <c r="FJ196" s="133"/>
      <c r="FK196" s="133"/>
      <c r="FL196" s="133"/>
      <c r="FM196" s="133"/>
      <c r="FN196" s="133"/>
      <c r="FO196" s="133"/>
      <c r="FP196" s="133"/>
      <c r="FQ196" s="133"/>
      <c r="FR196" s="133"/>
      <c r="FS196" s="133"/>
      <c r="FT196" s="133"/>
      <c r="FU196" s="133"/>
      <c r="FV196" s="133"/>
      <c r="FW196" s="133"/>
      <c r="FX196" s="133"/>
      <c r="FY196" s="133"/>
      <c r="FZ196" s="133"/>
      <c r="GA196" s="133"/>
      <c r="GB196" s="133"/>
      <c r="GC196" s="133"/>
      <c r="GD196" s="133"/>
      <c r="GE196" s="133"/>
      <c r="GF196" s="133"/>
      <c r="GG196" s="133"/>
      <c r="GH196" s="133"/>
      <c r="GI196" s="133"/>
      <c r="GJ196" s="133"/>
      <c r="GK196" s="133"/>
      <c r="GL196" s="133"/>
      <c r="GM196" s="133"/>
      <c r="GN196" s="133"/>
      <c r="GO196" s="133"/>
      <c r="GP196" s="133"/>
      <c r="GQ196" s="133"/>
      <c r="GR196" s="133"/>
      <c r="GS196" s="133"/>
      <c r="GT196" s="133"/>
      <c r="GU196" s="133"/>
      <c r="GV196" s="133"/>
      <c r="GW196" s="133"/>
    </row>
    <row r="197" spans="1:205" s="296" customFormat="1">
      <c r="A197" s="199" t="s">
        <v>822</v>
      </c>
      <c r="B197" s="367" t="s">
        <v>841</v>
      </c>
      <c r="C197" s="177" t="s">
        <v>852</v>
      </c>
      <c r="D197" s="210">
        <v>45588</v>
      </c>
      <c r="E197" s="335"/>
      <c r="F197" s="366">
        <f t="shared" si="5"/>
        <v>272603268</v>
      </c>
      <c r="G197" s="60">
        <v>4</v>
      </c>
      <c r="H197" s="317">
        <v>4.0999999999999996</v>
      </c>
      <c r="I197" s="549"/>
      <c r="J197" s="133"/>
      <c r="K197" s="133"/>
      <c r="L197" s="133"/>
      <c r="M197" s="133"/>
      <c r="N197" s="133"/>
      <c r="O197" s="133"/>
      <c r="P197" s="133"/>
      <c r="Q197" s="133"/>
      <c r="R197" s="133"/>
      <c r="S197" s="133"/>
      <c r="T197" s="133"/>
      <c r="U197" s="133"/>
      <c r="V197" s="133"/>
      <c r="W197" s="133"/>
      <c r="X197" s="133"/>
      <c r="Y197" s="133"/>
      <c r="Z197" s="133"/>
      <c r="AA197" s="133"/>
      <c r="AB197" s="133"/>
      <c r="AC197" s="133"/>
      <c r="AD197" s="133"/>
      <c r="AE197" s="133"/>
      <c r="AF197" s="133"/>
      <c r="AG197" s="133"/>
      <c r="AH197" s="133"/>
      <c r="AI197" s="133"/>
      <c r="AJ197" s="133"/>
      <c r="AK197" s="133"/>
      <c r="AL197" s="133"/>
      <c r="AM197" s="133"/>
      <c r="AN197" s="133"/>
      <c r="AO197" s="133"/>
      <c r="AP197" s="133"/>
      <c r="AQ197" s="133"/>
      <c r="AR197" s="133"/>
      <c r="AS197" s="133"/>
      <c r="AT197" s="133"/>
      <c r="AU197" s="133"/>
      <c r="AV197" s="133"/>
      <c r="AW197" s="133"/>
      <c r="AX197" s="133"/>
      <c r="AY197" s="133"/>
      <c r="AZ197" s="133"/>
      <c r="BA197" s="133"/>
      <c r="BB197" s="133"/>
      <c r="BC197" s="133"/>
      <c r="BD197" s="133"/>
      <c r="BE197" s="133"/>
      <c r="BF197" s="133"/>
      <c r="BG197" s="133"/>
      <c r="BH197" s="133"/>
      <c r="BI197" s="133"/>
      <c r="BJ197" s="133"/>
      <c r="BK197" s="133"/>
      <c r="BL197" s="133"/>
      <c r="BM197" s="133"/>
      <c r="BN197" s="133"/>
      <c r="BO197" s="133"/>
      <c r="BP197" s="133"/>
      <c r="BQ197" s="133"/>
      <c r="BR197" s="133"/>
      <c r="BS197" s="133"/>
      <c r="BT197" s="133"/>
      <c r="BU197" s="133"/>
      <c r="BV197" s="133"/>
      <c r="BW197" s="133"/>
      <c r="BX197" s="133"/>
      <c r="BY197" s="133"/>
      <c r="BZ197" s="133"/>
      <c r="CA197" s="133"/>
      <c r="CB197" s="133"/>
      <c r="CC197" s="133"/>
      <c r="CD197" s="133"/>
      <c r="CE197" s="133"/>
      <c r="CF197" s="133"/>
      <c r="CG197" s="133"/>
      <c r="CH197" s="133"/>
      <c r="CI197" s="133"/>
      <c r="CJ197" s="133"/>
      <c r="CK197" s="133"/>
      <c r="CL197" s="133"/>
      <c r="CM197" s="133"/>
      <c r="CN197" s="133"/>
      <c r="CO197" s="133"/>
      <c r="CP197" s="133"/>
      <c r="CQ197" s="133"/>
      <c r="CR197" s="133"/>
      <c r="CS197" s="133"/>
      <c r="CT197" s="133"/>
      <c r="CU197" s="133"/>
      <c r="CV197" s="133"/>
      <c r="CW197" s="133"/>
      <c r="CX197" s="133"/>
      <c r="CY197" s="133"/>
      <c r="CZ197" s="133"/>
      <c r="DA197" s="133"/>
      <c r="DB197" s="133"/>
      <c r="DC197" s="133"/>
      <c r="DD197" s="133"/>
      <c r="DE197" s="133"/>
      <c r="DF197" s="133"/>
      <c r="DG197" s="133"/>
      <c r="DH197" s="133"/>
      <c r="DI197" s="133"/>
      <c r="DJ197" s="133"/>
      <c r="DK197" s="133"/>
      <c r="DL197" s="133"/>
      <c r="DM197" s="133"/>
      <c r="DN197" s="133"/>
      <c r="DO197" s="133"/>
      <c r="DP197" s="133"/>
      <c r="DQ197" s="133"/>
      <c r="DR197" s="133"/>
      <c r="DS197" s="133"/>
      <c r="DT197" s="133"/>
      <c r="DU197" s="133"/>
      <c r="DV197" s="133"/>
      <c r="DW197" s="133"/>
      <c r="DX197" s="133"/>
      <c r="DY197" s="133"/>
      <c r="DZ197" s="133"/>
      <c r="EA197" s="133"/>
      <c r="EB197" s="133"/>
      <c r="EC197" s="133"/>
      <c r="ED197" s="133"/>
      <c r="EE197" s="133"/>
      <c r="EF197" s="133"/>
      <c r="EG197" s="133"/>
      <c r="EH197" s="133"/>
      <c r="EI197" s="133"/>
      <c r="EJ197" s="133"/>
      <c r="EK197" s="133"/>
      <c r="EL197" s="133"/>
      <c r="EM197" s="133"/>
      <c r="EN197" s="133"/>
      <c r="EO197" s="133"/>
      <c r="EP197" s="133"/>
      <c r="EQ197" s="133"/>
      <c r="ER197" s="133"/>
      <c r="ES197" s="133"/>
      <c r="ET197" s="133"/>
      <c r="EU197" s="133"/>
      <c r="EV197" s="133"/>
      <c r="EW197" s="133"/>
      <c r="EX197" s="133"/>
      <c r="EY197" s="133"/>
      <c r="EZ197" s="133"/>
      <c r="FA197" s="133"/>
      <c r="FB197" s="133"/>
      <c r="FC197" s="133"/>
      <c r="FD197" s="133"/>
      <c r="FE197" s="133"/>
      <c r="FF197" s="133"/>
      <c r="FG197" s="133"/>
      <c r="FH197" s="133"/>
      <c r="FI197" s="133"/>
      <c r="FJ197" s="133"/>
      <c r="FK197" s="133"/>
      <c r="FL197" s="133"/>
      <c r="FM197" s="133"/>
      <c r="FN197" s="133"/>
      <c r="FO197" s="133"/>
      <c r="FP197" s="133"/>
      <c r="FQ197" s="133"/>
      <c r="FR197" s="133"/>
      <c r="FS197" s="133"/>
      <c r="FT197" s="133"/>
      <c r="FU197" s="133"/>
      <c r="FV197" s="133"/>
      <c r="FW197" s="133"/>
      <c r="FX197" s="133"/>
      <c r="FY197" s="133"/>
      <c r="FZ197" s="133"/>
      <c r="GA197" s="133"/>
      <c r="GB197" s="133"/>
      <c r="GC197" s="133"/>
      <c r="GD197" s="133"/>
      <c r="GE197" s="133"/>
      <c r="GF197" s="133"/>
      <c r="GG197" s="133"/>
      <c r="GH197" s="133"/>
      <c r="GI197" s="133"/>
      <c r="GJ197" s="133"/>
      <c r="GK197" s="133"/>
      <c r="GL197" s="133"/>
      <c r="GM197" s="133"/>
      <c r="GN197" s="133"/>
      <c r="GO197" s="133"/>
      <c r="GP197" s="133"/>
      <c r="GQ197" s="133"/>
      <c r="GR197" s="133"/>
      <c r="GS197" s="133"/>
      <c r="GT197" s="133"/>
      <c r="GU197" s="133"/>
      <c r="GV197" s="133"/>
      <c r="GW197" s="133"/>
    </row>
    <row r="198" spans="1:205" s="296" customFormat="1">
      <c r="A198" s="199" t="s">
        <v>823</v>
      </c>
      <c r="B198" s="367" t="s">
        <v>842</v>
      </c>
      <c r="C198" s="177" t="s">
        <v>2504</v>
      </c>
      <c r="D198" s="335">
        <v>200000</v>
      </c>
      <c r="E198" s="335"/>
      <c r="F198" s="366">
        <f t="shared" si="5"/>
        <v>272803268</v>
      </c>
      <c r="G198" s="60">
        <v>3</v>
      </c>
      <c r="H198" s="310"/>
      <c r="I198" s="549"/>
      <c r="J198" s="133"/>
      <c r="K198" s="133"/>
      <c r="L198" s="133"/>
      <c r="M198" s="133"/>
      <c r="N198" s="133"/>
      <c r="O198" s="133"/>
      <c r="P198" s="133"/>
      <c r="Q198" s="133"/>
      <c r="R198" s="133"/>
      <c r="S198" s="133"/>
      <c r="T198" s="133"/>
      <c r="U198" s="133"/>
      <c r="V198" s="133"/>
      <c r="W198" s="133"/>
      <c r="X198" s="133"/>
      <c r="Y198" s="133"/>
      <c r="Z198" s="133"/>
      <c r="AA198" s="133"/>
      <c r="AB198" s="133"/>
      <c r="AC198" s="133"/>
      <c r="AD198" s="133"/>
      <c r="AE198" s="133"/>
      <c r="AF198" s="133"/>
      <c r="AG198" s="133"/>
      <c r="AH198" s="133"/>
      <c r="AI198" s="133"/>
      <c r="AJ198" s="133"/>
      <c r="AK198" s="133"/>
      <c r="AL198" s="133"/>
      <c r="AM198" s="133"/>
      <c r="AN198" s="133"/>
      <c r="AO198" s="133"/>
      <c r="AP198" s="133"/>
      <c r="AQ198" s="133"/>
      <c r="AR198" s="133"/>
      <c r="AS198" s="133"/>
      <c r="AT198" s="133"/>
      <c r="AU198" s="133"/>
      <c r="AV198" s="133"/>
      <c r="AW198" s="133"/>
      <c r="AX198" s="133"/>
      <c r="AY198" s="133"/>
      <c r="AZ198" s="133"/>
      <c r="BA198" s="133"/>
      <c r="BB198" s="133"/>
      <c r="BC198" s="133"/>
      <c r="BD198" s="133"/>
      <c r="BE198" s="133"/>
      <c r="BF198" s="133"/>
      <c r="BG198" s="133"/>
      <c r="BH198" s="133"/>
      <c r="BI198" s="133"/>
      <c r="BJ198" s="133"/>
      <c r="BK198" s="133"/>
      <c r="BL198" s="133"/>
      <c r="BM198" s="133"/>
      <c r="BN198" s="133"/>
      <c r="BO198" s="133"/>
      <c r="BP198" s="133"/>
      <c r="BQ198" s="133"/>
      <c r="BR198" s="133"/>
      <c r="BS198" s="133"/>
      <c r="BT198" s="133"/>
      <c r="BU198" s="133"/>
      <c r="BV198" s="133"/>
      <c r="BW198" s="133"/>
      <c r="BX198" s="133"/>
      <c r="BY198" s="133"/>
      <c r="BZ198" s="133"/>
      <c r="CA198" s="133"/>
      <c r="CB198" s="133"/>
      <c r="CC198" s="133"/>
      <c r="CD198" s="133"/>
      <c r="CE198" s="133"/>
      <c r="CF198" s="133"/>
      <c r="CG198" s="133"/>
      <c r="CH198" s="133"/>
      <c r="CI198" s="133"/>
      <c r="CJ198" s="133"/>
      <c r="CK198" s="133"/>
      <c r="CL198" s="133"/>
      <c r="CM198" s="133"/>
      <c r="CN198" s="133"/>
      <c r="CO198" s="133"/>
      <c r="CP198" s="133"/>
      <c r="CQ198" s="133"/>
      <c r="CR198" s="133"/>
      <c r="CS198" s="133"/>
      <c r="CT198" s="133"/>
      <c r="CU198" s="133"/>
      <c r="CV198" s="133"/>
      <c r="CW198" s="133"/>
      <c r="CX198" s="133"/>
      <c r="CY198" s="133"/>
      <c r="CZ198" s="133"/>
      <c r="DA198" s="133"/>
      <c r="DB198" s="133"/>
      <c r="DC198" s="133"/>
      <c r="DD198" s="133"/>
      <c r="DE198" s="133"/>
      <c r="DF198" s="133"/>
      <c r="DG198" s="133"/>
      <c r="DH198" s="133"/>
      <c r="DI198" s="133"/>
      <c r="DJ198" s="133"/>
      <c r="DK198" s="133"/>
      <c r="DL198" s="133"/>
      <c r="DM198" s="133"/>
      <c r="DN198" s="133"/>
      <c r="DO198" s="133"/>
      <c r="DP198" s="133"/>
      <c r="DQ198" s="133"/>
      <c r="DR198" s="133"/>
      <c r="DS198" s="133"/>
      <c r="DT198" s="133"/>
      <c r="DU198" s="133"/>
      <c r="DV198" s="133"/>
      <c r="DW198" s="133"/>
      <c r="DX198" s="133"/>
      <c r="DY198" s="133"/>
      <c r="DZ198" s="133"/>
      <c r="EA198" s="133"/>
      <c r="EB198" s="133"/>
      <c r="EC198" s="133"/>
      <c r="ED198" s="133"/>
      <c r="EE198" s="133"/>
      <c r="EF198" s="133"/>
      <c r="EG198" s="133"/>
      <c r="EH198" s="133"/>
      <c r="EI198" s="133"/>
      <c r="EJ198" s="133"/>
      <c r="EK198" s="133"/>
      <c r="EL198" s="133"/>
      <c r="EM198" s="133"/>
      <c r="EN198" s="133"/>
      <c r="EO198" s="133"/>
      <c r="EP198" s="133"/>
      <c r="EQ198" s="133"/>
      <c r="ER198" s="133"/>
      <c r="ES198" s="133"/>
      <c r="ET198" s="133"/>
      <c r="EU198" s="133"/>
      <c r="EV198" s="133"/>
      <c r="EW198" s="133"/>
      <c r="EX198" s="133"/>
      <c r="EY198" s="133"/>
      <c r="EZ198" s="133"/>
      <c r="FA198" s="133"/>
      <c r="FB198" s="133"/>
      <c r="FC198" s="133"/>
      <c r="FD198" s="133"/>
      <c r="FE198" s="133"/>
      <c r="FF198" s="133"/>
      <c r="FG198" s="133"/>
      <c r="FH198" s="133"/>
      <c r="FI198" s="133"/>
      <c r="FJ198" s="133"/>
      <c r="FK198" s="133"/>
      <c r="FL198" s="133"/>
      <c r="FM198" s="133"/>
      <c r="FN198" s="133"/>
      <c r="FO198" s="133"/>
      <c r="FP198" s="133"/>
      <c r="FQ198" s="133"/>
      <c r="FR198" s="133"/>
      <c r="FS198" s="133"/>
      <c r="FT198" s="133"/>
      <c r="FU198" s="133"/>
      <c r="FV198" s="133"/>
      <c r="FW198" s="133"/>
      <c r="FX198" s="133"/>
      <c r="FY198" s="133"/>
      <c r="FZ198" s="133"/>
      <c r="GA198" s="133"/>
      <c r="GB198" s="133"/>
      <c r="GC198" s="133"/>
      <c r="GD198" s="133"/>
      <c r="GE198" s="133"/>
      <c r="GF198" s="133"/>
      <c r="GG198" s="133"/>
      <c r="GH198" s="133"/>
      <c r="GI198" s="133"/>
      <c r="GJ198" s="133"/>
      <c r="GK198" s="133"/>
      <c r="GL198" s="133"/>
      <c r="GM198" s="133"/>
      <c r="GN198" s="133"/>
      <c r="GO198" s="133"/>
      <c r="GP198" s="133"/>
      <c r="GQ198" s="133"/>
      <c r="GR198" s="133"/>
      <c r="GS198" s="133"/>
      <c r="GT198" s="133"/>
      <c r="GU198" s="133"/>
      <c r="GV198" s="133"/>
      <c r="GW198" s="133"/>
    </row>
    <row r="199" spans="1:205" s="296" customFormat="1" ht="25.5">
      <c r="A199" s="199" t="s">
        <v>824</v>
      </c>
      <c r="B199" s="367" t="s">
        <v>843</v>
      </c>
      <c r="C199" s="177" t="s">
        <v>828</v>
      </c>
      <c r="D199" s="335"/>
      <c r="E199" s="335">
        <v>72642500</v>
      </c>
      <c r="F199" s="366">
        <f t="shared" si="5"/>
        <v>200160768</v>
      </c>
      <c r="G199" s="60">
        <v>6</v>
      </c>
      <c r="H199" s="310">
        <v>6.1</v>
      </c>
      <c r="I199" s="549"/>
      <c r="J199" s="133"/>
      <c r="K199" s="133"/>
      <c r="L199" s="133"/>
      <c r="M199" s="133"/>
      <c r="N199" s="133"/>
      <c r="O199" s="133"/>
      <c r="P199" s="133"/>
      <c r="Q199" s="133"/>
      <c r="R199" s="133"/>
      <c r="S199" s="133"/>
      <c r="T199" s="133"/>
      <c r="U199" s="133"/>
      <c r="V199" s="133"/>
      <c r="W199" s="133"/>
      <c r="X199" s="133"/>
      <c r="Y199" s="133"/>
      <c r="Z199" s="133"/>
      <c r="AA199" s="133"/>
      <c r="AB199" s="133"/>
      <c r="AC199" s="133"/>
      <c r="AD199" s="133"/>
      <c r="AE199" s="133"/>
      <c r="AF199" s="133"/>
      <c r="AG199" s="133"/>
      <c r="AH199" s="133"/>
      <c r="AI199" s="133"/>
      <c r="AJ199" s="133"/>
      <c r="AK199" s="133"/>
      <c r="AL199" s="133"/>
      <c r="AM199" s="133"/>
      <c r="AN199" s="133"/>
      <c r="AO199" s="133"/>
      <c r="AP199" s="133"/>
      <c r="AQ199" s="133"/>
      <c r="AR199" s="133"/>
      <c r="AS199" s="133"/>
      <c r="AT199" s="133"/>
      <c r="AU199" s="133"/>
      <c r="AV199" s="133"/>
      <c r="AW199" s="133"/>
      <c r="AX199" s="133"/>
      <c r="AY199" s="133"/>
      <c r="AZ199" s="133"/>
      <c r="BA199" s="133"/>
      <c r="BB199" s="133"/>
      <c r="BC199" s="133"/>
      <c r="BD199" s="133"/>
      <c r="BE199" s="133"/>
      <c r="BF199" s="133"/>
      <c r="BG199" s="133"/>
      <c r="BH199" s="133"/>
      <c r="BI199" s="133"/>
      <c r="BJ199" s="133"/>
      <c r="BK199" s="133"/>
      <c r="BL199" s="133"/>
      <c r="BM199" s="133"/>
      <c r="BN199" s="133"/>
      <c r="BO199" s="133"/>
      <c r="BP199" s="133"/>
      <c r="BQ199" s="133"/>
      <c r="BR199" s="133"/>
      <c r="BS199" s="133"/>
      <c r="BT199" s="133"/>
      <c r="BU199" s="133"/>
      <c r="BV199" s="133"/>
      <c r="BW199" s="133"/>
      <c r="BX199" s="133"/>
      <c r="BY199" s="133"/>
      <c r="BZ199" s="133"/>
      <c r="CA199" s="133"/>
      <c r="CB199" s="133"/>
      <c r="CC199" s="133"/>
      <c r="CD199" s="133"/>
      <c r="CE199" s="133"/>
      <c r="CF199" s="133"/>
      <c r="CG199" s="133"/>
      <c r="CH199" s="133"/>
      <c r="CI199" s="133"/>
      <c r="CJ199" s="133"/>
      <c r="CK199" s="133"/>
      <c r="CL199" s="133"/>
      <c r="CM199" s="133"/>
      <c r="CN199" s="133"/>
      <c r="CO199" s="133"/>
      <c r="CP199" s="133"/>
      <c r="CQ199" s="133"/>
      <c r="CR199" s="133"/>
      <c r="CS199" s="133"/>
      <c r="CT199" s="133"/>
      <c r="CU199" s="133"/>
      <c r="CV199" s="133"/>
      <c r="CW199" s="133"/>
      <c r="CX199" s="133"/>
      <c r="CY199" s="133"/>
      <c r="CZ199" s="133"/>
      <c r="DA199" s="133"/>
      <c r="DB199" s="133"/>
      <c r="DC199" s="133"/>
      <c r="DD199" s="133"/>
      <c r="DE199" s="133"/>
      <c r="DF199" s="133"/>
      <c r="DG199" s="133"/>
      <c r="DH199" s="133"/>
      <c r="DI199" s="133"/>
      <c r="DJ199" s="133"/>
      <c r="DK199" s="133"/>
      <c r="DL199" s="133"/>
      <c r="DM199" s="133"/>
      <c r="DN199" s="133"/>
      <c r="DO199" s="133"/>
      <c r="DP199" s="133"/>
      <c r="DQ199" s="133"/>
      <c r="DR199" s="133"/>
      <c r="DS199" s="133"/>
      <c r="DT199" s="133"/>
      <c r="DU199" s="133"/>
      <c r="DV199" s="133"/>
      <c r="DW199" s="133"/>
      <c r="DX199" s="133"/>
      <c r="DY199" s="133"/>
      <c r="DZ199" s="133"/>
      <c r="EA199" s="133"/>
      <c r="EB199" s="133"/>
      <c r="EC199" s="133"/>
      <c r="ED199" s="133"/>
      <c r="EE199" s="133"/>
      <c r="EF199" s="133"/>
      <c r="EG199" s="133"/>
      <c r="EH199" s="133"/>
      <c r="EI199" s="133"/>
      <c r="EJ199" s="133"/>
      <c r="EK199" s="133"/>
      <c r="EL199" s="133"/>
      <c r="EM199" s="133"/>
      <c r="EN199" s="133"/>
      <c r="EO199" s="133"/>
      <c r="EP199" s="133"/>
      <c r="EQ199" s="133"/>
      <c r="ER199" s="133"/>
      <c r="ES199" s="133"/>
      <c r="ET199" s="133"/>
      <c r="EU199" s="133"/>
      <c r="EV199" s="133"/>
      <c r="EW199" s="133"/>
      <c r="EX199" s="133"/>
      <c r="EY199" s="133"/>
      <c r="EZ199" s="133"/>
      <c r="FA199" s="133"/>
      <c r="FB199" s="133"/>
      <c r="FC199" s="133"/>
      <c r="FD199" s="133"/>
      <c r="FE199" s="133"/>
      <c r="FF199" s="133"/>
      <c r="FG199" s="133"/>
      <c r="FH199" s="133"/>
      <c r="FI199" s="133"/>
      <c r="FJ199" s="133"/>
      <c r="FK199" s="133"/>
      <c r="FL199" s="133"/>
      <c r="FM199" s="133"/>
      <c r="FN199" s="133"/>
      <c r="FO199" s="133"/>
      <c r="FP199" s="133"/>
      <c r="FQ199" s="133"/>
      <c r="FR199" s="133"/>
      <c r="FS199" s="133"/>
      <c r="FT199" s="133"/>
      <c r="FU199" s="133"/>
      <c r="FV199" s="133"/>
      <c r="FW199" s="133"/>
      <c r="FX199" s="133"/>
      <c r="FY199" s="133"/>
      <c r="FZ199" s="133"/>
      <c r="GA199" s="133"/>
      <c r="GB199" s="133"/>
      <c r="GC199" s="133"/>
      <c r="GD199" s="133"/>
      <c r="GE199" s="133"/>
      <c r="GF199" s="133"/>
      <c r="GG199" s="133"/>
      <c r="GH199" s="133"/>
      <c r="GI199" s="133"/>
      <c r="GJ199" s="133"/>
      <c r="GK199" s="133"/>
      <c r="GL199" s="133"/>
      <c r="GM199" s="133"/>
      <c r="GN199" s="133"/>
      <c r="GO199" s="133"/>
      <c r="GP199" s="133"/>
      <c r="GQ199" s="133"/>
      <c r="GR199" s="133"/>
      <c r="GS199" s="133"/>
      <c r="GT199" s="133"/>
      <c r="GU199" s="133"/>
      <c r="GV199" s="133"/>
      <c r="GW199" s="133"/>
    </row>
    <row r="200" spans="1:205" s="296" customFormat="1">
      <c r="A200" s="199"/>
      <c r="B200" s="367"/>
      <c r="C200" s="1053" t="s">
        <v>829</v>
      </c>
      <c r="D200" s="373">
        <f>SUM(D171:D199)</f>
        <v>845312711</v>
      </c>
      <c r="E200" s="373">
        <f>SUM(E171:E199)</f>
        <v>660183500</v>
      </c>
      <c r="F200" s="320">
        <f>F170+D200-E200</f>
        <v>200160768</v>
      </c>
      <c r="G200" s="60"/>
      <c r="H200" s="310"/>
      <c r="I200" s="549"/>
      <c r="J200" s="133"/>
      <c r="K200" s="133"/>
      <c r="L200" s="133"/>
      <c r="M200" s="133"/>
      <c r="N200" s="133"/>
      <c r="O200" s="133"/>
      <c r="P200" s="133"/>
      <c r="Q200" s="133"/>
      <c r="R200" s="133"/>
      <c r="S200" s="133"/>
      <c r="T200" s="133"/>
      <c r="U200" s="133"/>
      <c r="V200" s="133"/>
      <c r="W200" s="133"/>
      <c r="X200" s="133"/>
      <c r="Y200" s="133"/>
      <c r="Z200" s="133"/>
      <c r="AA200" s="133"/>
      <c r="AB200" s="133"/>
      <c r="AC200" s="133"/>
      <c r="AD200" s="133"/>
      <c r="AE200" s="133"/>
      <c r="AF200" s="133"/>
      <c r="AG200" s="133"/>
      <c r="AH200" s="133"/>
      <c r="AI200" s="133"/>
      <c r="AJ200" s="133"/>
      <c r="AK200" s="133"/>
      <c r="AL200" s="133"/>
      <c r="AM200" s="133"/>
      <c r="AN200" s="133"/>
      <c r="AO200" s="133"/>
      <c r="AP200" s="133"/>
      <c r="AQ200" s="133"/>
      <c r="AR200" s="133"/>
      <c r="AS200" s="133"/>
      <c r="AT200" s="133"/>
      <c r="AU200" s="133"/>
      <c r="AV200" s="133"/>
      <c r="AW200" s="133"/>
      <c r="AX200" s="133"/>
      <c r="AY200" s="133"/>
      <c r="AZ200" s="133"/>
      <c r="BA200" s="133"/>
      <c r="BB200" s="133"/>
      <c r="BC200" s="133"/>
      <c r="BD200" s="133"/>
      <c r="BE200" s="133"/>
      <c r="BF200" s="133"/>
      <c r="BG200" s="133"/>
      <c r="BH200" s="133"/>
      <c r="BI200" s="133"/>
      <c r="BJ200" s="133"/>
      <c r="BK200" s="133"/>
      <c r="BL200" s="133"/>
      <c r="BM200" s="133"/>
      <c r="BN200" s="133"/>
      <c r="BO200" s="133"/>
      <c r="BP200" s="133"/>
      <c r="BQ200" s="133"/>
      <c r="BR200" s="133"/>
      <c r="BS200" s="133"/>
      <c r="BT200" s="133"/>
      <c r="BU200" s="133"/>
      <c r="BV200" s="133"/>
      <c r="BW200" s="133"/>
      <c r="BX200" s="133"/>
      <c r="BY200" s="133"/>
      <c r="BZ200" s="133"/>
      <c r="CA200" s="133"/>
      <c r="CB200" s="133"/>
      <c r="CC200" s="133"/>
      <c r="CD200" s="133"/>
      <c r="CE200" s="133"/>
      <c r="CF200" s="133"/>
      <c r="CG200" s="133"/>
      <c r="CH200" s="133"/>
      <c r="CI200" s="133"/>
      <c r="CJ200" s="133"/>
      <c r="CK200" s="133"/>
      <c r="CL200" s="133"/>
      <c r="CM200" s="133"/>
      <c r="CN200" s="133"/>
      <c r="CO200" s="133"/>
      <c r="CP200" s="133"/>
      <c r="CQ200" s="133"/>
      <c r="CR200" s="133"/>
      <c r="CS200" s="133"/>
      <c r="CT200" s="133"/>
      <c r="CU200" s="133"/>
      <c r="CV200" s="133"/>
      <c r="CW200" s="133"/>
      <c r="CX200" s="133"/>
      <c r="CY200" s="133"/>
      <c r="CZ200" s="133"/>
      <c r="DA200" s="133"/>
      <c r="DB200" s="133"/>
      <c r="DC200" s="133"/>
      <c r="DD200" s="133"/>
      <c r="DE200" s="133"/>
      <c r="DF200" s="133"/>
      <c r="DG200" s="133"/>
      <c r="DH200" s="133"/>
      <c r="DI200" s="133"/>
      <c r="DJ200" s="133"/>
      <c r="DK200" s="133"/>
      <c r="DL200" s="133"/>
      <c r="DM200" s="133"/>
      <c r="DN200" s="133"/>
      <c r="DO200" s="133"/>
      <c r="DP200" s="133"/>
      <c r="DQ200" s="133"/>
      <c r="DR200" s="133"/>
      <c r="DS200" s="133"/>
      <c r="DT200" s="133"/>
      <c r="DU200" s="133"/>
      <c r="DV200" s="133"/>
      <c r="DW200" s="133"/>
      <c r="DX200" s="133"/>
      <c r="DY200" s="133"/>
      <c r="DZ200" s="133"/>
      <c r="EA200" s="133"/>
      <c r="EB200" s="133"/>
      <c r="EC200" s="133"/>
      <c r="ED200" s="133"/>
      <c r="EE200" s="133"/>
      <c r="EF200" s="133"/>
      <c r="EG200" s="133"/>
      <c r="EH200" s="133"/>
      <c r="EI200" s="133"/>
      <c r="EJ200" s="133"/>
      <c r="EK200" s="133"/>
      <c r="EL200" s="133"/>
      <c r="EM200" s="133"/>
      <c r="EN200" s="133"/>
      <c r="EO200" s="133"/>
      <c r="EP200" s="133"/>
      <c r="EQ200" s="133"/>
      <c r="ER200" s="133"/>
      <c r="ES200" s="133"/>
      <c r="ET200" s="133"/>
      <c r="EU200" s="133"/>
      <c r="EV200" s="133"/>
      <c r="EW200" s="133"/>
      <c r="EX200" s="133"/>
      <c r="EY200" s="133"/>
      <c r="EZ200" s="133"/>
      <c r="FA200" s="133"/>
      <c r="FB200" s="133"/>
      <c r="FC200" s="133"/>
      <c r="FD200" s="133"/>
      <c r="FE200" s="133"/>
      <c r="FF200" s="133"/>
      <c r="FG200" s="133"/>
      <c r="FH200" s="133"/>
      <c r="FI200" s="133"/>
      <c r="FJ200" s="133"/>
      <c r="FK200" s="133"/>
      <c r="FL200" s="133"/>
      <c r="FM200" s="133"/>
      <c r="FN200" s="133"/>
      <c r="FO200" s="133"/>
      <c r="FP200" s="133"/>
      <c r="FQ200" s="133"/>
      <c r="FR200" s="133"/>
      <c r="FS200" s="133"/>
      <c r="FT200" s="133"/>
      <c r="FU200" s="133"/>
      <c r="FV200" s="133"/>
      <c r="FW200" s="133"/>
      <c r="FX200" s="133"/>
      <c r="FY200" s="133"/>
      <c r="FZ200" s="133"/>
      <c r="GA200" s="133"/>
      <c r="GB200" s="133"/>
      <c r="GC200" s="133"/>
      <c r="GD200" s="133"/>
      <c r="GE200" s="133"/>
      <c r="GF200" s="133"/>
      <c r="GG200" s="133"/>
      <c r="GH200" s="133"/>
      <c r="GI200" s="133"/>
      <c r="GJ200" s="133"/>
      <c r="GK200" s="133"/>
      <c r="GL200" s="133"/>
      <c r="GM200" s="133"/>
      <c r="GN200" s="133"/>
      <c r="GO200" s="133"/>
      <c r="GP200" s="133"/>
      <c r="GQ200" s="133"/>
      <c r="GR200" s="133"/>
      <c r="GS200" s="133"/>
      <c r="GT200" s="133"/>
      <c r="GU200" s="133"/>
      <c r="GV200" s="133"/>
      <c r="GW200" s="133"/>
    </row>
    <row r="201" spans="1:205" s="296" customFormat="1" ht="13.5" thickBot="1">
      <c r="A201" s="350"/>
      <c r="B201" s="361"/>
      <c r="C201" s="368"/>
      <c r="D201" s="341"/>
      <c r="E201" s="341"/>
      <c r="F201" s="369"/>
      <c r="G201" s="104"/>
      <c r="H201" s="419"/>
      <c r="I201" s="549"/>
      <c r="J201" s="133"/>
      <c r="K201" s="133"/>
      <c r="L201" s="133"/>
      <c r="M201" s="133"/>
      <c r="N201" s="133"/>
      <c r="O201" s="133"/>
      <c r="P201" s="133"/>
      <c r="Q201" s="133"/>
      <c r="R201" s="133"/>
      <c r="S201" s="133"/>
      <c r="T201" s="133"/>
      <c r="U201" s="133"/>
      <c r="V201" s="133"/>
      <c r="W201" s="133"/>
      <c r="X201" s="133"/>
      <c r="Y201" s="133"/>
      <c r="Z201" s="133"/>
      <c r="AA201" s="133"/>
      <c r="AB201" s="133"/>
      <c r="AC201" s="133"/>
      <c r="AD201" s="133"/>
      <c r="AE201" s="133"/>
      <c r="AF201" s="133"/>
      <c r="AG201" s="133"/>
      <c r="AH201" s="133"/>
      <c r="AI201" s="133"/>
      <c r="AJ201" s="133"/>
      <c r="AK201" s="133"/>
      <c r="AL201" s="133"/>
      <c r="AM201" s="133"/>
      <c r="AN201" s="133"/>
      <c r="AO201" s="133"/>
      <c r="AP201" s="133"/>
      <c r="AQ201" s="133"/>
      <c r="AR201" s="133"/>
      <c r="AS201" s="133"/>
      <c r="AT201" s="133"/>
      <c r="AU201" s="133"/>
      <c r="AV201" s="133"/>
      <c r="AW201" s="133"/>
      <c r="AX201" s="133"/>
      <c r="AY201" s="133"/>
      <c r="AZ201" s="133"/>
      <c r="BA201" s="133"/>
      <c r="BB201" s="133"/>
      <c r="BC201" s="133"/>
      <c r="BD201" s="133"/>
      <c r="BE201" s="133"/>
      <c r="BF201" s="133"/>
      <c r="BG201" s="133"/>
      <c r="BH201" s="133"/>
      <c r="BI201" s="133"/>
      <c r="BJ201" s="133"/>
      <c r="BK201" s="133"/>
      <c r="BL201" s="133"/>
      <c r="BM201" s="133"/>
      <c r="BN201" s="133"/>
      <c r="BO201" s="133"/>
      <c r="BP201" s="133"/>
      <c r="BQ201" s="133"/>
      <c r="BR201" s="133"/>
      <c r="BS201" s="133"/>
      <c r="BT201" s="133"/>
      <c r="BU201" s="133"/>
      <c r="BV201" s="133"/>
      <c r="BW201" s="133"/>
      <c r="BX201" s="133"/>
      <c r="BY201" s="133"/>
      <c r="BZ201" s="133"/>
      <c r="CA201" s="133"/>
      <c r="CB201" s="133"/>
      <c r="CC201" s="133"/>
      <c r="CD201" s="133"/>
      <c r="CE201" s="133"/>
      <c r="CF201" s="133"/>
      <c r="CG201" s="133"/>
      <c r="CH201" s="133"/>
      <c r="CI201" s="133"/>
      <c r="CJ201" s="133"/>
      <c r="CK201" s="133"/>
      <c r="CL201" s="133"/>
      <c r="CM201" s="133"/>
      <c r="CN201" s="133"/>
      <c r="CO201" s="133"/>
      <c r="CP201" s="133"/>
      <c r="CQ201" s="133"/>
      <c r="CR201" s="133"/>
      <c r="CS201" s="133"/>
      <c r="CT201" s="133"/>
      <c r="CU201" s="133"/>
      <c r="CV201" s="133"/>
      <c r="CW201" s="133"/>
      <c r="CX201" s="133"/>
      <c r="CY201" s="133"/>
      <c r="CZ201" s="133"/>
      <c r="DA201" s="133"/>
      <c r="DB201" s="133"/>
      <c r="DC201" s="133"/>
      <c r="DD201" s="133"/>
      <c r="DE201" s="133"/>
      <c r="DF201" s="133"/>
      <c r="DG201" s="133"/>
      <c r="DH201" s="133"/>
      <c r="DI201" s="133"/>
      <c r="DJ201" s="133"/>
      <c r="DK201" s="133"/>
      <c r="DL201" s="133"/>
      <c r="DM201" s="133"/>
      <c r="DN201" s="133"/>
      <c r="DO201" s="133"/>
      <c r="DP201" s="133"/>
      <c r="DQ201" s="133"/>
      <c r="DR201" s="133"/>
      <c r="DS201" s="133"/>
      <c r="DT201" s="133"/>
      <c r="DU201" s="133"/>
      <c r="DV201" s="133"/>
      <c r="DW201" s="133"/>
      <c r="DX201" s="133"/>
      <c r="DY201" s="133"/>
      <c r="DZ201" s="133"/>
      <c r="EA201" s="133"/>
      <c r="EB201" s="133"/>
      <c r="EC201" s="133"/>
      <c r="ED201" s="133"/>
      <c r="EE201" s="133"/>
      <c r="EF201" s="133"/>
      <c r="EG201" s="133"/>
      <c r="EH201" s="133"/>
      <c r="EI201" s="133"/>
      <c r="EJ201" s="133"/>
      <c r="EK201" s="133"/>
      <c r="EL201" s="133"/>
      <c r="EM201" s="133"/>
      <c r="EN201" s="133"/>
      <c r="EO201" s="133"/>
      <c r="EP201" s="133"/>
      <c r="EQ201" s="133"/>
      <c r="ER201" s="133"/>
      <c r="ES201" s="133"/>
      <c r="ET201" s="133"/>
      <c r="EU201" s="133"/>
      <c r="EV201" s="133"/>
      <c r="EW201" s="133"/>
      <c r="EX201" s="133"/>
      <c r="EY201" s="133"/>
      <c r="EZ201" s="133"/>
      <c r="FA201" s="133"/>
      <c r="FB201" s="133"/>
      <c r="FC201" s="133"/>
      <c r="FD201" s="133"/>
      <c r="FE201" s="133"/>
      <c r="FF201" s="133"/>
      <c r="FG201" s="133"/>
      <c r="FH201" s="133"/>
      <c r="FI201" s="133"/>
      <c r="FJ201" s="133"/>
      <c r="FK201" s="133"/>
      <c r="FL201" s="133"/>
      <c r="FM201" s="133"/>
      <c r="FN201" s="133"/>
      <c r="FO201" s="133"/>
      <c r="FP201" s="133"/>
      <c r="FQ201" s="133"/>
      <c r="FR201" s="133"/>
      <c r="FS201" s="133"/>
      <c r="FT201" s="133"/>
      <c r="FU201" s="133"/>
      <c r="FV201" s="133"/>
      <c r="FW201" s="133"/>
      <c r="FX201" s="133"/>
      <c r="FY201" s="133"/>
      <c r="FZ201" s="133"/>
      <c r="GA201" s="133"/>
      <c r="GB201" s="133"/>
      <c r="GC201" s="133"/>
      <c r="GD201" s="133"/>
      <c r="GE201" s="133"/>
      <c r="GF201" s="133"/>
      <c r="GG201" s="133"/>
      <c r="GH201" s="133"/>
      <c r="GI201" s="133"/>
      <c r="GJ201" s="133"/>
      <c r="GK201" s="133"/>
      <c r="GL201" s="133"/>
      <c r="GM201" s="133"/>
      <c r="GN201" s="133"/>
      <c r="GO201" s="133"/>
      <c r="GP201" s="133"/>
      <c r="GQ201" s="133"/>
      <c r="GR201" s="133"/>
      <c r="GS201" s="133"/>
      <c r="GT201" s="133"/>
      <c r="GU201" s="133"/>
      <c r="GV201" s="133"/>
      <c r="GW201" s="133"/>
    </row>
    <row r="202" spans="1:205" s="296" customFormat="1" ht="13.5" thickTop="1">
      <c r="A202" s="370" t="s">
        <v>866</v>
      </c>
      <c r="B202" s="371"/>
      <c r="C202" s="372" t="s">
        <v>867</v>
      </c>
      <c r="D202" s="364"/>
      <c r="E202" s="364"/>
      <c r="F202" s="365">
        <f>F200</f>
        <v>200160768</v>
      </c>
      <c r="G202" s="105"/>
      <c r="H202" s="425"/>
      <c r="I202" s="549"/>
      <c r="J202" s="133"/>
      <c r="K202" s="133"/>
      <c r="L202" s="133"/>
      <c r="M202" s="133"/>
      <c r="N202" s="133"/>
      <c r="O202" s="133"/>
      <c r="P202" s="133"/>
      <c r="Q202" s="133"/>
      <c r="R202" s="133"/>
      <c r="S202" s="133"/>
      <c r="T202" s="133"/>
      <c r="U202" s="133"/>
      <c r="V202" s="133"/>
      <c r="W202" s="133"/>
      <c r="X202" s="133"/>
      <c r="Y202" s="133"/>
      <c r="Z202" s="133"/>
      <c r="AA202" s="133"/>
      <c r="AB202" s="133"/>
      <c r="AC202" s="133"/>
      <c r="AD202" s="133"/>
      <c r="AE202" s="133"/>
      <c r="AF202" s="133"/>
      <c r="AG202" s="133"/>
      <c r="AH202" s="133"/>
      <c r="AI202" s="133"/>
      <c r="AJ202" s="133"/>
      <c r="AK202" s="133"/>
      <c r="AL202" s="133"/>
      <c r="AM202" s="133"/>
      <c r="AN202" s="133"/>
      <c r="AO202" s="133"/>
      <c r="AP202" s="133"/>
      <c r="AQ202" s="133"/>
      <c r="AR202" s="133"/>
      <c r="AS202" s="133"/>
      <c r="AT202" s="133"/>
      <c r="AU202" s="133"/>
      <c r="AV202" s="133"/>
      <c r="AW202" s="133"/>
      <c r="AX202" s="133"/>
      <c r="AY202" s="133"/>
      <c r="AZ202" s="133"/>
      <c r="BA202" s="133"/>
      <c r="BB202" s="133"/>
      <c r="BC202" s="133"/>
      <c r="BD202" s="133"/>
      <c r="BE202" s="133"/>
      <c r="BF202" s="133"/>
      <c r="BG202" s="133"/>
      <c r="BH202" s="133"/>
      <c r="BI202" s="133"/>
      <c r="BJ202" s="133"/>
      <c r="BK202" s="133"/>
      <c r="BL202" s="133"/>
      <c r="BM202" s="133"/>
      <c r="BN202" s="133"/>
      <c r="BO202" s="133"/>
      <c r="BP202" s="133"/>
      <c r="BQ202" s="133"/>
      <c r="BR202" s="133"/>
      <c r="BS202" s="133"/>
      <c r="BT202" s="133"/>
      <c r="BU202" s="133"/>
      <c r="BV202" s="133"/>
      <c r="BW202" s="133"/>
      <c r="BX202" s="133"/>
      <c r="BY202" s="133"/>
      <c r="BZ202" s="133"/>
      <c r="CA202" s="133"/>
      <c r="CB202" s="133"/>
      <c r="CC202" s="133"/>
      <c r="CD202" s="133"/>
      <c r="CE202" s="133"/>
      <c r="CF202" s="133"/>
      <c r="CG202" s="133"/>
      <c r="CH202" s="133"/>
      <c r="CI202" s="133"/>
      <c r="CJ202" s="133"/>
      <c r="CK202" s="133"/>
      <c r="CL202" s="133"/>
      <c r="CM202" s="133"/>
      <c r="CN202" s="133"/>
      <c r="CO202" s="133"/>
      <c r="CP202" s="133"/>
      <c r="CQ202" s="133"/>
      <c r="CR202" s="133"/>
      <c r="CS202" s="133"/>
      <c r="CT202" s="133"/>
      <c r="CU202" s="133"/>
      <c r="CV202" s="133"/>
      <c r="CW202" s="133"/>
      <c r="CX202" s="133"/>
      <c r="CY202" s="133"/>
      <c r="CZ202" s="133"/>
      <c r="DA202" s="133"/>
      <c r="DB202" s="133"/>
      <c r="DC202" s="133"/>
      <c r="DD202" s="133"/>
      <c r="DE202" s="133"/>
      <c r="DF202" s="133"/>
      <c r="DG202" s="133"/>
      <c r="DH202" s="133"/>
      <c r="DI202" s="133"/>
      <c r="DJ202" s="133"/>
      <c r="DK202" s="133"/>
      <c r="DL202" s="133"/>
      <c r="DM202" s="133"/>
      <c r="DN202" s="133"/>
      <c r="DO202" s="133"/>
      <c r="DP202" s="133"/>
      <c r="DQ202" s="133"/>
      <c r="DR202" s="133"/>
      <c r="DS202" s="133"/>
      <c r="DT202" s="133"/>
      <c r="DU202" s="133"/>
      <c r="DV202" s="133"/>
      <c r="DW202" s="133"/>
      <c r="DX202" s="133"/>
      <c r="DY202" s="133"/>
      <c r="DZ202" s="133"/>
      <c r="EA202" s="133"/>
      <c r="EB202" s="133"/>
      <c r="EC202" s="133"/>
      <c r="ED202" s="133"/>
      <c r="EE202" s="133"/>
      <c r="EF202" s="133"/>
      <c r="EG202" s="133"/>
      <c r="EH202" s="133"/>
      <c r="EI202" s="133"/>
      <c r="EJ202" s="133"/>
      <c r="EK202" s="133"/>
      <c r="EL202" s="133"/>
      <c r="EM202" s="133"/>
      <c r="EN202" s="133"/>
      <c r="EO202" s="133"/>
      <c r="EP202" s="133"/>
      <c r="EQ202" s="133"/>
      <c r="ER202" s="133"/>
      <c r="ES202" s="133"/>
      <c r="ET202" s="133"/>
      <c r="EU202" s="133"/>
      <c r="EV202" s="133"/>
      <c r="EW202" s="133"/>
      <c r="EX202" s="133"/>
      <c r="EY202" s="133"/>
      <c r="EZ202" s="133"/>
      <c r="FA202" s="133"/>
      <c r="FB202" s="133"/>
      <c r="FC202" s="133"/>
      <c r="FD202" s="133"/>
      <c r="FE202" s="133"/>
      <c r="FF202" s="133"/>
      <c r="FG202" s="133"/>
      <c r="FH202" s="133"/>
      <c r="FI202" s="133"/>
      <c r="FJ202" s="133"/>
      <c r="FK202" s="133"/>
      <c r="FL202" s="133"/>
      <c r="FM202" s="133"/>
      <c r="FN202" s="133"/>
      <c r="FO202" s="133"/>
      <c r="FP202" s="133"/>
      <c r="FQ202" s="133"/>
      <c r="FR202" s="133"/>
      <c r="FS202" s="133"/>
      <c r="FT202" s="133"/>
      <c r="FU202" s="133"/>
      <c r="FV202" s="133"/>
      <c r="FW202" s="133"/>
      <c r="FX202" s="133"/>
      <c r="FY202" s="133"/>
      <c r="FZ202" s="133"/>
      <c r="GA202" s="133"/>
      <c r="GB202" s="133"/>
      <c r="GC202" s="133"/>
      <c r="GD202" s="133"/>
      <c r="GE202" s="133"/>
      <c r="GF202" s="133"/>
      <c r="GG202" s="133"/>
      <c r="GH202" s="133"/>
      <c r="GI202" s="133"/>
      <c r="GJ202" s="133"/>
      <c r="GK202" s="133"/>
      <c r="GL202" s="133"/>
      <c r="GM202" s="133"/>
      <c r="GN202" s="133"/>
      <c r="GO202" s="133"/>
      <c r="GP202" s="133"/>
      <c r="GQ202" s="133"/>
      <c r="GR202" s="133"/>
      <c r="GS202" s="133"/>
      <c r="GT202" s="133"/>
      <c r="GU202" s="133"/>
      <c r="GV202" s="133"/>
      <c r="GW202" s="133"/>
    </row>
    <row r="203" spans="1:205" s="296" customFormat="1">
      <c r="A203" s="208" t="s">
        <v>868</v>
      </c>
      <c r="B203" s="207" t="s">
        <v>885</v>
      </c>
      <c r="C203" s="358" t="s">
        <v>2553</v>
      </c>
      <c r="D203" s="335">
        <v>100000</v>
      </c>
      <c r="E203" s="335"/>
      <c r="F203" s="366">
        <f>F202+D203-E203</f>
        <v>200260768</v>
      </c>
      <c r="G203" s="60">
        <v>3</v>
      </c>
      <c r="H203" s="310"/>
      <c r="I203" s="549"/>
      <c r="J203" s="133"/>
      <c r="K203" s="133"/>
      <c r="L203" s="133"/>
      <c r="M203" s="133"/>
      <c r="N203" s="133"/>
      <c r="O203" s="133"/>
      <c r="P203" s="133"/>
      <c r="Q203" s="133"/>
      <c r="R203" s="133"/>
      <c r="S203" s="133"/>
      <c r="T203" s="133"/>
      <c r="U203" s="133"/>
      <c r="V203" s="133"/>
      <c r="W203" s="133"/>
      <c r="X203" s="133"/>
      <c r="Y203" s="133"/>
      <c r="Z203" s="133"/>
      <c r="AA203" s="133"/>
      <c r="AB203" s="133"/>
      <c r="AC203" s="133"/>
      <c r="AD203" s="133"/>
      <c r="AE203" s="133"/>
      <c r="AF203" s="133"/>
      <c r="AG203" s="133"/>
      <c r="AH203" s="133"/>
      <c r="AI203" s="133"/>
      <c r="AJ203" s="133"/>
      <c r="AK203" s="133"/>
      <c r="AL203" s="133"/>
      <c r="AM203" s="133"/>
      <c r="AN203" s="133"/>
      <c r="AO203" s="133"/>
      <c r="AP203" s="133"/>
      <c r="AQ203" s="133"/>
      <c r="AR203" s="133"/>
      <c r="AS203" s="133"/>
      <c r="AT203" s="133"/>
      <c r="AU203" s="133"/>
      <c r="AV203" s="133"/>
      <c r="AW203" s="133"/>
      <c r="AX203" s="133"/>
      <c r="AY203" s="133"/>
      <c r="AZ203" s="133"/>
      <c r="BA203" s="133"/>
      <c r="BB203" s="133"/>
      <c r="BC203" s="133"/>
      <c r="BD203" s="133"/>
      <c r="BE203" s="133"/>
      <c r="BF203" s="133"/>
      <c r="BG203" s="133"/>
      <c r="BH203" s="133"/>
      <c r="BI203" s="133"/>
      <c r="BJ203" s="133"/>
      <c r="BK203" s="133"/>
      <c r="BL203" s="133"/>
      <c r="BM203" s="133"/>
      <c r="BN203" s="133"/>
      <c r="BO203" s="133"/>
      <c r="BP203" s="133"/>
      <c r="BQ203" s="133"/>
      <c r="BR203" s="133"/>
      <c r="BS203" s="133"/>
      <c r="BT203" s="133"/>
      <c r="BU203" s="133"/>
      <c r="BV203" s="133"/>
      <c r="BW203" s="133"/>
      <c r="BX203" s="133"/>
      <c r="BY203" s="133"/>
      <c r="BZ203" s="133"/>
      <c r="CA203" s="133"/>
      <c r="CB203" s="133"/>
      <c r="CC203" s="133"/>
      <c r="CD203" s="133"/>
      <c r="CE203" s="133"/>
      <c r="CF203" s="133"/>
      <c r="CG203" s="133"/>
      <c r="CH203" s="133"/>
      <c r="CI203" s="133"/>
      <c r="CJ203" s="133"/>
      <c r="CK203" s="133"/>
      <c r="CL203" s="133"/>
      <c r="CM203" s="133"/>
      <c r="CN203" s="133"/>
      <c r="CO203" s="133"/>
      <c r="CP203" s="133"/>
      <c r="CQ203" s="133"/>
      <c r="CR203" s="133"/>
      <c r="CS203" s="133"/>
      <c r="CT203" s="133"/>
      <c r="CU203" s="133"/>
      <c r="CV203" s="133"/>
      <c r="CW203" s="133"/>
      <c r="CX203" s="133"/>
      <c r="CY203" s="133"/>
      <c r="CZ203" s="133"/>
      <c r="DA203" s="133"/>
      <c r="DB203" s="133"/>
      <c r="DC203" s="133"/>
      <c r="DD203" s="133"/>
      <c r="DE203" s="133"/>
      <c r="DF203" s="133"/>
      <c r="DG203" s="133"/>
      <c r="DH203" s="133"/>
      <c r="DI203" s="133"/>
      <c r="DJ203" s="133"/>
      <c r="DK203" s="133"/>
      <c r="DL203" s="133"/>
      <c r="DM203" s="133"/>
      <c r="DN203" s="133"/>
      <c r="DO203" s="133"/>
      <c r="DP203" s="133"/>
      <c r="DQ203" s="133"/>
      <c r="DR203" s="133"/>
      <c r="DS203" s="133"/>
      <c r="DT203" s="133"/>
      <c r="DU203" s="133"/>
      <c r="DV203" s="133"/>
      <c r="DW203" s="133"/>
      <c r="DX203" s="133"/>
      <c r="DY203" s="133"/>
      <c r="DZ203" s="133"/>
      <c r="EA203" s="133"/>
      <c r="EB203" s="133"/>
      <c r="EC203" s="133"/>
      <c r="ED203" s="133"/>
      <c r="EE203" s="133"/>
      <c r="EF203" s="133"/>
      <c r="EG203" s="133"/>
      <c r="EH203" s="133"/>
      <c r="EI203" s="133"/>
      <c r="EJ203" s="133"/>
      <c r="EK203" s="133"/>
      <c r="EL203" s="133"/>
      <c r="EM203" s="133"/>
      <c r="EN203" s="133"/>
      <c r="EO203" s="133"/>
      <c r="EP203" s="133"/>
      <c r="EQ203" s="133"/>
      <c r="ER203" s="133"/>
      <c r="ES203" s="133"/>
      <c r="ET203" s="133"/>
      <c r="EU203" s="133"/>
      <c r="EV203" s="133"/>
      <c r="EW203" s="133"/>
      <c r="EX203" s="133"/>
      <c r="EY203" s="133"/>
      <c r="EZ203" s="133"/>
      <c r="FA203" s="133"/>
      <c r="FB203" s="133"/>
      <c r="FC203" s="133"/>
      <c r="FD203" s="133"/>
      <c r="FE203" s="133"/>
      <c r="FF203" s="133"/>
      <c r="FG203" s="133"/>
      <c r="FH203" s="133"/>
      <c r="FI203" s="133"/>
      <c r="FJ203" s="133"/>
      <c r="FK203" s="133"/>
      <c r="FL203" s="133"/>
      <c r="FM203" s="133"/>
      <c r="FN203" s="133"/>
      <c r="FO203" s="133"/>
      <c r="FP203" s="133"/>
      <c r="FQ203" s="133"/>
      <c r="FR203" s="133"/>
      <c r="FS203" s="133"/>
      <c r="FT203" s="133"/>
      <c r="FU203" s="133"/>
      <c r="FV203" s="133"/>
      <c r="FW203" s="133"/>
      <c r="FX203" s="133"/>
      <c r="FY203" s="133"/>
      <c r="FZ203" s="133"/>
      <c r="GA203" s="133"/>
      <c r="GB203" s="133"/>
      <c r="GC203" s="133"/>
      <c r="GD203" s="133"/>
      <c r="GE203" s="133"/>
      <c r="GF203" s="133"/>
      <c r="GG203" s="133"/>
      <c r="GH203" s="133"/>
      <c r="GI203" s="133"/>
      <c r="GJ203" s="133"/>
      <c r="GK203" s="133"/>
      <c r="GL203" s="133"/>
      <c r="GM203" s="133"/>
      <c r="GN203" s="133"/>
      <c r="GO203" s="133"/>
      <c r="GP203" s="133"/>
      <c r="GQ203" s="133"/>
      <c r="GR203" s="133"/>
      <c r="GS203" s="133"/>
      <c r="GT203" s="133"/>
      <c r="GU203" s="133"/>
      <c r="GV203" s="133"/>
      <c r="GW203" s="133"/>
    </row>
    <row r="204" spans="1:205" s="296" customFormat="1">
      <c r="A204" s="208" t="s">
        <v>869</v>
      </c>
      <c r="B204" s="207" t="s">
        <v>886</v>
      </c>
      <c r="C204" s="179" t="s">
        <v>2508</v>
      </c>
      <c r="D204" s="335">
        <v>200000</v>
      </c>
      <c r="E204" s="335"/>
      <c r="F204" s="366">
        <f t="shared" ref="F204:F226" si="6">F203+D204-E204</f>
        <v>200460768</v>
      </c>
      <c r="G204" s="60">
        <v>3</v>
      </c>
      <c r="H204" s="310"/>
      <c r="I204" s="549"/>
      <c r="J204" s="133"/>
      <c r="K204" s="133"/>
      <c r="L204" s="133"/>
      <c r="M204" s="133"/>
      <c r="N204" s="133"/>
      <c r="O204" s="133"/>
      <c r="P204" s="133"/>
      <c r="Q204" s="133"/>
      <c r="R204" s="133"/>
      <c r="S204" s="133"/>
      <c r="T204" s="133"/>
      <c r="U204" s="133"/>
      <c r="V204" s="133"/>
      <c r="W204" s="133"/>
      <c r="X204" s="133"/>
      <c r="Y204" s="133"/>
      <c r="Z204" s="133"/>
      <c r="AA204" s="133"/>
      <c r="AB204" s="133"/>
      <c r="AC204" s="133"/>
      <c r="AD204" s="133"/>
      <c r="AE204" s="133"/>
      <c r="AF204" s="133"/>
      <c r="AG204" s="133"/>
      <c r="AH204" s="133"/>
      <c r="AI204" s="133"/>
      <c r="AJ204" s="133"/>
      <c r="AK204" s="133"/>
      <c r="AL204" s="133"/>
      <c r="AM204" s="133"/>
      <c r="AN204" s="133"/>
      <c r="AO204" s="133"/>
      <c r="AP204" s="133"/>
      <c r="AQ204" s="133"/>
      <c r="AR204" s="133"/>
      <c r="AS204" s="133"/>
      <c r="AT204" s="133"/>
      <c r="AU204" s="133"/>
      <c r="AV204" s="133"/>
      <c r="AW204" s="133"/>
      <c r="AX204" s="133"/>
      <c r="AY204" s="133"/>
      <c r="AZ204" s="133"/>
      <c r="BA204" s="133"/>
      <c r="BB204" s="133"/>
      <c r="BC204" s="133"/>
      <c r="BD204" s="133"/>
      <c r="BE204" s="133"/>
      <c r="BF204" s="133"/>
      <c r="BG204" s="133"/>
      <c r="BH204" s="133"/>
      <c r="BI204" s="133"/>
      <c r="BJ204" s="133"/>
      <c r="BK204" s="133"/>
      <c r="BL204" s="133"/>
      <c r="BM204" s="133"/>
      <c r="BN204" s="133"/>
      <c r="BO204" s="133"/>
      <c r="BP204" s="133"/>
      <c r="BQ204" s="133"/>
      <c r="BR204" s="133"/>
      <c r="BS204" s="133"/>
      <c r="BT204" s="133"/>
      <c r="BU204" s="133"/>
      <c r="BV204" s="133"/>
      <c r="BW204" s="133"/>
      <c r="BX204" s="133"/>
      <c r="BY204" s="133"/>
      <c r="BZ204" s="133"/>
      <c r="CA204" s="133"/>
      <c r="CB204" s="133"/>
      <c r="CC204" s="133"/>
      <c r="CD204" s="133"/>
      <c r="CE204" s="133"/>
      <c r="CF204" s="133"/>
      <c r="CG204" s="133"/>
      <c r="CH204" s="133"/>
      <c r="CI204" s="133"/>
      <c r="CJ204" s="133"/>
      <c r="CK204" s="133"/>
      <c r="CL204" s="133"/>
      <c r="CM204" s="133"/>
      <c r="CN204" s="133"/>
      <c r="CO204" s="133"/>
      <c r="CP204" s="133"/>
      <c r="CQ204" s="133"/>
      <c r="CR204" s="133"/>
      <c r="CS204" s="133"/>
      <c r="CT204" s="133"/>
      <c r="CU204" s="133"/>
      <c r="CV204" s="133"/>
      <c r="CW204" s="133"/>
      <c r="CX204" s="133"/>
      <c r="CY204" s="133"/>
      <c r="CZ204" s="133"/>
      <c r="DA204" s="133"/>
      <c r="DB204" s="133"/>
      <c r="DC204" s="133"/>
      <c r="DD204" s="133"/>
      <c r="DE204" s="133"/>
      <c r="DF204" s="133"/>
      <c r="DG204" s="133"/>
      <c r="DH204" s="133"/>
      <c r="DI204" s="133"/>
      <c r="DJ204" s="133"/>
      <c r="DK204" s="133"/>
      <c r="DL204" s="133"/>
      <c r="DM204" s="133"/>
      <c r="DN204" s="133"/>
      <c r="DO204" s="133"/>
      <c r="DP204" s="133"/>
      <c r="DQ204" s="133"/>
      <c r="DR204" s="133"/>
      <c r="DS204" s="133"/>
      <c r="DT204" s="133"/>
      <c r="DU204" s="133"/>
      <c r="DV204" s="133"/>
      <c r="DW204" s="133"/>
      <c r="DX204" s="133"/>
      <c r="DY204" s="133"/>
      <c r="DZ204" s="133"/>
      <c r="EA204" s="133"/>
      <c r="EB204" s="133"/>
      <c r="EC204" s="133"/>
      <c r="ED204" s="133"/>
      <c r="EE204" s="133"/>
      <c r="EF204" s="133"/>
      <c r="EG204" s="133"/>
      <c r="EH204" s="133"/>
      <c r="EI204" s="133"/>
      <c r="EJ204" s="133"/>
      <c r="EK204" s="133"/>
      <c r="EL204" s="133"/>
      <c r="EM204" s="133"/>
      <c r="EN204" s="133"/>
      <c r="EO204" s="133"/>
      <c r="EP204" s="133"/>
      <c r="EQ204" s="133"/>
      <c r="ER204" s="133"/>
      <c r="ES204" s="133"/>
      <c r="ET204" s="133"/>
      <c r="EU204" s="133"/>
      <c r="EV204" s="133"/>
      <c r="EW204" s="133"/>
      <c r="EX204" s="133"/>
      <c r="EY204" s="133"/>
      <c r="EZ204" s="133"/>
      <c r="FA204" s="133"/>
      <c r="FB204" s="133"/>
      <c r="FC204" s="133"/>
      <c r="FD204" s="133"/>
      <c r="FE204" s="133"/>
      <c r="FF204" s="133"/>
      <c r="FG204" s="133"/>
      <c r="FH204" s="133"/>
      <c r="FI204" s="133"/>
      <c r="FJ204" s="133"/>
      <c r="FK204" s="133"/>
      <c r="FL204" s="133"/>
      <c r="FM204" s="133"/>
      <c r="FN204" s="133"/>
      <c r="FO204" s="133"/>
      <c r="FP204" s="133"/>
      <c r="FQ204" s="133"/>
      <c r="FR204" s="133"/>
      <c r="FS204" s="133"/>
      <c r="FT204" s="133"/>
      <c r="FU204" s="133"/>
      <c r="FV204" s="133"/>
      <c r="FW204" s="133"/>
      <c r="FX204" s="133"/>
      <c r="FY204" s="133"/>
      <c r="FZ204" s="133"/>
      <c r="GA204" s="133"/>
      <c r="GB204" s="133"/>
      <c r="GC204" s="133"/>
      <c r="GD204" s="133"/>
      <c r="GE204" s="133"/>
      <c r="GF204" s="133"/>
      <c r="GG204" s="133"/>
      <c r="GH204" s="133"/>
      <c r="GI204" s="133"/>
      <c r="GJ204" s="133"/>
      <c r="GK204" s="133"/>
      <c r="GL204" s="133"/>
      <c r="GM204" s="133"/>
      <c r="GN204" s="133"/>
      <c r="GO204" s="133"/>
      <c r="GP204" s="133"/>
      <c r="GQ204" s="133"/>
      <c r="GR204" s="133"/>
      <c r="GS204" s="133"/>
      <c r="GT204" s="133"/>
      <c r="GU204" s="133"/>
      <c r="GV204" s="133"/>
      <c r="GW204" s="133"/>
    </row>
    <row r="205" spans="1:205" s="296" customFormat="1">
      <c r="A205" s="208" t="s">
        <v>869</v>
      </c>
      <c r="B205" s="207" t="s">
        <v>886</v>
      </c>
      <c r="C205" s="209" t="s">
        <v>905</v>
      </c>
      <c r="D205" s="210"/>
      <c r="E205" s="335">
        <v>1000000</v>
      </c>
      <c r="F205" s="366">
        <f t="shared" si="6"/>
        <v>199460768</v>
      </c>
      <c r="G205" s="60">
        <v>8</v>
      </c>
      <c r="H205" s="961" t="s">
        <v>1402</v>
      </c>
      <c r="I205" s="549"/>
      <c r="J205" s="133"/>
      <c r="K205" s="133"/>
      <c r="L205" s="133"/>
      <c r="M205" s="133"/>
      <c r="N205" s="133"/>
      <c r="O205" s="133"/>
      <c r="P205" s="133"/>
      <c r="Q205" s="133"/>
      <c r="R205" s="133"/>
      <c r="S205" s="133"/>
      <c r="T205" s="133"/>
      <c r="U205" s="133"/>
      <c r="V205" s="133"/>
      <c r="W205" s="133"/>
      <c r="X205" s="133"/>
      <c r="Y205" s="133"/>
      <c r="Z205" s="133"/>
      <c r="AA205" s="133"/>
      <c r="AB205" s="133"/>
      <c r="AC205" s="133"/>
      <c r="AD205" s="133"/>
      <c r="AE205" s="133"/>
      <c r="AF205" s="133"/>
      <c r="AG205" s="133"/>
      <c r="AH205" s="133"/>
      <c r="AI205" s="133"/>
      <c r="AJ205" s="133"/>
      <c r="AK205" s="133"/>
      <c r="AL205" s="133"/>
      <c r="AM205" s="133"/>
      <c r="AN205" s="133"/>
      <c r="AO205" s="133"/>
      <c r="AP205" s="133"/>
      <c r="AQ205" s="133"/>
      <c r="AR205" s="133"/>
      <c r="AS205" s="133"/>
      <c r="AT205" s="133"/>
      <c r="AU205" s="133"/>
      <c r="AV205" s="133"/>
      <c r="AW205" s="133"/>
      <c r="AX205" s="133"/>
      <c r="AY205" s="133"/>
      <c r="AZ205" s="133"/>
      <c r="BA205" s="133"/>
      <c r="BB205" s="133"/>
      <c r="BC205" s="133"/>
      <c r="BD205" s="133"/>
      <c r="BE205" s="133"/>
      <c r="BF205" s="133"/>
      <c r="BG205" s="133"/>
      <c r="BH205" s="133"/>
      <c r="BI205" s="133"/>
      <c r="BJ205" s="133"/>
      <c r="BK205" s="133"/>
      <c r="BL205" s="133"/>
      <c r="BM205" s="133"/>
      <c r="BN205" s="133"/>
      <c r="BO205" s="133"/>
      <c r="BP205" s="133"/>
      <c r="BQ205" s="133"/>
      <c r="BR205" s="133"/>
      <c r="BS205" s="133"/>
      <c r="BT205" s="133"/>
      <c r="BU205" s="133"/>
      <c r="BV205" s="133"/>
      <c r="BW205" s="133"/>
      <c r="BX205" s="133"/>
      <c r="BY205" s="133"/>
      <c r="BZ205" s="133"/>
      <c r="CA205" s="133"/>
      <c r="CB205" s="133"/>
      <c r="CC205" s="133"/>
      <c r="CD205" s="133"/>
      <c r="CE205" s="133"/>
      <c r="CF205" s="133"/>
      <c r="CG205" s="133"/>
      <c r="CH205" s="133"/>
      <c r="CI205" s="133"/>
      <c r="CJ205" s="133"/>
      <c r="CK205" s="133"/>
      <c r="CL205" s="133"/>
      <c r="CM205" s="133"/>
      <c r="CN205" s="133"/>
      <c r="CO205" s="133"/>
      <c r="CP205" s="133"/>
      <c r="CQ205" s="133"/>
      <c r="CR205" s="133"/>
      <c r="CS205" s="133"/>
      <c r="CT205" s="133"/>
      <c r="CU205" s="133"/>
      <c r="CV205" s="133"/>
      <c r="CW205" s="133"/>
      <c r="CX205" s="133"/>
      <c r="CY205" s="133"/>
      <c r="CZ205" s="133"/>
      <c r="DA205" s="133"/>
      <c r="DB205" s="133"/>
      <c r="DC205" s="133"/>
      <c r="DD205" s="133"/>
      <c r="DE205" s="133"/>
      <c r="DF205" s="133"/>
      <c r="DG205" s="133"/>
      <c r="DH205" s="133"/>
      <c r="DI205" s="133"/>
      <c r="DJ205" s="133"/>
      <c r="DK205" s="133"/>
      <c r="DL205" s="133"/>
      <c r="DM205" s="133"/>
      <c r="DN205" s="133"/>
      <c r="DO205" s="133"/>
      <c r="DP205" s="133"/>
      <c r="DQ205" s="133"/>
      <c r="DR205" s="133"/>
      <c r="DS205" s="133"/>
      <c r="DT205" s="133"/>
      <c r="DU205" s="133"/>
      <c r="DV205" s="133"/>
      <c r="DW205" s="133"/>
      <c r="DX205" s="133"/>
      <c r="DY205" s="133"/>
      <c r="DZ205" s="133"/>
      <c r="EA205" s="133"/>
      <c r="EB205" s="133"/>
      <c r="EC205" s="133"/>
      <c r="ED205" s="133"/>
      <c r="EE205" s="133"/>
      <c r="EF205" s="133"/>
      <c r="EG205" s="133"/>
      <c r="EH205" s="133"/>
      <c r="EI205" s="133"/>
      <c r="EJ205" s="133"/>
      <c r="EK205" s="133"/>
      <c r="EL205" s="133"/>
      <c r="EM205" s="133"/>
      <c r="EN205" s="133"/>
      <c r="EO205" s="133"/>
      <c r="EP205" s="133"/>
      <c r="EQ205" s="133"/>
      <c r="ER205" s="133"/>
      <c r="ES205" s="133"/>
      <c r="ET205" s="133"/>
      <c r="EU205" s="133"/>
      <c r="EV205" s="133"/>
      <c r="EW205" s="133"/>
      <c r="EX205" s="133"/>
      <c r="EY205" s="133"/>
      <c r="EZ205" s="133"/>
      <c r="FA205" s="133"/>
      <c r="FB205" s="133"/>
      <c r="FC205" s="133"/>
      <c r="FD205" s="133"/>
      <c r="FE205" s="133"/>
      <c r="FF205" s="133"/>
      <c r="FG205" s="133"/>
      <c r="FH205" s="133"/>
      <c r="FI205" s="133"/>
      <c r="FJ205" s="133"/>
      <c r="FK205" s="133"/>
      <c r="FL205" s="133"/>
      <c r="FM205" s="133"/>
      <c r="FN205" s="133"/>
      <c r="FO205" s="133"/>
      <c r="FP205" s="133"/>
      <c r="FQ205" s="133"/>
      <c r="FR205" s="133"/>
      <c r="FS205" s="133"/>
      <c r="FT205" s="133"/>
      <c r="FU205" s="133"/>
      <c r="FV205" s="133"/>
      <c r="FW205" s="133"/>
      <c r="FX205" s="133"/>
      <c r="FY205" s="133"/>
      <c r="FZ205" s="133"/>
      <c r="GA205" s="133"/>
      <c r="GB205" s="133"/>
      <c r="GC205" s="133"/>
      <c r="GD205" s="133"/>
      <c r="GE205" s="133"/>
      <c r="GF205" s="133"/>
      <c r="GG205" s="133"/>
      <c r="GH205" s="133"/>
      <c r="GI205" s="133"/>
      <c r="GJ205" s="133"/>
      <c r="GK205" s="133"/>
      <c r="GL205" s="133"/>
      <c r="GM205" s="133"/>
      <c r="GN205" s="133"/>
      <c r="GO205" s="133"/>
      <c r="GP205" s="133"/>
      <c r="GQ205" s="133"/>
      <c r="GR205" s="133"/>
      <c r="GS205" s="133"/>
      <c r="GT205" s="133"/>
      <c r="GU205" s="133"/>
      <c r="GV205" s="133"/>
      <c r="GW205" s="133"/>
    </row>
    <row r="206" spans="1:205" s="296" customFormat="1">
      <c r="A206" s="208" t="s">
        <v>869</v>
      </c>
      <c r="B206" s="207" t="s">
        <v>886</v>
      </c>
      <c r="C206" s="209" t="s">
        <v>906</v>
      </c>
      <c r="D206" s="210"/>
      <c r="E206" s="335">
        <v>1000000</v>
      </c>
      <c r="F206" s="366">
        <f t="shared" si="6"/>
        <v>198460768</v>
      </c>
      <c r="G206" s="60">
        <v>8</v>
      </c>
      <c r="H206" s="961" t="s">
        <v>1403</v>
      </c>
      <c r="I206" s="549"/>
      <c r="J206" s="133"/>
      <c r="K206" s="133"/>
      <c r="L206" s="133"/>
      <c r="M206" s="133"/>
      <c r="N206" s="133"/>
      <c r="O206" s="133"/>
      <c r="P206" s="133"/>
      <c r="Q206" s="133"/>
      <c r="R206" s="133"/>
      <c r="S206" s="133"/>
      <c r="T206" s="133"/>
      <c r="U206" s="133"/>
      <c r="V206" s="133"/>
      <c r="W206" s="133"/>
      <c r="X206" s="133"/>
      <c r="Y206" s="133"/>
      <c r="Z206" s="133"/>
      <c r="AA206" s="133"/>
      <c r="AB206" s="133"/>
      <c r="AC206" s="133"/>
      <c r="AD206" s="133"/>
      <c r="AE206" s="133"/>
      <c r="AF206" s="133"/>
      <c r="AG206" s="133"/>
      <c r="AH206" s="133"/>
      <c r="AI206" s="133"/>
      <c r="AJ206" s="133"/>
      <c r="AK206" s="133"/>
      <c r="AL206" s="133"/>
      <c r="AM206" s="133"/>
      <c r="AN206" s="133"/>
      <c r="AO206" s="133"/>
      <c r="AP206" s="133"/>
      <c r="AQ206" s="133"/>
      <c r="AR206" s="133"/>
      <c r="AS206" s="133"/>
      <c r="AT206" s="133"/>
      <c r="AU206" s="133"/>
      <c r="AV206" s="133"/>
      <c r="AW206" s="133"/>
      <c r="AX206" s="133"/>
      <c r="AY206" s="133"/>
      <c r="AZ206" s="133"/>
      <c r="BA206" s="133"/>
      <c r="BB206" s="133"/>
      <c r="BC206" s="133"/>
      <c r="BD206" s="133"/>
      <c r="BE206" s="133"/>
      <c r="BF206" s="133"/>
      <c r="BG206" s="133"/>
      <c r="BH206" s="133"/>
      <c r="BI206" s="133"/>
      <c r="BJ206" s="133"/>
      <c r="BK206" s="133"/>
      <c r="BL206" s="133"/>
      <c r="BM206" s="133"/>
      <c r="BN206" s="133"/>
      <c r="BO206" s="133"/>
      <c r="BP206" s="133"/>
      <c r="BQ206" s="133"/>
      <c r="BR206" s="133"/>
      <c r="BS206" s="133"/>
      <c r="BT206" s="133"/>
      <c r="BU206" s="133"/>
      <c r="BV206" s="133"/>
      <c r="BW206" s="133"/>
      <c r="BX206" s="133"/>
      <c r="BY206" s="133"/>
      <c r="BZ206" s="133"/>
      <c r="CA206" s="133"/>
      <c r="CB206" s="133"/>
      <c r="CC206" s="133"/>
      <c r="CD206" s="133"/>
      <c r="CE206" s="133"/>
      <c r="CF206" s="133"/>
      <c r="CG206" s="133"/>
      <c r="CH206" s="133"/>
      <c r="CI206" s="133"/>
      <c r="CJ206" s="133"/>
      <c r="CK206" s="133"/>
      <c r="CL206" s="133"/>
      <c r="CM206" s="133"/>
      <c r="CN206" s="133"/>
      <c r="CO206" s="133"/>
      <c r="CP206" s="133"/>
      <c r="CQ206" s="133"/>
      <c r="CR206" s="133"/>
      <c r="CS206" s="133"/>
      <c r="CT206" s="133"/>
      <c r="CU206" s="133"/>
      <c r="CV206" s="133"/>
      <c r="CW206" s="133"/>
      <c r="CX206" s="133"/>
      <c r="CY206" s="133"/>
      <c r="CZ206" s="133"/>
      <c r="DA206" s="133"/>
      <c r="DB206" s="133"/>
      <c r="DC206" s="133"/>
      <c r="DD206" s="133"/>
      <c r="DE206" s="133"/>
      <c r="DF206" s="133"/>
      <c r="DG206" s="133"/>
      <c r="DH206" s="133"/>
      <c r="DI206" s="133"/>
      <c r="DJ206" s="133"/>
      <c r="DK206" s="133"/>
      <c r="DL206" s="133"/>
      <c r="DM206" s="133"/>
      <c r="DN206" s="133"/>
      <c r="DO206" s="133"/>
      <c r="DP206" s="133"/>
      <c r="DQ206" s="133"/>
      <c r="DR206" s="133"/>
      <c r="DS206" s="133"/>
      <c r="DT206" s="133"/>
      <c r="DU206" s="133"/>
      <c r="DV206" s="133"/>
      <c r="DW206" s="133"/>
      <c r="DX206" s="133"/>
      <c r="DY206" s="133"/>
      <c r="DZ206" s="133"/>
      <c r="EA206" s="133"/>
      <c r="EB206" s="133"/>
      <c r="EC206" s="133"/>
      <c r="ED206" s="133"/>
      <c r="EE206" s="133"/>
      <c r="EF206" s="133"/>
      <c r="EG206" s="133"/>
      <c r="EH206" s="133"/>
      <c r="EI206" s="133"/>
      <c r="EJ206" s="133"/>
      <c r="EK206" s="133"/>
      <c r="EL206" s="133"/>
      <c r="EM206" s="133"/>
      <c r="EN206" s="133"/>
      <c r="EO206" s="133"/>
      <c r="EP206" s="133"/>
      <c r="EQ206" s="133"/>
      <c r="ER206" s="133"/>
      <c r="ES206" s="133"/>
      <c r="ET206" s="133"/>
      <c r="EU206" s="133"/>
      <c r="EV206" s="133"/>
      <c r="EW206" s="133"/>
      <c r="EX206" s="133"/>
      <c r="EY206" s="133"/>
      <c r="EZ206" s="133"/>
      <c r="FA206" s="133"/>
      <c r="FB206" s="133"/>
      <c r="FC206" s="133"/>
      <c r="FD206" s="133"/>
      <c r="FE206" s="133"/>
      <c r="FF206" s="133"/>
      <c r="FG206" s="133"/>
      <c r="FH206" s="133"/>
      <c r="FI206" s="133"/>
      <c r="FJ206" s="133"/>
      <c r="FK206" s="133"/>
      <c r="FL206" s="133"/>
      <c r="FM206" s="133"/>
      <c r="FN206" s="133"/>
      <c r="FO206" s="133"/>
      <c r="FP206" s="133"/>
      <c r="FQ206" s="133"/>
      <c r="FR206" s="133"/>
      <c r="FS206" s="133"/>
      <c r="FT206" s="133"/>
      <c r="FU206" s="133"/>
      <c r="FV206" s="133"/>
      <c r="FW206" s="133"/>
      <c r="FX206" s="133"/>
      <c r="FY206" s="133"/>
      <c r="FZ206" s="133"/>
      <c r="GA206" s="133"/>
      <c r="GB206" s="133"/>
      <c r="GC206" s="133"/>
      <c r="GD206" s="133"/>
      <c r="GE206" s="133"/>
      <c r="GF206" s="133"/>
      <c r="GG206" s="133"/>
      <c r="GH206" s="133"/>
      <c r="GI206" s="133"/>
      <c r="GJ206" s="133"/>
      <c r="GK206" s="133"/>
      <c r="GL206" s="133"/>
      <c r="GM206" s="133"/>
      <c r="GN206" s="133"/>
      <c r="GO206" s="133"/>
      <c r="GP206" s="133"/>
      <c r="GQ206" s="133"/>
      <c r="GR206" s="133"/>
      <c r="GS206" s="133"/>
      <c r="GT206" s="133"/>
      <c r="GU206" s="133"/>
      <c r="GV206" s="133"/>
      <c r="GW206" s="133"/>
    </row>
    <row r="207" spans="1:205" s="296" customFormat="1">
      <c r="A207" s="208" t="s">
        <v>869</v>
      </c>
      <c r="B207" s="207" t="s">
        <v>886</v>
      </c>
      <c r="C207" s="209" t="s">
        <v>907</v>
      </c>
      <c r="D207" s="210"/>
      <c r="E207" s="335">
        <v>1000000</v>
      </c>
      <c r="F207" s="366">
        <f t="shared" si="6"/>
        <v>197460768</v>
      </c>
      <c r="G207" s="60">
        <v>8</v>
      </c>
      <c r="H207" s="961" t="s">
        <v>1403</v>
      </c>
      <c r="I207" s="549"/>
      <c r="J207" s="133"/>
      <c r="K207" s="133"/>
      <c r="L207" s="133"/>
      <c r="M207" s="133"/>
      <c r="N207" s="133"/>
      <c r="O207" s="133"/>
      <c r="P207" s="133"/>
      <c r="Q207" s="133"/>
      <c r="R207" s="133"/>
      <c r="S207" s="133"/>
      <c r="T207" s="133"/>
      <c r="U207" s="133"/>
      <c r="V207" s="133"/>
      <c r="W207" s="133"/>
      <c r="X207" s="133"/>
      <c r="Y207" s="133"/>
      <c r="Z207" s="133"/>
      <c r="AA207" s="133"/>
      <c r="AB207" s="133"/>
      <c r="AC207" s="133"/>
      <c r="AD207" s="133"/>
      <c r="AE207" s="133"/>
      <c r="AF207" s="133"/>
      <c r="AG207" s="133"/>
      <c r="AH207" s="133"/>
      <c r="AI207" s="133"/>
      <c r="AJ207" s="133"/>
      <c r="AK207" s="133"/>
      <c r="AL207" s="133"/>
      <c r="AM207" s="133"/>
      <c r="AN207" s="133"/>
      <c r="AO207" s="133"/>
      <c r="AP207" s="133"/>
      <c r="AQ207" s="133"/>
      <c r="AR207" s="133"/>
      <c r="AS207" s="133"/>
      <c r="AT207" s="133"/>
      <c r="AU207" s="133"/>
      <c r="AV207" s="133"/>
      <c r="AW207" s="133"/>
      <c r="AX207" s="133"/>
      <c r="AY207" s="133"/>
      <c r="AZ207" s="133"/>
      <c r="BA207" s="133"/>
      <c r="BB207" s="133"/>
      <c r="BC207" s="133"/>
      <c r="BD207" s="133"/>
      <c r="BE207" s="133"/>
      <c r="BF207" s="133"/>
      <c r="BG207" s="133"/>
      <c r="BH207" s="133"/>
      <c r="BI207" s="133"/>
      <c r="BJ207" s="133"/>
      <c r="BK207" s="133"/>
      <c r="BL207" s="133"/>
      <c r="BM207" s="133"/>
      <c r="BN207" s="133"/>
      <c r="BO207" s="133"/>
      <c r="BP207" s="133"/>
      <c r="BQ207" s="133"/>
      <c r="BR207" s="133"/>
      <c r="BS207" s="133"/>
      <c r="BT207" s="133"/>
      <c r="BU207" s="133"/>
      <c r="BV207" s="133"/>
      <c r="BW207" s="133"/>
      <c r="BX207" s="133"/>
      <c r="BY207" s="133"/>
      <c r="BZ207" s="133"/>
      <c r="CA207" s="133"/>
      <c r="CB207" s="133"/>
      <c r="CC207" s="133"/>
      <c r="CD207" s="133"/>
      <c r="CE207" s="133"/>
      <c r="CF207" s="133"/>
      <c r="CG207" s="133"/>
      <c r="CH207" s="133"/>
      <c r="CI207" s="133"/>
      <c r="CJ207" s="133"/>
      <c r="CK207" s="133"/>
      <c r="CL207" s="133"/>
      <c r="CM207" s="133"/>
      <c r="CN207" s="133"/>
      <c r="CO207" s="133"/>
      <c r="CP207" s="133"/>
      <c r="CQ207" s="133"/>
      <c r="CR207" s="133"/>
      <c r="CS207" s="133"/>
      <c r="CT207" s="133"/>
      <c r="CU207" s="133"/>
      <c r="CV207" s="133"/>
      <c r="CW207" s="133"/>
      <c r="CX207" s="133"/>
      <c r="CY207" s="133"/>
      <c r="CZ207" s="133"/>
      <c r="DA207" s="133"/>
      <c r="DB207" s="133"/>
      <c r="DC207" s="133"/>
      <c r="DD207" s="133"/>
      <c r="DE207" s="133"/>
      <c r="DF207" s="133"/>
      <c r="DG207" s="133"/>
      <c r="DH207" s="133"/>
      <c r="DI207" s="133"/>
      <c r="DJ207" s="133"/>
      <c r="DK207" s="133"/>
      <c r="DL207" s="133"/>
      <c r="DM207" s="133"/>
      <c r="DN207" s="133"/>
      <c r="DO207" s="133"/>
      <c r="DP207" s="133"/>
      <c r="DQ207" s="133"/>
      <c r="DR207" s="133"/>
      <c r="DS207" s="133"/>
      <c r="DT207" s="133"/>
      <c r="DU207" s="133"/>
      <c r="DV207" s="133"/>
      <c r="DW207" s="133"/>
      <c r="DX207" s="133"/>
      <c r="DY207" s="133"/>
      <c r="DZ207" s="133"/>
      <c r="EA207" s="133"/>
      <c r="EB207" s="133"/>
      <c r="EC207" s="133"/>
      <c r="ED207" s="133"/>
      <c r="EE207" s="133"/>
      <c r="EF207" s="133"/>
      <c r="EG207" s="133"/>
      <c r="EH207" s="133"/>
      <c r="EI207" s="133"/>
      <c r="EJ207" s="133"/>
      <c r="EK207" s="133"/>
      <c r="EL207" s="133"/>
      <c r="EM207" s="133"/>
      <c r="EN207" s="133"/>
      <c r="EO207" s="133"/>
      <c r="EP207" s="133"/>
      <c r="EQ207" s="133"/>
      <c r="ER207" s="133"/>
      <c r="ES207" s="133"/>
      <c r="ET207" s="133"/>
      <c r="EU207" s="133"/>
      <c r="EV207" s="133"/>
      <c r="EW207" s="133"/>
      <c r="EX207" s="133"/>
      <c r="EY207" s="133"/>
      <c r="EZ207" s="133"/>
      <c r="FA207" s="133"/>
      <c r="FB207" s="133"/>
      <c r="FC207" s="133"/>
      <c r="FD207" s="133"/>
      <c r="FE207" s="133"/>
      <c r="FF207" s="133"/>
      <c r="FG207" s="133"/>
      <c r="FH207" s="133"/>
      <c r="FI207" s="133"/>
      <c r="FJ207" s="133"/>
      <c r="FK207" s="133"/>
      <c r="FL207" s="133"/>
      <c r="FM207" s="133"/>
      <c r="FN207" s="133"/>
      <c r="FO207" s="133"/>
      <c r="FP207" s="133"/>
      <c r="FQ207" s="133"/>
      <c r="FR207" s="133"/>
      <c r="FS207" s="133"/>
      <c r="FT207" s="133"/>
      <c r="FU207" s="133"/>
      <c r="FV207" s="133"/>
      <c r="FW207" s="133"/>
      <c r="FX207" s="133"/>
      <c r="FY207" s="133"/>
      <c r="FZ207" s="133"/>
      <c r="GA207" s="133"/>
      <c r="GB207" s="133"/>
      <c r="GC207" s="133"/>
      <c r="GD207" s="133"/>
      <c r="GE207" s="133"/>
      <c r="GF207" s="133"/>
      <c r="GG207" s="133"/>
      <c r="GH207" s="133"/>
      <c r="GI207" s="133"/>
      <c r="GJ207" s="133"/>
      <c r="GK207" s="133"/>
      <c r="GL207" s="133"/>
      <c r="GM207" s="133"/>
      <c r="GN207" s="133"/>
      <c r="GO207" s="133"/>
      <c r="GP207" s="133"/>
      <c r="GQ207" s="133"/>
      <c r="GR207" s="133"/>
      <c r="GS207" s="133"/>
      <c r="GT207" s="133"/>
      <c r="GU207" s="133"/>
      <c r="GV207" s="133"/>
      <c r="GW207" s="133"/>
    </row>
    <row r="208" spans="1:205" s="296" customFormat="1" ht="25.5">
      <c r="A208" s="208" t="s">
        <v>869</v>
      </c>
      <c r="B208" s="207" t="s">
        <v>886</v>
      </c>
      <c r="C208" s="209" t="s">
        <v>908</v>
      </c>
      <c r="D208" s="210"/>
      <c r="E208" s="335">
        <v>3000000</v>
      </c>
      <c r="F208" s="366">
        <f t="shared" si="6"/>
        <v>194460768</v>
      </c>
      <c r="G208" s="60">
        <v>8</v>
      </c>
      <c r="H208" s="961" t="s">
        <v>1401</v>
      </c>
      <c r="I208" s="549"/>
      <c r="J208" s="133"/>
      <c r="K208" s="133"/>
      <c r="L208" s="133"/>
      <c r="M208" s="133"/>
      <c r="N208" s="133"/>
      <c r="O208" s="133"/>
      <c r="P208" s="133"/>
      <c r="Q208" s="133"/>
      <c r="R208" s="133"/>
      <c r="S208" s="133"/>
      <c r="T208" s="133"/>
      <c r="U208" s="133"/>
      <c r="V208" s="133"/>
      <c r="W208" s="133"/>
      <c r="X208" s="133"/>
      <c r="Y208" s="133"/>
      <c r="Z208" s="133"/>
      <c r="AA208" s="133"/>
      <c r="AB208" s="133"/>
      <c r="AC208" s="133"/>
      <c r="AD208" s="133"/>
      <c r="AE208" s="133"/>
      <c r="AF208" s="133"/>
      <c r="AG208" s="133"/>
      <c r="AH208" s="133"/>
      <c r="AI208" s="133"/>
      <c r="AJ208" s="133"/>
      <c r="AK208" s="133"/>
      <c r="AL208" s="133"/>
      <c r="AM208" s="133"/>
      <c r="AN208" s="133"/>
      <c r="AO208" s="133"/>
      <c r="AP208" s="133"/>
      <c r="AQ208" s="133"/>
      <c r="AR208" s="133"/>
      <c r="AS208" s="133"/>
      <c r="AT208" s="133"/>
      <c r="AU208" s="133"/>
      <c r="AV208" s="133"/>
      <c r="AW208" s="133"/>
      <c r="AX208" s="133"/>
      <c r="AY208" s="133"/>
      <c r="AZ208" s="133"/>
      <c r="BA208" s="133"/>
      <c r="BB208" s="133"/>
      <c r="BC208" s="133"/>
      <c r="BD208" s="133"/>
      <c r="BE208" s="133"/>
      <c r="BF208" s="133"/>
      <c r="BG208" s="133"/>
      <c r="BH208" s="133"/>
      <c r="BI208" s="133"/>
      <c r="BJ208" s="133"/>
      <c r="BK208" s="133"/>
      <c r="BL208" s="133"/>
      <c r="BM208" s="133"/>
      <c r="BN208" s="133"/>
      <c r="BO208" s="133"/>
      <c r="BP208" s="133"/>
      <c r="BQ208" s="133"/>
      <c r="BR208" s="133"/>
      <c r="BS208" s="133"/>
      <c r="BT208" s="133"/>
      <c r="BU208" s="133"/>
      <c r="BV208" s="133"/>
      <c r="BW208" s="133"/>
      <c r="BX208" s="133"/>
      <c r="BY208" s="133"/>
      <c r="BZ208" s="133"/>
      <c r="CA208" s="133"/>
      <c r="CB208" s="133"/>
      <c r="CC208" s="133"/>
      <c r="CD208" s="133"/>
      <c r="CE208" s="133"/>
      <c r="CF208" s="133"/>
      <c r="CG208" s="133"/>
      <c r="CH208" s="133"/>
      <c r="CI208" s="133"/>
      <c r="CJ208" s="133"/>
      <c r="CK208" s="133"/>
      <c r="CL208" s="133"/>
      <c r="CM208" s="133"/>
      <c r="CN208" s="133"/>
      <c r="CO208" s="133"/>
      <c r="CP208" s="133"/>
      <c r="CQ208" s="133"/>
      <c r="CR208" s="133"/>
      <c r="CS208" s="133"/>
      <c r="CT208" s="133"/>
      <c r="CU208" s="133"/>
      <c r="CV208" s="133"/>
      <c r="CW208" s="133"/>
      <c r="CX208" s="133"/>
      <c r="CY208" s="133"/>
      <c r="CZ208" s="133"/>
      <c r="DA208" s="133"/>
      <c r="DB208" s="133"/>
      <c r="DC208" s="133"/>
      <c r="DD208" s="133"/>
      <c r="DE208" s="133"/>
      <c r="DF208" s="133"/>
      <c r="DG208" s="133"/>
      <c r="DH208" s="133"/>
      <c r="DI208" s="133"/>
      <c r="DJ208" s="133"/>
      <c r="DK208" s="133"/>
      <c r="DL208" s="133"/>
      <c r="DM208" s="133"/>
      <c r="DN208" s="133"/>
      <c r="DO208" s="133"/>
      <c r="DP208" s="133"/>
      <c r="DQ208" s="133"/>
      <c r="DR208" s="133"/>
      <c r="DS208" s="133"/>
      <c r="DT208" s="133"/>
      <c r="DU208" s="133"/>
      <c r="DV208" s="133"/>
      <c r="DW208" s="133"/>
      <c r="DX208" s="133"/>
      <c r="DY208" s="133"/>
      <c r="DZ208" s="133"/>
      <c r="EA208" s="133"/>
      <c r="EB208" s="133"/>
      <c r="EC208" s="133"/>
      <c r="ED208" s="133"/>
      <c r="EE208" s="133"/>
      <c r="EF208" s="133"/>
      <c r="EG208" s="133"/>
      <c r="EH208" s="133"/>
      <c r="EI208" s="133"/>
      <c r="EJ208" s="133"/>
      <c r="EK208" s="133"/>
      <c r="EL208" s="133"/>
      <c r="EM208" s="133"/>
      <c r="EN208" s="133"/>
      <c r="EO208" s="133"/>
      <c r="EP208" s="133"/>
      <c r="EQ208" s="133"/>
      <c r="ER208" s="133"/>
      <c r="ES208" s="133"/>
      <c r="ET208" s="133"/>
      <c r="EU208" s="133"/>
      <c r="EV208" s="133"/>
      <c r="EW208" s="133"/>
      <c r="EX208" s="133"/>
      <c r="EY208" s="133"/>
      <c r="EZ208" s="133"/>
      <c r="FA208" s="133"/>
      <c r="FB208" s="133"/>
      <c r="FC208" s="133"/>
      <c r="FD208" s="133"/>
      <c r="FE208" s="133"/>
      <c r="FF208" s="133"/>
      <c r="FG208" s="133"/>
      <c r="FH208" s="133"/>
      <c r="FI208" s="133"/>
      <c r="FJ208" s="133"/>
      <c r="FK208" s="133"/>
      <c r="FL208" s="133"/>
      <c r="FM208" s="133"/>
      <c r="FN208" s="133"/>
      <c r="FO208" s="133"/>
      <c r="FP208" s="133"/>
      <c r="FQ208" s="133"/>
      <c r="FR208" s="133"/>
      <c r="FS208" s="133"/>
      <c r="FT208" s="133"/>
      <c r="FU208" s="133"/>
      <c r="FV208" s="133"/>
      <c r="FW208" s="133"/>
      <c r="FX208" s="133"/>
      <c r="FY208" s="133"/>
      <c r="FZ208" s="133"/>
      <c r="GA208" s="133"/>
      <c r="GB208" s="133"/>
      <c r="GC208" s="133"/>
      <c r="GD208" s="133"/>
      <c r="GE208" s="133"/>
      <c r="GF208" s="133"/>
      <c r="GG208" s="133"/>
      <c r="GH208" s="133"/>
      <c r="GI208" s="133"/>
      <c r="GJ208" s="133"/>
      <c r="GK208" s="133"/>
      <c r="GL208" s="133"/>
      <c r="GM208" s="133"/>
      <c r="GN208" s="133"/>
      <c r="GO208" s="133"/>
      <c r="GP208" s="133"/>
      <c r="GQ208" s="133"/>
      <c r="GR208" s="133"/>
      <c r="GS208" s="133"/>
      <c r="GT208" s="133"/>
      <c r="GU208" s="133"/>
      <c r="GV208" s="133"/>
      <c r="GW208" s="133"/>
    </row>
    <row r="209" spans="1:205" s="296" customFormat="1">
      <c r="A209" s="208" t="s">
        <v>869</v>
      </c>
      <c r="B209" s="207" t="s">
        <v>886</v>
      </c>
      <c r="C209" s="209" t="s">
        <v>2554</v>
      </c>
      <c r="D209" s="210">
        <v>100000</v>
      </c>
      <c r="E209" s="335"/>
      <c r="F209" s="366">
        <f t="shared" si="6"/>
        <v>194560768</v>
      </c>
      <c r="G209" s="60">
        <v>3</v>
      </c>
      <c r="H209" s="310"/>
      <c r="I209" s="549"/>
      <c r="J209" s="133"/>
      <c r="K209" s="133"/>
      <c r="L209" s="133"/>
      <c r="M209" s="133"/>
      <c r="N209" s="133"/>
      <c r="O209" s="133"/>
      <c r="P209" s="133"/>
      <c r="Q209" s="133"/>
      <c r="R209" s="133"/>
      <c r="S209" s="133"/>
      <c r="T209" s="133"/>
      <c r="U209" s="133"/>
      <c r="V209" s="133"/>
      <c r="W209" s="133"/>
      <c r="X209" s="133"/>
      <c r="Y209" s="133"/>
      <c r="Z209" s="133"/>
      <c r="AA209" s="133"/>
      <c r="AB209" s="133"/>
      <c r="AC209" s="133"/>
      <c r="AD209" s="133"/>
      <c r="AE209" s="133"/>
      <c r="AF209" s="133"/>
      <c r="AG209" s="133"/>
      <c r="AH209" s="133"/>
      <c r="AI209" s="133"/>
      <c r="AJ209" s="133"/>
      <c r="AK209" s="133"/>
      <c r="AL209" s="133"/>
      <c r="AM209" s="133"/>
      <c r="AN209" s="133"/>
      <c r="AO209" s="133"/>
      <c r="AP209" s="133"/>
      <c r="AQ209" s="133"/>
      <c r="AR209" s="133"/>
      <c r="AS209" s="133"/>
      <c r="AT209" s="133"/>
      <c r="AU209" s="133"/>
      <c r="AV209" s="133"/>
      <c r="AW209" s="133"/>
      <c r="AX209" s="133"/>
      <c r="AY209" s="133"/>
      <c r="AZ209" s="133"/>
      <c r="BA209" s="133"/>
      <c r="BB209" s="133"/>
      <c r="BC209" s="133"/>
      <c r="BD209" s="133"/>
      <c r="BE209" s="133"/>
      <c r="BF209" s="133"/>
      <c r="BG209" s="133"/>
      <c r="BH209" s="133"/>
      <c r="BI209" s="133"/>
      <c r="BJ209" s="133"/>
      <c r="BK209" s="133"/>
      <c r="BL209" s="133"/>
      <c r="BM209" s="133"/>
      <c r="BN209" s="133"/>
      <c r="BO209" s="133"/>
      <c r="BP209" s="133"/>
      <c r="BQ209" s="133"/>
      <c r="BR209" s="133"/>
      <c r="BS209" s="133"/>
      <c r="BT209" s="133"/>
      <c r="BU209" s="133"/>
      <c r="BV209" s="133"/>
      <c r="BW209" s="133"/>
      <c r="BX209" s="133"/>
      <c r="BY209" s="133"/>
      <c r="BZ209" s="133"/>
      <c r="CA209" s="133"/>
      <c r="CB209" s="133"/>
      <c r="CC209" s="133"/>
      <c r="CD209" s="133"/>
      <c r="CE209" s="133"/>
      <c r="CF209" s="133"/>
      <c r="CG209" s="133"/>
      <c r="CH209" s="133"/>
      <c r="CI209" s="133"/>
      <c r="CJ209" s="133"/>
      <c r="CK209" s="133"/>
      <c r="CL209" s="133"/>
      <c r="CM209" s="133"/>
      <c r="CN209" s="133"/>
      <c r="CO209" s="133"/>
      <c r="CP209" s="133"/>
      <c r="CQ209" s="133"/>
      <c r="CR209" s="133"/>
      <c r="CS209" s="133"/>
      <c r="CT209" s="133"/>
      <c r="CU209" s="133"/>
      <c r="CV209" s="133"/>
      <c r="CW209" s="133"/>
      <c r="CX209" s="133"/>
      <c r="CY209" s="133"/>
      <c r="CZ209" s="133"/>
      <c r="DA209" s="133"/>
      <c r="DB209" s="133"/>
      <c r="DC209" s="133"/>
      <c r="DD209" s="133"/>
      <c r="DE209" s="133"/>
      <c r="DF209" s="133"/>
      <c r="DG209" s="133"/>
      <c r="DH209" s="133"/>
      <c r="DI209" s="133"/>
      <c r="DJ209" s="133"/>
      <c r="DK209" s="133"/>
      <c r="DL209" s="133"/>
      <c r="DM209" s="133"/>
      <c r="DN209" s="133"/>
      <c r="DO209" s="133"/>
      <c r="DP209" s="133"/>
      <c r="DQ209" s="133"/>
      <c r="DR209" s="133"/>
      <c r="DS209" s="133"/>
      <c r="DT209" s="133"/>
      <c r="DU209" s="133"/>
      <c r="DV209" s="133"/>
      <c r="DW209" s="133"/>
      <c r="DX209" s="133"/>
      <c r="DY209" s="133"/>
      <c r="DZ209" s="133"/>
      <c r="EA209" s="133"/>
      <c r="EB209" s="133"/>
      <c r="EC209" s="133"/>
      <c r="ED209" s="133"/>
      <c r="EE209" s="133"/>
      <c r="EF209" s="133"/>
      <c r="EG209" s="133"/>
      <c r="EH209" s="133"/>
      <c r="EI209" s="133"/>
      <c r="EJ209" s="133"/>
      <c r="EK209" s="133"/>
      <c r="EL209" s="133"/>
      <c r="EM209" s="133"/>
      <c r="EN209" s="133"/>
      <c r="EO209" s="133"/>
      <c r="EP209" s="133"/>
      <c r="EQ209" s="133"/>
      <c r="ER209" s="133"/>
      <c r="ES209" s="133"/>
      <c r="ET209" s="133"/>
      <c r="EU209" s="133"/>
      <c r="EV209" s="133"/>
      <c r="EW209" s="133"/>
      <c r="EX209" s="133"/>
      <c r="EY209" s="133"/>
      <c r="EZ209" s="133"/>
      <c r="FA209" s="133"/>
      <c r="FB209" s="133"/>
      <c r="FC209" s="133"/>
      <c r="FD209" s="133"/>
      <c r="FE209" s="133"/>
      <c r="FF209" s="133"/>
      <c r="FG209" s="133"/>
      <c r="FH209" s="133"/>
      <c r="FI209" s="133"/>
      <c r="FJ209" s="133"/>
      <c r="FK209" s="133"/>
      <c r="FL209" s="133"/>
      <c r="FM209" s="133"/>
      <c r="FN209" s="133"/>
      <c r="FO209" s="133"/>
      <c r="FP209" s="133"/>
      <c r="FQ209" s="133"/>
      <c r="FR209" s="133"/>
      <c r="FS209" s="133"/>
      <c r="FT209" s="133"/>
      <c r="FU209" s="133"/>
      <c r="FV209" s="133"/>
      <c r="FW209" s="133"/>
      <c r="FX209" s="133"/>
      <c r="FY209" s="133"/>
      <c r="FZ209" s="133"/>
      <c r="GA209" s="133"/>
      <c r="GB209" s="133"/>
      <c r="GC209" s="133"/>
      <c r="GD209" s="133"/>
      <c r="GE209" s="133"/>
      <c r="GF209" s="133"/>
      <c r="GG209" s="133"/>
      <c r="GH209" s="133"/>
      <c r="GI209" s="133"/>
      <c r="GJ209" s="133"/>
      <c r="GK209" s="133"/>
      <c r="GL209" s="133"/>
      <c r="GM209" s="133"/>
      <c r="GN209" s="133"/>
      <c r="GO209" s="133"/>
      <c r="GP209" s="133"/>
      <c r="GQ209" s="133"/>
      <c r="GR209" s="133"/>
      <c r="GS209" s="133"/>
      <c r="GT209" s="133"/>
      <c r="GU209" s="133"/>
      <c r="GV209" s="133"/>
      <c r="GW209" s="133"/>
    </row>
    <row r="210" spans="1:205" s="296" customFormat="1">
      <c r="A210" s="208" t="s">
        <v>870</v>
      </c>
      <c r="B210" s="207" t="s">
        <v>887</v>
      </c>
      <c r="C210" s="206" t="s">
        <v>2489</v>
      </c>
      <c r="D210" s="210">
        <v>300000</v>
      </c>
      <c r="E210" s="335"/>
      <c r="F210" s="366">
        <f t="shared" si="6"/>
        <v>194860768</v>
      </c>
      <c r="G210" s="60">
        <v>3</v>
      </c>
      <c r="H210" s="310"/>
      <c r="I210" s="549"/>
      <c r="J210" s="133"/>
      <c r="K210" s="133"/>
      <c r="L210" s="133"/>
      <c r="M210" s="133"/>
      <c r="N210" s="133"/>
      <c r="O210" s="133"/>
      <c r="P210" s="133"/>
      <c r="Q210" s="133"/>
      <c r="R210" s="133"/>
      <c r="S210" s="133"/>
      <c r="T210" s="133"/>
      <c r="U210" s="133"/>
      <c r="V210" s="133"/>
      <c r="W210" s="133"/>
      <c r="X210" s="133"/>
      <c r="Y210" s="133"/>
      <c r="Z210" s="133"/>
      <c r="AA210" s="133"/>
      <c r="AB210" s="133"/>
      <c r="AC210" s="133"/>
      <c r="AD210" s="133"/>
      <c r="AE210" s="133"/>
      <c r="AF210" s="133"/>
      <c r="AG210" s="133"/>
      <c r="AH210" s="133"/>
      <c r="AI210" s="133"/>
      <c r="AJ210" s="133"/>
      <c r="AK210" s="133"/>
      <c r="AL210" s="133"/>
      <c r="AM210" s="133"/>
      <c r="AN210" s="133"/>
      <c r="AO210" s="133"/>
      <c r="AP210" s="133"/>
      <c r="AQ210" s="133"/>
      <c r="AR210" s="133"/>
      <c r="AS210" s="133"/>
      <c r="AT210" s="133"/>
      <c r="AU210" s="133"/>
      <c r="AV210" s="133"/>
      <c r="AW210" s="133"/>
      <c r="AX210" s="133"/>
      <c r="AY210" s="133"/>
      <c r="AZ210" s="133"/>
      <c r="BA210" s="133"/>
      <c r="BB210" s="133"/>
      <c r="BC210" s="133"/>
      <c r="BD210" s="133"/>
      <c r="BE210" s="133"/>
      <c r="BF210" s="133"/>
      <c r="BG210" s="133"/>
      <c r="BH210" s="133"/>
      <c r="BI210" s="133"/>
      <c r="BJ210" s="133"/>
      <c r="BK210" s="133"/>
      <c r="BL210" s="133"/>
      <c r="BM210" s="133"/>
      <c r="BN210" s="133"/>
      <c r="BO210" s="133"/>
      <c r="BP210" s="133"/>
      <c r="BQ210" s="133"/>
      <c r="BR210" s="133"/>
      <c r="BS210" s="133"/>
      <c r="BT210" s="133"/>
      <c r="BU210" s="133"/>
      <c r="BV210" s="133"/>
      <c r="BW210" s="133"/>
      <c r="BX210" s="133"/>
      <c r="BY210" s="133"/>
      <c r="BZ210" s="133"/>
      <c r="CA210" s="133"/>
      <c r="CB210" s="133"/>
      <c r="CC210" s="133"/>
      <c r="CD210" s="133"/>
      <c r="CE210" s="133"/>
      <c r="CF210" s="133"/>
      <c r="CG210" s="133"/>
      <c r="CH210" s="133"/>
      <c r="CI210" s="133"/>
      <c r="CJ210" s="133"/>
      <c r="CK210" s="133"/>
      <c r="CL210" s="133"/>
      <c r="CM210" s="133"/>
      <c r="CN210" s="133"/>
      <c r="CO210" s="133"/>
      <c r="CP210" s="133"/>
      <c r="CQ210" s="133"/>
      <c r="CR210" s="133"/>
      <c r="CS210" s="133"/>
      <c r="CT210" s="133"/>
      <c r="CU210" s="133"/>
      <c r="CV210" s="133"/>
      <c r="CW210" s="133"/>
      <c r="CX210" s="133"/>
      <c r="CY210" s="133"/>
      <c r="CZ210" s="133"/>
      <c r="DA210" s="133"/>
      <c r="DB210" s="133"/>
      <c r="DC210" s="133"/>
      <c r="DD210" s="133"/>
      <c r="DE210" s="133"/>
      <c r="DF210" s="133"/>
      <c r="DG210" s="133"/>
      <c r="DH210" s="133"/>
      <c r="DI210" s="133"/>
      <c r="DJ210" s="133"/>
      <c r="DK210" s="133"/>
      <c r="DL210" s="133"/>
      <c r="DM210" s="133"/>
      <c r="DN210" s="133"/>
      <c r="DO210" s="133"/>
      <c r="DP210" s="133"/>
      <c r="DQ210" s="133"/>
      <c r="DR210" s="133"/>
      <c r="DS210" s="133"/>
      <c r="DT210" s="133"/>
      <c r="DU210" s="133"/>
      <c r="DV210" s="133"/>
      <c r="DW210" s="133"/>
      <c r="DX210" s="133"/>
      <c r="DY210" s="133"/>
      <c r="DZ210" s="133"/>
      <c r="EA210" s="133"/>
      <c r="EB210" s="133"/>
      <c r="EC210" s="133"/>
      <c r="ED210" s="133"/>
      <c r="EE210" s="133"/>
      <c r="EF210" s="133"/>
      <c r="EG210" s="133"/>
      <c r="EH210" s="133"/>
      <c r="EI210" s="133"/>
      <c r="EJ210" s="133"/>
      <c r="EK210" s="133"/>
      <c r="EL210" s="133"/>
      <c r="EM210" s="133"/>
      <c r="EN210" s="133"/>
      <c r="EO210" s="133"/>
      <c r="EP210" s="133"/>
      <c r="EQ210" s="133"/>
      <c r="ER210" s="133"/>
      <c r="ES210" s="133"/>
      <c r="ET210" s="133"/>
      <c r="EU210" s="133"/>
      <c r="EV210" s="133"/>
      <c r="EW210" s="133"/>
      <c r="EX210" s="133"/>
      <c r="EY210" s="133"/>
      <c r="EZ210" s="133"/>
      <c r="FA210" s="133"/>
      <c r="FB210" s="133"/>
      <c r="FC210" s="133"/>
      <c r="FD210" s="133"/>
      <c r="FE210" s="133"/>
      <c r="FF210" s="133"/>
      <c r="FG210" s="133"/>
      <c r="FH210" s="133"/>
      <c r="FI210" s="133"/>
      <c r="FJ210" s="133"/>
      <c r="FK210" s="133"/>
      <c r="FL210" s="133"/>
      <c r="FM210" s="133"/>
      <c r="FN210" s="133"/>
      <c r="FO210" s="133"/>
      <c r="FP210" s="133"/>
      <c r="FQ210" s="133"/>
      <c r="FR210" s="133"/>
      <c r="FS210" s="133"/>
      <c r="FT210" s="133"/>
      <c r="FU210" s="133"/>
      <c r="FV210" s="133"/>
      <c r="FW210" s="133"/>
      <c r="FX210" s="133"/>
      <c r="FY210" s="133"/>
      <c r="FZ210" s="133"/>
      <c r="GA210" s="133"/>
      <c r="GB210" s="133"/>
      <c r="GC210" s="133"/>
      <c r="GD210" s="133"/>
      <c r="GE210" s="133"/>
      <c r="GF210" s="133"/>
      <c r="GG210" s="133"/>
      <c r="GH210" s="133"/>
      <c r="GI210" s="133"/>
      <c r="GJ210" s="133"/>
      <c r="GK210" s="133"/>
      <c r="GL210" s="133"/>
      <c r="GM210" s="133"/>
      <c r="GN210" s="133"/>
      <c r="GO210" s="133"/>
      <c r="GP210" s="133"/>
      <c r="GQ210" s="133"/>
      <c r="GR210" s="133"/>
      <c r="GS210" s="133"/>
      <c r="GT210" s="133"/>
      <c r="GU210" s="133"/>
      <c r="GV210" s="133"/>
      <c r="GW210" s="133"/>
    </row>
    <row r="211" spans="1:205" s="296" customFormat="1">
      <c r="A211" s="208" t="s">
        <v>870</v>
      </c>
      <c r="B211" s="207" t="s">
        <v>887</v>
      </c>
      <c r="C211" s="209" t="s">
        <v>21</v>
      </c>
      <c r="D211" s="210">
        <v>150000</v>
      </c>
      <c r="E211" s="335"/>
      <c r="F211" s="366">
        <f t="shared" si="6"/>
        <v>195010768</v>
      </c>
      <c r="G211" s="60">
        <v>3</v>
      </c>
      <c r="H211" s="310"/>
      <c r="I211" s="549"/>
      <c r="J211" s="133"/>
      <c r="K211" s="133"/>
      <c r="L211" s="133"/>
      <c r="M211" s="133"/>
      <c r="N211" s="133"/>
      <c r="O211" s="133"/>
      <c r="P211" s="133"/>
      <c r="Q211" s="133"/>
      <c r="R211" s="133"/>
      <c r="S211" s="133"/>
      <c r="T211" s="133"/>
      <c r="U211" s="133"/>
      <c r="V211" s="133"/>
      <c r="W211" s="133"/>
      <c r="X211" s="133"/>
      <c r="Y211" s="133"/>
      <c r="Z211" s="133"/>
      <c r="AA211" s="133"/>
      <c r="AB211" s="133"/>
      <c r="AC211" s="133"/>
      <c r="AD211" s="133"/>
      <c r="AE211" s="133"/>
      <c r="AF211" s="133"/>
      <c r="AG211" s="133"/>
      <c r="AH211" s="133"/>
      <c r="AI211" s="133"/>
      <c r="AJ211" s="133"/>
      <c r="AK211" s="133"/>
      <c r="AL211" s="133"/>
      <c r="AM211" s="133"/>
      <c r="AN211" s="133"/>
      <c r="AO211" s="133"/>
      <c r="AP211" s="133"/>
      <c r="AQ211" s="133"/>
      <c r="AR211" s="133"/>
      <c r="AS211" s="133"/>
      <c r="AT211" s="133"/>
      <c r="AU211" s="133"/>
      <c r="AV211" s="133"/>
      <c r="AW211" s="133"/>
      <c r="AX211" s="133"/>
      <c r="AY211" s="133"/>
      <c r="AZ211" s="133"/>
      <c r="BA211" s="133"/>
      <c r="BB211" s="133"/>
      <c r="BC211" s="133"/>
      <c r="BD211" s="133"/>
      <c r="BE211" s="133"/>
      <c r="BF211" s="133"/>
      <c r="BG211" s="133"/>
      <c r="BH211" s="133"/>
      <c r="BI211" s="133"/>
      <c r="BJ211" s="133"/>
      <c r="BK211" s="133"/>
      <c r="BL211" s="133"/>
      <c r="BM211" s="133"/>
      <c r="BN211" s="133"/>
      <c r="BO211" s="133"/>
      <c r="BP211" s="133"/>
      <c r="BQ211" s="133"/>
      <c r="BR211" s="133"/>
      <c r="BS211" s="133"/>
      <c r="BT211" s="133"/>
      <c r="BU211" s="133"/>
      <c r="BV211" s="133"/>
      <c r="BW211" s="133"/>
      <c r="BX211" s="133"/>
      <c r="BY211" s="133"/>
      <c r="BZ211" s="133"/>
      <c r="CA211" s="133"/>
      <c r="CB211" s="133"/>
      <c r="CC211" s="133"/>
      <c r="CD211" s="133"/>
      <c r="CE211" s="133"/>
      <c r="CF211" s="133"/>
      <c r="CG211" s="133"/>
      <c r="CH211" s="133"/>
      <c r="CI211" s="133"/>
      <c r="CJ211" s="133"/>
      <c r="CK211" s="133"/>
      <c r="CL211" s="133"/>
      <c r="CM211" s="133"/>
      <c r="CN211" s="133"/>
      <c r="CO211" s="133"/>
      <c r="CP211" s="133"/>
      <c r="CQ211" s="133"/>
      <c r="CR211" s="133"/>
      <c r="CS211" s="133"/>
      <c r="CT211" s="133"/>
      <c r="CU211" s="133"/>
      <c r="CV211" s="133"/>
      <c r="CW211" s="133"/>
      <c r="CX211" s="133"/>
      <c r="CY211" s="133"/>
      <c r="CZ211" s="133"/>
      <c r="DA211" s="133"/>
      <c r="DB211" s="133"/>
      <c r="DC211" s="133"/>
      <c r="DD211" s="133"/>
      <c r="DE211" s="133"/>
      <c r="DF211" s="133"/>
      <c r="DG211" s="133"/>
      <c r="DH211" s="133"/>
      <c r="DI211" s="133"/>
      <c r="DJ211" s="133"/>
      <c r="DK211" s="133"/>
      <c r="DL211" s="133"/>
      <c r="DM211" s="133"/>
      <c r="DN211" s="133"/>
      <c r="DO211" s="133"/>
      <c r="DP211" s="133"/>
      <c r="DQ211" s="133"/>
      <c r="DR211" s="133"/>
      <c r="DS211" s="133"/>
      <c r="DT211" s="133"/>
      <c r="DU211" s="133"/>
      <c r="DV211" s="133"/>
      <c r="DW211" s="133"/>
      <c r="DX211" s="133"/>
      <c r="DY211" s="133"/>
      <c r="DZ211" s="133"/>
      <c r="EA211" s="133"/>
      <c r="EB211" s="133"/>
      <c r="EC211" s="133"/>
      <c r="ED211" s="133"/>
      <c r="EE211" s="133"/>
      <c r="EF211" s="133"/>
      <c r="EG211" s="133"/>
      <c r="EH211" s="133"/>
      <c r="EI211" s="133"/>
      <c r="EJ211" s="133"/>
      <c r="EK211" s="133"/>
      <c r="EL211" s="133"/>
      <c r="EM211" s="133"/>
      <c r="EN211" s="133"/>
      <c r="EO211" s="133"/>
      <c r="EP211" s="133"/>
      <c r="EQ211" s="133"/>
      <c r="ER211" s="133"/>
      <c r="ES211" s="133"/>
      <c r="ET211" s="133"/>
      <c r="EU211" s="133"/>
      <c r="EV211" s="133"/>
      <c r="EW211" s="133"/>
      <c r="EX211" s="133"/>
      <c r="EY211" s="133"/>
      <c r="EZ211" s="133"/>
      <c r="FA211" s="133"/>
      <c r="FB211" s="133"/>
      <c r="FC211" s="133"/>
      <c r="FD211" s="133"/>
      <c r="FE211" s="133"/>
      <c r="FF211" s="133"/>
      <c r="FG211" s="133"/>
      <c r="FH211" s="133"/>
      <c r="FI211" s="133"/>
      <c r="FJ211" s="133"/>
      <c r="FK211" s="133"/>
      <c r="FL211" s="133"/>
      <c r="FM211" s="133"/>
      <c r="FN211" s="133"/>
      <c r="FO211" s="133"/>
      <c r="FP211" s="133"/>
      <c r="FQ211" s="133"/>
      <c r="FR211" s="133"/>
      <c r="FS211" s="133"/>
      <c r="FT211" s="133"/>
      <c r="FU211" s="133"/>
      <c r="FV211" s="133"/>
      <c r="FW211" s="133"/>
      <c r="FX211" s="133"/>
      <c r="FY211" s="133"/>
      <c r="FZ211" s="133"/>
      <c r="GA211" s="133"/>
      <c r="GB211" s="133"/>
      <c r="GC211" s="133"/>
      <c r="GD211" s="133"/>
      <c r="GE211" s="133"/>
      <c r="GF211" s="133"/>
      <c r="GG211" s="133"/>
      <c r="GH211" s="133"/>
      <c r="GI211" s="133"/>
      <c r="GJ211" s="133"/>
      <c r="GK211" s="133"/>
      <c r="GL211" s="133"/>
      <c r="GM211" s="133"/>
      <c r="GN211" s="133"/>
      <c r="GO211" s="133"/>
      <c r="GP211" s="133"/>
      <c r="GQ211" s="133"/>
      <c r="GR211" s="133"/>
      <c r="GS211" s="133"/>
      <c r="GT211" s="133"/>
      <c r="GU211" s="133"/>
      <c r="GV211" s="133"/>
      <c r="GW211" s="133"/>
    </row>
    <row r="212" spans="1:205" s="296" customFormat="1" ht="38.25">
      <c r="A212" s="208" t="s">
        <v>870</v>
      </c>
      <c r="B212" s="207" t="s">
        <v>887</v>
      </c>
      <c r="C212" s="209" t="s">
        <v>883</v>
      </c>
      <c r="D212" s="210"/>
      <c r="E212" s="335">
        <v>5116900</v>
      </c>
      <c r="F212" s="366">
        <f t="shared" si="6"/>
        <v>189893868</v>
      </c>
      <c r="G212" s="60">
        <v>7</v>
      </c>
      <c r="H212" s="310">
        <v>7.1</v>
      </c>
      <c r="I212" s="549"/>
      <c r="J212" s="133"/>
      <c r="K212" s="133"/>
      <c r="L212" s="133"/>
      <c r="M212" s="133"/>
      <c r="N212" s="133"/>
      <c r="O212" s="133"/>
      <c r="P212" s="133"/>
      <c r="Q212" s="133"/>
      <c r="R212" s="133"/>
      <c r="S212" s="133"/>
      <c r="T212" s="133"/>
      <c r="U212" s="133"/>
      <c r="V212" s="133"/>
      <c r="W212" s="133"/>
      <c r="X212" s="133"/>
      <c r="Y212" s="133"/>
      <c r="Z212" s="133"/>
      <c r="AA212" s="133"/>
      <c r="AB212" s="133"/>
      <c r="AC212" s="133"/>
      <c r="AD212" s="133"/>
      <c r="AE212" s="133"/>
      <c r="AF212" s="133"/>
      <c r="AG212" s="133"/>
      <c r="AH212" s="133"/>
      <c r="AI212" s="133"/>
      <c r="AJ212" s="133"/>
      <c r="AK212" s="133"/>
      <c r="AL212" s="133"/>
      <c r="AM212" s="133"/>
      <c r="AN212" s="133"/>
      <c r="AO212" s="133"/>
      <c r="AP212" s="133"/>
      <c r="AQ212" s="133"/>
      <c r="AR212" s="133"/>
      <c r="AS212" s="133"/>
      <c r="AT212" s="133"/>
      <c r="AU212" s="133"/>
      <c r="AV212" s="133"/>
      <c r="AW212" s="133"/>
      <c r="AX212" s="133"/>
      <c r="AY212" s="133"/>
      <c r="AZ212" s="133"/>
      <c r="BA212" s="133"/>
      <c r="BB212" s="133"/>
      <c r="BC212" s="133"/>
      <c r="BD212" s="133"/>
      <c r="BE212" s="133"/>
      <c r="BF212" s="133"/>
      <c r="BG212" s="133"/>
      <c r="BH212" s="133"/>
      <c r="BI212" s="133"/>
      <c r="BJ212" s="133"/>
      <c r="BK212" s="133"/>
      <c r="BL212" s="133"/>
      <c r="BM212" s="133"/>
      <c r="BN212" s="133"/>
      <c r="BO212" s="133"/>
      <c r="BP212" s="133"/>
      <c r="BQ212" s="133"/>
      <c r="BR212" s="133"/>
      <c r="BS212" s="133"/>
      <c r="BT212" s="133"/>
      <c r="BU212" s="133"/>
      <c r="BV212" s="133"/>
      <c r="BW212" s="133"/>
      <c r="BX212" s="133"/>
      <c r="BY212" s="133"/>
      <c r="BZ212" s="133"/>
      <c r="CA212" s="133"/>
      <c r="CB212" s="133"/>
      <c r="CC212" s="133"/>
      <c r="CD212" s="133"/>
      <c r="CE212" s="133"/>
      <c r="CF212" s="133"/>
      <c r="CG212" s="133"/>
      <c r="CH212" s="133"/>
      <c r="CI212" s="133"/>
      <c r="CJ212" s="133"/>
      <c r="CK212" s="133"/>
      <c r="CL212" s="133"/>
      <c r="CM212" s="133"/>
      <c r="CN212" s="133"/>
      <c r="CO212" s="133"/>
      <c r="CP212" s="133"/>
      <c r="CQ212" s="133"/>
      <c r="CR212" s="133"/>
      <c r="CS212" s="133"/>
      <c r="CT212" s="133"/>
      <c r="CU212" s="133"/>
      <c r="CV212" s="133"/>
      <c r="CW212" s="133"/>
      <c r="CX212" s="133"/>
      <c r="CY212" s="133"/>
      <c r="CZ212" s="133"/>
      <c r="DA212" s="133"/>
      <c r="DB212" s="133"/>
      <c r="DC212" s="133"/>
      <c r="DD212" s="133"/>
      <c r="DE212" s="133"/>
      <c r="DF212" s="133"/>
      <c r="DG212" s="133"/>
      <c r="DH212" s="133"/>
      <c r="DI212" s="133"/>
      <c r="DJ212" s="133"/>
      <c r="DK212" s="133"/>
      <c r="DL212" s="133"/>
      <c r="DM212" s="133"/>
      <c r="DN212" s="133"/>
      <c r="DO212" s="133"/>
      <c r="DP212" s="133"/>
      <c r="DQ212" s="133"/>
      <c r="DR212" s="133"/>
      <c r="DS212" s="133"/>
      <c r="DT212" s="133"/>
      <c r="DU212" s="133"/>
      <c r="DV212" s="133"/>
      <c r="DW212" s="133"/>
      <c r="DX212" s="133"/>
      <c r="DY212" s="133"/>
      <c r="DZ212" s="133"/>
      <c r="EA212" s="133"/>
      <c r="EB212" s="133"/>
      <c r="EC212" s="133"/>
      <c r="ED212" s="133"/>
      <c r="EE212" s="133"/>
      <c r="EF212" s="133"/>
      <c r="EG212" s="133"/>
      <c r="EH212" s="133"/>
      <c r="EI212" s="133"/>
      <c r="EJ212" s="133"/>
      <c r="EK212" s="133"/>
      <c r="EL212" s="133"/>
      <c r="EM212" s="133"/>
      <c r="EN212" s="133"/>
      <c r="EO212" s="133"/>
      <c r="EP212" s="133"/>
      <c r="EQ212" s="133"/>
      <c r="ER212" s="133"/>
      <c r="ES212" s="133"/>
      <c r="ET212" s="133"/>
      <c r="EU212" s="133"/>
      <c r="EV212" s="133"/>
      <c r="EW212" s="133"/>
      <c r="EX212" s="133"/>
      <c r="EY212" s="133"/>
      <c r="EZ212" s="133"/>
      <c r="FA212" s="133"/>
      <c r="FB212" s="133"/>
      <c r="FC212" s="133"/>
      <c r="FD212" s="133"/>
      <c r="FE212" s="133"/>
      <c r="FF212" s="133"/>
      <c r="FG212" s="133"/>
      <c r="FH212" s="133"/>
      <c r="FI212" s="133"/>
      <c r="FJ212" s="133"/>
      <c r="FK212" s="133"/>
      <c r="FL212" s="133"/>
      <c r="FM212" s="133"/>
      <c r="FN212" s="133"/>
      <c r="FO212" s="133"/>
      <c r="FP212" s="133"/>
      <c r="FQ212" s="133"/>
      <c r="FR212" s="133"/>
      <c r="FS212" s="133"/>
      <c r="FT212" s="133"/>
      <c r="FU212" s="133"/>
      <c r="FV212" s="133"/>
      <c r="FW212" s="133"/>
      <c r="FX212" s="133"/>
      <c r="FY212" s="133"/>
      <c r="FZ212" s="133"/>
      <c r="GA212" s="133"/>
      <c r="GB212" s="133"/>
      <c r="GC212" s="133"/>
      <c r="GD212" s="133"/>
      <c r="GE212" s="133"/>
      <c r="GF212" s="133"/>
      <c r="GG212" s="133"/>
      <c r="GH212" s="133"/>
      <c r="GI212" s="133"/>
      <c r="GJ212" s="133"/>
      <c r="GK212" s="133"/>
      <c r="GL212" s="133"/>
      <c r="GM212" s="133"/>
      <c r="GN212" s="133"/>
      <c r="GO212" s="133"/>
      <c r="GP212" s="133"/>
      <c r="GQ212" s="133"/>
      <c r="GR212" s="133"/>
      <c r="GS212" s="133"/>
      <c r="GT212" s="133"/>
      <c r="GU212" s="133"/>
      <c r="GV212" s="133"/>
      <c r="GW212" s="133"/>
    </row>
    <row r="213" spans="1:205" s="296" customFormat="1" ht="25.5">
      <c r="A213" s="208" t="s">
        <v>870</v>
      </c>
      <c r="B213" s="207" t="s">
        <v>887</v>
      </c>
      <c r="C213" s="209" t="s">
        <v>884</v>
      </c>
      <c r="D213" s="210"/>
      <c r="E213" s="335">
        <v>27651000</v>
      </c>
      <c r="F213" s="366">
        <f t="shared" si="6"/>
        <v>162242868</v>
      </c>
      <c r="G213" s="60">
        <v>6</v>
      </c>
      <c r="H213" s="310">
        <v>6.1</v>
      </c>
      <c r="I213" s="549"/>
      <c r="J213" s="133"/>
      <c r="K213" s="133"/>
      <c r="L213" s="133"/>
      <c r="M213" s="133"/>
      <c r="N213" s="133"/>
      <c r="O213" s="133"/>
      <c r="P213" s="133"/>
      <c r="Q213" s="133"/>
      <c r="R213" s="133"/>
      <c r="S213" s="133"/>
      <c r="T213" s="133"/>
      <c r="U213" s="133"/>
      <c r="V213" s="133"/>
      <c r="W213" s="133"/>
      <c r="X213" s="133"/>
      <c r="Y213" s="133"/>
      <c r="Z213" s="133"/>
      <c r="AA213" s="133"/>
      <c r="AB213" s="133"/>
      <c r="AC213" s="133"/>
      <c r="AD213" s="133"/>
      <c r="AE213" s="133"/>
      <c r="AF213" s="133"/>
      <c r="AG213" s="133"/>
      <c r="AH213" s="133"/>
      <c r="AI213" s="133"/>
      <c r="AJ213" s="133"/>
      <c r="AK213" s="133"/>
      <c r="AL213" s="133"/>
      <c r="AM213" s="133"/>
      <c r="AN213" s="133"/>
      <c r="AO213" s="133"/>
      <c r="AP213" s="133"/>
      <c r="AQ213" s="133"/>
      <c r="AR213" s="133"/>
      <c r="AS213" s="133"/>
      <c r="AT213" s="133"/>
      <c r="AU213" s="133"/>
      <c r="AV213" s="133"/>
      <c r="AW213" s="133"/>
      <c r="AX213" s="133"/>
      <c r="AY213" s="133"/>
      <c r="AZ213" s="133"/>
      <c r="BA213" s="133"/>
      <c r="BB213" s="133"/>
      <c r="BC213" s="133"/>
      <c r="BD213" s="133"/>
      <c r="BE213" s="133"/>
      <c r="BF213" s="133"/>
      <c r="BG213" s="133"/>
      <c r="BH213" s="133"/>
      <c r="BI213" s="133"/>
      <c r="BJ213" s="133"/>
      <c r="BK213" s="133"/>
      <c r="BL213" s="133"/>
      <c r="BM213" s="133"/>
      <c r="BN213" s="133"/>
      <c r="BO213" s="133"/>
      <c r="BP213" s="133"/>
      <c r="BQ213" s="133"/>
      <c r="BR213" s="133"/>
      <c r="BS213" s="133"/>
      <c r="BT213" s="133"/>
      <c r="BU213" s="133"/>
      <c r="BV213" s="133"/>
      <c r="BW213" s="133"/>
      <c r="BX213" s="133"/>
      <c r="BY213" s="133"/>
      <c r="BZ213" s="133"/>
      <c r="CA213" s="133"/>
      <c r="CB213" s="133"/>
      <c r="CC213" s="133"/>
      <c r="CD213" s="133"/>
      <c r="CE213" s="133"/>
      <c r="CF213" s="133"/>
      <c r="CG213" s="133"/>
      <c r="CH213" s="133"/>
      <c r="CI213" s="133"/>
      <c r="CJ213" s="133"/>
      <c r="CK213" s="133"/>
      <c r="CL213" s="133"/>
      <c r="CM213" s="133"/>
      <c r="CN213" s="133"/>
      <c r="CO213" s="133"/>
      <c r="CP213" s="133"/>
      <c r="CQ213" s="133"/>
      <c r="CR213" s="133"/>
      <c r="CS213" s="133"/>
      <c r="CT213" s="133"/>
      <c r="CU213" s="133"/>
      <c r="CV213" s="133"/>
      <c r="CW213" s="133"/>
      <c r="CX213" s="133"/>
      <c r="CY213" s="133"/>
      <c r="CZ213" s="133"/>
      <c r="DA213" s="133"/>
      <c r="DB213" s="133"/>
      <c r="DC213" s="133"/>
      <c r="DD213" s="133"/>
      <c r="DE213" s="133"/>
      <c r="DF213" s="133"/>
      <c r="DG213" s="133"/>
      <c r="DH213" s="133"/>
      <c r="DI213" s="133"/>
      <c r="DJ213" s="133"/>
      <c r="DK213" s="133"/>
      <c r="DL213" s="133"/>
      <c r="DM213" s="133"/>
      <c r="DN213" s="133"/>
      <c r="DO213" s="133"/>
      <c r="DP213" s="133"/>
      <c r="DQ213" s="133"/>
      <c r="DR213" s="133"/>
      <c r="DS213" s="133"/>
      <c r="DT213" s="133"/>
      <c r="DU213" s="133"/>
      <c r="DV213" s="133"/>
      <c r="DW213" s="133"/>
      <c r="DX213" s="133"/>
      <c r="DY213" s="133"/>
      <c r="DZ213" s="133"/>
      <c r="EA213" s="133"/>
      <c r="EB213" s="133"/>
      <c r="EC213" s="133"/>
      <c r="ED213" s="133"/>
      <c r="EE213" s="133"/>
      <c r="EF213" s="133"/>
      <c r="EG213" s="133"/>
      <c r="EH213" s="133"/>
      <c r="EI213" s="133"/>
      <c r="EJ213" s="133"/>
      <c r="EK213" s="133"/>
      <c r="EL213" s="133"/>
      <c r="EM213" s="133"/>
      <c r="EN213" s="133"/>
      <c r="EO213" s="133"/>
      <c r="EP213" s="133"/>
      <c r="EQ213" s="133"/>
      <c r="ER213" s="133"/>
      <c r="ES213" s="133"/>
      <c r="ET213" s="133"/>
      <c r="EU213" s="133"/>
      <c r="EV213" s="133"/>
      <c r="EW213" s="133"/>
      <c r="EX213" s="133"/>
      <c r="EY213" s="133"/>
      <c r="EZ213" s="133"/>
      <c r="FA213" s="133"/>
      <c r="FB213" s="133"/>
      <c r="FC213" s="133"/>
      <c r="FD213" s="133"/>
      <c r="FE213" s="133"/>
      <c r="FF213" s="133"/>
      <c r="FG213" s="133"/>
      <c r="FH213" s="133"/>
      <c r="FI213" s="133"/>
      <c r="FJ213" s="133"/>
      <c r="FK213" s="133"/>
      <c r="FL213" s="133"/>
      <c r="FM213" s="133"/>
      <c r="FN213" s="133"/>
      <c r="FO213" s="133"/>
      <c r="FP213" s="133"/>
      <c r="FQ213" s="133"/>
      <c r="FR213" s="133"/>
      <c r="FS213" s="133"/>
      <c r="FT213" s="133"/>
      <c r="FU213" s="133"/>
      <c r="FV213" s="133"/>
      <c r="FW213" s="133"/>
      <c r="FX213" s="133"/>
      <c r="FY213" s="133"/>
      <c r="FZ213" s="133"/>
      <c r="GA213" s="133"/>
      <c r="GB213" s="133"/>
      <c r="GC213" s="133"/>
      <c r="GD213" s="133"/>
      <c r="GE213" s="133"/>
      <c r="GF213" s="133"/>
      <c r="GG213" s="133"/>
      <c r="GH213" s="133"/>
      <c r="GI213" s="133"/>
      <c r="GJ213" s="133"/>
      <c r="GK213" s="133"/>
      <c r="GL213" s="133"/>
      <c r="GM213" s="133"/>
      <c r="GN213" s="133"/>
      <c r="GO213" s="133"/>
      <c r="GP213" s="133"/>
      <c r="GQ213" s="133"/>
      <c r="GR213" s="133"/>
      <c r="GS213" s="133"/>
      <c r="GT213" s="133"/>
      <c r="GU213" s="133"/>
      <c r="GV213" s="133"/>
      <c r="GW213" s="133"/>
    </row>
    <row r="214" spans="1:205" s="296" customFormat="1" ht="25.5">
      <c r="A214" s="208" t="s">
        <v>871</v>
      </c>
      <c r="B214" s="207" t="s">
        <v>888</v>
      </c>
      <c r="C214" s="209" t="s">
        <v>2555</v>
      </c>
      <c r="D214" s="210"/>
      <c r="E214" s="335">
        <v>5000000</v>
      </c>
      <c r="F214" s="366">
        <f t="shared" si="6"/>
        <v>157242868</v>
      </c>
      <c r="G214" s="60">
        <v>7</v>
      </c>
      <c r="H214" s="310">
        <v>7.3</v>
      </c>
      <c r="I214" s="549"/>
      <c r="J214" s="133"/>
      <c r="K214" s="133"/>
      <c r="L214" s="133"/>
      <c r="M214" s="133"/>
      <c r="N214" s="133"/>
      <c r="O214" s="133"/>
      <c r="P214" s="133"/>
      <c r="Q214" s="133"/>
      <c r="R214" s="133"/>
      <c r="S214" s="133"/>
      <c r="T214" s="133"/>
      <c r="U214" s="133"/>
      <c r="V214" s="133"/>
      <c r="W214" s="133"/>
      <c r="X214" s="133"/>
      <c r="Y214" s="133"/>
      <c r="Z214" s="133"/>
      <c r="AA214" s="133"/>
      <c r="AB214" s="133"/>
      <c r="AC214" s="133"/>
      <c r="AD214" s="133"/>
      <c r="AE214" s="133"/>
      <c r="AF214" s="133"/>
      <c r="AG214" s="133"/>
      <c r="AH214" s="133"/>
      <c r="AI214" s="133"/>
      <c r="AJ214" s="133"/>
      <c r="AK214" s="133"/>
      <c r="AL214" s="133"/>
      <c r="AM214" s="133"/>
      <c r="AN214" s="133"/>
      <c r="AO214" s="133"/>
      <c r="AP214" s="133"/>
      <c r="AQ214" s="133"/>
      <c r="AR214" s="133"/>
      <c r="AS214" s="133"/>
      <c r="AT214" s="133"/>
      <c r="AU214" s="133"/>
      <c r="AV214" s="133"/>
      <c r="AW214" s="133"/>
      <c r="AX214" s="133"/>
      <c r="AY214" s="133"/>
      <c r="AZ214" s="133"/>
      <c r="BA214" s="133"/>
      <c r="BB214" s="133"/>
      <c r="BC214" s="133"/>
      <c r="BD214" s="133"/>
      <c r="BE214" s="133"/>
      <c r="BF214" s="133"/>
      <c r="BG214" s="133"/>
      <c r="BH214" s="133"/>
      <c r="BI214" s="133"/>
      <c r="BJ214" s="133"/>
      <c r="BK214" s="133"/>
      <c r="BL214" s="133"/>
      <c r="BM214" s="133"/>
      <c r="BN214" s="133"/>
      <c r="BO214" s="133"/>
      <c r="BP214" s="133"/>
      <c r="BQ214" s="133"/>
      <c r="BR214" s="133"/>
      <c r="BS214" s="133"/>
      <c r="BT214" s="133"/>
      <c r="BU214" s="133"/>
      <c r="BV214" s="133"/>
      <c r="BW214" s="133"/>
      <c r="BX214" s="133"/>
      <c r="BY214" s="133"/>
      <c r="BZ214" s="133"/>
      <c r="CA214" s="133"/>
      <c r="CB214" s="133"/>
      <c r="CC214" s="133"/>
      <c r="CD214" s="133"/>
      <c r="CE214" s="133"/>
      <c r="CF214" s="133"/>
      <c r="CG214" s="133"/>
      <c r="CH214" s="133"/>
      <c r="CI214" s="133"/>
      <c r="CJ214" s="133"/>
      <c r="CK214" s="133"/>
      <c r="CL214" s="133"/>
      <c r="CM214" s="133"/>
      <c r="CN214" s="133"/>
      <c r="CO214" s="133"/>
      <c r="CP214" s="133"/>
      <c r="CQ214" s="133"/>
      <c r="CR214" s="133"/>
      <c r="CS214" s="133"/>
      <c r="CT214" s="133"/>
      <c r="CU214" s="133"/>
      <c r="CV214" s="133"/>
      <c r="CW214" s="133"/>
      <c r="CX214" s="133"/>
      <c r="CY214" s="133"/>
      <c r="CZ214" s="133"/>
      <c r="DA214" s="133"/>
      <c r="DB214" s="133"/>
      <c r="DC214" s="133"/>
      <c r="DD214" s="133"/>
      <c r="DE214" s="133"/>
      <c r="DF214" s="133"/>
      <c r="DG214" s="133"/>
      <c r="DH214" s="133"/>
      <c r="DI214" s="133"/>
      <c r="DJ214" s="133"/>
      <c r="DK214" s="133"/>
      <c r="DL214" s="133"/>
      <c r="DM214" s="133"/>
      <c r="DN214" s="133"/>
      <c r="DO214" s="133"/>
      <c r="DP214" s="133"/>
      <c r="DQ214" s="133"/>
      <c r="DR214" s="133"/>
      <c r="DS214" s="133"/>
      <c r="DT214" s="133"/>
      <c r="DU214" s="133"/>
      <c r="DV214" s="133"/>
      <c r="DW214" s="133"/>
      <c r="DX214" s="133"/>
      <c r="DY214" s="133"/>
      <c r="DZ214" s="133"/>
      <c r="EA214" s="133"/>
      <c r="EB214" s="133"/>
      <c r="EC214" s="133"/>
      <c r="ED214" s="133"/>
      <c r="EE214" s="133"/>
      <c r="EF214" s="133"/>
      <c r="EG214" s="133"/>
      <c r="EH214" s="133"/>
      <c r="EI214" s="133"/>
      <c r="EJ214" s="133"/>
      <c r="EK214" s="133"/>
      <c r="EL214" s="133"/>
      <c r="EM214" s="133"/>
      <c r="EN214" s="133"/>
      <c r="EO214" s="133"/>
      <c r="EP214" s="133"/>
      <c r="EQ214" s="133"/>
      <c r="ER214" s="133"/>
      <c r="ES214" s="133"/>
      <c r="ET214" s="133"/>
      <c r="EU214" s="133"/>
      <c r="EV214" s="133"/>
      <c r="EW214" s="133"/>
      <c r="EX214" s="133"/>
      <c r="EY214" s="133"/>
      <c r="EZ214" s="133"/>
      <c r="FA214" s="133"/>
      <c r="FB214" s="133"/>
      <c r="FC214" s="133"/>
      <c r="FD214" s="133"/>
      <c r="FE214" s="133"/>
      <c r="FF214" s="133"/>
      <c r="FG214" s="133"/>
      <c r="FH214" s="133"/>
      <c r="FI214" s="133"/>
      <c r="FJ214" s="133"/>
      <c r="FK214" s="133"/>
      <c r="FL214" s="133"/>
      <c r="FM214" s="133"/>
      <c r="FN214" s="133"/>
      <c r="FO214" s="133"/>
      <c r="FP214" s="133"/>
      <c r="FQ214" s="133"/>
      <c r="FR214" s="133"/>
      <c r="FS214" s="133"/>
      <c r="FT214" s="133"/>
      <c r="FU214" s="133"/>
      <c r="FV214" s="133"/>
      <c r="FW214" s="133"/>
      <c r="FX214" s="133"/>
      <c r="FY214" s="133"/>
      <c r="FZ214" s="133"/>
      <c r="GA214" s="133"/>
      <c r="GB214" s="133"/>
      <c r="GC214" s="133"/>
      <c r="GD214" s="133"/>
      <c r="GE214" s="133"/>
      <c r="GF214" s="133"/>
      <c r="GG214" s="133"/>
      <c r="GH214" s="133"/>
      <c r="GI214" s="133"/>
      <c r="GJ214" s="133"/>
      <c r="GK214" s="133"/>
      <c r="GL214" s="133"/>
      <c r="GM214" s="133"/>
      <c r="GN214" s="133"/>
      <c r="GO214" s="133"/>
      <c r="GP214" s="133"/>
      <c r="GQ214" s="133"/>
      <c r="GR214" s="133"/>
      <c r="GS214" s="133"/>
      <c r="GT214" s="133"/>
      <c r="GU214" s="133"/>
      <c r="GV214" s="133"/>
      <c r="GW214" s="133"/>
    </row>
    <row r="215" spans="1:205" s="296" customFormat="1">
      <c r="A215" s="208" t="s">
        <v>872</v>
      </c>
      <c r="B215" s="207" t="s">
        <v>889</v>
      </c>
      <c r="C215" s="209" t="s">
        <v>21</v>
      </c>
      <c r="D215" s="210">
        <v>100000</v>
      </c>
      <c r="E215" s="335"/>
      <c r="F215" s="366">
        <f t="shared" si="6"/>
        <v>157342868</v>
      </c>
      <c r="G215" s="60">
        <v>3</v>
      </c>
      <c r="H215" s="310"/>
      <c r="I215" s="549"/>
      <c r="J215" s="133"/>
      <c r="K215" s="133"/>
      <c r="L215" s="133"/>
      <c r="M215" s="133"/>
      <c r="N215" s="133"/>
      <c r="O215" s="133"/>
      <c r="P215" s="133"/>
      <c r="Q215" s="133"/>
      <c r="R215" s="133"/>
      <c r="S215" s="133"/>
      <c r="T215" s="133"/>
      <c r="U215" s="133"/>
      <c r="V215" s="133"/>
      <c r="W215" s="133"/>
      <c r="X215" s="133"/>
      <c r="Y215" s="133"/>
      <c r="Z215" s="133"/>
      <c r="AA215" s="133"/>
      <c r="AB215" s="133"/>
      <c r="AC215" s="133"/>
      <c r="AD215" s="133"/>
      <c r="AE215" s="133"/>
      <c r="AF215" s="133"/>
      <c r="AG215" s="133"/>
      <c r="AH215" s="133"/>
      <c r="AI215" s="133"/>
      <c r="AJ215" s="133"/>
      <c r="AK215" s="133"/>
      <c r="AL215" s="133"/>
      <c r="AM215" s="133"/>
      <c r="AN215" s="133"/>
      <c r="AO215" s="133"/>
      <c r="AP215" s="133"/>
      <c r="AQ215" s="133"/>
      <c r="AR215" s="133"/>
      <c r="AS215" s="133"/>
      <c r="AT215" s="133"/>
      <c r="AU215" s="133"/>
      <c r="AV215" s="133"/>
      <c r="AW215" s="133"/>
      <c r="AX215" s="133"/>
      <c r="AY215" s="133"/>
      <c r="AZ215" s="133"/>
      <c r="BA215" s="133"/>
      <c r="BB215" s="133"/>
      <c r="BC215" s="133"/>
      <c r="BD215" s="133"/>
      <c r="BE215" s="133"/>
      <c r="BF215" s="133"/>
      <c r="BG215" s="133"/>
      <c r="BH215" s="133"/>
      <c r="BI215" s="133"/>
      <c r="BJ215" s="133"/>
      <c r="BK215" s="133"/>
      <c r="BL215" s="133"/>
      <c r="BM215" s="133"/>
      <c r="BN215" s="133"/>
      <c r="BO215" s="133"/>
      <c r="BP215" s="133"/>
      <c r="BQ215" s="133"/>
      <c r="BR215" s="133"/>
      <c r="BS215" s="133"/>
      <c r="BT215" s="133"/>
      <c r="BU215" s="133"/>
      <c r="BV215" s="133"/>
      <c r="BW215" s="133"/>
      <c r="BX215" s="133"/>
      <c r="BY215" s="133"/>
      <c r="BZ215" s="133"/>
      <c r="CA215" s="133"/>
      <c r="CB215" s="133"/>
      <c r="CC215" s="133"/>
      <c r="CD215" s="133"/>
      <c r="CE215" s="133"/>
      <c r="CF215" s="133"/>
      <c r="CG215" s="133"/>
      <c r="CH215" s="133"/>
      <c r="CI215" s="133"/>
      <c r="CJ215" s="133"/>
      <c r="CK215" s="133"/>
      <c r="CL215" s="133"/>
      <c r="CM215" s="133"/>
      <c r="CN215" s="133"/>
      <c r="CO215" s="133"/>
      <c r="CP215" s="133"/>
      <c r="CQ215" s="133"/>
      <c r="CR215" s="133"/>
      <c r="CS215" s="133"/>
      <c r="CT215" s="133"/>
      <c r="CU215" s="133"/>
      <c r="CV215" s="133"/>
      <c r="CW215" s="133"/>
      <c r="CX215" s="133"/>
      <c r="CY215" s="133"/>
      <c r="CZ215" s="133"/>
      <c r="DA215" s="133"/>
      <c r="DB215" s="133"/>
      <c r="DC215" s="133"/>
      <c r="DD215" s="133"/>
      <c r="DE215" s="133"/>
      <c r="DF215" s="133"/>
      <c r="DG215" s="133"/>
      <c r="DH215" s="133"/>
      <c r="DI215" s="133"/>
      <c r="DJ215" s="133"/>
      <c r="DK215" s="133"/>
      <c r="DL215" s="133"/>
      <c r="DM215" s="133"/>
      <c r="DN215" s="133"/>
      <c r="DO215" s="133"/>
      <c r="DP215" s="133"/>
      <c r="DQ215" s="133"/>
      <c r="DR215" s="133"/>
      <c r="DS215" s="133"/>
      <c r="DT215" s="133"/>
      <c r="DU215" s="133"/>
      <c r="DV215" s="133"/>
      <c r="DW215" s="133"/>
      <c r="DX215" s="133"/>
      <c r="DY215" s="133"/>
      <c r="DZ215" s="133"/>
      <c r="EA215" s="133"/>
      <c r="EB215" s="133"/>
      <c r="EC215" s="133"/>
      <c r="ED215" s="133"/>
      <c r="EE215" s="133"/>
      <c r="EF215" s="133"/>
      <c r="EG215" s="133"/>
      <c r="EH215" s="133"/>
      <c r="EI215" s="133"/>
      <c r="EJ215" s="133"/>
      <c r="EK215" s="133"/>
      <c r="EL215" s="133"/>
      <c r="EM215" s="133"/>
      <c r="EN215" s="133"/>
      <c r="EO215" s="133"/>
      <c r="EP215" s="133"/>
      <c r="EQ215" s="133"/>
      <c r="ER215" s="133"/>
      <c r="ES215" s="133"/>
      <c r="ET215" s="133"/>
      <c r="EU215" s="133"/>
      <c r="EV215" s="133"/>
      <c r="EW215" s="133"/>
      <c r="EX215" s="133"/>
      <c r="EY215" s="133"/>
      <c r="EZ215" s="133"/>
      <c r="FA215" s="133"/>
      <c r="FB215" s="133"/>
      <c r="FC215" s="133"/>
      <c r="FD215" s="133"/>
      <c r="FE215" s="133"/>
      <c r="FF215" s="133"/>
      <c r="FG215" s="133"/>
      <c r="FH215" s="133"/>
      <c r="FI215" s="133"/>
      <c r="FJ215" s="133"/>
      <c r="FK215" s="133"/>
      <c r="FL215" s="133"/>
      <c r="FM215" s="133"/>
      <c r="FN215" s="133"/>
      <c r="FO215" s="133"/>
      <c r="FP215" s="133"/>
      <c r="FQ215" s="133"/>
      <c r="FR215" s="133"/>
      <c r="FS215" s="133"/>
      <c r="FT215" s="133"/>
      <c r="FU215" s="133"/>
      <c r="FV215" s="133"/>
      <c r="FW215" s="133"/>
      <c r="FX215" s="133"/>
      <c r="FY215" s="133"/>
      <c r="FZ215" s="133"/>
      <c r="GA215" s="133"/>
      <c r="GB215" s="133"/>
      <c r="GC215" s="133"/>
      <c r="GD215" s="133"/>
      <c r="GE215" s="133"/>
      <c r="GF215" s="133"/>
      <c r="GG215" s="133"/>
      <c r="GH215" s="133"/>
      <c r="GI215" s="133"/>
      <c r="GJ215" s="133"/>
      <c r="GK215" s="133"/>
      <c r="GL215" s="133"/>
      <c r="GM215" s="133"/>
      <c r="GN215" s="133"/>
      <c r="GO215" s="133"/>
      <c r="GP215" s="133"/>
      <c r="GQ215" s="133"/>
      <c r="GR215" s="133"/>
      <c r="GS215" s="133"/>
      <c r="GT215" s="133"/>
      <c r="GU215" s="133"/>
      <c r="GV215" s="133"/>
      <c r="GW215" s="133"/>
    </row>
    <row r="216" spans="1:205" s="296" customFormat="1">
      <c r="A216" s="208" t="s">
        <v>873</v>
      </c>
      <c r="B216" s="207" t="s">
        <v>890</v>
      </c>
      <c r="C216" s="209" t="s">
        <v>33</v>
      </c>
      <c r="D216" s="210">
        <v>50000</v>
      </c>
      <c r="E216" s="335"/>
      <c r="F216" s="366">
        <f t="shared" si="6"/>
        <v>157392868</v>
      </c>
      <c r="G216" s="60">
        <v>3</v>
      </c>
      <c r="H216" s="310"/>
      <c r="I216" s="549"/>
      <c r="J216" s="133"/>
      <c r="K216" s="133"/>
      <c r="L216" s="133"/>
      <c r="M216" s="133"/>
      <c r="N216" s="133"/>
      <c r="O216" s="133"/>
      <c r="P216" s="133"/>
      <c r="Q216" s="133"/>
      <c r="R216" s="133"/>
      <c r="S216" s="133"/>
      <c r="T216" s="133"/>
      <c r="U216" s="133"/>
      <c r="V216" s="133"/>
      <c r="W216" s="133"/>
      <c r="X216" s="133"/>
      <c r="Y216" s="133"/>
      <c r="Z216" s="133"/>
      <c r="AA216" s="133"/>
      <c r="AB216" s="133"/>
      <c r="AC216" s="133"/>
      <c r="AD216" s="133"/>
      <c r="AE216" s="133"/>
      <c r="AF216" s="133"/>
      <c r="AG216" s="133"/>
      <c r="AH216" s="133"/>
      <c r="AI216" s="133"/>
      <c r="AJ216" s="133"/>
      <c r="AK216" s="133"/>
      <c r="AL216" s="133"/>
      <c r="AM216" s="133"/>
      <c r="AN216" s="133"/>
      <c r="AO216" s="133"/>
      <c r="AP216" s="133"/>
      <c r="AQ216" s="133"/>
      <c r="AR216" s="133"/>
      <c r="AS216" s="133"/>
      <c r="AT216" s="133"/>
      <c r="AU216" s="133"/>
      <c r="AV216" s="133"/>
      <c r="AW216" s="133"/>
      <c r="AX216" s="133"/>
      <c r="AY216" s="133"/>
      <c r="AZ216" s="133"/>
      <c r="BA216" s="133"/>
      <c r="BB216" s="133"/>
      <c r="BC216" s="133"/>
      <c r="BD216" s="133"/>
      <c r="BE216" s="133"/>
      <c r="BF216" s="133"/>
      <c r="BG216" s="133"/>
      <c r="BH216" s="133"/>
      <c r="BI216" s="133"/>
      <c r="BJ216" s="133"/>
      <c r="BK216" s="133"/>
      <c r="BL216" s="133"/>
      <c r="BM216" s="133"/>
      <c r="BN216" s="133"/>
      <c r="BO216" s="133"/>
      <c r="BP216" s="133"/>
      <c r="BQ216" s="133"/>
      <c r="BR216" s="133"/>
      <c r="BS216" s="133"/>
      <c r="BT216" s="133"/>
      <c r="BU216" s="133"/>
      <c r="BV216" s="133"/>
      <c r="BW216" s="133"/>
      <c r="BX216" s="133"/>
      <c r="BY216" s="133"/>
      <c r="BZ216" s="133"/>
      <c r="CA216" s="133"/>
      <c r="CB216" s="133"/>
      <c r="CC216" s="133"/>
      <c r="CD216" s="133"/>
      <c r="CE216" s="133"/>
      <c r="CF216" s="133"/>
      <c r="CG216" s="133"/>
      <c r="CH216" s="133"/>
      <c r="CI216" s="133"/>
      <c r="CJ216" s="133"/>
      <c r="CK216" s="133"/>
      <c r="CL216" s="133"/>
      <c r="CM216" s="133"/>
      <c r="CN216" s="133"/>
      <c r="CO216" s="133"/>
      <c r="CP216" s="133"/>
      <c r="CQ216" s="133"/>
      <c r="CR216" s="133"/>
      <c r="CS216" s="133"/>
      <c r="CT216" s="133"/>
      <c r="CU216" s="133"/>
      <c r="CV216" s="133"/>
      <c r="CW216" s="133"/>
      <c r="CX216" s="133"/>
      <c r="CY216" s="133"/>
      <c r="CZ216" s="133"/>
      <c r="DA216" s="133"/>
      <c r="DB216" s="133"/>
      <c r="DC216" s="133"/>
      <c r="DD216" s="133"/>
      <c r="DE216" s="133"/>
      <c r="DF216" s="133"/>
      <c r="DG216" s="133"/>
      <c r="DH216" s="133"/>
      <c r="DI216" s="133"/>
      <c r="DJ216" s="133"/>
      <c r="DK216" s="133"/>
      <c r="DL216" s="133"/>
      <c r="DM216" s="133"/>
      <c r="DN216" s="133"/>
      <c r="DO216" s="133"/>
      <c r="DP216" s="133"/>
      <c r="DQ216" s="133"/>
      <c r="DR216" s="133"/>
      <c r="DS216" s="133"/>
      <c r="DT216" s="133"/>
      <c r="DU216" s="133"/>
      <c r="DV216" s="133"/>
      <c r="DW216" s="133"/>
      <c r="DX216" s="133"/>
      <c r="DY216" s="133"/>
      <c r="DZ216" s="133"/>
      <c r="EA216" s="133"/>
      <c r="EB216" s="133"/>
      <c r="EC216" s="133"/>
      <c r="ED216" s="133"/>
      <c r="EE216" s="133"/>
      <c r="EF216" s="133"/>
      <c r="EG216" s="133"/>
      <c r="EH216" s="133"/>
      <c r="EI216" s="133"/>
      <c r="EJ216" s="133"/>
      <c r="EK216" s="133"/>
      <c r="EL216" s="133"/>
      <c r="EM216" s="133"/>
      <c r="EN216" s="133"/>
      <c r="EO216" s="133"/>
      <c r="EP216" s="133"/>
      <c r="EQ216" s="133"/>
      <c r="ER216" s="133"/>
      <c r="ES216" s="133"/>
      <c r="ET216" s="133"/>
      <c r="EU216" s="133"/>
      <c r="EV216" s="133"/>
      <c r="EW216" s="133"/>
      <c r="EX216" s="133"/>
      <c r="EY216" s="133"/>
      <c r="EZ216" s="133"/>
      <c r="FA216" s="133"/>
      <c r="FB216" s="133"/>
      <c r="FC216" s="133"/>
      <c r="FD216" s="133"/>
      <c r="FE216" s="133"/>
      <c r="FF216" s="133"/>
      <c r="FG216" s="133"/>
      <c r="FH216" s="133"/>
      <c r="FI216" s="133"/>
      <c r="FJ216" s="133"/>
      <c r="FK216" s="133"/>
      <c r="FL216" s="133"/>
      <c r="FM216" s="133"/>
      <c r="FN216" s="133"/>
      <c r="FO216" s="133"/>
      <c r="FP216" s="133"/>
      <c r="FQ216" s="133"/>
      <c r="FR216" s="133"/>
      <c r="FS216" s="133"/>
      <c r="FT216" s="133"/>
      <c r="FU216" s="133"/>
      <c r="FV216" s="133"/>
      <c r="FW216" s="133"/>
      <c r="FX216" s="133"/>
      <c r="FY216" s="133"/>
      <c r="FZ216" s="133"/>
      <c r="GA216" s="133"/>
      <c r="GB216" s="133"/>
      <c r="GC216" s="133"/>
      <c r="GD216" s="133"/>
      <c r="GE216" s="133"/>
      <c r="GF216" s="133"/>
      <c r="GG216" s="133"/>
      <c r="GH216" s="133"/>
      <c r="GI216" s="133"/>
      <c r="GJ216" s="133"/>
      <c r="GK216" s="133"/>
      <c r="GL216" s="133"/>
      <c r="GM216" s="133"/>
      <c r="GN216" s="133"/>
      <c r="GO216" s="133"/>
      <c r="GP216" s="133"/>
      <c r="GQ216" s="133"/>
      <c r="GR216" s="133"/>
      <c r="GS216" s="133"/>
      <c r="GT216" s="133"/>
      <c r="GU216" s="133"/>
      <c r="GV216" s="133"/>
      <c r="GW216" s="133"/>
    </row>
    <row r="217" spans="1:205" s="296" customFormat="1" ht="25.5">
      <c r="A217" s="208" t="s">
        <v>874</v>
      </c>
      <c r="B217" s="207" t="s">
        <v>891</v>
      </c>
      <c r="C217" s="193" t="s">
        <v>2551</v>
      </c>
      <c r="D217" s="210">
        <v>1350000</v>
      </c>
      <c r="E217" s="335"/>
      <c r="F217" s="366">
        <f t="shared" si="6"/>
        <v>158742868</v>
      </c>
      <c r="G217" s="60">
        <v>3</v>
      </c>
      <c r="H217" s="310"/>
      <c r="I217" s="549"/>
      <c r="J217" s="133"/>
      <c r="K217" s="133"/>
      <c r="L217" s="133"/>
      <c r="M217" s="133"/>
      <c r="N217" s="133"/>
      <c r="O217" s="133"/>
      <c r="P217" s="133"/>
      <c r="Q217" s="133"/>
      <c r="R217" s="133"/>
      <c r="S217" s="133"/>
      <c r="T217" s="133"/>
      <c r="U217" s="133"/>
      <c r="V217" s="133"/>
      <c r="W217" s="133"/>
      <c r="X217" s="133"/>
      <c r="Y217" s="133"/>
      <c r="Z217" s="133"/>
      <c r="AA217" s="133"/>
      <c r="AB217" s="133"/>
      <c r="AC217" s="133"/>
      <c r="AD217" s="133"/>
      <c r="AE217" s="133"/>
      <c r="AF217" s="133"/>
      <c r="AG217" s="133"/>
      <c r="AH217" s="133"/>
      <c r="AI217" s="133"/>
      <c r="AJ217" s="133"/>
      <c r="AK217" s="133"/>
      <c r="AL217" s="133"/>
      <c r="AM217" s="133"/>
      <c r="AN217" s="133"/>
      <c r="AO217" s="133"/>
      <c r="AP217" s="133"/>
      <c r="AQ217" s="133"/>
      <c r="AR217" s="133"/>
      <c r="AS217" s="133"/>
      <c r="AT217" s="133"/>
      <c r="AU217" s="133"/>
      <c r="AV217" s="133"/>
      <c r="AW217" s="133"/>
      <c r="AX217" s="133"/>
      <c r="AY217" s="133"/>
      <c r="AZ217" s="133"/>
      <c r="BA217" s="133"/>
      <c r="BB217" s="133"/>
      <c r="BC217" s="133"/>
      <c r="BD217" s="133"/>
      <c r="BE217" s="133"/>
      <c r="BF217" s="133"/>
      <c r="BG217" s="133"/>
      <c r="BH217" s="133"/>
      <c r="BI217" s="133"/>
      <c r="BJ217" s="133"/>
      <c r="BK217" s="133"/>
      <c r="BL217" s="133"/>
      <c r="BM217" s="133"/>
      <c r="BN217" s="133"/>
      <c r="BO217" s="133"/>
      <c r="BP217" s="133"/>
      <c r="BQ217" s="133"/>
      <c r="BR217" s="133"/>
      <c r="BS217" s="133"/>
      <c r="BT217" s="133"/>
      <c r="BU217" s="133"/>
      <c r="BV217" s="133"/>
      <c r="BW217" s="133"/>
      <c r="BX217" s="133"/>
      <c r="BY217" s="133"/>
      <c r="BZ217" s="133"/>
      <c r="CA217" s="133"/>
      <c r="CB217" s="133"/>
      <c r="CC217" s="133"/>
      <c r="CD217" s="133"/>
      <c r="CE217" s="133"/>
      <c r="CF217" s="133"/>
      <c r="CG217" s="133"/>
      <c r="CH217" s="133"/>
      <c r="CI217" s="133"/>
      <c r="CJ217" s="133"/>
      <c r="CK217" s="133"/>
      <c r="CL217" s="133"/>
      <c r="CM217" s="133"/>
      <c r="CN217" s="133"/>
      <c r="CO217" s="133"/>
      <c r="CP217" s="133"/>
      <c r="CQ217" s="133"/>
      <c r="CR217" s="133"/>
      <c r="CS217" s="133"/>
      <c r="CT217" s="133"/>
      <c r="CU217" s="133"/>
      <c r="CV217" s="133"/>
      <c r="CW217" s="133"/>
      <c r="CX217" s="133"/>
      <c r="CY217" s="133"/>
      <c r="CZ217" s="133"/>
      <c r="DA217" s="133"/>
      <c r="DB217" s="133"/>
      <c r="DC217" s="133"/>
      <c r="DD217" s="133"/>
      <c r="DE217" s="133"/>
      <c r="DF217" s="133"/>
      <c r="DG217" s="133"/>
      <c r="DH217" s="133"/>
      <c r="DI217" s="133"/>
      <c r="DJ217" s="133"/>
      <c r="DK217" s="133"/>
      <c r="DL217" s="133"/>
      <c r="DM217" s="133"/>
      <c r="DN217" s="133"/>
      <c r="DO217" s="133"/>
      <c r="DP217" s="133"/>
      <c r="DQ217" s="133"/>
      <c r="DR217" s="133"/>
      <c r="DS217" s="133"/>
      <c r="DT217" s="133"/>
      <c r="DU217" s="133"/>
      <c r="DV217" s="133"/>
      <c r="DW217" s="133"/>
      <c r="DX217" s="133"/>
      <c r="DY217" s="133"/>
      <c r="DZ217" s="133"/>
      <c r="EA217" s="133"/>
      <c r="EB217" s="133"/>
      <c r="EC217" s="133"/>
      <c r="ED217" s="133"/>
      <c r="EE217" s="133"/>
      <c r="EF217" s="133"/>
      <c r="EG217" s="133"/>
      <c r="EH217" s="133"/>
      <c r="EI217" s="133"/>
      <c r="EJ217" s="133"/>
      <c r="EK217" s="133"/>
      <c r="EL217" s="133"/>
      <c r="EM217" s="133"/>
      <c r="EN217" s="133"/>
      <c r="EO217" s="133"/>
      <c r="EP217" s="133"/>
      <c r="EQ217" s="133"/>
      <c r="ER217" s="133"/>
      <c r="ES217" s="133"/>
      <c r="ET217" s="133"/>
      <c r="EU217" s="133"/>
      <c r="EV217" s="133"/>
      <c r="EW217" s="133"/>
      <c r="EX217" s="133"/>
      <c r="EY217" s="133"/>
      <c r="EZ217" s="133"/>
      <c r="FA217" s="133"/>
      <c r="FB217" s="133"/>
      <c r="FC217" s="133"/>
      <c r="FD217" s="133"/>
      <c r="FE217" s="133"/>
      <c r="FF217" s="133"/>
      <c r="FG217" s="133"/>
      <c r="FH217" s="133"/>
      <c r="FI217" s="133"/>
      <c r="FJ217" s="133"/>
      <c r="FK217" s="133"/>
      <c r="FL217" s="133"/>
      <c r="FM217" s="133"/>
      <c r="FN217" s="133"/>
      <c r="FO217" s="133"/>
      <c r="FP217" s="133"/>
      <c r="FQ217" s="133"/>
      <c r="FR217" s="133"/>
      <c r="FS217" s="133"/>
      <c r="FT217" s="133"/>
      <c r="FU217" s="133"/>
      <c r="FV217" s="133"/>
      <c r="FW217" s="133"/>
      <c r="FX217" s="133"/>
      <c r="FY217" s="133"/>
      <c r="FZ217" s="133"/>
      <c r="GA217" s="133"/>
      <c r="GB217" s="133"/>
      <c r="GC217" s="133"/>
      <c r="GD217" s="133"/>
      <c r="GE217" s="133"/>
      <c r="GF217" s="133"/>
      <c r="GG217" s="133"/>
      <c r="GH217" s="133"/>
      <c r="GI217" s="133"/>
      <c r="GJ217" s="133"/>
      <c r="GK217" s="133"/>
      <c r="GL217" s="133"/>
      <c r="GM217" s="133"/>
      <c r="GN217" s="133"/>
      <c r="GO217" s="133"/>
      <c r="GP217" s="133"/>
      <c r="GQ217" s="133"/>
      <c r="GR217" s="133"/>
      <c r="GS217" s="133"/>
      <c r="GT217" s="133"/>
      <c r="GU217" s="133"/>
      <c r="GV217" s="133"/>
      <c r="GW217" s="133"/>
    </row>
    <row r="218" spans="1:205" s="296" customFormat="1">
      <c r="A218" s="208" t="s">
        <v>875</v>
      </c>
      <c r="B218" s="207" t="s">
        <v>892</v>
      </c>
      <c r="C218" s="209" t="s">
        <v>21</v>
      </c>
      <c r="D218" s="210">
        <v>30000</v>
      </c>
      <c r="E218" s="335"/>
      <c r="F218" s="366">
        <f t="shared" si="6"/>
        <v>158772868</v>
      </c>
      <c r="G218" s="60">
        <v>3</v>
      </c>
      <c r="H218" s="310"/>
      <c r="I218" s="549"/>
      <c r="J218" s="133"/>
      <c r="K218" s="133"/>
      <c r="L218" s="133"/>
      <c r="M218" s="133"/>
      <c r="N218" s="133"/>
      <c r="O218" s="133"/>
      <c r="P218" s="133"/>
      <c r="Q218" s="133"/>
      <c r="R218" s="133"/>
      <c r="S218" s="133"/>
      <c r="T218" s="133"/>
      <c r="U218" s="133"/>
      <c r="V218" s="133"/>
      <c r="W218" s="133"/>
      <c r="X218" s="133"/>
      <c r="Y218" s="133"/>
      <c r="Z218" s="133"/>
      <c r="AA218" s="133"/>
      <c r="AB218" s="133"/>
      <c r="AC218" s="133"/>
      <c r="AD218" s="133"/>
      <c r="AE218" s="133"/>
      <c r="AF218" s="133"/>
      <c r="AG218" s="133"/>
      <c r="AH218" s="133"/>
      <c r="AI218" s="133"/>
      <c r="AJ218" s="133"/>
      <c r="AK218" s="133"/>
      <c r="AL218" s="133"/>
      <c r="AM218" s="133"/>
      <c r="AN218" s="133"/>
      <c r="AO218" s="133"/>
      <c r="AP218" s="133"/>
      <c r="AQ218" s="133"/>
      <c r="AR218" s="133"/>
      <c r="AS218" s="133"/>
      <c r="AT218" s="133"/>
      <c r="AU218" s="133"/>
      <c r="AV218" s="133"/>
      <c r="AW218" s="133"/>
      <c r="AX218" s="133"/>
      <c r="AY218" s="133"/>
      <c r="AZ218" s="133"/>
      <c r="BA218" s="133"/>
      <c r="BB218" s="133"/>
      <c r="BC218" s="133"/>
      <c r="BD218" s="133"/>
      <c r="BE218" s="133"/>
      <c r="BF218" s="133"/>
      <c r="BG218" s="133"/>
      <c r="BH218" s="133"/>
      <c r="BI218" s="133"/>
      <c r="BJ218" s="133"/>
      <c r="BK218" s="133"/>
      <c r="BL218" s="133"/>
      <c r="BM218" s="133"/>
      <c r="BN218" s="133"/>
      <c r="BO218" s="133"/>
      <c r="BP218" s="133"/>
      <c r="BQ218" s="133"/>
      <c r="BR218" s="133"/>
      <c r="BS218" s="133"/>
      <c r="BT218" s="133"/>
      <c r="BU218" s="133"/>
      <c r="BV218" s="133"/>
      <c r="BW218" s="133"/>
      <c r="BX218" s="133"/>
      <c r="BY218" s="133"/>
      <c r="BZ218" s="133"/>
      <c r="CA218" s="133"/>
      <c r="CB218" s="133"/>
      <c r="CC218" s="133"/>
      <c r="CD218" s="133"/>
      <c r="CE218" s="133"/>
      <c r="CF218" s="133"/>
      <c r="CG218" s="133"/>
      <c r="CH218" s="133"/>
      <c r="CI218" s="133"/>
      <c r="CJ218" s="133"/>
      <c r="CK218" s="133"/>
      <c r="CL218" s="133"/>
      <c r="CM218" s="133"/>
      <c r="CN218" s="133"/>
      <c r="CO218" s="133"/>
      <c r="CP218" s="133"/>
      <c r="CQ218" s="133"/>
      <c r="CR218" s="133"/>
      <c r="CS218" s="133"/>
      <c r="CT218" s="133"/>
      <c r="CU218" s="133"/>
      <c r="CV218" s="133"/>
      <c r="CW218" s="133"/>
      <c r="CX218" s="133"/>
      <c r="CY218" s="133"/>
      <c r="CZ218" s="133"/>
      <c r="DA218" s="133"/>
      <c r="DB218" s="133"/>
      <c r="DC218" s="133"/>
      <c r="DD218" s="133"/>
      <c r="DE218" s="133"/>
      <c r="DF218" s="133"/>
      <c r="DG218" s="133"/>
      <c r="DH218" s="133"/>
      <c r="DI218" s="133"/>
      <c r="DJ218" s="133"/>
      <c r="DK218" s="133"/>
      <c r="DL218" s="133"/>
      <c r="DM218" s="133"/>
      <c r="DN218" s="133"/>
      <c r="DO218" s="133"/>
      <c r="DP218" s="133"/>
      <c r="DQ218" s="133"/>
      <c r="DR218" s="133"/>
      <c r="DS218" s="133"/>
      <c r="DT218" s="133"/>
      <c r="DU218" s="133"/>
      <c r="DV218" s="133"/>
      <c r="DW218" s="133"/>
      <c r="DX218" s="133"/>
      <c r="DY218" s="133"/>
      <c r="DZ218" s="133"/>
      <c r="EA218" s="133"/>
      <c r="EB218" s="133"/>
      <c r="EC218" s="133"/>
      <c r="ED218" s="133"/>
      <c r="EE218" s="133"/>
      <c r="EF218" s="133"/>
      <c r="EG218" s="133"/>
      <c r="EH218" s="133"/>
      <c r="EI218" s="133"/>
      <c r="EJ218" s="133"/>
      <c r="EK218" s="133"/>
      <c r="EL218" s="133"/>
      <c r="EM218" s="133"/>
      <c r="EN218" s="133"/>
      <c r="EO218" s="133"/>
      <c r="EP218" s="133"/>
      <c r="EQ218" s="133"/>
      <c r="ER218" s="133"/>
      <c r="ES218" s="133"/>
      <c r="ET218" s="133"/>
      <c r="EU218" s="133"/>
      <c r="EV218" s="133"/>
      <c r="EW218" s="133"/>
      <c r="EX218" s="133"/>
      <c r="EY218" s="133"/>
      <c r="EZ218" s="133"/>
      <c r="FA218" s="133"/>
      <c r="FB218" s="133"/>
      <c r="FC218" s="133"/>
      <c r="FD218" s="133"/>
      <c r="FE218" s="133"/>
      <c r="FF218" s="133"/>
      <c r="FG218" s="133"/>
      <c r="FH218" s="133"/>
      <c r="FI218" s="133"/>
      <c r="FJ218" s="133"/>
      <c r="FK218" s="133"/>
      <c r="FL218" s="133"/>
      <c r="FM218" s="133"/>
      <c r="FN218" s="133"/>
      <c r="FO218" s="133"/>
      <c r="FP218" s="133"/>
      <c r="FQ218" s="133"/>
      <c r="FR218" s="133"/>
      <c r="FS218" s="133"/>
      <c r="FT218" s="133"/>
      <c r="FU218" s="133"/>
      <c r="FV218" s="133"/>
      <c r="FW218" s="133"/>
      <c r="FX218" s="133"/>
      <c r="FY218" s="133"/>
      <c r="FZ218" s="133"/>
      <c r="GA218" s="133"/>
      <c r="GB218" s="133"/>
      <c r="GC218" s="133"/>
      <c r="GD218" s="133"/>
      <c r="GE218" s="133"/>
      <c r="GF218" s="133"/>
      <c r="GG218" s="133"/>
      <c r="GH218" s="133"/>
      <c r="GI218" s="133"/>
      <c r="GJ218" s="133"/>
      <c r="GK218" s="133"/>
      <c r="GL218" s="133"/>
      <c r="GM218" s="133"/>
      <c r="GN218" s="133"/>
      <c r="GO218" s="133"/>
      <c r="GP218" s="133"/>
      <c r="GQ218" s="133"/>
      <c r="GR218" s="133"/>
      <c r="GS218" s="133"/>
      <c r="GT218" s="133"/>
      <c r="GU218" s="133"/>
      <c r="GV218" s="133"/>
      <c r="GW218" s="133"/>
    </row>
    <row r="219" spans="1:205" s="296" customFormat="1" ht="25.5">
      <c r="A219" s="208" t="s">
        <v>876</v>
      </c>
      <c r="B219" s="207" t="s">
        <v>893</v>
      </c>
      <c r="C219" s="209" t="s">
        <v>901</v>
      </c>
      <c r="D219" s="210"/>
      <c r="E219" s="335">
        <v>19285000</v>
      </c>
      <c r="F219" s="366">
        <f t="shared" si="6"/>
        <v>139487868</v>
      </c>
      <c r="G219" s="60">
        <v>6</v>
      </c>
      <c r="H219" s="310">
        <v>6.1</v>
      </c>
      <c r="I219" s="549"/>
      <c r="J219" s="133"/>
      <c r="K219" s="133"/>
      <c r="L219" s="133"/>
      <c r="M219" s="133"/>
      <c r="N219" s="133"/>
      <c r="O219" s="133"/>
      <c r="P219" s="133"/>
      <c r="Q219" s="133"/>
      <c r="R219" s="133"/>
      <c r="S219" s="133"/>
      <c r="T219" s="133"/>
      <c r="U219" s="133"/>
      <c r="V219" s="133"/>
      <c r="W219" s="133"/>
      <c r="X219" s="133"/>
      <c r="Y219" s="133"/>
      <c r="Z219" s="133"/>
      <c r="AA219" s="133"/>
      <c r="AB219" s="133"/>
      <c r="AC219" s="133"/>
      <c r="AD219" s="133"/>
      <c r="AE219" s="133"/>
      <c r="AF219" s="133"/>
      <c r="AG219" s="133"/>
      <c r="AH219" s="133"/>
      <c r="AI219" s="133"/>
      <c r="AJ219" s="133"/>
      <c r="AK219" s="133"/>
      <c r="AL219" s="133"/>
      <c r="AM219" s="133"/>
      <c r="AN219" s="133"/>
      <c r="AO219" s="133"/>
      <c r="AP219" s="133"/>
      <c r="AQ219" s="133"/>
      <c r="AR219" s="133"/>
      <c r="AS219" s="133"/>
      <c r="AT219" s="133"/>
      <c r="AU219" s="133"/>
      <c r="AV219" s="133"/>
      <c r="AW219" s="133"/>
      <c r="AX219" s="133"/>
      <c r="AY219" s="133"/>
      <c r="AZ219" s="133"/>
      <c r="BA219" s="133"/>
      <c r="BB219" s="133"/>
      <c r="BC219" s="133"/>
      <c r="BD219" s="133"/>
      <c r="BE219" s="133"/>
      <c r="BF219" s="133"/>
      <c r="BG219" s="133"/>
      <c r="BH219" s="133"/>
      <c r="BI219" s="133"/>
      <c r="BJ219" s="133"/>
      <c r="BK219" s="133"/>
      <c r="BL219" s="133"/>
      <c r="BM219" s="133"/>
      <c r="BN219" s="133"/>
      <c r="BO219" s="133"/>
      <c r="BP219" s="133"/>
      <c r="BQ219" s="133"/>
      <c r="BR219" s="133"/>
      <c r="BS219" s="133"/>
      <c r="BT219" s="133"/>
      <c r="BU219" s="133"/>
      <c r="BV219" s="133"/>
      <c r="BW219" s="133"/>
      <c r="BX219" s="133"/>
      <c r="BY219" s="133"/>
      <c r="BZ219" s="133"/>
      <c r="CA219" s="133"/>
      <c r="CB219" s="133"/>
      <c r="CC219" s="133"/>
      <c r="CD219" s="133"/>
      <c r="CE219" s="133"/>
      <c r="CF219" s="133"/>
      <c r="CG219" s="133"/>
      <c r="CH219" s="133"/>
      <c r="CI219" s="133"/>
      <c r="CJ219" s="133"/>
      <c r="CK219" s="133"/>
      <c r="CL219" s="133"/>
      <c r="CM219" s="133"/>
      <c r="CN219" s="133"/>
      <c r="CO219" s="133"/>
      <c r="CP219" s="133"/>
      <c r="CQ219" s="133"/>
      <c r="CR219" s="133"/>
      <c r="CS219" s="133"/>
      <c r="CT219" s="133"/>
      <c r="CU219" s="133"/>
      <c r="CV219" s="133"/>
      <c r="CW219" s="133"/>
      <c r="CX219" s="133"/>
      <c r="CY219" s="133"/>
      <c r="CZ219" s="133"/>
      <c r="DA219" s="133"/>
      <c r="DB219" s="133"/>
      <c r="DC219" s="133"/>
      <c r="DD219" s="133"/>
      <c r="DE219" s="133"/>
      <c r="DF219" s="133"/>
      <c r="DG219" s="133"/>
      <c r="DH219" s="133"/>
      <c r="DI219" s="133"/>
      <c r="DJ219" s="133"/>
      <c r="DK219" s="133"/>
      <c r="DL219" s="133"/>
      <c r="DM219" s="133"/>
      <c r="DN219" s="133"/>
      <c r="DO219" s="133"/>
      <c r="DP219" s="133"/>
      <c r="DQ219" s="133"/>
      <c r="DR219" s="133"/>
      <c r="DS219" s="133"/>
      <c r="DT219" s="133"/>
      <c r="DU219" s="133"/>
      <c r="DV219" s="133"/>
      <c r="DW219" s="133"/>
      <c r="DX219" s="133"/>
      <c r="DY219" s="133"/>
      <c r="DZ219" s="133"/>
      <c r="EA219" s="133"/>
      <c r="EB219" s="133"/>
      <c r="EC219" s="133"/>
      <c r="ED219" s="133"/>
      <c r="EE219" s="133"/>
      <c r="EF219" s="133"/>
      <c r="EG219" s="133"/>
      <c r="EH219" s="133"/>
      <c r="EI219" s="133"/>
      <c r="EJ219" s="133"/>
      <c r="EK219" s="133"/>
      <c r="EL219" s="133"/>
      <c r="EM219" s="133"/>
      <c r="EN219" s="133"/>
      <c r="EO219" s="133"/>
      <c r="EP219" s="133"/>
      <c r="EQ219" s="133"/>
      <c r="ER219" s="133"/>
      <c r="ES219" s="133"/>
      <c r="ET219" s="133"/>
      <c r="EU219" s="133"/>
      <c r="EV219" s="133"/>
      <c r="EW219" s="133"/>
      <c r="EX219" s="133"/>
      <c r="EY219" s="133"/>
      <c r="EZ219" s="133"/>
      <c r="FA219" s="133"/>
      <c r="FB219" s="133"/>
      <c r="FC219" s="133"/>
      <c r="FD219" s="133"/>
      <c r="FE219" s="133"/>
      <c r="FF219" s="133"/>
      <c r="FG219" s="133"/>
      <c r="FH219" s="133"/>
      <c r="FI219" s="133"/>
      <c r="FJ219" s="133"/>
      <c r="FK219" s="133"/>
      <c r="FL219" s="133"/>
      <c r="FM219" s="133"/>
      <c r="FN219" s="133"/>
      <c r="FO219" s="133"/>
      <c r="FP219" s="133"/>
      <c r="FQ219" s="133"/>
      <c r="FR219" s="133"/>
      <c r="FS219" s="133"/>
      <c r="FT219" s="133"/>
      <c r="FU219" s="133"/>
      <c r="FV219" s="133"/>
      <c r="FW219" s="133"/>
      <c r="FX219" s="133"/>
      <c r="FY219" s="133"/>
      <c r="FZ219" s="133"/>
      <c r="GA219" s="133"/>
      <c r="GB219" s="133"/>
      <c r="GC219" s="133"/>
      <c r="GD219" s="133"/>
      <c r="GE219" s="133"/>
      <c r="GF219" s="133"/>
      <c r="GG219" s="133"/>
      <c r="GH219" s="133"/>
      <c r="GI219" s="133"/>
      <c r="GJ219" s="133"/>
      <c r="GK219" s="133"/>
      <c r="GL219" s="133"/>
      <c r="GM219" s="133"/>
      <c r="GN219" s="133"/>
      <c r="GO219" s="133"/>
      <c r="GP219" s="133"/>
      <c r="GQ219" s="133"/>
      <c r="GR219" s="133"/>
      <c r="GS219" s="133"/>
      <c r="GT219" s="133"/>
      <c r="GU219" s="133"/>
      <c r="GV219" s="133"/>
      <c r="GW219" s="133"/>
    </row>
    <row r="220" spans="1:205" s="296" customFormat="1">
      <c r="A220" s="208" t="s">
        <v>877</v>
      </c>
      <c r="B220" s="207" t="s">
        <v>894</v>
      </c>
      <c r="C220" s="209" t="s">
        <v>2556</v>
      </c>
      <c r="D220" s="210">
        <v>500000</v>
      </c>
      <c r="E220" s="335"/>
      <c r="F220" s="366">
        <f t="shared" si="6"/>
        <v>139987868</v>
      </c>
      <c r="G220" s="60">
        <v>3</v>
      </c>
      <c r="H220" s="310"/>
      <c r="I220" s="549"/>
      <c r="J220" s="133"/>
      <c r="K220" s="133"/>
      <c r="L220" s="133"/>
      <c r="M220" s="133"/>
      <c r="N220" s="133"/>
      <c r="O220" s="133"/>
      <c r="P220" s="133"/>
      <c r="Q220" s="133"/>
      <c r="R220" s="133"/>
      <c r="S220" s="133"/>
      <c r="T220" s="133"/>
      <c r="U220" s="133"/>
      <c r="V220" s="133"/>
      <c r="W220" s="133"/>
      <c r="X220" s="133"/>
      <c r="Y220" s="133"/>
      <c r="Z220" s="133"/>
      <c r="AA220" s="133"/>
      <c r="AB220" s="133"/>
      <c r="AC220" s="133"/>
      <c r="AD220" s="133"/>
      <c r="AE220" s="133"/>
      <c r="AF220" s="133"/>
      <c r="AG220" s="133"/>
      <c r="AH220" s="133"/>
      <c r="AI220" s="133"/>
      <c r="AJ220" s="133"/>
      <c r="AK220" s="133"/>
      <c r="AL220" s="133"/>
      <c r="AM220" s="133"/>
      <c r="AN220" s="133"/>
      <c r="AO220" s="133"/>
      <c r="AP220" s="133"/>
      <c r="AQ220" s="133"/>
      <c r="AR220" s="133"/>
      <c r="AS220" s="133"/>
      <c r="AT220" s="133"/>
      <c r="AU220" s="133"/>
      <c r="AV220" s="133"/>
      <c r="AW220" s="133"/>
      <c r="AX220" s="133"/>
      <c r="AY220" s="133"/>
      <c r="AZ220" s="133"/>
      <c r="BA220" s="133"/>
      <c r="BB220" s="133"/>
      <c r="BC220" s="133"/>
      <c r="BD220" s="133"/>
      <c r="BE220" s="133"/>
      <c r="BF220" s="133"/>
      <c r="BG220" s="133"/>
      <c r="BH220" s="133"/>
      <c r="BI220" s="133"/>
      <c r="BJ220" s="133"/>
      <c r="BK220" s="133"/>
      <c r="BL220" s="133"/>
      <c r="BM220" s="133"/>
      <c r="BN220" s="133"/>
      <c r="BO220" s="133"/>
      <c r="BP220" s="133"/>
      <c r="BQ220" s="133"/>
      <c r="BR220" s="133"/>
      <c r="BS220" s="133"/>
      <c r="BT220" s="133"/>
      <c r="BU220" s="133"/>
      <c r="BV220" s="133"/>
      <c r="BW220" s="133"/>
      <c r="BX220" s="133"/>
      <c r="BY220" s="133"/>
      <c r="BZ220" s="133"/>
      <c r="CA220" s="133"/>
      <c r="CB220" s="133"/>
      <c r="CC220" s="133"/>
      <c r="CD220" s="133"/>
      <c r="CE220" s="133"/>
      <c r="CF220" s="133"/>
      <c r="CG220" s="133"/>
      <c r="CH220" s="133"/>
      <c r="CI220" s="133"/>
      <c r="CJ220" s="133"/>
      <c r="CK220" s="133"/>
      <c r="CL220" s="133"/>
      <c r="CM220" s="133"/>
      <c r="CN220" s="133"/>
      <c r="CO220" s="133"/>
      <c r="CP220" s="133"/>
      <c r="CQ220" s="133"/>
      <c r="CR220" s="133"/>
      <c r="CS220" s="133"/>
      <c r="CT220" s="133"/>
      <c r="CU220" s="133"/>
      <c r="CV220" s="133"/>
      <c r="CW220" s="133"/>
      <c r="CX220" s="133"/>
      <c r="CY220" s="133"/>
      <c r="CZ220" s="133"/>
      <c r="DA220" s="133"/>
      <c r="DB220" s="133"/>
      <c r="DC220" s="133"/>
      <c r="DD220" s="133"/>
      <c r="DE220" s="133"/>
      <c r="DF220" s="133"/>
      <c r="DG220" s="133"/>
      <c r="DH220" s="133"/>
      <c r="DI220" s="133"/>
      <c r="DJ220" s="133"/>
      <c r="DK220" s="133"/>
      <c r="DL220" s="133"/>
      <c r="DM220" s="133"/>
      <c r="DN220" s="133"/>
      <c r="DO220" s="133"/>
      <c r="DP220" s="133"/>
      <c r="DQ220" s="133"/>
      <c r="DR220" s="133"/>
      <c r="DS220" s="133"/>
      <c r="DT220" s="133"/>
      <c r="DU220" s="133"/>
      <c r="DV220" s="133"/>
      <c r="DW220" s="133"/>
      <c r="DX220" s="133"/>
      <c r="DY220" s="133"/>
      <c r="DZ220" s="133"/>
      <c r="EA220" s="133"/>
      <c r="EB220" s="133"/>
      <c r="EC220" s="133"/>
      <c r="ED220" s="133"/>
      <c r="EE220" s="133"/>
      <c r="EF220" s="133"/>
      <c r="EG220" s="133"/>
      <c r="EH220" s="133"/>
      <c r="EI220" s="133"/>
      <c r="EJ220" s="133"/>
      <c r="EK220" s="133"/>
      <c r="EL220" s="133"/>
      <c r="EM220" s="133"/>
      <c r="EN220" s="133"/>
      <c r="EO220" s="133"/>
      <c r="EP220" s="133"/>
      <c r="EQ220" s="133"/>
      <c r="ER220" s="133"/>
      <c r="ES220" s="133"/>
      <c r="ET220" s="133"/>
      <c r="EU220" s="133"/>
      <c r="EV220" s="133"/>
      <c r="EW220" s="133"/>
      <c r="EX220" s="133"/>
      <c r="EY220" s="133"/>
      <c r="EZ220" s="133"/>
      <c r="FA220" s="133"/>
      <c r="FB220" s="133"/>
      <c r="FC220" s="133"/>
      <c r="FD220" s="133"/>
      <c r="FE220" s="133"/>
      <c r="FF220" s="133"/>
      <c r="FG220" s="133"/>
      <c r="FH220" s="133"/>
      <c r="FI220" s="133"/>
      <c r="FJ220" s="133"/>
      <c r="FK220" s="133"/>
      <c r="FL220" s="133"/>
      <c r="FM220" s="133"/>
      <c r="FN220" s="133"/>
      <c r="FO220" s="133"/>
      <c r="FP220" s="133"/>
      <c r="FQ220" s="133"/>
      <c r="FR220" s="133"/>
      <c r="FS220" s="133"/>
      <c r="FT220" s="133"/>
      <c r="FU220" s="133"/>
      <c r="FV220" s="133"/>
      <c r="FW220" s="133"/>
      <c r="FX220" s="133"/>
      <c r="FY220" s="133"/>
      <c r="FZ220" s="133"/>
      <c r="GA220" s="133"/>
      <c r="GB220" s="133"/>
      <c r="GC220" s="133"/>
      <c r="GD220" s="133"/>
      <c r="GE220" s="133"/>
      <c r="GF220" s="133"/>
      <c r="GG220" s="133"/>
      <c r="GH220" s="133"/>
      <c r="GI220" s="133"/>
      <c r="GJ220" s="133"/>
      <c r="GK220" s="133"/>
      <c r="GL220" s="133"/>
      <c r="GM220" s="133"/>
      <c r="GN220" s="133"/>
      <c r="GO220" s="133"/>
      <c r="GP220" s="133"/>
      <c r="GQ220" s="133"/>
      <c r="GR220" s="133"/>
      <c r="GS220" s="133"/>
      <c r="GT220" s="133"/>
      <c r="GU220" s="133"/>
      <c r="GV220" s="133"/>
      <c r="GW220" s="133"/>
    </row>
    <row r="221" spans="1:205" s="296" customFormat="1">
      <c r="A221" s="991" t="s">
        <v>878</v>
      </c>
      <c r="B221" s="992" t="s">
        <v>895</v>
      </c>
      <c r="C221" s="177" t="s">
        <v>902</v>
      </c>
      <c r="D221" s="210">
        <v>29925</v>
      </c>
      <c r="E221" s="335"/>
      <c r="F221" s="366">
        <f t="shared" si="6"/>
        <v>140017793</v>
      </c>
      <c r="G221" s="60">
        <v>4</v>
      </c>
      <c r="H221" s="310">
        <v>4.0999999999999996</v>
      </c>
      <c r="I221" s="549"/>
      <c r="J221" s="133"/>
      <c r="K221" s="133"/>
      <c r="L221" s="133"/>
      <c r="M221" s="133"/>
      <c r="N221" s="133"/>
      <c r="O221" s="133"/>
      <c r="P221" s="133"/>
      <c r="Q221" s="133"/>
      <c r="R221" s="133"/>
      <c r="S221" s="133"/>
      <c r="T221" s="133"/>
      <c r="U221" s="133"/>
      <c r="V221" s="133"/>
      <c r="W221" s="133"/>
      <c r="X221" s="133"/>
      <c r="Y221" s="133"/>
      <c r="Z221" s="133"/>
      <c r="AA221" s="133"/>
      <c r="AB221" s="133"/>
      <c r="AC221" s="133"/>
      <c r="AD221" s="133"/>
      <c r="AE221" s="133"/>
      <c r="AF221" s="133"/>
      <c r="AG221" s="133"/>
      <c r="AH221" s="133"/>
      <c r="AI221" s="133"/>
      <c r="AJ221" s="133"/>
      <c r="AK221" s="133"/>
      <c r="AL221" s="133"/>
      <c r="AM221" s="133"/>
      <c r="AN221" s="133"/>
      <c r="AO221" s="133"/>
      <c r="AP221" s="133"/>
      <c r="AQ221" s="133"/>
      <c r="AR221" s="133"/>
      <c r="AS221" s="133"/>
      <c r="AT221" s="133"/>
      <c r="AU221" s="133"/>
      <c r="AV221" s="133"/>
      <c r="AW221" s="133"/>
      <c r="AX221" s="133"/>
      <c r="AY221" s="133"/>
      <c r="AZ221" s="133"/>
      <c r="BA221" s="133"/>
      <c r="BB221" s="133"/>
      <c r="BC221" s="133"/>
      <c r="BD221" s="133"/>
      <c r="BE221" s="133"/>
      <c r="BF221" s="133"/>
      <c r="BG221" s="133"/>
      <c r="BH221" s="133"/>
      <c r="BI221" s="133"/>
      <c r="BJ221" s="133"/>
      <c r="BK221" s="133"/>
      <c r="BL221" s="133"/>
      <c r="BM221" s="133"/>
      <c r="BN221" s="133"/>
      <c r="BO221" s="133"/>
      <c r="BP221" s="133"/>
      <c r="BQ221" s="133"/>
      <c r="BR221" s="133"/>
      <c r="BS221" s="133"/>
      <c r="BT221" s="133"/>
      <c r="BU221" s="133"/>
      <c r="BV221" s="133"/>
      <c r="BW221" s="133"/>
      <c r="BX221" s="133"/>
      <c r="BY221" s="133"/>
      <c r="BZ221" s="133"/>
      <c r="CA221" s="133"/>
      <c r="CB221" s="133"/>
      <c r="CC221" s="133"/>
      <c r="CD221" s="133"/>
      <c r="CE221" s="133"/>
      <c r="CF221" s="133"/>
      <c r="CG221" s="133"/>
      <c r="CH221" s="133"/>
      <c r="CI221" s="133"/>
      <c r="CJ221" s="133"/>
      <c r="CK221" s="133"/>
      <c r="CL221" s="133"/>
      <c r="CM221" s="133"/>
      <c r="CN221" s="133"/>
      <c r="CO221" s="133"/>
      <c r="CP221" s="133"/>
      <c r="CQ221" s="133"/>
      <c r="CR221" s="133"/>
      <c r="CS221" s="133"/>
      <c r="CT221" s="133"/>
      <c r="CU221" s="133"/>
      <c r="CV221" s="133"/>
      <c r="CW221" s="133"/>
      <c r="CX221" s="133"/>
      <c r="CY221" s="133"/>
      <c r="CZ221" s="133"/>
      <c r="DA221" s="133"/>
      <c r="DB221" s="133"/>
      <c r="DC221" s="133"/>
      <c r="DD221" s="133"/>
      <c r="DE221" s="133"/>
      <c r="DF221" s="133"/>
      <c r="DG221" s="133"/>
      <c r="DH221" s="133"/>
      <c r="DI221" s="133"/>
      <c r="DJ221" s="133"/>
      <c r="DK221" s="133"/>
      <c r="DL221" s="133"/>
      <c r="DM221" s="133"/>
      <c r="DN221" s="133"/>
      <c r="DO221" s="133"/>
      <c r="DP221" s="133"/>
      <c r="DQ221" s="133"/>
      <c r="DR221" s="133"/>
      <c r="DS221" s="133"/>
      <c r="DT221" s="133"/>
      <c r="DU221" s="133"/>
      <c r="DV221" s="133"/>
      <c r="DW221" s="133"/>
      <c r="DX221" s="133"/>
      <c r="DY221" s="133"/>
      <c r="DZ221" s="133"/>
      <c r="EA221" s="133"/>
      <c r="EB221" s="133"/>
      <c r="EC221" s="133"/>
      <c r="ED221" s="133"/>
      <c r="EE221" s="133"/>
      <c r="EF221" s="133"/>
      <c r="EG221" s="133"/>
      <c r="EH221" s="133"/>
      <c r="EI221" s="133"/>
      <c r="EJ221" s="133"/>
      <c r="EK221" s="133"/>
      <c r="EL221" s="133"/>
      <c r="EM221" s="133"/>
      <c r="EN221" s="133"/>
      <c r="EO221" s="133"/>
      <c r="EP221" s="133"/>
      <c r="EQ221" s="133"/>
      <c r="ER221" s="133"/>
      <c r="ES221" s="133"/>
      <c r="ET221" s="133"/>
      <c r="EU221" s="133"/>
      <c r="EV221" s="133"/>
      <c r="EW221" s="133"/>
      <c r="EX221" s="133"/>
      <c r="EY221" s="133"/>
      <c r="EZ221" s="133"/>
      <c r="FA221" s="133"/>
      <c r="FB221" s="133"/>
      <c r="FC221" s="133"/>
      <c r="FD221" s="133"/>
      <c r="FE221" s="133"/>
      <c r="FF221" s="133"/>
      <c r="FG221" s="133"/>
      <c r="FH221" s="133"/>
      <c r="FI221" s="133"/>
      <c r="FJ221" s="133"/>
      <c r="FK221" s="133"/>
      <c r="FL221" s="133"/>
      <c r="FM221" s="133"/>
      <c r="FN221" s="133"/>
      <c r="FO221" s="133"/>
      <c r="FP221" s="133"/>
      <c r="FQ221" s="133"/>
      <c r="FR221" s="133"/>
      <c r="FS221" s="133"/>
      <c r="FT221" s="133"/>
      <c r="FU221" s="133"/>
      <c r="FV221" s="133"/>
      <c r="FW221" s="133"/>
      <c r="FX221" s="133"/>
      <c r="FY221" s="133"/>
      <c r="FZ221" s="133"/>
      <c r="GA221" s="133"/>
      <c r="GB221" s="133"/>
      <c r="GC221" s="133"/>
      <c r="GD221" s="133"/>
      <c r="GE221" s="133"/>
      <c r="GF221" s="133"/>
      <c r="GG221" s="133"/>
      <c r="GH221" s="133"/>
      <c r="GI221" s="133"/>
      <c r="GJ221" s="133"/>
      <c r="GK221" s="133"/>
      <c r="GL221" s="133"/>
      <c r="GM221" s="133"/>
      <c r="GN221" s="133"/>
      <c r="GO221" s="133"/>
      <c r="GP221" s="133"/>
      <c r="GQ221" s="133"/>
      <c r="GR221" s="133"/>
      <c r="GS221" s="133"/>
      <c r="GT221" s="133"/>
      <c r="GU221" s="133"/>
      <c r="GV221" s="133"/>
      <c r="GW221" s="133"/>
    </row>
    <row r="222" spans="1:205" s="296" customFormat="1">
      <c r="A222" s="208" t="s">
        <v>879</v>
      </c>
      <c r="B222" s="207" t="s">
        <v>896</v>
      </c>
      <c r="C222" s="209" t="s">
        <v>21</v>
      </c>
      <c r="D222" s="210">
        <v>100000</v>
      </c>
      <c r="E222" s="335"/>
      <c r="F222" s="366">
        <f t="shared" si="6"/>
        <v>140117793</v>
      </c>
      <c r="G222" s="60">
        <v>3</v>
      </c>
      <c r="H222" s="310"/>
      <c r="I222" s="549"/>
      <c r="J222" s="133"/>
      <c r="K222" s="133"/>
      <c r="L222" s="133"/>
      <c r="M222" s="133"/>
      <c r="N222" s="133"/>
      <c r="O222" s="133"/>
      <c r="P222" s="133"/>
      <c r="Q222" s="133"/>
      <c r="R222" s="133"/>
      <c r="S222" s="133"/>
      <c r="T222" s="133"/>
      <c r="U222" s="133"/>
      <c r="V222" s="133"/>
      <c r="W222" s="133"/>
      <c r="X222" s="133"/>
      <c r="Y222" s="133"/>
      <c r="Z222" s="133"/>
      <c r="AA222" s="133"/>
      <c r="AB222" s="133"/>
      <c r="AC222" s="133"/>
      <c r="AD222" s="133"/>
      <c r="AE222" s="133"/>
      <c r="AF222" s="133"/>
      <c r="AG222" s="133"/>
      <c r="AH222" s="133"/>
      <c r="AI222" s="133"/>
      <c r="AJ222" s="133"/>
      <c r="AK222" s="133"/>
      <c r="AL222" s="133"/>
      <c r="AM222" s="133"/>
      <c r="AN222" s="133"/>
      <c r="AO222" s="133"/>
      <c r="AP222" s="133"/>
      <c r="AQ222" s="133"/>
      <c r="AR222" s="133"/>
      <c r="AS222" s="133"/>
      <c r="AT222" s="133"/>
      <c r="AU222" s="133"/>
      <c r="AV222" s="133"/>
      <c r="AW222" s="133"/>
      <c r="AX222" s="133"/>
      <c r="AY222" s="133"/>
      <c r="AZ222" s="133"/>
      <c r="BA222" s="133"/>
      <c r="BB222" s="133"/>
      <c r="BC222" s="133"/>
      <c r="BD222" s="133"/>
      <c r="BE222" s="133"/>
      <c r="BF222" s="133"/>
      <c r="BG222" s="133"/>
      <c r="BH222" s="133"/>
      <c r="BI222" s="133"/>
      <c r="BJ222" s="133"/>
      <c r="BK222" s="133"/>
      <c r="BL222" s="133"/>
      <c r="BM222" s="133"/>
      <c r="BN222" s="133"/>
      <c r="BO222" s="133"/>
      <c r="BP222" s="133"/>
      <c r="BQ222" s="133"/>
      <c r="BR222" s="133"/>
      <c r="BS222" s="133"/>
      <c r="BT222" s="133"/>
      <c r="BU222" s="133"/>
      <c r="BV222" s="133"/>
      <c r="BW222" s="133"/>
      <c r="BX222" s="133"/>
      <c r="BY222" s="133"/>
      <c r="BZ222" s="133"/>
      <c r="CA222" s="133"/>
      <c r="CB222" s="133"/>
      <c r="CC222" s="133"/>
      <c r="CD222" s="133"/>
      <c r="CE222" s="133"/>
      <c r="CF222" s="133"/>
      <c r="CG222" s="133"/>
      <c r="CH222" s="133"/>
      <c r="CI222" s="133"/>
      <c r="CJ222" s="133"/>
      <c r="CK222" s="133"/>
      <c r="CL222" s="133"/>
      <c r="CM222" s="133"/>
      <c r="CN222" s="133"/>
      <c r="CO222" s="133"/>
      <c r="CP222" s="133"/>
      <c r="CQ222" s="133"/>
      <c r="CR222" s="133"/>
      <c r="CS222" s="133"/>
      <c r="CT222" s="133"/>
      <c r="CU222" s="133"/>
      <c r="CV222" s="133"/>
      <c r="CW222" s="133"/>
      <c r="CX222" s="133"/>
      <c r="CY222" s="133"/>
      <c r="CZ222" s="133"/>
      <c r="DA222" s="133"/>
      <c r="DB222" s="133"/>
      <c r="DC222" s="133"/>
      <c r="DD222" s="133"/>
      <c r="DE222" s="133"/>
      <c r="DF222" s="133"/>
      <c r="DG222" s="133"/>
      <c r="DH222" s="133"/>
      <c r="DI222" s="133"/>
      <c r="DJ222" s="133"/>
      <c r="DK222" s="133"/>
      <c r="DL222" s="133"/>
      <c r="DM222" s="133"/>
      <c r="DN222" s="133"/>
      <c r="DO222" s="133"/>
      <c r="DP222" s="133"/>
      <c r="DQ222" s="133"/>
      <c r="DR222" s="133"/>
      <c r="DS222" s="133"/>
      <c r="DT222" s="133"/>
      <c r="DU222" s="133"/>
      <c r="DV222" s="133"/>
      <c r="DW222" s="133"/>
      <c r="DX222" s="133"/>
      <c r="DY222" s="133"/>
      <c r="DZ222" s="133"/>
      <c r="EA222" s="133"/>
      <c r="EB222" s="133"/>
      <c r="EC222" s="133"/>
      <c r="ED222" s="133"/>
      <c r="EE222" s="133"/>
      <c r="EF222" s="133"/>
      <c r="EG222" s="133"/>
      <c r="EH222" s="133"/>
      <c r="EI222" s="133"/>
      <c r="EJ222" s="133"/>
      <c r="EK222" s="133"/>
      <c r="EL222" s="133"/>
      <c r="EM222" s="133"/>
      <c r="EN222" s="133"/>
      <c r="EO222" s="133"/>
      <c r="EP222" s="133"/>
      <c r="EQ222" s="133"/>
      <c r="ER222" s="133"/>
      <c r="ES222" s="133"/>
      <c r="ET222" s="133"/>
      <c r="EU222" s="133"/>
      <c r="EV222" s="133"/>
      <c r="EW222" s="133"/>
      <c r="EX222" s="133"/>
      <c r="EY222" s="133"/>
      <c r="EZ222" s="133"/>
      <c r="FA222" s="133"/>
      <c r="FB222" s="133"/>
      <c r="FC222" s="133"/>
      <c r="FD222" s="133"/>
      <c r="FE222" s="133"/>
      <c r="FF222" s="133"/>
      <c r="FG222" s="133"/>
      <c r="FH222" s="133"/>
      <c r="FI222" s="133"/>
      <c r="FJ222" s="133"/>
      <c r="FK222" s="133"/>
      <c r="FL222" s="133"/>
      <c r="FM222" s="133"/>
      <c r="FN222" s="133"/>
      <c r="FO222" s="133"/>
      <c r="FP222" s="133"/>
      <c r="FQ222" s="133"/>
      <c r="FR222" s="133"/>
      <c r="FS222" s="133"/>
      <c r="FT222" s="133"/>
      <c r="FU222" s="133"/>
      <c r="FV222" s="133"/>
      <c r="FW222" s="133"/>
      <c r="FX222" s="133"/>
      <c r="FY222" s="133"/>
      <c r="FZ222" s="133"/>
      <c r="GA222" s="133"/>
      <c r="GB222" s="133"/>
      <c r="GC222" s="133"/>
      <c r="GD222" s="133"/>
      <c r="GE222" s="133"/>
      <c r="GF222" s="133"/>
      <c r="GG222" s="133"/>
      <c r="GH222" s="133"/>
      <c r="GI222" s="133"/>
      <c r="GJ222" s="133"/>
      <c r="GK222" s="133"/>
      <c r="GL222" s="133"/>
      <c r="GM222" s="133"/>
      <c r="GN222" s="133"/>
      <c r="GO222" s="133"/>
      <c r="GP222" s="133"/>
      <c r="GQ222" s="133"/>
      <c r="GR222" s="133"/>
      <c r="GS222" s="133"/>
      <c r="GT222" s="133"/>
      <c r="GU222" s="133"/>
      <c r="GV222" s="133"/>
      <c r="GW222" s="133"/>
    </row>
    <row r="223" spans="1:205" s="296" customFormat="1" ht="25.5">
      <c r="A223" s="208" t="s">
        <v>880</v>
      </c>
      <c r="B223" s="207" t="s">
        <v>897</v>
      </c>
      <c r="C223" s="134" t="s">
        <v>2557</v>
      </c>
      <c r="D223" s="210"/>
      <c r="E223" s="335">
        <v>5950000</v>
      </c>
      <c r="F223" s="366">
        <f t="shared" si="6"/>
        <v>134167793</v>
      </c>
      <c r="G223" s="60">
        <v>8</v>
      </c>
      <c r="H223" s="965" t="s">
        <v>1406</v>
      </c>
      <c r="I223" s="549"/>
      <c r="J223" s="133"/>
      <c r="K223" s="133"/>
      <c r="L223" s="133"/>
      <c r="M223" s="133"/>
      <c r="N223" s="133"/>
      <c r="O223" s="133"/>
      <c r="P223" s="133"/>
      <c r="Q223" s="133"/>
      <c r="R223" s="133"/>
      <c r="S223" s="133"/>
      <c r="T223" s="133"/>
      <c r="U223" s="133"/>
      <c r="V223" s="133"/>
      <c r="W223" s="133"/>
      <c r="X223" s="133"/>
      <c r="Y223" s="133"/>
      <c r="Z223" s="133"/>
      <c r="AA223" s="133"/>
      <c r="AB223" s="133"/>
      <c r="AC223" s="133"/>
      <c r="AD223" s="133"/>
      <c r="AE223" s="133"/>
      <c r="AF223" s="133"/>
      <c r="AG223" s="133"/>
      <c r="AH223" s="133"/>
      <c r="AI223" s="133"/>
      <c r="AJ223" s="133"/>
      <c r="AK223" s="133"/>
      <c r="AL223" s="133"/>
      <c r="AM223" s="133"/>
      <c r="AN223" s="133"/>
      <c r="AO223" s="133"/>
      <c r="AP223" s="133"/>
      <c r="AQ223" s="133"/>
      <c r="AR223" s="133"/>
      <c r="AS223" s="133"/>
      <c r="AT223" s="133"/>
      <c r="AU223" s="133"/>
      <c r="AV223" s="133"/>
      <c r="AW223" s="133"/>
      <c r="AX223" s="133"/>
      <c r="AY223" s="133"/>
      <c r="AZ223" s="133"/>
      <c r="BA223" s="133"/>
      <c r="BB223" s="133"/>
      <c r="BC223" s="133"/>
      <c r="BD223" s="133"/>
      <c r="BE223" s="133"/>
      <c r="BF223" s="133"/>
      <c r="BG223" s="133"/>
      <c r="BH223" s="133"/>
      <c r="BI223" s="133"/>
      <c r="BJ223" s="133"/>
      <c r="BK223" s="133"/>
      <c r="BL223" s="133"/>
      <c r="BM223" s="133"/>
      <c r="BN223" s="133"/>
      <c r="BO223" s="133"/>
      <c r="BP223" s="133"/>
      <c r="BQ223" s="133"/>
      <c r="BR223" s="133"/>
      <c r="BS223" s="133"/>
      <c r="BT223" s="133"/>
      <c r="BU223" s="133"/>
      <c r="BV223" s="133"/>
      <c r="BW223" s="133"/>
      <c r="BX223" s="133"/>
      <c r="BY223" s="133"/>
      <c r="BZ223" s="133"/>
      <c r="CA223" s="133"/>
      <c r="CB223" s="133"/>
      <c r="CC223" s="133"/>
      <c r="CD223" s="133"/>
      <c r="CE223" s="133"/>
      <c r="CF223" s="133"/>
      <c r="CG223" s="133"/>
      <c r="CH223" s="133"/>
      <c r="CI223" s="133"/>
      <c r="CJ223" s="133"/>
      <c r="CK223" s="133"/>
      <c r="CL223" s="133"/>
      <c r="CM223" s="133"/>
      <c r="CN223" s="133"/>
      <c r="CO223" s="133"/>
      <c r="CP223" s="133"/>
      <c r="CQ223" s="133"/>
      <c r="CR223" s="133"/>
      <c r="CS223" s="133"/>
      <c r="CT223" s="133"/>
      <c r="CU223" s="133"/>
      <c r="CV223" s="133"/>
      <c r="CW223" s="133"/>
      <c r="CX223" s="133"/>
      <c r="CY223" s="133"/>
      <c r="CZ223" s="133"/>
      <c r="DA223" s="133"/>
      <c r="DB223" s="133"/>
      <c r="DC223" s="133"/>
      <c r="DD223" s="133"/>
      <c r="DE223" s="133"/>
      <c r="DF223" s="133"/>
      <c r="DG223" s="133"/>
      <c r="DH223" s="133"/>
      <c r="DI223" s="133"/>
      <c r="DJ223" s="133"/>
      <c r="DK223" s="133"/>
      <c r="DL223" s="133"/>
      <c r="DM223" s="133"/>
      <c r="DN223" s="133"/>
      <c r="DO223" s="133"/>
      <c r="DP223" s="133"/>
      <c r="DQ223" s="133"/>
      <c r="DR223" s="133"/>
      <c r="DS223" s="133"/>
      <c r="DT223" s="133"/>
      <c r="DU223" s="133"/>
      <c r="DV223" s="133"/>
      <c r="DW223" s="133"/>
      <c r="DX223" s="133"/>
      <c r="DY223" s="133"/>
      <c r="DZ223" s="133"/>
      <c r="EA223" s="133"/>
      <c r="EB223" s="133"/>
      <c r="EC223" s="133"/>
      <c r="ED223" s="133"/>
      <c r="EE223" s="133"/>
      <c r="EF223" s="133"/>
      <c r="EG223" s="133"/>
      <c r="EH223" s="133"/>
      <c r="EI223" s="133"/>
      <c r="EJ223" s="133"/>
      <c r="EK223" s="133"/>
      <c r="EL223" s="133"/>
      <c r="EM223" s="133"/>
      <c r="EN223" s="133"/>
      <c r="EO223" s="133"/>
      <c r="EP223" s="133"/>
      <c r="EQ223" s="133"/>
      <c r="ER223" s="133"/>
      <c r="ES223" s="133"/>
      <c r="ET223" s="133"/>
      <c r="EU223" s="133"/>
      <c r="EV223" s="133"/>
      <c r="EW223" s="133"/>
      <c r="EX223" s="133"/>
      <c r="EY223" s="133"/>
      <c r="EZ223" s="133"/>
      <c r="FA223" s="133"/>
      <c r="FB223" s="133"/>
      <c r="FC223" s="133"/>
      <c r="FD223" s="133"/>
      <c r="FE223" s="133"/>
      <c r="FF223" s="133"/>
      <c r="FG223" s="133"/>
      <c r="FH223" s="133"/>
      <c r="FI223" s="133"/>
      <c r="FJ223" s="133"/>
      <c r="FK223" s="133"/>
      <c r="FL223" s="133"/>
      <c r="FM223" s="133"/>
      <c r="FN223" s="133"/>
      <c r="FO223" s="133"/>
      <c r="FP223" s="133"/>
      <c r="FQ223" s="133"/>
      <c r="FR223" s="133"/>
      <c r="FS223" s="133"/>
      <c r="FT223" s="133"/>
      <c r="FU223" s="133"/>
      <c r="FV223" s="133"/>
      <c r="FW223" s="133"/>
      <c r="FX223" s="133"/>
      <c r="FY223" s="133"/>
      <c r="FZ223" s="133"/>
      <c r="GA223" s="133"/>
      <c r="GB223" s="133"/>
      <c r="GC223" s="133"/>
      <c r="GD223" s="133"/>
      <c r="GE223" s="133"/>
      <c r="GF223" s="133"/>
      <c r="GG223" s="133"/>
      <c r="GH223" s="133"/>
      <c r="GI223" s="133"/>
      <c r="GJ223" s="133"/>
      <c r="GK223" s="133"/>
      <c r="GL223" s="133"/>
      <c r="GM223" s="133"/>
      <c r="GN223" s="133"/>
      <c r="GO223" s="133"/>
      <c r="GP223" s="133"/>
      <c r="GQ223" s="133"/>
      <c r="GR223" s="133"/>
      <c r="GS223" s="133"/>
      <c r="GT223" s="133"/>
      <c r="GU223" s="133"/>
      <c r="GV223" s="133"/>
      <c r="GW223" s="133"/>
    </row>
    <row r="224" spans="1:205" s="296" customFormat="1">
      <c r="A224" s="208" t="s">
        <v>880</v>
      </c>
      <c r="B224" s="207" t="s">
        <v>897</v>
      </c>
      <c r="C224" s="177" t="s">
        <v>2504</v>
      </c>
      <c r="D224" s="210">
        <v>200000</v>
      </c>
      <c r="E224" s="335"/>
      <c r="F224" s="366">
        <f t="shared" si="6"/>
        <v>134367793</v>
      </c>
      <c r="G224" s="60">
        <v>3</v>
      </c>
      <c r="H224" s="310"/>
      <c r="I224" s="549"/>
      <c r="J224" s="133"/>
      <c r="K224" s="133"/>
      <c r="L224" s="133"/>
      <c r="M224" s="133"/>
      <c r="N224" s="133"/>
      <c r="O224" s="133"/>
      <c r="P224" s="133"/>
      <c r="Q224" s="133"/>
      <c r="R224" s="133"/>
      <c r="S224" s="133"/>
      <c r="T224" s="133"/>
      <c r="U224" s="133"/>
      <c r="V224" s="133"/>
      <c r="W224" s="133"/>
      <c r="X224" s="133"/>
      <c r="Y224" s="133"/>
      <c r="Z224" s="133"/>
      <c r="AA224" s="133"/>
      <c r="AB224" s="133"/>
      <c r="AC224" s="133"/>
      <c r="AD224" s="133"/>
      <c r="AE224" s="133"/>
      <c r="AF224" s="133"/>
      <c r="AG224" s="133"/>
      <c r="AH224" s="133"/>
      <c r="AI224" s="133"/>
      <c r="AJ224" s="133"/>
      <c r="AK224" s="133"/>
      <c r="AL224" s="133"/>
      <c r="AM224" s="133"/>
      <c r="AN224" s="133"/>
      <c r="AO224" s="133"/>
      <c r="AP224" s="133"/>
      <c r="AQ224" s="133"/>
      <c r="AR224" s="133"/>
      <c r="AS224" s="133"/>
      <c r="AT224" s="133"/>
      <c r="AU224" s="133"/>
      <c r="AV224" s="133"/>
      <c r="AW224" s="133"/>
      <c r="AX224" s="133"/>
      <c r="AY224" s="133"/>
      <c r="AZ224" s="133"/>
      <c r="BA224" s="133"/>
      <c r="BB224" s="133"/>
      <c r="BC224" s="133"/>
      <c r="BD224" s="133"/>
      <c r="BE224" s="133"/>
      <c r="BF224" s="133"/>
      <c r="BG224" s="133"/>
      <c r="BH224" s="133"/>
      <c r="BI224" s="133"/>
      <c r="BJ224" s="133"/>
      <c r="BK224" s="133"/>
      <c r="BL224" s="133"/>
      <c r="BM224" s="133"/>
      <c r="BN224" s="133"/>
      <c r="BO224" s="133"/>
      <c r="BP224" s="133"/>
      <c r="BQ224" s="133"/>
      <c r="BR224" s="133"/>
      <c r="BS224" s="133"/>
      <c r="BT224" s="133"/>
      <c r="BU224" s="133"/>
      <c r="BV224" s="133"/>
      <c r="BW224" s="133"/>
      <c r="BX224" s="133"/>
      <c r="BY224" s="133"/>
      <c r="BZ224" s="133"/>
      <c r="CA224" s="133"/>
      <c r="CB224" s="133"/>
      <c r="CC224" s="133"/>
      <c r="CD224" s="133"/>
      <c r="CE224" s="133"/>
      <c r="CF224" s="133"/>
      <c r="CG224" s="133"/>
      <c r="CH224" s="133"/>
      <c r="CI224" s="133"/>
      <c r="CJ224" s="133"/>
      <c r="CK224" s="133"/>
      <c r="CL224" s="133"/>
      <c r="CM224" s="133"/>
      <c r="CN224" s="133"/>
      <c r="CO224" s="133"/>
      <c r="CP224" s="133"/>
      <c r="CQ224" s="133"/>
      <c r="CR224" s="133"/>
      <c r="CS224" s="133"/>
      <c r="CT224" s="133"/>
      <c r="CU224" s="133"/>
      <c r="CV224" s="133"/>
      <c r="CW224" s="133"/>
      <c r="CX224" s="133"/>
      <c r="CY224" s="133"/>
      <c r="CZ224" s="133"/>
      <c r="DA224" s="133"/>
      <c r="DB224" s="133"/>
      <c r="DC224" s="133"/>
      <c r="DD224" s="133"/>
      <c r="DE224" s="133"/>
      <c r="DF224" s="133"/>
      <c r="DG224" s="133"/>
      <c r="DH224" s="133"/>
      <c r="DI224" s="133"/>
      <c r="DJ224" s="133"/>
      <c r="DK224" s="133"/>
      <c r="DL224" s="133"/>
      <c r="DM224" s="133"/>
      <c r="DN224" s="133"/>
      <c r="DO224" s="133"/>
      <c r="DP224" s="133"/>
      <c r="DQ224" s="133"/>
      <c r="DR224" s="133"/>
      <c r="DS224" s="133"/>
      <c r="DT224" s="133"/>
      <c r="DU224" s="133"/>
      <c r="DV224" s="133"/>
      <c r="DW224" s="133"/>
      <c r="DX224" s="133"/>
      <c r="DY224" s="133"/>
      <c r="DZ224" s="133"/>
      <c r="EA224" s="133"/>
      <c r="EB224" s="133"/>
      <c r="EC224" s="133"/>
      <c r="ED224" s="133"/>
      <c r="EE224" s="133"/>
      <c r="EF224" s="133"/>
      <c r="EG224" s="133"/>
      <c r="EH224" s="133"/>
      <c r="EI224" s="133"/>
      <c r="EJ224" s="133"/>
      <c r="EK224" s="133"/>
      <c r="EL224" s="133"/>
      <c r="EM224" s="133"/>
      <c r="EN224" s="133"/>
      <c r="EO224" s="133"/>
      <c r="EP224" s="133"/>
      <c r="EQ224" s="133"/>
      <c r="ER224" s="133"/>
      <c r="ES224" s="133"/>
      <c r="ET224" s="133"/>
      <c r="EU224" s="133"/>
      <c r="EV224" s="133"/>
      <c r="EW224" s="133"/>
      <c r="EX224" s="133"/>
      <c r="EY224" s="133"/>
      <c r="EZ224" s="133"/>
      <c r="FA224" s="133"/>
      <c r="FB224" s="133"/>
      <c r="FC224" s="133"/>
      <c r="FD224" s="133"/>
      <c r="FE224" s="133"/>
      <c r="FF224" s="133"/>
      <c r="FG224" s="133"/>
      <c r="FH224" s="133"/>
      <c r="FI224" s="133"/>
      <c r="FJ224" s="133"/>
      <c r="FK224" s="133"/>
      <c r="FL224" s="133"/>
      <c r="FM224" s="133"/>
      <c r="FN224" s="133"/>
      <c r="FO224" s="133"/>
      <c r="FP224" s="133"/>
      <c r="FQ224" s="133"/>
      <c r="FR224" s="133"/>
      <c r="FS224" s="133"/>
      <c r="FT224" s="133"/>
      <c r="FU224" s="133"/>
      <c r="FV224" s="133"/>
      <c r="FW224" s="133"/>
      <c r="FX224" s="133"/>
      <c r="FY224" s="133"/>
      <c r="FZ224" s="133"/>
      <c r="GA224" s="133"/>
      <c r="GB224" s="133"/>
      <c r="GC224" s="133"/>
      <c r="GD224" s="133"/>
      <c r="GE224" s="133"/>
      <c r="GF224" s="133"/>
      <c r="GG224" s="133"/>
      <c r="GH224" s="133"/>
      <c r="GI224" s="133"/>
      <c r="GJ224" s="133"/>
      <c r="GK224" s="133"/>
      <c r="GL224" s="133"/>
      <c r="GM224" s="133"/>
      <c r="GN224" s="133"/>
      <c r="GO224" s="133"/>
      <c r="GP224" s="133"/>
      <c r="GQ224" s="133"/>
      <c r="GR224" s="133"/>
      <c r="GS224" s="133"/>
      <c r="GT224" s="133"/>
      <c r="GU224" s="133"/>
      <c r="GV224" s="133"/>
      <c r="GW224" s="133"/>
    </row>
    <row r="225" spans="1:205" s="296" customFormat="1" ht="25.5">
      <c r="A225" s="208" t="s">
        <v>881</v>
      </c>
      <c r="B225" s="207" t="s">
        <v>898</v>
      </c>
      <c r="C225" s="134" t="s">
        <v>2558</v>
      </c>
      <c r="D225" s="210"/>
      <c r="E225" s="335">
        <v>8725000</v>
      </c>
      <c r="F225" s="366">
        <f t="shared" si="6"/>
        <v>125642793</v>
      </c>
      <c r="G225" s="60">
        <v>6</v>
      </c>
      <c r="H225" s="310">
        <v>6.1</v>
      </c>
      <c r="I225" s="549"/>
      <c r="J225" s="133"/>
      <c r="K225" s="133"/>
      <c r="L225" s="133"/>
      <c r="M225" s="133"/>
      <c r="N225" s="133"/>
      <c r="O225" s="133"/>
      <c r="P225" s="133"/>
      <c r="Q225" s="133"/>
      <c r="R225" s="133"/>
      <c r="S225" s="133"/>
      <c r="T225" s="133"/>
      <c r="U225" s="133"/>
      <c r="V225" s="133"/>
      <c r="W225" s="133"/>
      <c r="X225" s="133"/>
      <c r="Y225" s="133"/>
      <c r="Z225" s="133"/>
      <c r="AA225" s="133"/>
      <c r="AB225" s="133"/>
      <c r="AC225" s="133"/>
      <c r="AD225" s="133"/>
      <c r="AE225" s="133"/>
      <c r="AF225" s="133"/>
      <c r="AG225" s="133"/>
      <c r="AH225" s="133"/>
      <c r="AI225" s="133"/>
      <c r="AJ225" s="133"/>
      <c r="AK225" s="133"/>
      <c r="AL225" s="133"/>
      <c r="AM225" s="133"/>
      <c r="AN225" s="133"/>
      <c r="AO225" s="133"/>
      <c r="AP225" s="133"/>
      <c r="AQ225" s="133"/>
      <c r="AR225" s="133"/>
      <c r="AS225" s="133"/>
      <c r="AT225" s="133"/>
      <c r="AU225" s="133"/>
      <c r="AV225" s="133"/>
      <c r="AW225" s="133"/>
      <c r="AX225" s="133"/>
      <c r="AY225" s="133"/>
      <c r="AZ225" s="133"/>
      <c r="BA225" s="133"/>
      <c r="BB225" s="133"/>
      <c r="BC225" s="133"/>
      <c r="BD225" s="133"/>
      <c r="BE225" s="133"/>
      <c r="BF225" s="133"/>
      <c r="BG225" s="133"/>
      <c r="BH225" s="133"/>
      <c r="BI225" s="133"/>
      <c r="BJ225" s="133"/>
      <c r="BK225" s="133"/>
      <c r="BL225" s="133"/>
      <c r="BM225" s="133"/>
      <c r="BN225" s="133"/>
      <c r="BO225" s="133"/>
      <c r="BP225" s="133"/>
      <c r="BQ225" s="133"/>
      <c r="BR225" s="133"/>
      <c r="BS225" s="133"/>
      <c r="BT225" s="133"/>
      <c r="BU225" s="133"/>
      <c r="BV225" s="133"/>
      <c r="BW225" s="133"/>
      <c r="BX225" s="133"/>
      <c r="BY225" s="133"/>
      <c r="BZ225" s="133"/>
      <c r="CA225" s="133"/>
      <c r="CB225" s="133"/>
      <c r="CC225" s="133"/>
      <c r="CD225" s="133"/>
      <c r="CE225" s="133"/>
      <c r="CF225" s="133"/>
      <c r="CG225" s="133"/>
      <c r="CH225" s="133"/>
      <c r="CI225" s="133"/>
      <c r="CJ225" s="133"/>
      <c r="CK225" s="133"/>
      <c r="CL225" s="133"/>
      <c r="CM225" s="133"/>
      <c r="CN225" s="133"/>
      <c r="CO225" s="133"/>
      <c r="CP225" s="133"/>
      <c r="CQ225" s="133"/>
      <c r="CR225" s="133"/>
      <c r="CS225" s="133"/>
      <c r="CT225" s="133"/>
      <c r="CU225" s="133"/>
      <c r="CV225" s="133"/>
      <c r="CW225" s="133"/>
      <c r="CX225" s="133"/>
      <c r="CY225" s="133"/>
      <c r="CZ225" s="133"/>
      <c r="DA225" s="133"/>
      <c r="DB225" s="133"/>
      <c r="DC225" s="133"/>
      <c r="DD225" s="133"/>
      <c r="DE225" s="133"/>
      <c r="DF225" s="133"/>
      <c r="DG225" s="133"/>
      <c r="DH225" s="133"/>
      <c r="DI225" s="133"/>
      <c r="DJ225" s="133"/>
      <c r="DK225" s="133"/>
      <c r="DL225" s="133"/>
      <c r="DM225" s="133"/>
      <c r="DN225" s="133"/>
      <c r="DO225" s="133"/>
      <c r="DP225" s="133"/>
      <c r="DQ225" s="133"/>
      <c r="DR225" s="133"/>
      <c r="DS225" s="133"/>
      <c r="DT225" s="133"/>
      <c r="DU225" s="133"/>
      <c r="DV225" s="133"/>
      <c r="DW225" s="133"/>
      <c r="DX225" s="133"/>
      <c r="DY225" s="133"/>
      <c r="DZ225" s="133"/>
      <c r="EA225" s="133"/>
      <c r="EB225" s="133"/>
      <c r="EC225" s="133"/>
      <c r="ED225" s="133"/>
      <c r="EE225" s="133"/>
      <c r="EF225" s="133"/>
      <c r="EG225" s="133"/>
      <c r="EH225" s="133"/>
      <c r="EI225" s="133"/>
      <c r="EJ225" s="133"/>
      <c r="EK225" s="133"/>
      <c r="EL225" s="133"/>
      <c r="EM225" s="133"/>
      <c r="EN225" s="133"/>
      <c r="EO225" s="133"/>
      <c r="EP225" s="133"/>
      <c r="EQ225" s="133"/>
      <c r="ER225" s="133"/>
      <c r="ES225" s="133"/>
      <c r="ET225" s="133"/>
      <c r="EU225" s="133"/>
      <c r="EV225" s="133"/>
      <c r="EW225" s="133"/>
      <c r="EX225" s="133"/>
      <c r="EY225" s="133"/>
      <c r="EZ225" s="133"/>
      <c r="FA225" s="133"/>
      <c r="FB225" s="133"/>
      <c r="FC225" s="133"/>
      <c r="FD225" s="133"/>
      <c r="FE225" s="133"/>
      <c r="FF225" s="133"/>
      <c r="FG225" s="133"/>
      <c r="FH225" s="133"/>
      <c r="FI225" s="133"/>
      <c r="FJ225" s="133"/>
      <c r="FK225" s="133"/>
      <c r="FL225" s="133"/>
      <c r="FM225" s="133"/>
      <c r="FN225" s="133"/>
      <c r="FO225" s="133"/>
      <c r="FP225" s="133"/>
      <c r="FQ225" s="133"/>
      <c r="FR225" s="133"/>
      <c r="FS225" s="133"/>
      <c r="FT225" s="133"/>
      <c r="FU225" s="133"/>
      <c r="FV225" s="133"/>
      <c r="FW225" s="133"/>
      <c r="FX225" s="133"/>
      <c r="FY225" s="133"/>
      <c r="FZ225" s="133"/>
      <c r="GA225" s="133"/>
      <c r="GB225" s="133"/>
      <c r="GC225" s="133"/>
      <c r="GD225" s="133"/>
      <c r="GE225" s="133"/>
      <c r="GF225" s="133"/>
      <c r="GG225" s="133"/>
      <c r="GH225" s="133"/>
      <c r="GI225" s="133"/>
      <c r="GJ225" s="133"/>
      <c r="GK225" s="133"/>
      <c r="GL225" s="133"/>
      <c r="GM225" s="133"/>
      <c r="GN225" s="133"/>
      <c r="GO225" s="133"/>
      <c r="GP225" s="133"/>
      <c r="GQ225" s="133"/>
      <c r="GR225" s="133"/>
      <c r="GS225" s="133"/>
      <c r="GT225" s="133"/>
      <c r="GU225" s="133"/>
      <c r="GV225" s="133"/>
      <c r="GW225" s="133"/>
    </row>
    <row r="226" spans="1:205" s="296" customFormat="1" ht="25.5">
      <c r="A226" s="208" t="s">
        <v>882</v>
      </c>
      <c r="B226" s="207" t="s">
        <v>899</v>
      </c>
      <c r="C226" s="914" t="s">
        <v>2559</v>
      </c>
      <c r="D226" s="210"/>
      <c r="E226" s="335">
        <v>1000000</v>
      </c>
      <c r="F226" s="366">
        <f t="shared" si="6"/>
        <v>124642793</v>
      </c>
      <c r="G226" s="60">
        <v>8</v>
      </c>
      <c r="H226" s="965" t="s">
        <v>1623</v>
      </c>
      <c r="I226" s="549"/>
      <c r="J226" s="133"/>
      <c r="K226" s="133"/>
      <c r="L226" s="133"/>
      <c r="M226" s="133"/>
      <c r="N226" s="133"/>
      <c r="O226" s="133"/>
      <c r="P226" s="133"/>
      <c r="Q226" s="133"/>
      <c r="R226" s="133"/>
      <c r="S226" s="133"/>
      <c r="T226" s="133"/>
      <c r="U226" s="133"/>
      <c r="V226" s="133"/>
      <c r="W226" s="133"/>
      <c r="X226" s="133"/>
      <c r="Y226" s="133"/>
      <c r="Z226" s="133"/>
      <c r="AA226" s="133"/>
      <c r="AB226" s="133"/>
      <c r="AC226" s="133"/>
      <c r="AD226" s="133"/>
      <c r="AE226" s="133"/>
      <c r="AF226" s="133"/>
      <c r="AG226" s="133"/>
      <c r="AH226" s="133"/>
      <c r="AI226" s="133"/>
      <c r="AJ226" s="133"/>
      <c r="AK226" s="133"/>
      <c r="AL226" s="133"/>
      <c r="AM226" s="133"/>
      <c r="AN226" s="133"/>
      <c r="AO226" s="133"/>
      <c r="AP226" s="133"/>
      <c r="AQ226" s="133"/>
      <c r="AR226" s="133"/>
      <c r="AS226" s="133"/>
      <c r="AT226" s="133"/>
      <c r="AU226" s="133"/>
      <c r="AV226" s="133"/>
      <c r="AW226" s="133"/>
      <c r="AX226" s="133"/>
      <c r="AY226" s="133"/>
      <c r="AZ226" s="133"/>
      <c r="BA226" s="133"/>
      <c r="BB226" s="133"/>
      <c r="BC226" s="133"/>
      <c r="BD226" s="133"/>
      <c r="BE226" s="133"/>
      <c r="BF226" s="133"/>
      <c r="BG226" s="133"/>
      <c r="BH226" s="133"/>
      <c r="BI226" s="133"/>
      <c r="BJ226" s="133"/>
      <c r="BK226" s="133"/>
      <c r="BL226" s="133"/>
      <c r="BM226" s="133"/>
      <c r="BN226" s="133"/>
      <c r="BO226" s="133"/>
      <c r="BP226" s="133"/>
      <c r="BQ226" s="133"/>
      <c r="BR226" s="133"/>
      <c r="BS226" s="133"/>
      <c r="BT226" s="133"/>
      <c r="BU226" s="133"/>
      <c r="BV226" s="133"/>
      <c r="BW226" s="133"/>
      <c r="BX226" s="133"/>
      <c r="BY226" s="133"/>
      <c r="BZ226" s="133"/>
      <c r="CA226" s="133"/>
      <c r="CB226" s="133"/>
      <c r="CC226" s="133"/>
      <c r="CD226" s="133"/>
      <c r="CE226" s="133"/>
      <c r="CF226" s="133"/>
      <c r="CG226" s="133"/>
      <c r="CH226" s="133"/>
      <c r="CI226" s="133"/>
      <c r="CJ226" s="133"/>
      <c r="CK226" s="133"/>
      <c r="CL226" s="133"/>
      <c r="CM226" s="133"/>
      <c r="CN226" s="133"/>
      <c r="CO226" s="133"/>
      <c r="CP226" s="133"/>
      <c r="CQ226" s="133"/>
      <c r="CR226" s="133"/>
      <c r="CS226" s="133"/>
      <c r="CT226" s="133"/>
      <c r="CU226" s="133"/>
      <c r="CV226" s="133"/>
      <c r="CW226" s="133"/>
      <c r="CX226" s="133"/>
      <c r="CY226" s="133"/>
      <c r="CZ226" s="133"/>
      <c r="DA226" s="133"/>
      <c r="DB226" s="133"/>
      <c r="DC226" s="133"/>
      <c r="DD226" s="133"/>
      <c r="DE226" s="133"/>
      <c r="DF226" s="133"/>
      <c r="DG226" s="133"/>
      <c r="DH226" s="133"/>
      <c r="DI226" s="133"/>
      <c r="DJ226" s="133"/>
      <c r="DK226" s="133"/>
      <c r="DL226" s="133"/>
      <c r="DM226" s="133"/>
      <c r="DN226" s="133"/>
      <c r="DO226" s="133"/>
      <c r="DP226" s="133"/>
      <c r="DQ226" s="133"/>
      <c r="DR226" s="133"/>
      <c r="DS226" s="133"/>
      <c r="DT226" s="133"/>
      <c r="DU226" s="133"/>
      <c r="DV226" s="133"/>
      <c r="DW226" s="133"/>
      <c r="DX226" s="133"/>
      <c r="DY226" s="133"/>
      <c r="DZ226" s="133"/>
      <c r="EA226" s="133"/>
      <c r="EB226" s="133"/>
      <c r="EC226" s="133"/>
      <c r="ED226" s="133"/>
      <c r="EE226" s="133"/>
      <c r="EF226" s="133"/>
      <c r="EG226" s="133"/>
      <c r="EH226" s="133"/>
      <c r="EI226" s="133"/>
      <c r="EJ226" s="133"/>
      <c r="EK226" s="133"/>
      <c r="EL226" s="133"/>
      <c r="EM226" s="133"/>
      <c r="EN226" s="133"/>
      <c r="EO226" s="133"/>
      <c r="EP226" s="133"/>
      <c r="EQ226" s="133"/>
      <c r="ER226" s="133"/>
      <c r="ES226" s="133"/>
      <c r="ET226" s="133"/>
      <c r="EU226" s="133"/>
      <c r="EV226" s="133"/>
      <c r="EW226" s="133"/>
      <c r="EX226" s="133"/>
      <c r="EY226" s="133"/>
      <c r="EZ226" s="133"/>
      <c r="FA226" s="133"/>
      <c r="FB226" s="133"/>
      <c r="FC226" s="133"/>
      <c r="FD226" s="133"/>
      <c r="FE226" s="133"/>
      <c r="FF226" s="133"/>
      <c r="FG226" s="133"/>
      <c r="FH226" s="133"/>
      <c r="FI226" s="133"/>
      <c r="FJ226" s="133"/>
      <c r="FK226" s="133"/>
      <c r="FL226" s="133"/>
      <c r="FM226" s="133"/>
      <c r="FN226" s="133"/>
      <c r="FO226" s="133"/>
      <c r="FP226" s="133"/>
      <c r="FQ226" s="133"/>
      <c r="FR226" s="133"/>
      <c r="FS226" s="133"/>
      <c r="FT226" s="133"/>
      <c r="FU226" s="133"/>
      <c r="FV226" s="133"/>
      <c r="FW226" s="133"/>
      <c r="FX226" s="133"/>
      <c r="FY226" s="133"/>
      <c r="FZ226" s="133"/>
      <c r="GA226" s="133"/>
      <c r="GB226" s="133"/>
      <c r="GC226" s="133"/>
      <c r="GD226" s="133"/>
      <c r="GE226" s="133"/>
      <c r="GF226" s="133"/>
      <c r="GG226" s="133"/>
      <c r="GH226" s="133"/>
      <c r="GI226" s="133"/>
      <c r="GJ226" s="133"/>
      <c r="GK226" s="133"/>
      <c r="GL226" s="133"/>
      <c r="GM226" s="133"/>
      <c r="GN226" s="133"/>
      <c r="GO226" s="133"/>
      <c r="GP226" s="133"/>
      <c r="GQ226" s="133"/>
      <c r="GR226" s="133"/>
      <c r="GS226" s="133"/>
      <c r="GT226" s="133"/>
      <c r="GU226" s="133"/>
      <c r="GV226" s="133"/>
      <c r="GW226" s="133"/>
    </row>
    <row r="227" spans="1:205" s="296" customFormat="1">
      <c r="A227" s="208"/>
      <c r="B227" s="207"/>
      <c r="C227" s="312" t="s">
        <v>900</v>
      </c>
      <c r="D227" s="373">
        <f>SUM(D203:D226)</f>
        <v>3209925</v>
      </c>
      <c r="E227" s="373">
        <f>SUM(E203:E226)</f>
        <v>78727900</v>
      </c>
      <c r="F227" s="314">
        <f>F202+D227-E227</f>
        <v>124642793</v>
      </c>
      <c r="G227" s="60"/>
      <c r="H227" s="310"/>
      <c r="I227" s="549"/>
      <c r="J227" s="133"/>
      <c r="K227" s="133"/>
      <c r="L227" s="133"/>
      <c r="M227" s="133"/>
      <c r="N227" s="133"/>
      <c r="O227" s="133"/>
      <c r="P227" s="133"/>
      <c r="Q227" s="133"/>
      <c r="R227" s="133"/>
      <c r="S227" s="133"/>
      <c r="T227" s="133"/>
      <c r="U227" s="133"/>
      <c r="V227" s="133"/>
      <c r="W227" s="133"/>
      <c r="X227" s="133"/>
      <c r="Y227" s="133"/>
      <c r="Z227" s="133"/>
      <c r="AA227" s="133"/>
      <c r="AB227" s="133"/>
      <c r="AC227" s="133"/>
      <c r="AD227" s="133"/>
      <c r="AE227" s="133"/>
      <c r="AF227" s="133"/>
      <c r="AG227" s="133"/>
      <c r="AH227" s="133"/>
      <c r="AI227" s="133"/>
      <c r="AJ227" s="133"/>
      <c r="AK227" s="133"/>
      <c r="AL227" s="133"/>
      <c r="AM227" s="133"/>
      <c r="AN227" s="133"/>
      <c r="AO227" s="133"/>
      <c r="AP227" s="133"/>
      <c r="AQ227" s="133"/>
      <c r="AR227" s="133"/>
      <c r="AS227" s="133"/>
      <c r="AT227" s="133"/>
      <c r="AU227" s="133"/>
      <c r="AV227" s="133"/>
      <c r="AW227" s="133"/>
      <c r="AX227" s="133"/>
      <c r="AY227" s="133"/>
      <c r="AZ227" s="133"/>
      <c r="BA227" s="133"/>
      <c r="BB227" s="133"/>
      <c r="BC227" s="133"/>
      <c r="BD227" s="133"/>
      <c r="BE227" s="133"/>
      <c r="BF227" s="133"/>
      <c r="BG227" s="133"/>
      <c r="BH227" s="133"/>
      <c r="BI227" s="133"/>
      <c r="BJ227" s="133"/>
      <c r="BK227" s="133"/>
      <c r="BL227" s="133"/>
      <c r="BM227" s="133"/>
      <c r="BN227" s="133"/>
      <c r="BO227" s="133"/>
      <c r="BP227" s="133"/>
      <c r="BQ227" s="133"/>
      <c r="BR227" s="133"/>
      <c r="BS227" s="133"/>
      <c r="BT227" s="133"/>
      <c r="BU227" s="133"/>
      <c r="BV227" s="133"/>
      <c r="BW227" s="133"/>
      <c r="BX227" s="133"/>
      <c r="BY227" s="133"/>
      <c r="BZ227" s="133"/>
      <c r="CA227" s="133"/>
      <c r="CB227" s="133"/>
      <c r="CC227" s="133"/>
      <c r="CD227" s="133"/>
      <c r="CE227" s="133"/>
      <c r="CF227" s="133"/>
      <c r="CG227" s="133"/>
      <c r="CH227" s="133"/>
      <c r="CI227" s="133"/>
      <c r="CJ227" s="133"/>
      <c r="CK227" s="133"/>
      <c r="CL227" s="133"/>
      <c r="CM227" s="133"/>
      <c r="CN227" s="133"/>
      <c r="CO227" s="133"/>
      <c r="CP227" s="133"/>
      <c r="CQ227" s="133"/>
      <c r="CR227" s="133"/>
      <c r="CS227" s="133"/>
      <c r="CT227" s="133"/>
      <c r="CU227" s="133"/>
      <c r="CV227" s="133"/>
      <c r="CW227" s="133"/>
      <c r="CX227" s="133"/>
      <c r="CY227" s="133"/>
      <c r="CZ227" s="133"/>
      <c r="DA227" s="133"/>
      <c r="DB227" s="133"/>
      <c r="DC227" s="133"/>
      <c r="DD227" s="133"/>
      <c r="DE227" s="133"/>
      <c r="DF227" s="133"/>
      <c r="DG227" s="133"/>
      <c r="DH227" s="133"/>
      <c r="DI227" s="133"/>
      <c r="DJ227" s="133"/>
      <c r="DK227" s="133"/>
      <c r="DL227" s="133"/>
      <c r="DM227" s="133"/>
      <c r="DN227" s="133"/>
      <c r="DO227" s="133"/>
      <c r="DP227" s="133"/>
      <c r="DQ227" s="133"/>
      <c r="DR227" s="133"/>
      <c r="DS227" s="133"/>
      <c r="DT227" s="133"/>
      <c r="DU227" s="133"/>
      <c r="DV227" s="133"/>
      <c r="DW227" s="133"/>
      <c r="DX227" s="133"/>
      <c r="DY227" s="133"/>
      <c r="DZ227" s="133"/>
      <c r="EA227" s="133"/>
      <c r="EB227" s="133"/>
      <c r="EC227" s="133"/>
      <c r="ED227" s="133"/>
      <c r="EE227" s="133"/>
      <c r="EF227" s="133"/>
      <c r="EG227" s="133"/>
      <c r="EH227" s="133"/>
      <c r="EI227" s="133"/>
      <c r="EJ227" s="133"/>
      <c r="EK227" s="133"/>
      <c r="EL227" s="133"/>
      <c r="EM227" s="133"/>
      <c r="EN227" s="133"/>
      <c r="EO227" s="133"/>
      <c r="EP227" s="133"/>
      <c r="EQ227" s="133"/>
      <c r="ER227" s="133"/>
      <c r="ES227" s="133"/>
      <c r="ET227" s="133"/>
      <c r="EU227" s="133"/>
      <c r="EV227" s="133"/>
      <c r="EW227" s="133"/>
      <c r="EX227" s="133"/>
      <c r="EY227" s="133"/>
      <c r="EZ227" s="133"/>
      <c r="FA227" s="133"/>
      <c r="FB227" s="133"/>
      <c r="FC227" s="133"/>
      <c r="FD227" s="133"/>
      <c r="FE227" s="133"/>
      <c r="FF227" s="133"/>
      <c r="FG227" s="133"/>
      <c r="FH227" s="133"/>
      <c r="FI227" s="133"/>
      <c r="FJ227" s="133"/>
      <c r="FK227" s="133"/>
      <c r="FL227" s="133"/>
      <c r="FM227" s="133"/>
      <c r="FN227" s="133"/>
      <c r="FO227" s="133"/>
      <c r="FP227" s="133"/>
      <c r="FQ227" s="133"/>
      <c r="FR227" s="133"/>
      <c r="FS227" s="133"/>
      <c r="FT227" s="133"/>
      <c r="FU227" s="133"/>
      <c r="FV227" s="133"/>
      <c r="FW227" s="133"/>
      <c r="FX227" s="133"/>
      <c r="FY227" s="133"/>
      <c r="FZ227" s="133"/>
      <c r="GA227" s="133"/>
      <c r="GB227" s="133"/>
      <c r="GC227" s="133"/>
      <c r="GD227" s="133"/>
      <c r="GE227" s="133"/>
      <c r="GF227" s="133"/>
      <c r="GG227" s="133"/>
      <c r="GH227" s="133"/>
      <c r="GI227" s="133"/>
      <c r="GJ227" s="133"/>
      <c r="GK227" s="133"/>
      <c r="GL227" s="133"/>
      <c r="GM227" s="133"/>
      <c r="GN227" s="133"/>
      <c r="GO227" s="133"/>
      <c r="GP227" s="133"/>
      <c r="GQ227" s="133"/>
      <c r="GR227" s="133"/>
      <c r="GS227" s="133"/>
      <c r="GT227" s="133"/>
      <c r="GU227" s="133"/>
      <c r="GV227" s="133"/>
      <c r="GW227" s="133"/>
    </row>
    <row r="228" spans="1:205" s="296" customFormat="1" ht="13.5" thickBot="1">
      <c r="A228" s="374"/>
      <c r="B228" s="361"/>
      <c r="C228" s="324"/>
      <c r="D228" s="375"/>
      <c r="E228" s="375"/>
      <c r="F228" s="369"/>
      <c r="G228" s="104"/>
      <c r="H228" s="419"/>
      <c r="I228" s="549"/>
      <c r="J228" s="133"/>
      <c r="K228" s="133"/>
      <c r="L228" s="133"/>
      <c r="M228" s="133"/>
      <c r="N228" s="133"/>
      <c r="O228" s="133"/>
      <c r="P228" s="133"/>
      <c r="Q228" s="133"/>
      <c r="R228" s="133"/>
      <c r="S228" s="133"/>
      <c r="T228" s="133"/>
      <c r="U228" s="133"/>
      <c r="V228" s="133"/>
      <c r="W228" s="133"/>
      <c r="X228" s="133"/>
      <c r="Y228" s="133"/>
      <c r="Z228" s="133"/>
      <c r="AA228" s="133"/>
      <c r="AB228" s="133"/>
      <c r="AC228" s="133"/>
      <c r="AD228" s="133"/>
      <c r="AE228" s="133"/>
      <c r="AF228" s="133"/>
      <c r="AG228" s="133"/>
      <c r="AH228" s="133"/>
      <c r="AI228" s="133"/>
      <c r="AJ228" s="133"/>
      <c r="AK228" s="133"/>
      <c r="AL228" s="133"/>
      <c r="AM228" s="133"/>
      <c r="AN228" s="133"/>
      <c r="AO228" s="133"/>
      <c r="AP228" s="133"/>
      <c r="AQ228" s="133"/>
      <c r="AR228" s="133"/>
      <c r="AS228" s="133"/>
      <c r="AT228" s="133"/>
      <c r="AU228" s="133"/>
      <c r="AV228" s="133"/>
      <c r="AW228" s="133"/>
      <c r="AX228" s="133"/>
      <c r="AY228" s="133"/>
      <c r="AZ228" s="133"/>
      <c r="BA228" s="133"/>
      <c r="BB228" s="133"/>
      <c r="BC228" s="133"/>
      <c r="BD228" s="133"/>
      <c r="BE228" s="133"/>
      <c r="BF228" s="133"/>
      <c r="BG228" s="133"/>
      <c r="BH228" s="133"/>
      <c r="BI228" s="133"/>
      <c r="BJ228" s="133"/>
      <c r="BK228" s="133"/>
      <c r="BL228" s="133"/>
      <c r="BM228" s="133"/>
      <c r="BN228" s="133"/>
      <c r="BO228" s="133"/>
      <c r="BP228" s="133"/>
      <c r="BQ228" s="133"/>
      <c r="BR228" s="133"/>
      <c r="BS228" s="133"/>
      <c r="BT228" s="133"/>
      <c r="BU228" s="133"/>
      <c r="BV228" s="133"/>
      <c r="BW228" s="133"/>
      <c r="BX228" s="133"/>
      <c r="BY228" s="133"/>
      <c r="BZ228" s="133"/>
      <c r="CA228" s="133"/>
      <c r="CB228" s="133"/>
      <c r="CC228" s="133"/>
      <c r="CD228" s="133"/>
      <c r="CE228" s="133"/>
      <c r="CF228" s="133"/>
      <c r="CG228" s="133"/>
      <c r="CH228" s="133"/>
      <c r="CI228" s="133"/>
      <c r="CJ228" s="133"/>
      <c r="CK228" s="133"/>
      <c r="CL228" s="133"/>
      <c r="CM228" s="133"/>
      <c r="CN228" s="133"/>
      <c r="CO228" s="133"/>
      <c r="CP228" s="133"/>
      <c r="CQ228" s="133"/>
      <c r="CR228" s="133"/>
      <c r="CS228" s="133"/>
      <c r="CT228" s="133"/>
      <c r="CU228" s="133"/>
      <c r="CV228" s="133"/>
      <c r="CW228" s="133"/>
      <c r="CX228" s="133"/>
      <c r="CY228" s="133"/>
      <c r="CZ228" s="133"/>
      <c r="DA228" s="133"/>
      <c r="DB228" s="133"/>
      <c r="DC228" s="133"/>
      <c r="DD228" s="133"/>
      <c r="DE228" s="133"/>
      <c r="DF228" s="133"/>
      <c r="DG228" s="133"/>
      <c r="DH228" s="133"/>
      <c r="DI228" s="133"/>
      <c r="DJ228" s="133"/>
      <c r="DK228" s="133"/>
      <c r="DL228" s="133"/>
      <c r="DM228" s="133"/>
      <c r="DN228" s="133"/>
      <c r="DO228" s="133"/>
      <c r="DP228" s="133"/>
      <c r="DQ228" s="133"/>
      <c r="DR228" s="133"/>
      <c r="DS228" s="133"/>
      <c r="DT228" s="133"/>
      <c r="DU228" s="133"/>
      <c r="DV228" s="133"/>
      <c r="DW228" s="133"/>
      <c r="DX228" s="133"/>
      <c r="DY228" s="133"/>
      <c r="DZ228" s="133"/>
      <c r="EA228" s="133"/>
      <c r="EB228" s="133"/>
      <c r="EC228" s="133"/>
      <c r="ED228" s="133"/>
      <c r="EE228" s="133"/>
      <c r="EF228" s="133"/>
      <c r="EG228" s="133"/>
      <c r="EH228" s="133"/>
      <c r="EI228" s="133"/>
      <c r="EJ228" s="133"/>
      <c r="EK228" s="133"/>
      <c r="EL228" s="133"/>
      <c r="EM228" s="133"/>
      <c r="EN228" s="133"/>
      <c r="EO228" s="133"/>
      <c r="EP228" s="133"/>
      <c r="EQ228" s="133"/>
      <c r="ER228" s="133"/>
      <c r="ES228" s="133"/>
      <c r="ET228" s="133"/>
      <c r="EU228" s="133"/>
      <c r="EV228" s="133"/>
      <c r="EW228" s="133"/>
      <c r="EX228" s="133"/>
      <c r="EY228" s="133"/>
      <c r="EZ228" s="133"/>
      <c r="FA228" s="133"/>
      <c r="FB228" s="133"/>
      <c r="FC228" s="133"/>
      <c r="FD228" s="133"/>
      <c r="FE228" s="133"/>
      <c r="FF228" s="133"/>
      <c r="FG228" s="133"/>
      <c r="FH228" s="133"/>
      <c r="FI228" s="133"/>
      <c r="FJ228" s="133"/>
      <c r="FK228" s="133"/>
      <c r="FL228" s="133"/>
      <c r="FM228" s="133"/>
      <c r="FN228" s="133"/>
      <c r="FO228" s="133"/>
      <c r="FP228" s="133"/>
      <c r="FQ228" s="133"/>
      <c r="FR228" s="133"/>
      <c r="FS228" s="133"/>
      <c r="FT228" s="133"/>
      <c r="FU228" s="133"/>
      <c r="FV228" s="133"/>
      <c r="FW228" s="133"/>
      <c r="FX228" s="133"/>
      <c r="FY228" s="133"/>
      <c r="FZ228" s="133"/>
      <c r="GA228" s="133"/>
      <c r="GB228" s="133"/>
      <c r="GC228" s="133"/>
      <c r="GD228" s="133"/>
      <c r="GE228" s="133"/>
      <c r="GF228" s="133"/>
      <c r="GG228" s="133"/>
      <c r="GH228" s="133"/>
      <c r="GI228" s="133"/>
      <c r="GJ228" s="133"/>
      <c r="GK228" s="133"/>
      <c r="GL228" s="133"/>
      <c r="GM228" s="133"/>
      <c r="GN228" s="133"/>
      <c r="GO228" s="133"/>
      <c r="GP228" s="133"/>
      <c r="GQ228" s="133"/>
      <c r="GR228" s="133"/>
      <c r="GS228" s="133"/>
      <c r="GT228" s="133"/>
      <c r="GU228" s="133"/>
      <c r="GV228" s="133"/>
      <c r="GW228" s="133"/>
    </row>
    <row r="229" spans="1:205" s="296" customFormat="1" ht="13.5" thickTop="1">
      <c r="A229" s="327" t="s">
        <v>903</v>
      </c>
      <c r="B229" s="354"/>
      <c r="C229" s="355" t="s">
        <v>904</v>
      </c>
      <c r="D229" s="376"/>
      <c r="E229" s="376"/>
      <c r="F229" s="306">
        <f>F227</f>
        <v>124642793</v>
      </c>
      <c r="G229" s="105"/>
      <c r="H229" s="425"/>
      <c r="I229" s="549"/>
      <c r="J229" s="133"/>
      <c r="K229" s="133"/>
      <c r="L229" s="133"/>
      <c r="M229" s="133"/>
      <c r="N229" s="133"/>
      <c r="O229" s="133"/>
      <c r="P229" s="133"/>
      <c r="Q229" s="133"/>
      <c r="R229" s="133"/>
      <c r="S229" s="133"/>
      <c r="T229" s="133"/>
      <c r="U229" s="133"/>
      <c r="V229" s="133"/>
      <c r="W229" s="133"/>
      <c r="X229" s="133"/>
      <c r="Y229" s="133"/>
      <c r="Z229" s="133"/>
      <c r="AA229" s="133"/>
      <c r="AB229" s="133"/>
      <c r="AC229" s="133"/>
      <c r="AD229" s="133"/>
      <c r="AE229" s="133"/>
      <c r="AF229" s="133"/>
      <c r="AG229" s="133"/>
      <c r="AH229" s="133"/>
      <c r="AI229" s="133"/>
      <c r="AJ229" s="133"/>
      <c r="AK229" s="133"/>
      <c r="AL229" s="133"/>
      <c r="AM229" s="133"/>
      <c r="AN229" s="133"/>
      <c r="AO229" s="133"/>
      <c r="AP229" s="133"/>
      <c r="AQ229" s="133"/>
      <c r="AR229" s="133"/>
      <c r="AS229" s="133"/>
      <c r="AT229" s="133"/>
      <c r="AU229" s="133"/>
      <c r="AV229" s="133"/>
      <c r="AW229" s="133"/>
      <c r="AX229" s="133"/>
      <c r="AY229" s="133"/>
      <c r="AZ229" s="133"/>
      <c r="BA229" s="133"/>
      <c r="BB229" s="133"/>
      <c r="BC229" s="133"/>
      <c r="BD229" s="133"/>
      <c r="BE229" s="133"/>
      <c r="BF229" s="133"/>
      <c r="BG229" s="133"/>
      <c r="BH229" s="133"/>
      <c r="BI229" s="133"/>
      <c r="BJ229" s="133"/>
      <c r="BK229" s="133"/>
      <c r="BL229" s="133"/>
      <c r="BM229" s="133"/>
      <c r="BN229" s="133"/>
      <c r="BO229" s="133"/>
      <c r="BP229" s="133"/>
      <c r="BQ229" s="133"/>
      <c r="BR229" s="133"/>
      <c r="BS229" s="133"/>
      <c r="BT229" s="133"/>
      <c r="BU229" s="133"/>
      <c r="BV229" s="133"/>
      <c r="BW229" s="133"/>
      <c r="BX229" s="133"/>
      <c r="BY229" s="133"/>
      <c r="BZ229" s="133"/>
      <c r="CA229" s="133"/>
      <c r="CB229" s="133"/>
      <c r="CC229" s="133"/>
      <c r="CD229" s="133"/>
      <c r="CE229" s="133"/>
      <c r="CF229" s="133"/>
      <c r="CG229" s="133"/>
      <c r="CH229" s="133"/>
      <c r="CI229" s="133"/>
      <c r="CJ229" s="133"/>
      <c r="CK229" s="133"/>
      <c r="CL229" s="133"/>
      <c r="CM229" s="133"/>
      <c r="CN229" s="133"/>
      <c r="CO229" s="133"/>
      <c r="CP229" s="133"/>
      <c r="CQ229" s="133"/>
      <c r="CR229" s="133"/>
      <c r="CS229" s="133"/>
      <c r="CT229" s="133"/>
      <c r="CU229" s="133"/>
      <c r="CV229" s="133"/>
      <c r="CW229" s="133"/>
      <c r="CX229" s="133"/>
      <c r="CY229" s="133"/>
      <c r="CZ229" s="133"/>
      <c r="DA229" s="133"/>
      <c r="DB229" s="133"/>
      <c r="DC229" s="133"/>
      <c r="DD229" s="133"/>
      <c r="DE229" s="133"/>
      <c r="DF229" s="133"/>
      <c r="DG229" s="133"/>
      <c r="DH229" s="133"/>
      <c r="DI229" s="133"/>
      <c r="DJ229" s="133"/>
      <c r="DK229" s="133"/>
      <c r="DL229" s="133"/>
      <c r="DM229" s="133"/>
      <c r="DN229" s="133"/>
      <c r="DO229" s="133"/>
      <c r="DP229" s="133"/>
      <c r="DQ229" s="133"/>
      <c r="DR229" s="133"/>
      <c r="DS229" s="133"/>
      <c r="DT229" s="133"/>
      <c r="DU229" s="133"/>
      <c r="DV229" s="133"/>
      <c r="DW229" s="133"/>
      <c r="DX229" s="133"/>
      <c r="DY229" s="133"/>
      <c r="DZ229" s="133"/>
      <c r="EA229" s="133"/>
      <c r="EB229" s="133"/>
      <c r="EC229" s="133"/>
      <c r="ED229" s="133"/>
      <c r="EE229" s="133"/>
      <c r="EF229" s="133"/>
      <c r="EG229" s="133"/>
      <c r="EH229" s="133"/>
      <c r="EI229" s="133"/>
      <c r="EJ229" s="133"/>
      <c r="EK229" s="133"/>
      <c r="EL229" s="133"/>
      <c r="EM229" s="133"/>
      <c r="EN229" s="133"/>
      <c r="EO229" s="133"/>
      <c r="EP229" s="133"/>
      <c r="EQ229" s="133"/>
      <c r="ER229" s="133"/>
      <c r="ES229" s="133"/>
      <c r="ET229" s="133"/>
      <c r="EU229" s="133"/>
      <c r="EV229" s="133"/>
      <c r="EW229" s="133"/>
      <c r="EX229" s="133"/>
      <c r="EY229" s="133"/>
      <c r="EZ229" s="133"/>
      <c r="FA229" s="133"/>
      <c r="FB229" s="133"/>
      <c r="FC229" s="133"/>
      <c r="FD229" s="133"/>
      <c r="FE229" s="133"/>
      <c r="FF229" s="133"/>
      <c r="FG229" s="133"/>
      <c r="FH229" s="133"/>
      <c r="FI229" s="133"/>
      <c r="FJ229" s="133"/>
      <c r="FK229" s="133"/>
      <c r="FL229" s="133"/>
      <c r="FM229" s="133"/>
      <c r="FN229" s="133"/>
      <c r="FO229" s="133"/>
      <c r="FP229" s="133"/>
      <c r="FQ229" s="133"/>
      <c r="FR229" s="133"/>
      <c r="FS229" s="133"/>
      <c r="FT229" s="133"/>
      <c r="FU229" s="133"/>
      <c r="FV229" s="133"/>
      <c r="FW229" s="133"/>
      <c r="FX229" s="133"/>
      <c r="FY229" s="133"/>
      <c r="FZ229" s="133"/>
      <c r="GA229" s="133"/>
      <c r="GB229" s="133"/>
      <c r="GC229" s="133"/>
      <c r="GD229" s="133"/>
      <c r="GE229" s="133"/>
      <c r="GF229" s="133"/>
      <c r="GG229" s="133"/>
      <c r="GH229" s="133"/>
      <c r="GI229" s="133"/>
      <c r="GJ229" s="133"/>
      <c r="GK229" s="133"/>
      <c r="GL229" s="133"/>
      <c r="GM229" s="133"/>
      <c r="GN229" s="133"/>
      <c r="GO229" s="133"/>
      <c r="GP229" s="133"/>
      <c r="GQ229" s="133"/>
      <c r="GR229" s="133"/>
      <c r="GS229" s="133"/>
      <c r="GT229" s="133"/>
      <c r="GU229" s="133"/>
      <c r="GV229" s="133"/>
      <c r="GW229" s="133"/>
    </row>
    <row r="230" spans="1:205" s="296" customFormat="1">
      <c r="A230" s="208" t="s">
        <v>1671</v>
      </c>
      <c r="B230" s="205" t="s">
        <v>1694</v>
      </c>
      <c r="C230" s="206" t="s">
        <v>2547</v>
      </c>
      <c r="D230" s="335">
        <v>100000</v>
      </c>
      <c r="E230" s="335"/>
      <c r="F230" s="309">
        <f>F229+D230-E230</f>
        <v>124742793</v>
      </c>
      <c r="G230" s="60">
        <v>3</v>
      </c>
      <c r="H230" s="603"/>
      <c r="I230" s="549"/>
      <c r="J230" s="133"/>
      <c r="K230" s="133"/>
      <c r="L230" s="133"/>
      <c r="M230" s="133"/>
      <c r="N230" s="133"/>
      <c r="O230" s="133"/>
      <c r="P230" s="133"/>
      <c r="Q230" s="133"/>
      <c r="R230" s="133"/>
      <c r="S230" s="133"/>
      <c r="T230" s="133"/>
      <c r="U230" s="133"/>
      <c r="V230" s="133"/>
      <c r="W230" s="133"/>
      <c r="X230" s="133"/>
      <c r="Y230" s="133"/>
      <c r="Z230" s="133"/>
      <c r="AA230" s="133"/>
      <c r="AB230" s="133"/>
      <c r="AC230" s="133"/>
      <c r="AD230" s="133"/>
      <c r="AE230" s="133"/>
      <c r="AF230" s="133"/>
      <c r="AG230" s="133"/>
      <c r="AH230" s="133"/>
      <c r="AI230" s="133"/>
      <c r="AJ230" s="133"/>
      <c r="AK230" s="133"/>
      <c r="AL230" s="133"/>
      <c r="AM230" s="133"/>
      <c r="AN230" s="133"/>
      <c r="AO230" s="133"/>
      <c r="AP230" s="133"/>
      <c r="AQ230" s="133"/>
      <c r="AR230" s="133"/>
      <c r="AS230" s="133"/>
      <c r="AT230" s="133"/>
      <c r="AU230" s="133"/>
      <c r="AV230" s="133"/>
      <c r="AW230" s="133"/>
      <c r="AX230" s="133"/>
      <c r="AY230" s="133"/>
      <c r="AZ230" s="133"/>
      <c r="BA230" s="133"/>
      <c r="BB230" s="133"/>
      <c r="BC230" s="133"/>
      <c r="BD230" s="133"/>
      <c r="BE230" s="133"/>
      <c r="BF230" s="133"/>
      <c r="BG230" s="133"/>
      <c r="BH230" s="133"/>
      <c r="BI230" s="133"/>
      <c r="BJ230" s="133"/>
      <c r="BK230" s="133"/>
      <c r="BL230" s="133"/>
      <c r="BM230" s="133"/>
      <c r="BN230" s="133"/>
      <c r="BO230" s="133"/>
      <c r="BP230" s="133"/>
      <c r="BQ230" s="133"/>
      <c r="BR230" s="133"/>
      <c r="BS230" s="133"/>
      <c r="BT230" s="133"/>
      <c r="BU230" s="133"/>
      <c r="BV230" s="133"/>
      <c r="BW230" s="133"/>
      <c r="BX230" s="133"/>
      <c r="BY230" s="133"/>
      <c r="BZ230" s="133"/>
      <c r="CA230" s="133"/>
      <c r="CB230" s="133"/>
      <c r="CC230" s="133"/>
      <c r="CD230" s="133"/>
      <c r="CE230" s="133"/>
      <c r="CF230" s="133"/>
      <c r="CG230" s="133"/>
      <c r="CH230" s="133"/>
      <c r="CI230" s="133"/>
      <c r="CJ230" s="133"/>
      <c r="CK230" s="133"/>
      <c r="CL230" s="133"/>
      <c r="CM230" s="133"/>
      <c r="CN230" s="133"/>
      <c r="CO230" s="133"/>
      <c r="CP230" s="133"/>
      <c r="CQ230" s="133"/>
      <c r="CR230" s="133"/>
      <c r="CS230" s="133"/>
      <c r="CT230" s="133"/>
      <c r="CU230" s="133"/>
      <c r="CV230" s="133"/>
      <c r="CW230" s="133"/>
      <c r="CX230" s="133"/>
      <c r="CY230" s="133"/>
      <c r="CZ230" s="133"/>
      <c r="DA230" s="133"/>
      <c r="DB230" s="133"/>
      <c r="DC230" s="133"/>
      <c r="DD230" s="133"/>
      <c r="DE230" s="133"/>
      <c r="DF230" s="133"/>
      <c r="DG230" s="133"/>
      <c r="DH230" s="133"/>
      <c r="DI230" s="133"/>
      <c r="DJ230" s="133"/>
      <c r="DK230" s="133"/>
      <c r="DL230" s="133"/>
      <c r="DM230" s="133"/>
      <c r="DN230" s="133"/>
      <c r="DO230" s="133"/>
      <c r="DP230" s="133"/>
      <c r="DQ230" s="133"/>
      <c r="DR230" s="133"/>
      <c r="DS230" s="133"/>
      <c r="DT230" s="133"/>
      <c r="DU230" s="133"/>
      <c r="DV230" s="133"/>
      <c r="DW230" s="133"/>
      <c r="DX230" s="133"/>
      <c r="DY230" s="133"/>
      <c r="DZ230" s="133"/>
      <c r="EA230" s="133"/>
      <c r="EB230" s="133"/>
      <c r="EC230" s="133"/>
      <c r="ED230" s="133"/>
      <c r="EE230" s="133"/>
      <c r="EF230" s="133"/>
      <c r="EG230" s="133"/>
      <c r="EH230" s="133"/>
      <c r="EI230" s="133"/>
      <c r="EJ230" s="133"/>
      <c r="EK230" s="133"/>
      <c r="EL230" s="133"/>
      <c r="EM230" s="133"/>
      <c r="EN230" s="133"/>
      <c r="EO230" s="133"/>
      <c r="EP230" s="133"/>
      <c r="EQ230" s="133"/>
      <c r="ER230" s="133"/>
      <c r="ES230" s="133"/>
      <c r="ET230" s="133"/>
      <c r="EU230" s="133"/>
      <c r="EV230" s="133"/>
      <c r="EW230" s="133"/>
      <c r="EX230" s="133"/>
      <c r="EY230" s="133"/>
      <c r="EZ230" s="133"/>
      <c r="FA230" s="133"/>
      <c r="FB230" s="133"/>
      <c r="FC230" s="133"/>
      <c r="FD230" s="133"/>
      <c r="FE230" s="133"/>
      <c r="FF230" s="133"/>
      <c r="FG230" s="133"/>
      <c r="FH230" s="133"/>
      <c r="FI230" s="133"/>
      <c r="FJ230" s="133"/>
      <c r="FK230" s="133"/>
      <c r="FL230" s="133"/>
      <c r="FM230" s="133"/>
      <c r="FN230" s="133"/>
      <c r="FO230" s="133"/>
      <c r="FP230" s="133"/>
      <c r="FQ230" s="133"/>
      <c r="FR230" s="133"/>
      <c r="FS230" s="133"/>
      <c r="FT230" s="133"/>
      <c r="FU230" s="133"/>
      <c r="FV230" s="133"/>
      <c r="FW230" s="133"/>
      <c r="FX230" s="133"/>
      <c r="FY230" s="133"/>
      <c r="FZ230" s="133"/>
      <c r="GA230" s="133"/>
      <c r="GB230" s="133"/>
      <c r="GC230" s="133"/>
      <c r="GD230" s="133"/>
      <c r="GE230" s="133"/>
      <c r="GF230" s="133"/>
      <c r="GG230" s="133"/>
      <c r="GH230" s="133"/>
      <c r="GI230" s="133"/>
      <c r="GJ230" s="133"/>
      <c r="GK230" s="133"/>
      <c r="GL230" s="133"/>
      <c r="GM230" s="133"/>
      <c r="GN230" s="133"/>
      <c r="GO230" s="133"/>
      <c r="GP230" s="133"/>
      <c r="GQ230" s="133"/>
      <c r="GR230" s="133"/>
      <c r="GS230" s="133"/>
      <c r="GT230" s="133"/>
      <c r="GU230" s="133"/>
      <c r="GV230" s="133"/>
      <c r="GW230" s="133"/>
    </row>
    <row r="231" spans="1:205" s="296" customFormat="1" ht="25.5">
      <c r="A231" s="208" t="s">
        <v>1671</v>
      </c>
      <c r="B231" s="205" t="s">
        <v>1694</v>
      </c>
      <c r="C231" s="358" t="s">
        <v>2560</v>
      </c>
      <c r="D231" s="335"/>
      <c r="E231" s="335">
        <v>20000000</v>
      </c>
      <c r="F231" s="309">
        <f t="shared" ref="F231:F266" si="7">F230+D231-E231</f>
        <v>104742793</v>
      </c>
      <c r="G231" s="60">
        <v>6</v>
      </c>
      <c r="H231" s="310">
        <v>6.1</v>
      </c>
      <c r="I231" s="549"/>
      <c r="J231" s="133"/>
      <c r="K231" s="133"/>
      <c r="L231" s="133"/>
      <c r="M231" s="133"/>
      <c r="N231" s="133"/>
      <c r="O231" s="133"/>
      <c r="P231" s="133"/>
      <c r="Q231" s="133"/>
      <c r="R231" s="133"/>
      <c r="S231" s="133"/>
      <c r="T231" s="133"/>
      <c r="U231" s="133"/>
      <c r="V231" s="133"/>
      <c r="W231" s="133"/>
      <c r="X231" s="133"/>
      <c r="Y231" s="133"/>
      <c r="Z231" s="133"/>
      <c r="AA231" s="133"/>
      <c r="AB231" s="133"/>
      <c r="AC231" s="133"/>
      <c r="AD231" s="133"/>
      <c r="AE231" s="133"/>
      <c r="AF231" s="133"/>
      <c r="AG231" s="133"/>
      <c r="AH231" s="133"/>
      <c r="AI231" s="133"/>
      <c r="AJ231" s="133"/>
      <c r="AK231" s="133"/>
      <c r="AL231" s="133"/>
      <c r="AM231" s="133"/>
      <c r="AN231" s="133"/>
      <c r="AO231" s="133"/>
      <c r="AP231" s="133"/>
      <c r="AQ231" s="133"/>
      <c r="AR231" s="133"/>
      <c r="AS231" s="133"/>
      <c r="AT231" s="133"/>
      <c r="AU231" s="133"/>
      <c r="AV231" s="133"/>
      <c r="AW231" s="133"/>
      <c r="AX231" s="133"/>
      <c r="AY231" s="133"/>
      <c r="AZ231" s="133"/>
      <c r="BA231" s="133"/>
      <c r="BB231" s="133"/>
      <c r="BC231" s="133"/>
      <c r="BD231" s="133"/>
      <c r="BE231" s="133"/>
      <c r="BF231" s="133"/>
      <c r="BG231" s="133"/>
      <c r="BH231" s="133"/>
      <c r="BI231" s="133"/>
      <c r="BJ231" s="133"/>
      <c r="BK231" s="133"/>
      <c r="BL231" s="133"/>
      <c r="BM231" s="133"/>
      <c r="BN231" s="133"/>
      <c r="BO231" s="133"/>
      <c r="BP231" s="133"/>
      <c r="BQ231" s="133"/>
      <c r="BR231" s="133"/>
      <c r="BS231" s="133"/>
      <c r="BT231" s="133"/>
      <c r="BU231" s="133"/>
      <c r="BV231" s="133"/>
      <c r="BW231" s="133"/>
      <c r="BX231" s="133"/>
      <c r="BY231" s="133"/>
      <c r="BZ231" s="133"/>
      <c r="CA231" s="133"/>
      <c r="CB231" s="133"/>
      <c r="CC231" s="133"/>
      <c r="CD231" s="133"/>
      <c r="CE231" s="133"/>
      <c r="CF231" s="133"/>
      <c r="CG231" s="133"/>
      <c r="CH231" s="133"/>
      <c r="CI231" s="133"/>
      <c r="CJ231" s="133"/>
      <c r="CK231" s="133"/>
      <c r="CL231" s="133"/>
      <c r="CM231" s="133"/>
      <c r="CN231" s="133"/>
      <c r="CO231" s="133"/>
      <c r="CP231" s="133"/>
      <c r="CQ231" s="133"/>
      <c r="CR231" s="133"/>
      <c r="CS231" s="133"/>
      <c r="CT231" s="133"/>
      <c r="CU231" s="133"/>
      <c r="CV231" s="133"/>
      <c r="CW231" s="133"/>
      <c r="CX231" s="133"/>
      <c r="CY231" s="133"/>
      <c r="CZ231" s="133"/>
      <c r="DA231" s="133"/>
      <c r="DB231" s="133"/>
      <c r="DC231" s="133"/>
      <c r="DD231" s="133"/>
      <c r="DE231" s="133"/>
      <c r="DF231" s="133"/>
      <c r="DG231" s="133"/>
      <c r="DH231" s="133"/>
      <c r="DI231" s="133"/>
      <c r="DJ231" s="133"/>
      <c r="DK231" s="133"/>
      <c r="DL231" s="133"/>
      <c r="DM231" s="133"/>
      <c r="DN231" s="133"/>
      <c r="DO231" s="133"/>
      <c r="DP231" s="133"/>
      <c r="DQ231" s="133"/>
      <c r="DR231" s="133"/>
      <c r="DS231" s="133"/>
      <c r="DT231" s="133"/>
      <c r="DU231" s="133"/>
      <c r="DV231" s="133"/>
      <c r="DW231" s="133"/>
      <c r="DX231" s="133"/>
      <c r="DY231" s="133"/>
      <c r="DZ231" s="133"/>
      <c r="EA231" s="133"/>
      <c r="EB231" s="133"/>
      <c r="EC231" s="133"/>
      <c r="ED231" s="133"/>
      <c r="EE231" s="133"/>
      <c r="EF231" s="133"/>
      <c r="EG231" s="133"/>
      <c r="EH231" s="133"/>
      <c r="EI231" s="133"/>
      <c r="EJ231" s="133"/>
      <c r="EK231" s="133"/>
      <c r="EL231" s="133"/>
      <c r="EM231" s="133"/>
      <c r="EN231" s="133"/>
      <c r="EO231" s="133"/>
      <c r="EP231" s="133"/>
      <c r="EQ231" s="133"/>
      <c r="ER231" s="133"/>
      <c r="ES231" s="133"/>
      <c r="ET231" s="133"/>
      <c r="EU231" s="133"/>
      <c r="EV231" s="133"/>
      <c r="EW231" s="133"/>
      <c r="EX231" s="133"/>
      <c r="EY231" s="133"/>
      <c r="EZ231" s="133"/>
      <c r="FA231" s="133"/>
      <c r="FB231" s="133"/>
      <c r="FC231" s="133"/>
      <c r="FD231" s="133"/>
      <c r="FE231" s="133"/>
      <c r="FF231" s="133"/>
      <c r="FG231" s="133"/>
      <c r="FH231" s="133"/>
      <c r="FI231" s="133"/>
      <c r="FJ231" s="133"/>
      <c r="FK231" s="133"/>
      <c r="FL231" s="133"/>
      <c r="FM231" s="133"/>
      <c r="FN231" s="133"/>
      <c r="FO231" s="133"/>
      <c r="FP231" s="133"/>
      <c r="FQ231" s="133"/>
      <c r="FR231" s="133"/>
      <c r="FS231" s="133"/>
      <c r="FT231" s="133"/>
      <c r="FU231" s="133"/>
      <c r="FV231" s="133"/>
      <c r="FW231" s="133"/>
      <c r="FX231" s="133"/>
      <c r="FY231" s="133"/>
      <c r="FZ231" s="133"/>
      <c r="GA231" s="133"/>
      <c r="GB231" s="133"/>
      <c r="GC231" s="133"/>
      <c r="GD231" s="133"/>
      <c r="GE231" s="133"/>
      <c r="GF231" s="133"/>
      <c r="GG231" s="133"/>
      <c r="GH231" s="133"/>
      <c r="GI231" s="133"/>
      <c r="GJ231" s="133"/>
      <c r="GK231" s="133"/>
      <c r="GL231" s="133"/>
      <c r="GM231" s="133"/>
      <c r="GN231" s="133"/>
      <c r="GO231" s="133"/>
      <c r="GP231" s="133"/>
      <c r="GQ231" s="133"/>
      <c r="GR231" s="133"/>
      <c r="GS231" s="133"/>
      <c r="GT231" s="133"/>
      <c r="GU231" s="133"/>
      <c r="GV231" s="133"/>
      <c r="GW231" s="133"/>
    </row>
    <row r="232" spans="1:205" s="296" customFormat="1">
      <c r="A232" s="208" t="s">
        <v>1672</v>
      </c>
      <c r="B232" s="205" t="s">
        <v>1695</v>
      </c>
      <c r="C232" s="206" t="s">
        <v>1723</v>
      </c>
      <c r="D232" s="335">
        <v>20000</v>
      </c>
      <c r="E232" s="335"/>
      <c r="F232" s="309">
        <f t="shared" si="7"/>
        <v>104762793</v>
      </c>
      <c r="G232" s="60">
        <v>3</v>
      </c>
      <c r="H232" s="310"/>
      <c r="I232" s="549"/>
      <c r="J232" s="133"/>
      <c r="K232" s="133"/>
      <c r="L232" s="133"/>
      <c r="M232" s="133"/>
      <c r="N232" s="133"/>
      <c r="O232" s="133"/>
      <c r="P232" s="133"/>
      <c r="Q232" s="133"/>
      <c r="R232" s="133"/>
      <c r="S232" s="133"/>
      <c r="T232" s="133"/>
      <c r="U232" s="133"/>
      <c r="V232" s="133"/>
      <c r="W232" s="133"/>
      <c r="X232" s="133"/>
      <c r="Y232" s="133"/>
      <c r="Z232" s="133"/>
      <c r="AA232" s="133"/>
      <c r="AB232" s="133"/>
      <c r="AC232" s="133"/>
      <c r="AD232" s="133"/>
      <c r="AE232" s="133"/>
      <c r="AF232" s="133"/>
      <c r="AG232" s="133"/>
      <c r="AH232" s="133"/>
      <c r="AI232" s="133"/>
      <c r="AJ232" s="133"/>
      <c r="AK232" s="133"/>
      <c r="AL232" s="133"/>
      <c r="AM232" s="133"/>
      <c r="AN232" s="133"/>
      <c r="AO232" s="133"/>
      <c r="AP232" s="133"/>
      <c r="AQ232" s="133"/>
      <c r="AR232" s="133"/>
      <c r="AS232" s="133"/>
      <c r="AT232" s="133"/>
      <c r="AU232" s="133"/>
      <c r="AV232" s="133"/>
      <c r="AW232" s="133"/>
      <c r="AX232" s="133"/>
      <c r="AY232" s="133"/>
      <c r="AZ232" s="133"/>
      <c r="BA232" s="133"/>
      <c r="BB232" s="133"/>
      <c r="BC232" s="133"/>
      <c r="BD232" s="133"/>
      <c r="BE232" s="133"/>
      <c r="BF232" s="133"/>
      <c r="BG232" s="133"/>
      <c r="BH232" s="133"/>
      <c r="BI232" s="133"/>
      <c r="BJ232" s="133"/>
      <c r="BK232" s="133"/>
      <c r="BL232" s="133"/>
      <c r="BM232" s="133"/>
      <c r="BN232" s="133"/>
      <c r="BO232" s="133"/>
      <c r="BP232" s="133"/>
      <c r="BQ232" s="133"/>
      <c r="BR232" s="133"/>
      <c r="BS232" s="133"/>
      <c r="BT232" s="133"/>
      <c r="BU232" s="133"/>
      <c r="BV232" s="133"/>
      <c r="BW232" s="133"/>
      <c r="BX232" s="133"/>
      <c r="BY232" s="133"/>
      <c r="BZ232" s="133"/>
      <c r="CA232" s="133"/>
      <c r="CB232" s="133"/>
      <c r="CC232" s="133"/>
      <c r="CD232" s="133"/>
      <c r="CE232" s="133"/>
      <c r="CF232" s="133"/>
      <c r="CG232" s="133"/>
      <c r="CH232" s="133"/>
      <c r="CI232" s="133"/>
      <c r="CJ232" s="133"/>
      <c r="CK232" s="133"/>
      <c r="CL232" s="133"/>
      <c r="CM232" s="133"/>
      <c r="CN232" s="133"/>
      <c r="CO232" s="133"/>
      <c r="CP232" s="133"/>
      <c r="CQ232" s="133"/>
      <c r="CR232" s="133"/>
      <c r="CS232" s="133"/>
      <c r="CT232" s="133"/>
      <c r="CU232" s="133"/>
      <c r="CV232" s="133"/>
      <c r="CW232" s="133"/>
      <c r="CX232" s="133"/>
      <c r="CY232" s="133"/>
      <c r="CZ232" s="133"/>
      <c r="DA232" s="133"/>
      <c r="DB232" s="133"/>
      <c r="DC232" s="133"/>
      <c r="DD232" s="133"/>
      <c r="DE232" s="133"/>
      <c r="DF232" s="133"/>
      <c r="DG232" s="133"/>
      <c r="DH232" s="133"/>
      <c r="DI232" s="133"/>
      <c r="DJ232" s="133"/>
      <c r="DK232" s="133"/>
      <c r="DL232" s="133"/>
      <c r="DM232" s="133"/>
      <c r="DN232" s="133"/>
      <c r="DO232" s="133"/>
      <c r="DP232" s="133"/>
      <c r="DQ232" s="133"/>
      <c r="DR232" s="133"/>
      <c r="DS232" s="133"/>
      <c r="DT232" s="133"/>
      <c r="DU232" s="133"/>
      <c r="DV232" s="133"/>
      <c r="DW232" s="133"/>
      <c r="DX232" s="133"/>
      <c r="DY232" s="133"/>
      <c r="DZ232" s="133"/>
      <c r="EA232" s="133"/>
      <c r="EB232" s="133"/>
      <c r="EC232" s="133"/>
      <c r="ED232" s="133"/>
      <c r="EE232" s="133"/>
      <c r="EF232" s="133"/>
      <c r="EG232" s="133"/>
      <c r="EH232" s="133"/>
      <c r="EI232" s="133"/>
      <c r="EJ232" s="133"/>
      <c r="EK232" s="133"/>
      <c r="EL232" s="133"/>
      <c r="EM232" s="133"/>
      <c r="EN232" s="133"/>
      <c r="EO232" s="133"/>
      <c r="EP232" s="133"/>
      <c r="EQ232" s="133"/>
      <c r="ER232" s="133"/>
      <c r="ES232" s="133"/>
      <c r="ET232" s="133"/>
      <c r="EU232" s="133"/>
      <c r="EV232" s="133"/>
      <c r="EW232" s="133"/>
      <c r="EX232" s="133"/>
      <c r="EY232" s="133"/>
      <c r="EZ232" s="133"/>
      <c r="FA232" s="133"/>
      <c r="FB232" s="133"/>
      <c r="FC232" s="133"/>
      <c r="FD232" s="133"/>
      <c r="FE232" s="133"/>
      <c r="FF232" s="133"/>
      <c r="FG232" s="133"/>
      <c r="FH232" s="133"/>
      <c r="FI232" s="133"/>
      <c r="FJ232" s="133"/>
      <c r="FK232" s="133"/>
      <c r="FL232" s="133"/>
      <c r="FM232" s="133"/>
      <c r="FN232" s="133"/>
      <c r="FO232" s="133"/>
      <c r="FP232" s="133"/>
      <c r="FQ232" s="133"/>
      <c r="FR232" s="133"/>
      <c r="FS232" s="133"/>
      <c r="FT232" s="133"/>
      <c r="FU232" s="133"/>
      <c r="FV232" s="133"/>
      <c r="FW232" s="133"/>
      <c r="FX232" s="133"/>
      <c r="FY232" s="133"/>
      <c r="FZ232" s="133"/>
      <c r="GA232" s="133"/>
      <c r="GB232" s="133"/>
      <c r="GC232" s="133"/>
      <c r="GD232" s="133"/>
      <c r="GE232" s="133"/>
      <c r="GF232" s="133"/>
      <c r="GG232" s="133"/>
      <c r="GH232" s="133"/>
      <c r="GI232" s="133"/>
      <c r="GJ232" s="133"/>
      <c r="GK232" s="133"/>
      <c r="GL232" s="133"/>
      <c r="GM232" s="133"/>
      <c r="GN232" s="133"/>
      <c r="GO232" s="133"/>
      <c r="GP232" s="133"/>
      <c r="GQ232" s="133"/>
      <c r="GR232" s="133"/>
      <c r="GS232" s="133"/>
      <c r="GT232" s="133"/>
      <c r="GU232" s="133"/>
      <c r="GV232" s="133"/>
      <c r="GW232" s="133"/>
    </row>
    <row r="233" spans="1:205" s="296" customFormat="1" ht="38.25">
      <c r="A233" s="208" t="s">
        <v>1672</v>
      </c>
      <c r="B233" s="205" t="s">
        <v>1695</v>
      </c>
      <c r="C233" s="206" t="s">
        <v>2408</v>
      </c>
      <c r="D233" s="335"/>
      <c r="E233" s="335">
        <v>8180000</v>
      </c>
      <c r="F233" s="309">
        <f t="shared" si="7"/>
        <v>96582793</v>
      </c>
      <c r="G233" s="60">
        <v>7</v>
      </c>
      <c r="H233" s="310">
        <v>7.1</v>
      </c>
      <c r="I233" s="550"/>
      <c r="J233" s="133"/>
      <c r="K233" s="133"/>
      <c r="L233" s="133"/>
      <c r="M233" s="133"/>
      <c r="N233" s="133"/>
      <c r="O233" s="133"/>
      <c r="P233" s="133"/>
      <c r="Q233" s="133"/>
      <c r="R233" s="133"/>
      <c r="S233" s="133"/>
      <c r="T233" s="133"/>
      <c r="U233" s="133"/>
      <c r="V233" s="133"/>
      <c r="W233" s="133"/>
      <c r="X233" s="133"/>
      <c r="Y233" s="133"/>
      <c r="Z233" s="133"/>
      <c r="AA233" s="133"/>
      <c r="AB233" s="133"/>
      <c r="AC233" s="133"/>
      <c r="AD233" s="133"/>
      <c r="AE233" s="133"/>
      <c r="AF233" s="133"/>
      <c r="AG233" s="133"/>
      <c r="AH233" s="133"/>
      <c r="AI233" s="133"/>
      <c r="AJ233" s="133"/>
      <c r="AK233" s="133"/>
      <c r="AL233" s="133"/>
      <c r="AM233" s="133"/>
      <c r="AN233" s="133"/>
      <c r="AO233" s="133"/>
      <c r="AP233" s="133"/>
      <c r="AQ233" s="133"/>
      <c r="AR233" s="133"/>
      <c r="AS233" s="133"/>
      <c r="AT233" s="133"/>
      <c r="AU233" s="133"/>
      <c r="AV233" s="133"/>
      <c r="AW233" s="133"/>
      <c r="AX233" s="133"/>
      <c r="AY233" s="133"/>
      <c r="AZ233" s="133"/>
      <c r="BA233" s="133"/>
      <c r="BB233" s="133"/>
      <c r="BC233" s="133"/>
      <c r="BD233" s="133"/>
      <c r="BE233" s="133"/>
      <c r="BF233" s="133"/>
      <c r="BG233" s="133"/>
      <c r="BH233" s="133"/>
      <c r="BI233" s="133"/>
      <c r="BJ233" s="133"/>
      <c r="BK233" s="133"/>
      <c r="BL233" s="133"/>
      <c r="BM233" s="133"/>
      <c r="BN233" s="133"/>
      <c r="BO233" s="133"/>
      <c r="BP233" s="133"/>
      <c r="BQ233" s="133"/>
      <c r="BR233" s="133"/>
      <c r="BS233" s="133"/>
      <c r="BT233" s="133"/>
      <c r="BU233" s="133"/>
      <c r="BV233" s="133"/>
      <c r="BW233" s="133"/>
      <c r="BX233" s="133"/>
      <c r="BY233" s="133"/>
      <c r="BZ233" s="133"/>
      <c r="CA233" s="133"/>
      <c r="CB233" s="133"/>
      <c r="CC233" s="133"/>
      <c r="CD233" s="133"/>
      <c r="CE233" s="133"/>
      <c r="CF233" s="133"/>
      <c r="CG233" s="133"/>
      <c r="CH233" s="133"/>
      <c r="CI233" s="133"/>
      <c r="CJ233" s="133"/>
      <c r="CK233" s="133"/>
      <c r="CL233" s="133"/>
      <c r="CM233" s="133"/>
      <c r="CN233" s="133"/>
      <c r="CO233" s="133"/>
      <c r="CP233" s="133"/>
      <c r="CQ233" s="133"/>
      <c r="CR233" s="133"/>
      <c r="CS233" s="133"/>
      <c r="CT233" s="133"/>
      <c r="CU233" s="133"/>
      <c r="CV233" s="133"/>
      <c r="CW233" s="133"/>
      <c r="CX233" s="133"/>
      <c r="CY233" s="133"/>
      <c r="CZ233" s="133"/>
      <c r="DA233" s="133"/>
      <c r="DB233" s="133"/>
      <c r="DC233" s="133"/>
      <c r="DD233" s="133"/>
      <c r="DE233" s="133"/>
      <c r="DF233" s="133"/>
      <c r="DG233" s="133"/>
      <c r="DH233" s="133"/>
      <c r="DI233" s="133"/>
      <c r="DJ233" s="133"/>
      <c r="DK233" s="133"/>
      <c r="DL233" s="133"/>
      <c r="DM233" s="133"/>
      <c r="DN233" s="133"/>
      <c r="DO233" s="133"/>
      <c r="DP233" s="133"/>
      <c r="DQ233" s="133"/>
      <c r="DR233" s="133"/>
      <c r="DS233" s="133"/>
      <c r="DT233" s="133"/>
      <c r="DU233" s="133"/>
      <c r="DV233" s="133"/>
      <c r="DW233" s="133"/>
      <c r="DX233" s="133"/>
      <c r="DY233" s="133"/>
      <c r="DZ233" s="133"/>
      <c r="EA233" s="133"/>
      <c r="EB233" s="133"/>
      <c r="EC233" s="133"/>
      <c r="ED233" s="133"/>
      <c r="EE233" s="133"/>
      <c r="EF233" s="133"/>
      <c r="EG233" s="133"/>
      <c r="EH233" s="133"/>
      <c r="EI233" s="133"/>
      <c r="EJ233" s="133"/>
      <c r="EK233" s="133"/>
      <c r="EL233" s="133"/>
      <c r="EM233" s="133"/>
      <c r="EN233" s="133"/>
      <c r="EO233" s="133"/>
      <c r="EP233" s="133"/>
      <c r="EQ233" s="133"/>
      <c r="ER233" s="133"/>
      <c r="ES233" s="133"/>
      <c r="ET233" s="133"/>
      <c r="EU233" s="133"/>
      <c r="EV233" s="133"/>
      <c r="EW233" s="133"/>
      <c r="EX233" s="133"/>
      <c r="EY233" s="133"/>
      <c r="EZ233" s="133"/>
      <c r="FA233" s="133"/>
      <c r="FB233" s="133"/>
      <c r="FC233" s="133"/>
      <c r="FD233" s="133"/>
      <c r="FE233" s="133"/>
      <c r="FF233" s="133"/>
      <c r="FG233" s="133"/>
      <c r="FH233" s="133"/>
      <c r="FI233" s="133"/>
      <c r="FJ233" s="133"/>
      <c r="FK233" s="133"/>
      <c r="FL233" s="133"/>
      <c r="FM233" s="133"/>
      <c r="FN233" s="133"/>
      <c r="FO233" s="133"/>
      <c r="FP233" s="133"/>
      <c r="FQ233" s="133"/>
      <c r="FR233" s="133"/>
      <c r="FS233" s="133"/>
      <c r="FT233" s="133"/>
      <c r="FU233" s="133"/>
      <c r="FV233" s="133"/>
      <c r="FW233" s="133"/>
      <c r="FX233" s="133"/>
      <c r="FY233" s="133"/>
      <c r="FZ233" s="133"/>
      <c r="GA233" s="133"/>
      <c r="GB233" s="133"/>
      <c r="GC233" s="133"/>
      <c r="GD233" s="133"/>
      <c r="GE233" s="133"/>
      <c r="GF233" s="133"/>
      <c r="GG233" s="133"/>
      <c r="GH233" s="133"/>
      <c r="GI233" s="133"/>
      <c r="GJ233" s="133"/>
      <c r="GK233" s="133"/>
      <c r="GL233" s="133"/>
      <c r="GM233" s="133"/>
      <c r="GN233" s="133"/>
      <c r="GO233" s="133"/>
      <c r="GP233" s="133"/>
      <c r="GQ233" s="133"/>
      <c r="GR233" s="133"/>
      <c r="GS233" s="133"/>
      <c r="GT233" s="133"/>
      <c r="GU233" s="133"/>
      <c r="GV233" s="133"/>
      <c r="GW233" s="133"/>
    </row>
    <row r="234" spans="1:205" s="296" customFormat="1">
      <c r="A234" s="208" t="s">
        <v>1673</v>
      </c>
      <c r="B234" s="205" t="s">
        <v>1696</v>
      </c>
      <c r="C234" s="206" t="s">
        <v>1722</v>
      </c>
      <c r="D234" s="335">
        <v>100000</v>
      </c>
      <c r="E234" s="335"/>
      <c r="F234" s="309">
        <f t="shared" si="7"/>
        <v>96682793</v>
      </c>
      <c r="G234" s="60">
        <v>3</v>
      </c>
      <c r="H234" s="310"/>
      <c r="I234" s="549"/>
      <c r="J234" s="133"/>
      <c r="K234" s="133"/>
      <c r="L234" s="133"/>
      <c r="M234" s="133"/>
      <c r="N234" s="133"/>
      <c r="O234" s="133"/>
      <c r="P234" s="133"/>
      <c r="Q234" s="133"/>
      <c r="R234" s="133"/>
      <c r="S234" s="133"/>
      <c r="T234" s="133"/>
      <c r="U234" s="133"/>
      <c r="V234" s="133"/>
      <c r="W234" s="133"/>
      <c r="X234" s="133"/>
      <c r="Y234" s="133"/>
      <c r="Z234" s="133"/>
      <c r="AA234" s="133"/>
      <c r="AB234" s="133"/>
      <c r="AC234" s="133"/>
      <c r="AD234" s="133"/>
      <c r="AE234" s="133"/>
      <c r="AF234" s="133"/>
      <c r="AG234" s="133"/>
      <c r="AH234" s="133"/>
      <c r="AI234" s="133"/>
      <c r="AJ234" s="133"/>
      <c r="AK234" s="133"/>
      <c r="AL234" s="133"/>
      <c r="AM234" s="133"/>
      <c r="AN234" s="133"/>
      <c r="AO234" s="133"/>
      <c r="AP234" s="133"/>
      <c r="AQ234" s="133"/>
      <c r="AR234" s="133"/>
      <c r="AS234" s="133"/>
      <c r="AT234" s="133"/>
      <c r="AU234" s="133"/>
      <c r="AV234" s="133"/>
      <c r="AW234" s="133"/>
      <c r="AX234" s="133"/>
      <c r="AY234" s="133"/>
      <c r="AZ234" s="133"/>
      <c r="BA234" s="133"/>
      <c r="BB234" s="133"/>
      <c r="BC234" s="133"/>
      <c r="BD234" s="133"/>
      <c r="BE234" s="133"/>
      <c r="BF234" s="133"/>
      <c r="BG234" s="133"/>
      <c r="BH234" s="133"/>
      <c r="BI234" s="133"/>
      <c r="BJ234" s="133"/>
      <c r="BK234" s="133"/>
      <c r="BL234" s="133"/>
      <c r="BM234" s="133"/>
      <c r="BN234" s="133"/>
      <c r="BO234" s="133"/>
      <c r="BP234" s="133"/>
      <c r="BQ234" s="133"/>
      <c r="BR234" s="133"/>
      <c r="BS234" s="133"/>
      <c r="BT234" s="133"/>
      <c r="BU234" s="133"/>
      <c r="BV234" s="133"/>
      <c r="BW234" s="133"/>
      <c r="BX234" s="133"/>
      <c r="BY234" s="133"/>
      <c r="BZ234" s="133"/>
      <c r="CA234" s="133"/>
      <c r="CB234" s="133"/>
      <c r="CC234" s="133"/>
      <c r="CD234" s="133"/>
      <c r="CE234" s="133"/>
      <c r="CF234" s="133"/>
      <c r="CG234" s="133"/>
      <c r="CH234" s="133"/>
      <c r="CI234" s="133"/>
      <c r="CJ234" s="133"/>
      <c r="CK234" s="133"/>
      <c r="CL234" s="133"/>
      <c r="CM234" s="133"/>
      <c r="CN234" s="133"/>
      <c r="CO234" s="133"/>
      <c r="CP234" s="133"/>
      <c r="CQ234" s="133"/>
      <c r="CR234" s="133"/>
      <c r="CS234" s="133"/>
      <c r="CT234" s="133"/>
      <c r="CU234" s="133"/>
      <c r="CV234" s="133"/>
      <c r="CW234" s="133"/>
      <c r="CX234" s="133"/>
      <c r="CY234" s="133"/>
      <c r="CZ234" s="133"/>
      <c r="DA234" s="133"/>
      <c r="DB234" s="133"/>
      <c r="DC234" s="133"/>
      <c r="DD234" s="133"/>
      <c r="DE234" s="133"/>
      <c r="DF234" s="133"/>
      <c r="DG234" s="133"/>
      <c r="DH234" s="133"/>
      <c r="DI234" s="133"/>
      <c r="DJ234" s="133"/>
      <c r="DK234" s="133"/>
      <c r="DL234" s="133"/>
      <c r="DM234" s="133"/>
      <c r="DN234" s="133"/>
      <c r="DO234" s="133"/>
      <c r="DP234" s="133"/>
      <c r="DQ234" s="133"/>
      <c r="DR234" s="133"/>
      <c r="DS234" s="133"/>
      <c r="DT234" s="133"/>
      <c r="DU234" s="133"/>
      <c r="DV234" s="133"/>
      <c r="DW234" s="133"/>
      <c r="DX234" s="133"/>
      <c r="DY234" s="133"/>
      <c r="DZ234" s="133"/>
      <c r="EA234" s="133"/>
      <c r="EB234" s="133"/>
      <c r="EC234" s="133"/>
      <c r="ED234" s="133"/>
      <c r="EE234" s="133"/>
      <c r="EF234" s="133"/>
      <c r="EG234" s="133"/>
      <c r="EH234" s="133"/>
      <c r="EI234" s="133"/>
      <c r="EJ234" s="133"/>
      <c r="EK234" s="133"/>
      <c r="EL234" s="133"/>
      <c r="EM234" s="133"/>
      <c r="EN234" s="133"/>
      <c r="EO234" s="133"/>
      <c r="EP234" s="133"/>
      <c r="EQ234" s="133"/>
      <c r="ER234" s="133"/>
      <c r="ES234" s="133"/>
      <c r="ET234" s="133"/>
      <c r="EU234" s="133"/>
      <c r="EV234" s="133"/>
      <c r="EW234" s="133"/>
      <c r="EX234" s="133"/>
      <c r="EY234" s="133"/>
      <c r="EZ234" s="133"/>
      <c r="FA234" s="133"/>
      <c r="FB234" s="133"/>
      <c r="FC234" s="133"/>
      <c r="FD234" s="133"/>
      <c r="FE234" s="133"/>
      <c r="FF234" s="133"/>
      <c r="FG234" s="133"/>
      <c r="FH234" s="133"/>
      <c r="FI234" s="133"/>
      <c r="FJ234" s="133"/>
      <c r="FK234" s="133"/>
      <c r="FL234" s="133"/>
      <c r="FM234" s="133"/>
      <c r="FN234" s="133"/>
      <c r="FO234" s="133"/>
      <c r="FP234" s="133"/>
      <c r="FQ234" s="133"/>
      <c r="FR234" s="133"/>
      <c r="FS234" s="133"/>
      <c r="FT234" s="133"/>
      <c r="FU234" s="133"/>
      <c r="FV234" s="133"/>
      <c r="FW234" s="133"/>
      <c r="FX234" s="133"/>
      <c r="FY234" s="133"/>
      <c r="FZ234" s="133"/>
      <c r="GA234" s="133"/>
      <c r="GB234" s="133"/>
      <c r="GC234" s="133"/>
      <c r="GD234" s="133"/>
      <c r="GE234" s="133"/>
      <c r="GF234" s="133"/>
      <c r="GG234" s="133"/>
      <c r="GH234" s="133"/>
      <c r="GI234" s="133"/>
      <c r="GJ234" s="133"/>
      <c r="GK234" s="133"/>
      <c r="GL234" s="133"/>
      <c r="GM234" s="133"/>
      <c r="GN234" s="133"/>
      <c r="GO234" s="133"/>
      <c r="GP234" s="133"/>
      <c r="GQ234" s="133"/>
      <c r="GR234" s="133"/>
      <c r="GS234" s="133"/>
      <c r="GT234" s="133"/>
      <c r="GU234" s="133"/>
      <c r="GV234" s="133"/>
      <c r="GW234" s="133"/>
    </row>
    <row r="235" spans="1:205" s="296" customFormat="1">
      <c r="A235" s="208" t="s">
        <v>1674</v>
      </c>
      <c r="B235" s="205" t="s">
        <v>1697</v>
      </c>
      <c r="C235" s="206" t="s">
        <v>1717</v>
      </c>
      <c r="D235" s="335"/>
      <c r="E235" s="335">
        <v>1000000</v>
      </c>
      <c r="F235" s="309">
        <f t="shared" si="7"/>
        <v>95682793</v>
      </c>
      <c r="G235" s="60">
        <v>8</v>
      </c>
      <c r="H235" s="961" t="s">
        <v>1402</v>
      </c>
      <c r="I235" s="549"/>
      <c r="J235" s="133"/>
      <c r="K235" s="133"/>
      <c r="L235" s="133"/>
      <c r="M235" s="133"/>
      <c r="N235" s="133"/>
      <c r="O235" s="133"/>
      <c r="P235" s="133"/>
      <c r="Q235" s="133"/>
      <c r="R235" s="133"/>
      <c r="S235" s="133"/>
      <c r="T235" s="133"/>
      <c r="U235" s="133"/>
      <c r="V235" s="133"/>
      <c r="W235" s="133"/>
      <c r="X235" s="133"/>
      <c r="Y235" s="133"/>
      <c r="Z235" s="133"/>
      <c r="AA235" s="133"/>
      <c r="AB235" s="133"/>
      <c r="AC235" s="133"/>
      <c r="AD235" s="133"/>
      <c r="AE235" s="133"/>
      <c r="AF235" s="133"/>
      <c r="AG235" s="133"/>
      <c r="AH235" s="133"/>
      <c r="AI235" s="133"/>
      <c r="AJ235" s="133"/>
      <c r="AK235" s="133"/>
      <c r="AL235" s="133"/>
      <c r="AM235" s="133"/>
      <c r="AN235" s="133"/>
      <c r="AO235" s="133"/>
      <c r="AP235" s="133"/>
      <c r="AQ235" s="133"/>
      <c r="AR235" s="133"/>
      <c r="AS235" s="133"/>
      <c r="AT235" s="133"/>
      <c r="AU235" s="133"/>
      <c r="AV235" s="133"/>
      <c r="AW235" s="133"/>
      <c r="AX235" s="133"/>
      <c r="AY235" s="133"/>
      <c r="AZ235" s="133"/>
      <c r="BA235" s="133"/>
      <c r="BB235" s="133"/>
      <c r="BC235" s="133"/>
      <c r="BD235" s="133"/>
      <c r="BE235" s="133"/>
      <c r="BF235" s="133"/>
      <c r="BG235" s="133"/>
      <c r="BH235" s="133"/>
      <c r="BI235" s="133"/>
      <c r="BJ235" s="133"/>
      <c r="BK235" s="133"/>
      <c r="BL235" s="133"/>
      <c r="BM235" s="133"/>
      <c r="BN235" s="133"/>
      <c r="BO235" s="133"/>
      <c r="BP235" s="133"/>
      <c r="BQ235" s="133"/>
      <c r="BR235" s="133"/>
      <c r="BS235" s="133"/>
      <c r="BT235" s="133"/>
      <c r="BU235" s="133"/>
      <c r="BV235" s="133"/>
      <c r="BW235" s="133"/>
      <c r="BX235" s="133"/>
      <c r="BY235" s="133"/>
      <c r="BZ235" s="133"/>
      <c r="CA235" s="133"/>
      <c r="CB235" s="133"/>
      <c r="CC235" s="133"/>
      <c r="CD235" s="133"/>
      <c r="CE235" s="133"/>
      <c r="CF235" s="133"/>
      <c r="CG235" s="133"/>
      <c r="CH235" s="133"/>
      <c r="CI235" s="133"/>
      <c r="CJ235" s="133"/>
      <c r="CK235" s="133"/>
      <c r="CL235" s="133"/>
      <c r="CM235" s="133"/>
      <c r="CN235" s="133"/>
      <c r="CO235" s="133"/>
      <c r="CP235" s="133"/>
      <c r="CQ235" s="133"/>
      <c r="CR235" s="133"/>
      <c r="CS235" s="133"/>
      <c r="CT235" s="133"/>
      <c r="CU235" s="133"/>
      <c r="CV235" s="133"/>
      <c r="CW235" s="133"/>
      <c r="CX235" s="133"/>
      <c r="CY235" s="133"/>
      <c r="CZ235" s="133"/>
      <c r="DA235" s="133"/>
      <c r="DB235" s="133"/>
      <c r="DC235" s="133"/>
      <c r="DD235" s="133"/>
      <c r="DE235" s="133"/>
      <c r="DF235" s="133"/>
      <c r="DG235" s="133"/>
      <c r="DH235" s="133"/>
      <c r="DI235" s="133"/>
      <c r="DJ235" s="133"/>
      <c r="DK235" s="133"/>
      <c r="DL235" s="133"/>
      <c r="DM235" s="133"/>
      <c r="DN235" s="133"/>
      <c r="DO235" s="133"/>
      <c r="DP235" s="133"/>
      <c r="DQ235" s="133"/>
      <c r="DR235" s="133"/>
      <c r="DS235" s="133"/>
      <c r="DT235" s="133"/>
      <c r="DU235" s="133"/>
      <c r="DV235" s="133"/>
      <c r="DW235" s="133"/>
      <c r="DX235" s="133"/>
      <c r="DY235" s="133"/>
      <c r="DZ235" s="133"/>
      <c r="EA235" s="133"/>
      <c r="EB235" s="133"/>
      <c r="EC235" s="133"/>
      <c r="ED235" s="133"/>
      <c r="EE235" s="133"/>
      <c r="EF235" s="133"/>
      <c r="EG235" s="133"/>
      <c r="EH235" s="133"/>
      <c r="EI235" s="133"/>
      <c r="EJ235" s="133"/>
      <c r="EK235" s="133"/>
      <c r="EL235" s="133"/>
      <c r="EM235" s="133"/>
      <c r="EN235" s="133"/>
      <c r="EO235" s="133"/>
      <c r="EP235" s="133"/>
      <c r="EQ235" s="133"/>
      <c r="ER235" s="133"/>
      <c r="ES235" s="133"/>
      <c r="ET235" s="133"/>
      <c r="EU235" s="133"/>
      <c r="EV235" s="133"/>
      <c r="EW235" s="133"/>
      <c r="EX235" s="133"/>
      <c r="EY235" s="133"/>
      <c r="EZ235" s="133"/>
      <c r="FA235" s="133"/>
      <c r="FB235" s="133"/>
      <c r="FC235" s="133"/>
      <c r="FD235" s="133"/>
      <c r="FE235" s="133"/>
      <c r="FF235" s="133"/>
      <c r="FG235" s="133"/>
      <c r="FH235" s="133"/>
      <c r="FI235" s="133"/>
      <c r="FJ235" s="133"/>
      <c r="FK235" s="133"/>
      <c r="FL235" s="133"/>
      <c r="FM235" s="133"/>
      <c r="FN235" s="133"/>
      <c r="FO235" s="133"/>
      <c r="FP235" s="133"/>
      <c r="FQ235" s="133"/>
      <c r="FR235" s="133"/>
      <c r="FS235" s="133"/>
      <c r="FT235" s="133"/>
      <c r="FU235" s="133"/>
      <c r="FV235" s="133"/>
      <c r="FW235" s="133"/>
      <c r="FX235" s="133"/>
      <c r="FY235" s="133"/>
      <c r="FZ235" s="133"/>
      <c r="GA235" s="133"/>
      <c r="GB235" s="133"/>
      <c r="GC235" s="133"/>
      <c r="GD235" s="133"/>
      <c r="GE235" s="133"/>
      <c r="GF235" s="133"/>
      <c r="GG235" s="133"/>
      <c r="GH235" s="133"/>
      <c r="GI235" s="133"/>
      <c r="GJ235" s="133"/>
      <c r="GK235" s="133"/>
      <c r="GL235" s="133"/>
      <c r="GM235" s="133"/>
      <c r="GN235" s="133"/>
      <c r="GO235" s="133"/>
      <c r="GP235" s="133"/>
      <c r="GQ235" s="133"/>
      <c r="GR235" s="133"/>
      <c r="GS235" s="133"/>
      <c r="GT235" s="133"/>
      <c r="GU235" s="133"/>
      <c r="GV235" s="133"/>
      <c r="GW235" s="133"/>
    </row>
    <row r="236" spans="1:205" s="296" customFormat="1">
      <c r="A236" s="208" t="s">
        <v>1674</v>
      </c>
      <c r="B236" s="205" t="s">
        <v>1697</v>
      </c>
      <c r="C236" s="206" t="s">
        <v>1718</v>
      </c>
      <c r="D236" s="335"/>
      <c r="E236" s="335">
        <v>1000000</v>
      </c>
      <c r="F236" s="309">
        <f t="shared" si="7"/>
        <v>94682793</v>
      </c>
      <c r="G236" s="60">
        <v>8</v>
      </c>
      <c r="H236" s="961" t="s">
        <v>1403</v>
      </c>
      <c r="I236" s="549"/>
      <c r="J236" s="133"/>
      <c r="K236" s="133"/>
      <c r="L236" s="133"/>
      <c r="M236" s="133"/>
      <c r="N236" s="133"/>
      <c r="O236" s="133"/>
      <c r="P236" s="133"/>
      <c r="Q236" s="133"/>
      <c r="R236" s="133"/>
      <c r="S236" s="133"/>
      <c r="T236" s="133"/>
      <c r="U236" s="133"/>
      <c r="V236" s="133"/>
      <c r="W236" s="133"/>
      <c r="X236" s="133"/>
      <c r="Y236" s="133"/>
      <c r="Z236" s="133"/>
      <c r="AA236" s="133"/>
      <c r="AB236" s="133"/>
      <c r="AC236" s="133"/>
      <c r="AD236" s="133"/>
      <c r="AE236" s="133"/>
      <c r="AF236" s="133"/>
      <c r="AG236" s="133"/>
      <c r="AH236" s="133"/>
      <c r="AI236" s="133"/>
      <c r="AJ236" s="133"/>
      <c r="AK236" s="133"/>
      <c r="AL236" s="133"/>
      <c r="AM236" s="133"/>
      <c r="AN236" s="133"/>
      <c r="AO236" s="133"/>
      <c r="AP236" s="133"/>
      <c r="AQ236" s="133"/>
      <c r="AR236" s="133"/>
      <c r="AS236" s="133"/>
      <c r="AT236" s="133"/>
      <c r="AU236" s="133"/>
      <c r="AV236" s="133"/>
      <c r="AW236" s="133"/>
      <c r="AX236" s="133"/>
      <c r="AY236" s="133"/>
      <c r="AZ236" s="133"/>
      <c r="BA236" s="133"/>
      <c r="BB236" s="133"/>
      <c r="BC236" s="133"/>
      <c r="BD236" s="133"/>
      <c r="BE236" s="133"/>
      <c r="BF236" s="133"/>
      <c r="BG236" s="133"/>
      <c r="BH236" s="133"/>
      <c r="BI236" s="133"/>
      <c r="BJ236" s="133"/>
      <c r="BK236" s="133"/>
      <c r="BL236" s="133"/>
      <c r="BM236" s="133"/>
      <c r="BN236" s="133"/>
      <c r="BO236" s="133"/>
      <c r="BP236" s="133"/>
      <c r="BQ236" s="133"/>
      <c r="BR236" s="133"/>
      <c r="BS236" s="133"/>
      <c r="BT236" s="133"/>
      <c r="BU236" s="133"/>
      <c r="BV236" s="133"/>
      <c r="BW236" s="133"/>
      <c r="BX236" s="133"/>
      <c r="BY236" s="133"/>
      <c r="BZ236" s="133"/>
      <c r="CA236" s="133"/>
      <c r="CB236" s="133"/>
      <c r="CC236" s="133"/>
      <c r="CD236" s="133"/>
      <c r="CE236" s="133"/>
      <c r="CF236" s="133"/>
      <c r="CG236" s="133"/>
      <c r="CH236" s="133"/>
      <c r="CI236" s="133"/>
      <c r="CJ236" s="133"/>
      <c r="CK236" s="133"/>
      <c r="CL236" s="133"/>
      <c r="CM236" s="133"/>
      <c r="CN236" s="133"/>
      <c r="CO236" s="133"/>
      <c r="CP236" s="133"/>
      <c r="CQ236" s="133"/>
      <c r="CR236" s="133"/>
      <c r="CS236" s="133"/>
      <c r="CT236" s="133"/>
      <c r="CU236" s="133"/>
      <c r="CV236" s="133"/>
      <c r="CW236" s="133"/>
      <c r="CX236" s="133"/>
      <c r="CY236" s="133"/>
      <c r="CZ236" s="133"/>
      <c r="DA236" s="133"/>
      <c r="DB236" s="133"/>
      <c r="DC236" s="133"/>
      <c r="DD236" s="133"/>
      <c r="DE236" s="133"/>
      <c r="DF236" s="133"/>
      <c r="DG236" s="133"/>
      <c r="DH236" s="133"/>
      <c r="DI236" s="133"/>
      <c r="DJ236" s="133"/>
      <c r="DK236" s="133"/>
      <c r="DL236" s="133"/>
      <c r="DM236" s="133"/>
      <c r="DN236" s="133"/>
      <c r="DO236" s="133"/>
      <c r="DP236" s="133"/>
      <c r="DQ236" s="133"/>
      <c r="DR236" s="133"/>
      <c r="DS236" s="133"/>
      <c r="DT236" s="133"/>
      <c r="DU236" s="133"/>
      <c r="DV236" s="133"/>
      <c r="DW236" s="133"/>
      <c r="DX236" s="133"/>
      <c r="DY236" s="133"/>
      <c r="DZ236" s="133"/>
      <c r="EA236" s="133"/>
      <c r="EB236" s="133"/>
      <c r="EC236" s="133"/>
      <c r="ED236" s="133"/>
      <c r="EE236" s="133"/>
      <c r="EF236" s="133"/>
      <c r="EG236" s="133"/>
      <c r="EH236" s="133"/>
      <c r="EI236" s="133"/>
      <c r="EJ236" s="133"/>
      <c r="EK236" s="133"/>
      <c r="EL236" s="133"/>
      <c r="EM236" s="133"/>
      <c r="EN236" s="133"/>
      <c r="EO236" s="133"/>
      <c r="EP236" s="133"/>
      <c r="EQ236" s="133"/>
      <c r="ER236" s="133"/>
      <c r="ES236" s="133"/>
      <c r="ET236" s="133"/>
      <c r="EU236" s="133"/>
      <c r="EV236" s="133"/>
      <c r="EW236" s="133"/>
      <c r="EX236" s="133"/>
      <c r="EY236" s="133"/>
      <c r="EZ236" s="133"/>
      <c r="FA236" s="133"/>
      <c r="FB236" s="133"/>
      <c r="FC236" s="133"/>
      <c r="FD236" s="133"/>
      <c r="FE236" s="133"/>
      <c r="FF236" s="133"/>
      <c r="FG236" s="133"/>
      <c r="FH236" s="133"/>
      <c r="FI236" s="133"/>
      <c r="FJ236" s="133"/>
      <c r="FK236" s="133"/>
      <c r="FL236" s="133"/>
      <c r="FM236" s="133"/>
      <c r="FN236" s="133"/>
      <c r="FO236" s="133"/>
      <c r="FP236" s="133"/>
      <c r="FQ236" s="133"/>
      <c r="FR236" s="133"/>
      <c r="FS236" s="133"/>
      <c r="FT236" s="133"/>
      <c r="FU236" s="133"/>
      <c r="FV236" s="133"/>
      <c r="FW236" s="133"/>
      <c r="FX236" s="133"/>
      <c r="FY236" s="133"/>
      <c r="FZ236" s="133"/>
      <c r="GA236" s="133"/>
      <c r="GB236" s="133"/>
      <c r="GC236" s="133"/>
      <c r="GD236" s="133"/>
      <c r="GE236" s="133"/>
      <c r="GF236" s="133"/>
      <c r="GG236" s="133"/>
      <c r="GH236" s="133"/>
      <c r="GI236" s="133"/>
      <c r="GJ236" s="133"/>
      <c r="GK236" s="133"/>
      <c r="GL236" s="133"/>
      <c r="GM236" s="133"/>
      <c r="GN236" s="133"/>
      <c r="GO236" s="133"/>
      <c r="GP236" s="133"/>
      <c r="GQ236" s="133"/>
      <c r="GR236" s="133"/>
      <c r="GS236" s="133"/>
      <c r="GT236" s="133"/>
      <c r="GU236" s="133"/>
      <c r="GV236" s="133"/>
      <c r="GW236" s="133"/>
    </row>
    <row r="237" spans="1:205" s="296" customFormat="1">
      <c r="A237" s="208" t="s">
        <v>1674</v>
      </c>
      <c r="B237" s="205" t="s">
        <v>1697</v>
      </c>
      <c r="C237" s="206" t="s">
        <v>1719</v>
      </c>
      <c r="D237" s="335"/>
      <c r="E237" s="335">
        <v>1000000</v>
      </c>
      <c r="F237" s="309">
        <f t="shared" si="7"/>
        <v>93682793</v>
      </c>
      <c r="G237" s="60">
        <v>8</v>
      </c>
      <c r="H237" s="961" t="s">
        <v>1403</v>
      </c>
      <c r="I237" s="549"/>
      <c r="J237" s="133"/>
      <c r="K237" s="133"/>
      <c r="L237" s="133"/>
      <c r="M237" s="133"/>
      <c r="N237" s="133"/>
      <c r="O237" s="133"/>
      <c r="P237" s="133"/>
      <c r="Q237" s="133"/>
      <c r="R237" s="133"/>
      <c r="S237" s="133"/>
      <c r="T237" s="133"/>
      <c r="U237" s="133"/>
      <c r="V237" s="133"/>
      <c r="W237" s="133"/>
      <c r="X237" s="133"/>
      <c r="Y237" s="133"/>
      <c r="Z237" s="133"/>
      <c r="AA237" s="133"/>
      <c r="AB237" s="133"/>
      <c r="AC237" s="133"/>
      <c r="AD237" s="133"/>
      <c r="AE237" s="133"/>
      <c r="AF237" s="133"/>
      <c r="AG237" s="133"/>
      <c r="AH237" s="133"/>
      <c r="AI237" s="133"/>
      <c r="AJ237" s="133"/>
      <c r="AK237" s="133"/>
      <c r="AL237" s="133"/>
      <c r="AM237" s="133"/>
      <c r="AN237" s="133"/>
      <c r="AO237" s="133"/>
      <c r="AP237" s="133"/>
      <c r="AQ237" s="133"/>
      <c r="AR237" s="133"/>
      <c r="AS237" s="133"/>
      <c r="AT237" s="133"/>
      <c r="AU237" s="133"/>
      <c r="AV237" s="133"/>
      <c r="AW237" s="133"/>
      <c r="AX237" s="133"/>
      <c r="AY237" s="133"/>
      <c r="AZ237" s="133"/>
      <c r="BA237" s="133"/>
      <c r="BB237" s="133"/>
      <c r="BC237" s="133"/>
      <c r="BD237" s="133"/>
      <c r="BE237" s="133"/>
      <c r="BF237" s="133"/>
      <c r="BG237" s="133"/>
      <c r="BH237" s="133"/>
      <c r="BI237" s="133"/>
      <c r="BJ237" s="133"/>
      <c r="BK237" s="133"/>
      <c r="BL237" s="133"/>
      <c r="BM237" s="133"/>
      <c r="BN237" s="133"/>
      <c r="BO237" s="133"/>
      <c r="BP237" s="133"/>
      <c r="BQ237" s="133"/>
      <c r="BR237" s="133"/>
      <c r="BS237" s="133"/>
      <c r="BT237" s="133"/>
      <c r="BU237" s="133"/>
      <c r="BV237" s="133"/>
      <c r="BW237" s="133"/>
      <c r="BX237" s="133"/>
      <c r="BY237" s="133"/>
      <c r="BZ237" s="133"/>
      <c r="CA237" s="133"/>
      <c r="CB237" s="133"/>
      <c r="CC237" s="133"/>
      <c r="CD237" s="133"/>
      <c r="CE237" s="133"/>
      <c r="CF237" s="133"/>
      <c r="CG237" s="133"/>
      <c r="CH237" s="133"/>
      <c r="CI237" s="133"/>
      <c r="CJ237" s="133"/>
      <c r="CK237" s="133"/>
      <c r="CL237" s="133"/>
      <c r="CM237" s="133"/>
      <c r="CN237" s="133"/>
      <c r="CO237" s="133"/>
      <c r="CP237" s="133"/>
      <c r="CQ237" s="133"/>
      <c r="CR237" s="133"/>
      <c r="CS237" s="133"/>
      <c r="CT237" s="133"/>
      <c r="CU237" s="133"/>
      <c r="CV237" s="133"/>
      <c r="CW237" s="133"/>
      <c r="CX237" s="133"/>
      <c r="CY237" s="133"/>
      <c r="CZ237" s="133"/>
      <c r="DA237" s="133"/>
      <c r="DB237" s="133"/>
      <c r="DC237" s="133"/>
      <c r="DD237" s="133"/>
      <c r="DE237" s="133"/>
      <c r="DF237" s="133"/>
      <c r="DG237" s="133"/>
      <c r="DH237" s="133"/>
      <c r="DI237" s="133"/>
      <c r="DJ237" s="133"/>
      <c r="DK237" s="133"/>
      <c r="DL237" s="133"/>
      <c r="DM237" s="133"/>
      <c r="DN237" s="133"/>
      <c r="DO237" s="133"/>
      <c r="DP237" s="133"/>
      <c r="DQ237" s="133"/>
      <c r="DR237" s="133"/>
      <c r="DS237" s="133"/>
      <c r="DT237" s="133"/>
      <c r="DU237" s="133"/>
      <c r="DV237" s="133"/>
      <c r="DW237" s="133"/>
      <c r="DX237" s="133"/>
      <c r="DY237" s="133"/>
      <c r="DZ237" s="133"/>
      <c r="EA237" s="133"/>
      <c r="EB237" s="133"/>
      <c r="EC237" s="133"/>
      <c r="ED237" s="133"/>
      <c r="EE237" s="133"/>
      <c r="EF237" s="133"/>
      <c r="EG237" s="133"/>
      <c r="EH237" s="133"/>
      <c r="EI237" s="133"/>
      <c r="EJ237" s="133"/>
      <c r="EK237" s="133"/>
      <c r="EL237" s="133"/>
      <c r="EM237" s="133"/>
      <c r="EN237" s="133"/>
      <c r="EO237" s="133"/>
      <c r="EP237" s="133"/>
      <c r="EQ237" s="133"/>
      <c r="ER237" s="133"/>
      <c r="ES237" s="133"/>
      <c r="ET237" s="133"/>
      <c r="EU237" s="133"/>
      <c r="EV237" s="133"/>
      <c r="EW237" s="133"/>
      <c r="EX237" s="133"/>
      <c r="EY237" s="133"/>
      <c r="EZ237" s="133"/>
      <c r="FA237" s="133"/>
      <c r="FB237" s="133"/>
      <c r="FC237" s="133"/>
      <c r="FD237" s="133"/>
      <c r="FE237" s="133"/>
      <c r="FF237" s="133"/>
      <c r="FG237" s="133"/>
      <c r="FH237" s="133"/>
      <c r="FI237" s="133"/>
      <c r="FJ237" s="133"/>
      <c r="FK237" s="133"/>
      <c r="FL237" s="133"/>
      <c r="FM237" s="133"/>
      <c r="FN237" s="133"/>
      <c r="FO237" s="133"/>
      <c r="FP237" s="133"/>
      <c r="FQ237" s="133"/>
      <c r="FR237" s="133"/>
      <c r="FS237" s="133"/>
      <c r="FT237" s="133"/>
      <c r="FU237" s="133"/>
      <c r="FV237" s="133"/>
      <c r="FW237" s="133"/>
      <c r="FX237" s="133"/>
      <c r="FY237" s="133"/>
      <c r="FZ237" s="133"/>
      <c r="GA237" s="133"/>
      <c r="GB237" s="133"/>
      <c r="GC237" s="133"/>
      <c r="GD237" s="133"/>
      <c r="GE237" s="133"/>
      <c r="GF237" s="133"/>
      <c r="GG237" s="133"/>
      <c r="GH237" s="133"/>
      <c r="GI237" s="133"/>
      <c r="GJ237" s="133"/>
      <c r="GK237" s="133"/>
      <c r="GL237" s="133"/>
      <c r="GM237" s="133"/>
      <c r="GN237" s="133"/>
      <c r="GO237" s="133"/>
      <c r="GP237" s="133"/>
      <c r="GQ237" s="133"/>
      <c r="GR237" s="133"/>
      <c r="GS237" s="133"/>
      <c r="GT237" s="133"/>
      <c r="GU237" s="133"/>
      <c r="GV237" s="133"/>
      <c r="GW237" s="133"/>
    </row>
    <row r="238" spans="1:205" s="296" customFormat="1" ht="25.5">
      <c r="A238" s="208" t="s">
        <v>1674</v>
      </c>
      <c r="B238" s="205" t="s">
        <v>1697</v>
      </c>
      <c r="C238" s="206" t="s">
        <v>1720</v>
      </c>
      <c r="D238" s="335"/>
      <c r="E238" s="335">
        <v>3000000</v>
      </c>
      <c r="F238" s="309">
        <f t="shared" si="7"/>
        <v>90682793</v>
      </c>
      <c r="G238" s="60">
        <v>8</v>
      </c>
      <c r="H238" s="961" t="s">
        <v>1401</v>
      </c>
      <c r="I238" s="550"/>
      <c r="J238" s="133"/>
      <c r="K238" s="133"/>
      <c r="L238" s="133"/>
      <c r="M238" s="133"/>
      <c r="N238" s="133"/>
      <c r="O238" s="133"/>
      <c r="P238" s="133"/>
      <c r="Q238" s="133"/>
      <c r="R238" s="133"/>
      <c r="S238" s="133"/>
      <c r="T238" s="133"/>
      <c r="U238" s="133"/>
      <c r="V238" s="133"/>
      <c r="W238" s="133"/>
      <c r="X238" s="133"/>
      <c r="Y238" s="133"/>
      <c r="Z238" s="133"/>
      <c r="AA238" s="133"/>
      <c r="AB238" s="133"/>
      <c r="AC238" s="133"/>
      <c r="AD238" s="133"/>
      <c r="AE238" s="133"/>
      <c r="AF238" s="133"/>
      <c r="AG238" s="133"/>
      <c r="AH238" s="133"/>
      <c r="AI238" s="133"/>
      <c r="AJ238" s="133"/>
      <c r="AK238" s="133"/>
      <c r="AL238" s="133"/>
      <c r="AM238" s="133"/>
      <c r="AN238" s="133"/>
      <c r="AO238" s="133"/>
      <c r="AP238" s="133"/>
      <c r="AQ238" s="133"/>
      <c r="AR238" s="133"/>
      <c r="AS238" s="133"/>
      <c r="AT238" s="133"/>
      <c r="AU238" s="133"/>
      <c r="AV238" s="133"/>
      <c r="AW238" s="133"/>
      <c r="AX238" s="133"/>
      <c r="AY238" s="133"/>
      <c r="AZ238" s="133"/>
      <c r="BA238" s="133"/>
      <c r="BB238" s="133"/>
      <c r="BC238" s="133"/>
      <c r="BD238" s="133"/>
      <c r="BE238" s="133"/>
      <c r="BF238" s="133"/>
      <c r="BG238" s="133"/>
      <c r="BH238" s="133"/>
      <c r="BI238" s="133"/>
      <c r="BJ238" s="133"/>
      <c r="BK238" s="133"/>
      <c r="BL238" s="133"/>
      <c r="BM238" s="133"/>
      <c r="BN238" s="133"/>
      <c r="BO238" s="133"/>
      <c r="BP238" s="133"/>
      <c r="BQ238" s="133"/>
      <c r="BR238" s="133"/>
      <c r="BS238" s="133"/>
      <c r="BT238" s="133"/>
      <c r="BU238" s="133"/>
      <c r="BV238" s="133"/>
      <c r="BW238" s="133"/>
      <c r="BX238" s="133"/>
      <c r="BY238" s="133"/>
      <c r="BZ238" s="133"/>
      <c r="CA238" s="133"/>
      <c r="CB238" s="133"/>
      <c r="CC238" s="133"/>
      <c r="CD238" s="133"/>
      <c r="CE238" s="133"/>
      <c r="CF238" s="133"/>
      <c r="CG238" s="133"/>
      <c r="CH238" s="133"/>
      <c r="CI238" s="133"/>
      <c r="CJ238" s="133"/>
      <c r="CK238" s="133"/>
      <c r="CL238" s="133"/>
      <c r="CM238" s="133"/>
      <c r="CN238" s="133"/>
      <c r="CO238" s="133"/>
      <c r="CP238" s="133"/>
      <c r="CQ238" s="133"/>
      <c r="CR238" s="133"/>
      <c r="CS238" s="133"/>
      <c r="CT238" s="133"/>
      <c r="CU238" s="133"/>
      <c r="CV238" s="133"/>
      <c r="CW238" s="133"/>
      <c r="CX238" s="133"/>
      <c r="CY238" s="133"/>
      <c r="CZ238" s="133"/>
      <c r="DA238" s="133"/>
      <c r="DB238" s="133"/>
      <c r="DC238" s="133"/>
      <c r="DD238" s="133"/>
      <c r="DE238" s="133"/>
      <c r="DF238" s="133"/>
      <c r="DG238" s="133"/>
      <c r="DH238" s="133"/>
      <c r="DI238" s="133"/>
      <c r="DJ238" s="133"/>
      <c r="DK238" s="133"/>
      <c r="DL238" s="133"/>
      <c r="DM238" s="133"/>
      <c r="DN238" s="133"/>
      <c r="DO238" s="133"/>
      <c r="DP238" s="133"/>
      <c r="DQ238" s="133"/>
      <c r="DR238" s="133"/>
      <c r="DS238" s="133"/>
      <c r="DT238" s="133"/>
      <c r="DU238" s="133"/>
      <c r="DV238" s="133"/>
      <c r="DW238" s="133"/>
      <c r="DX238" s="133"/>
      <c r="DY238" s="133"/>
      <c r="DZ238" s="133"/>
      <c r="EA238" s="133"/>
      <c r="EB238" s="133"/>
      <c r="EC238" s="133"/>
      <c r="ED238" s="133"/>
      <c r="EE238" s="133"/>
      <c r="EF238" s="133"/>
      <c r="EG238" s="133"/>
      <c r="EH238" s="133"/>
      <c r="EI238" s="133"/>
      <c r="EJ238" s="133"/>
      <c r="EK238" s="133"/>
      <c r="EL238" s="133"/>
      <c r="EM238" s="133"/>
      <c r="EN238" s="133"/>
      <c r="EO238" s="133"/>
      <c r="EP238" s="133"/>
      <c r="EQ238" s="133"/>
      <c r="ER238" s="133"/>
      <c r="ES238" s="133"/>
      <c r="ET238" s="133"/>
      <c r="EU238" s="133"/>
      <c r="EV238" s="133"/>
      <c r="EW238" s="133"/>
      <c r="EX238" s="133"/>
      <c r="EY238" s="133"/>
      <c r="EZ238" s="133"/>
      <c r="FA238" s="133"/>
      <c r="FB238" s="133"/>
      <c r="FC238" s="133"/>
      <c r="FD238" s="133"/>
      <c r="FE238" s="133"/>
      <c r="FF238" s="133"/>
      <c r="FG238" s="133"/>
      <c r="FH238" s="133"/>
      <c r="FI238" s="133"/>
      <c r="FJ238" s="133"/>
      <c r="FK238" s="133"/>
      <c r="FL238" s="133"/>
      <c r="FM238" s="133"/>
      <c r="FN238" s="133"/>
      <c r="FO238" s="133"/>
      <c r="FP238" s="133"/>
      <c r="FQ238" s="133"/>
      <c r="FR238" s="133"/>
      <c r="FS238" s="133"/>
      <c r="FT238" s="133"/>
      <c r="FU238" s="133"/>
      <c r="FV238" s="133"/>
      <c r="FW238" s="133"/>
      <c r="FX238" s="133"/>
      <c r="FY238" s="133"/>
      <c r="FZ238" s="133"/>
      <c r="GA238" s="133"/>
      <c r="GB238" s="133"/>
      <c r="GC238" s="133"/>
      <c r="GD238" s="133"/>
      <c r="GE238" s="133"/>
      <c r="GF238" s="133"/>
      <c r="GG238" s="133"/>
      <c r="GH238" s="133"/>
      <c r="GI238" s="133"/>
      <c r="GJ238" s="133"/>
      <c r="GK238" s="133"/>
      <c r="GL238" s="133"/>
      <c r="GM238" s="133"/>
      <c r="GN238" s="133"/>
      <c r="GO238" s="133"/>
      <c r="GP238" s="133"/>
      <c r="GQ238" s="133"/>
      <c r="GR238" s="133"/>
      <c r="GS238" s="133"/>
      <c r="GT238" s="133"/>
      <c r="GU238" s="133"/>
      <c r="GV238" s="133"/>
      <c r="GW238" s="133"/>
    </row>
    <row r="239" spans="1:205" s="296" customFormat="1">
      <c r="A239" s="208" t="s">
        <v>1675</v>
      </c>
      <c r="B239" s="205" t="s">
        <v>1698</v>
      </c>
      <c r="C239" s="206" t="s">
        <v>2489</v>
      </c>
      <c r="D239" s="335">
        <v>300000</v>
      </c>
      <c r="E239" s="335"/>
      <c r="F239" s="309">
        <f t="shared" si="7"/>
        <v>90982793</v>
      </c>
      <c r="G239" s="60">
        <v>3</v>
      </c>
      <c r="H239" s="310"/>
      <c r="I239" s="549"/>
      <c r="J239" s="133"/>
      <c r="K239" s="133"/>
      <c r="L239" s="133"/>
      <c r="M239" s="133"/>
      <c r="N239" s="133"/>
      <c r="O239" s="133"/>
      <c r="P239" s="133"/>
      <c r="Q239" s="133"/>
      <c r="R239" s="133"/>
      <c r="S239" s="133"/>
      <c r="T239" s="133"/>
      <c r="U239" s="133"/>
      <c r="V239" s="133"/>
      <c r="W239" s="133"/>
      <c r="X239" s="133"/>
      <c r="Y239" s="133"/>
      <c r="Z239" s="133"/>
      <c r="AA239" s="133"/>
      <c r="AB239" s="133"/>
      <c r="AC239" s="133"/>
      <c r="AD239" s="133"/>
      <c r="AE239" s="133"/>
      <c r="AF239" s="133"/>
      <c r="AG239" s="133"/>
      <c r="AH239" s="133"/>
      <c r="AI239" s="133"/>
      <c r="AJ239" s="133"/>
      <c r="AK239" s="133"/>
      <c r="AL239" s="133"/>
      <c r="AM239" s="133"/>
      <c r="AN239" s="133"/>
      <c r="AO239" s="133"/>
      <c r="AP239" s="133"/>
      <c r="AQ239" s="133"/>
      <c r="AR239" s="133"/>
      <c r="AS239" s="133"/>
      <c r="AT239" s="133"/>
      <c r="AU239" s="133"/>
      <c r="AV239" s="133"/>
      <c r="AW239" s="133"/>
      <c r="AX239" s="133"/>
      <c r="AY239" s="133"/>
      <c r="AZ239" s="133"/>
      <c r="BA239" s="133"/>
      <c r="BB239" s="133"/>
      <c r="BC239" s="133"/>
      <c r="BD239" s="133"/>
      <c r="BE239" s="133"/>
      <c r="BF239" s="133"/>
      <c r="BG239" s="133"/>
      <c r="BH239" s="133"/>
      <c r="BI239" s="133"/>
      <c r="BJ239" s="133"/>
      <c r="BK239" s="133"/>
      <c r="BL239" s="133"/>
      <c r="BM239" s="133"/>
      <c r="BN239" s="133"/>
      <c r="BO239" s="133"/>
      <c r="BP239" s="133"/>
      <c r="BQ239" s="133"/>
      <c r="BR239" s="133"/>
      <c r="BS239" s="133"/>
      <c r="BT239" s="133"/>
      <c r="BU239" s="133"/>
      <c r="BV239" s="133"/>
      <c r="BW239" s="133"/>
      <c r="BX239" s="133"/>
      <c r="BY239" s="133"/>
      <c r="BZ239" s="133"/>
      <c r="CA239" s="133"/>
      <c r="CB239" s="133"/>
      <c r="CC239" s="133"/>
      <c r="CD239" s="133"/>
      <c r="CE239" s="133"/>
      <c r="CF239" s="133"/>
      <c r="CG239" s="133"/>
      <c r="CH239" s="133"/>
      <c r="CI239" s="133"/>
      <c r="CJ239" s="133"/>
      <c r="CK239" s="133"/>
      <c r="CL239" s="133"/>
      <c r="CM239" s="133"/>
      <c r="CN239" s="133"/>
      <c r="CO239" s="133"/>
      <c r="CP239" s="133"/>
      <c r="CQ239" s="133"/>
      <c r="CR239" s="133"/>
      <c r="CS239" s="133"/>
      <c r="CT239" s="133"/>
      <c r="CU239" s="133"/>
      <c r="CV239" s="133"/>
      <c r="CW239" s="133"/>
      <c r="CX239" s="133"/>
      <c r="CY239" s="133"/>
      <c r="CZ239" s="133"/>
      <c r="DA239" s="133"/>
      <c r="DB239" s="133"/>
      <c r="DC239" s="133"/>
      <c r="DD239" s="133"/>
      <c r="DE239" s="133"/>
      <c r="DF239" s="133"/>
      <c r="DG239" s="133"/>
      <c r="DH239" s="133"/>
      <c r="DI239" s="133"/>
      <c r="DJ239" s="133"/>
      <c r="DK239" s="133"/>
      <c r="DL239" s="133"/>
      <c r="DM239" s="133"/>
      <c r="DN239" s="133"/>
      <c r="DO239" s="133"/>
      <c r="DP239" s="133"/>
      <c r="DQ239" s="133"/>
      <c r="DR239" s="133"/>
      <c r="DS239" s="133"/>
      <c r="DT239" s="133"/>
      <c r="DU239" s="133"/>
      <c r="DV239" s="133"/>
      <c r="DW239" s="133"/>
      <c r="DX239" s="133"/>
      <c r="DY239" s="133"/>
      <c r="DZ239" s="133"/>
      <c r="EA239" s="133"/>
      <c r="EB239" s="133"/>
      <c r="EC239" s="133"/>
      <c r="ED239" s="133"/>
      <c r="EE239" s="133"/>
      <c r="EF239" s="133"/>
      <c r="EG239" s="133"/>
      <c r="EH239" s="133"/>
      <c r="EI239" s="133"/>
      <c r="EJ239" s="133"/>
      <c r="EK239" s="133"/>
      <c r="EL239" s="133"/>
      <c r="EM239" s="133"/>
      <c r="EN239" s="133"/>
      <c r="EO239" s="133"/>
      <c r="EP239" s="133"/>
      <c r="EQ239" s="133"/>
      <c r="ER239" s="133"/>
      <c r="ES239" s="133"/>
      <c r="ET239" s="133"/>
      <c r="EU239" s="133"/>
      <c r="EV239" s="133"/>
      <c r="EW239" s="133"/>
      <c r="EX239" s="133"/>
      <c r="EY239" s="133"/>
      <c r="EZ239" s="133"/>
      <c r="FA239" s="133"/>
      <c r="FB239" s="133"/>
      <c r="FC239" s="133"/>
      <c r="FD239" s="133"/>
      <c r="FE239" s="133"/>
      <c r="FF239" s="133"/>
      <c r="FG239" s="133"/>
      <c r="FH239" s="133"/>
      <c r="FI239" s="133"/>
      <c r="FJ239" s="133"/>
      <c r="FK239" s="133"/>
      <c r="FL239" s="133"/>
      <c r="FM239" s="133"/>
      <c r="FN239" s="133"/>
      <c r="FO239" s="133"/>
      <c r="FP239" s="133"/>
      <c r="FQ239" s="133"/>
      <c r="FR239" s="133"/>
      <c r="FS239" s="133"/>
      <c r="FT239" s="133"/>
      <c r="FU239" s="133"/>
      <c r="FV239" s="133"/>
      <c r="FW239" s="133"/>
      <c r="FX239" s="133"/>
      <c r="FY239" s="133"/>
      <c r="FZ239" s="133"/>
      <c r="GA239" s="133"/>
      <c r="GB239" s="133"/>
      <c r="GC239" s="133"/>
      <c r="GD239" s="133"/>
      <c r="GE239" s="133"/>
      <c r="GF239" s="133"/>
      <c r="GG239" s="133"/>
      <c r="GH239" s="133"/>
      <c r="GI239" s="133"/>
      <c r="GJ239" s="133"/>
      <c r="GK239" s="133"/>
      <c r="GL239" s="133"/>
      <c r="GM239" s="133"/>
      <c r="GN239" s="133"/>
      <c r="GO239" s="133"/>
      <c r="GP239" s="133"/>
      <c r="GQ239" s="133"/>
      <c r="GR239" s="133"/>
      <c r="GS239" s="133"/>
      <c r="GT239" s="133"/>
      <c r="GU239" s="133"/>
      <c r="GV239" s="133"/>
      <c r="GW239" s="133"/>
    </row>
    <row r="240" spans="1:205" s="296" customFormat="1">
      <c r="A240" s="208" t="s">
        <v>1676</v>
      </c>
      <c r="B240" s="205" t="s">
        <v>1699</v>
      </c>
      <c r="C240" s="179" t="s">
        <v>2508</v>
      </c>
      <c r="D240" s="335">
        <v>200000</v>
      </c>
      <c r="E240" s="335"/>
      <c r="F240" s="309">
        <f t="shared" si="7"/>
        <v>91182793</v>
      </c>
      <c r="G240" s="60">
        <v>3</v>
      </c>
      <c r="H240" s="310"/>
      <c r="I240" s="549"/>
      <c r="J240" s="133"/>
      <c r="K240" s="133"/>
      <c r="L240" s="133"/>
      <c r="M240" s="133"/>
      <c r="N240" s="133"/>
      <c r="O240" s="133"/>
      <c r="P240" s="133"/>
      <c r="Q240" s="133"/>
      <c r="R240" s="133"/>
      <c r="S240" s="133"/>
      <c r="T240" s="133"/>
      <c r="U240" s="133"/>
      <c r="V240" s="133"/>
      <c r="W240" s="133"/>
      <c r="X240" s="133"/>
      <c r="Y240" s="133"/>
      <c r="Z240" s="133"/>
      <c r="AA240" s="133"/>
      <c r="AB240" s="133"/>
      <c r="AC240" s="133"/>
      <c r="AD240" s="133"/>
      <c r="AE240" s="133"/>
      <c r="AF240" s="133"/>
      <c r="AG240" s="133"/>
      <c r="AH240" s="133"/>
      <c r="AI240" s="133"/>
      <c r="AJ240" s="133"/>
      <c r="AK240" s="133"/>
      <c r="AL240" s="133"/>
      <c r="AM240" s="133"/>
      <c r="AN240" s="133"/>
      <c r="AO240" s="133"/>
      <c r="AP240" s="133"/>
      <c r="AQ240" s="133"/>
      <c r="AR240" s="133"/>
      <c r="AS240" s="133"/>
      <c r="AT240" s="133"/>
      <c r="AU240" s="133"/>
      <c r="AV240" s="133"/>
      <c r="AW240" s="133"/>
      <c r="AX240" s="133"/>
      <c r="AY240" s="133"/>
      <c r="AZ240" s="133"/>
      <c r="BA240" s="133"/>
      <c r="BB240" s="133"/>
      <c r="BC240" s="133"/>
      <c r="BD240" s="133"/>
      <c r="BE240" s="133"/>
      <c r="BF240" s="133"/>
      <c r="BG240" s="133"/>
      <c r="BH240" s="133"/>
      <c r="BI240" s="133"/>
      <c r="BJ240" s="133"/>
      <c r="BK240" s="133"/>
      <c r="BL240" s="133"/>
      <c r="BM240" s="133"/>
      <c r="BN240" s="133"/>
      <c r="BO240" s="133"/>
      <c r="BP240" s="133"/>
      <c r="BQ240" s="133"/>
      <c r="BR240" s="133"/>
      <c r="BS240" s="133"/>
      <c r="BT240" s="133"/>
      <c r="BU240" s="133"/>
      <c r="BV240" s="133"/>
      <c r="BW240" s="133"/>
      <c r="BX240" s="133"/>
      <c r="BY240" s="133"/>
      <c r="BZ240" s="133"/>
      <c r="CA240" s="133"/>
      <c r="CB240" s="133"/>
      <c r="CC240" s="133"/>
      <c r="CD240" s="133"/>
      <c r="CE240" s="133"/>
      <c r="CF240" s="133"/>
      <c r="CG240" s="133"/>
      <c r="CH240" s="133"/>
      <c r="CI240" s="133"/>
      <c r="CJ240" s="133"/>
      <c r="CK240" s="133"/>
      <c r="CL240" s="133"/>
      <c r="CM240" s="133"/>
      <c r="CN240" s="133"/>
      <c r="CO240" s="133"/>
      <c r="CP240" s="133"/>
      <c r="CQ240" s="133"/>
      <c r="CR240" s="133"/>
      <c r="CS240" s="133"/>
      <c r="CT240" s="133"/>
      <c r="CU240" s="133"/>
      <c r="CV240" s="133"/>
      <c r="CW240" s="133"/>
      <c r="CX240" s="133"/>
      <c r="CY240" s="133"/>
      <c r="CZ240" s="133"/>
      <c r="DA240" s="133"/>
      <c r="DB240" s="133"/>
      <c r="DC240" s="133"/>
      <c r="DD240" s="133"/>
      <c r="DE240" s="133"/>
      <c r="DF240" s="133"/>
      <c r="DG240" s="133"/>
      <c r="DH240" s="133"/>
      <c r="DI240" s="133"/>
      <c r="DJ240" s="133"/>
      <c r="DK240" s="133"/>
      <c r="DL240" s="133"/>
      <c r="DM240" s="133"/>
      <c r="DN240" s="133"/>
      <c r="DO240" s="133"/>
      <c r="DP240" s="133"/>
      <c r="DQ240" s="133"/>
      <c r="DR240" s="133"/>
      <c r="DS240" s="133"/>
      <c r="DT240" s="133"/>
      <c r="DU240" s="133"/>
      <c r="DV240" s="133"/>
      <c r="DW240" s="133"/>
      <c r="DX240" s="133"/>
      <c r="DY240" s="133"/>
      <c r="DZ240" s="133"/>
      <c r="EA240" s="133"/>
      <c r="EB240" s="133"/>
      <c r="EC240" s="133"/>
      <c r="ED240" s="133"/>
      <c r="EE240" s="133"/>
      <c r="EF240" s="133"/>
      <c r="EG240" s="133"/>
      <c r="EH240" s="133"/>
      <c r="EI240" s="133"/>
      <c r="EJ240" s="133"/>
      <c r="EK240" s="133"/>
      <c r="EL240" s="133"/>
      <c r="EM240" s="133"/>
      <c r="EN240" s="133"/>
      <c r="EO240" s="133"/>
      <c r="EP240" s="133"/>
      <c r="EQ240" s="133"/>
      <c r="ER240" s="133"/>
      <c r="ES240" s="133"/>
      <c r="ET240" s="133"/>
      <c r="EU240" s="133"/>
      <c r="EV240" s="133"/>
      <c r="EW240" s="133"/>
      <c r="EX240" s="133"/>
      <c r="EY240" s="133"/>
      <c r="EZ240" s="133"/>
      <c r="FA240" s="133"/>
      <c r="FB240" s="133"/>
      <c r="FC240" s="133"/>
      <c r="FD240" s="133"/>
      <c r="FE240" s="133"/>
      <c r="FF240" s="133"/>
      <c r="FG240" s="133"/>
      <c r="FH240" s="133"/>
      <c r="FI240" s="133"/>
      <c r="FJ240" s="133"/>
      <c r="FK240" s="133"/>
      <c r="FL240" s="133"/>
      <c r="FM240" s="133"/>
      <c r="FN240" s="133"/>
      <c r="FO240" s="133"/>
      <c r="FP240" s="133"/>
      <c r="FQ240" s="133"/>
      <c r="FR240" s="133"/>
      <c r="FS240" s="133"/>
      <c r="FT240" s="133"/>
      <c r="FU240" s="133"/>
      <c r="FV240" s="133"/>
      <c r="FW240" s="133"/>
      <c r="FX240" s="133"/>
      <c r="FY240" s="133"/>
      <c r="FZ240" s="133"/>
      <c r="GA240" s="133"/>
      <c r="GB240" s="133"/>
      <c r="GC240" s="133"/>
      <c r="GD240" s="133"/>
      <c r="GE240" s="133"/>
      <c r="GF240" s="133"/>
      <c r="GG240" s="133"/>
      <c r="GH240" s="133"/>
      <c r="GI240" s="133"/>
      <c r="GJ240" s="133"/>
      <c r="GK240" s="133"/>
      <c r="GL240" s="133"/>
      <c r="GM240" s="133"/>
      <c r="GN240" s="133"/>
      <c r="GO240" s="133"/>
      <c r="GP240" s="133"/>
      <c r="GQ240" s="133"/>
      <c r="GR240" s="133"/>
      <c r="GS240" s="133"/>
      <c r="GT240" s="133"/>
      <c r="GU240" s="133"/>
      <c r="GV240" s="133"/>
      <c r="GW240" s="133"/>
    </row>
    <row r="241" spans="1:205" s="296" customFormat="1">
      <c r="A241" s="208" t="s">
        <v>1677</v>
      </c>
      <c r="B241" s="205" t="s">
        <v>1700</v>
      </c>
      <c r="C241" s="206" t="s">
        <v>21</v>
      </c>
      <c r="D241" s="335">
        <v>75000</v>
      </c>
      <c r="E241" s="335"/>
      <c r="F241" s="309">
        <f t="shared" si="7"/>
        <v>91257793</v>
      </c>
      <c r="G241" s="60">
        <v>3</v>
      </c>
      <c r="H241" s="310"/>
      <c r="I241" s="549"/>
      <c r="J241" s="133"/>
      <c r="K241" s="133"/>
      <c r="L241" s="133"/>
      <c r="M241" s="133"/>
      <c r="N241" s="133"/>
      <c r="O241" s="133"/>
      <c r="P241" s="133"/>
      <c r="Q241" s="133"/>
      <c r="R241" s="133"/>
      <c r="S241" s="133"/>
      <c r="T241" s="133"/>
      <c r="U241" s="133"/>
      <c r="V241" s="133"/>
      <c r="W241" s="133"/>
      <c r="X241" s="133"/>
      <c r="Y241" s="133"/>
      <c r="Z241" s="133"/>
      <c r="AA241" s="133"/>
      <c r="AB241" s="133"/>
      <c r="AC241" s="133"/>
      <c r="AD241" s="133"/>
      <c r="AE241" s="133"/>
      <c r="AF241" s="133"/>
      <c r="AG241" s="133"/>
      <c r="AH241" s="133"/>
      <c r="AI241" s="133"/>
      <c r="AJ241" s="133"/>
      <c r="AK241" s="133"/>
      <c r="AL241" s="133"/>
      <c r="AM241" s="133"/>
      <c r="AN241" s="133"/>
      <c r="AO241" s="133"/>
      <c r="AP241" s="133"/>
      <c r="AQ241" s="133"/>
      <c r="AR241" s="133"/>
      <c r="AS241" s="133"/>
      <c r="AT241" s="133"/>
      <c r="AU241" s="133"/>
      <c r="AV241" s="133"/>
      <c r="AW241" s="133"/>
      <c r="AX241" s="133"/>
      <c r="AY241" s="133"/>
      <c r="AZ241" s="133"/>
      <c r="BA241" s="133"/>
      <c r="BB241" s="133"/>
      <c r="BC241" s="133"/>
      <c r="BD241" s="133"/>
      <c r="BE241" s="133"/>
      <c r="BF241" s="133"/>
      <c r="BG241" s="133"/>
      <c r="BH241" s="133"/>
      <c r="BI241" s="133"/>
      <c r="BJ241" s="133"/>
      <c r="BK241" s="133"/>
      <c r="BL241" s="133"/>
      <c r="BM241" s="133"/>
      <c r="BN241" s="133"/>
      <c r="BO241" s="133"/>
      <c r="BP241" s="133"/>
      <c r="BQ241" s="133"/>
      <c r="BR241" s="133"/>
      <c r="BS241" s="133"/>
      <c r="BT241" s="133"/>
      <c r="BU241" s="133"/>
      <c r="BV241" s="133"/>
      <c r="BW241" s="133"/>
      <c r="BX241" s="133"/>
      <c r="BY241" s="133"/>
      <c r="BZ241" s="133"/>
      <c r="CA241" s="133"/>
      <c r="CB241" s="133"/>
      <c r="CC241" s="133"/>
      <c r="CD241" s="133"/>
      <c r="CE241" s="133"/>
      <c r="CF241" s="133"/>
      <c r="CG241" s="133"/>
      <c r="CH241" s="133"/>
      <c r="CI241" s="133"/>
      <c r="CJ241" s="133"/>
      <c r="CK241" s="133"/>
      <c r="CL241" s="133"/>
      <c r="CM241" s="133"/>
      <c r="CN241" s="133"/>
      <c r="CO241" s="133"/>
      <c r="CP241" s="133"/>
      <c r="CQ241" s="133"/>
      <c r="CR241" s="133"/>
      <c r="CS241" s="133"/>
      <c r="CT241" s="133"/>
      <c r="CU241" s="133"/>
      <c r="CV241" s="133"/>
      <c r="CW241" s="133"/>
      <c r="CX241" s="133"/>
      <c r="CY241" s="133"/>
      <c r="CZ241" s="133"/>
      <c r="DA241" s="133"/>
      <c r="DB241" s="133"/>
      <c r="DC241" s="133"/>
      <c r="DD241" s="133"/>
      <c r="DE241" s="133"/>
      <c r="DF241" s="133"/>
      <c r="DG241" s="133"/>
      <c r="DH241" s="133"/>
      <c r="DI241" s="133"/>
      <c r="DJ241" s="133"/>
      <c r="DK241" s="133"/>
      <c r="DL241" s="133"/>
      <c r="DM241" s="133"/>
      <c r="DN241" s="133"/>
      <c r="DO241" s="133"/>
      <c r="DP241" s="133"/>
      <c r="DQ241" s="133"/>
      <c r="DR241" s="133"/>
      <c r="DS241" s="133"/>
      <c r="DT241" s="133"/>
      <c r="DU241" s="133"/>
      <c r="DV241" s="133"/>
      <c r="DW241" s="133"/>
      <c r="DX241" s="133"/>
      <c r="DY241" s="133"/>
      <c r="DZ241" s="133"/>
      <c r="EA241" s="133"/>
      <c r="EB241" s="133"/>
      <c r="EC241" s="133"/>
      <c r="ED241" s="133"/>
      <c r="EE241" s="133"/>
      <c r="EF241" s="133"/>
      <c r="EG241" s="133"/>
      <c r="EH241" s="133"/>
      <c r="EI241" s="133"/>
      <c r="EJ241" s="133"/>
      <c r="EK241" s="133"/>
      <c r="EL241" s="133"/>
      <c r="EM241" s="133"/>
      <c r="EN241" s="133"/>
      <c r="EO241" s="133"/>
      <c r="EP241" s="133"/>
      <c r="EQ241" s="133"/>
      <c r="ER241" s="133"/>
      <c r="ES241" s="133"/>
      <c r="ET241" s="133"/>
      <c r="EU241" s="133"/>
      <c r="EV241" s="133"/>
      <c r="EW241" s="133"/>
      <c r="EX241" s="133"/>
      <c r="EY241" s="133"/>
      <c r="EZ241" s="133"/>
      <c r="FA241" s="133"/>
      <c r="FB241" s="133"/>
      <c r="FC241" s="133"/>
      <c r="FD241" s="133"/>
      <c r="FE241" s="133"/>
      <c r="FF241" s="133"/>
      <c r="FG241" s="133"/>
      <c r="FH241" s="133"/>
      <c r="FI241" s="133"/>
      <c r="FJ241" s="133"/>
      <c r="FK241" s="133"/>
      <c r="FL241" s="133"/>
      <c r="FM241" s="133"/>
      <c r="FN241" s="133"/>
      <c r="FO241" s="133"/>
      <c r="FP241" s="133"/>
      <c r="FQ241" s="133"/>
      <c r="FR241" s="133"/>
      <c r="FS241" s="133"/>
      <c r="FT241" s="133"/>
      <c r="FU241" s="133"/>
      <c r="FV241" s="133"/>
      <c r="FW241" s="133"/>
      <c r="FX241" s="133"/>
      <c r="FY241" s="133"/>
      <c r="FZ241" s="133"/>
      <c r="GA241" s="133"/>
      <c r="GB241" s="133"/>
      <c r="GC241" s="133"/>
      <c r="GD241" s="133"/>
      <c r="GE241" s="133"/>
      <c r="GF241" s="133"/>
      <c r="GG241" s="133"/>
      <c r="GH241" s="133"/>
      <c r="GI241" s="133"/>
      <c r="GJ241" s="133"/>
      <c r="GK241" s="133"/>
      <c r="GL241" s="133"/>
      <c r="GM241" s="133"/>
      <c r="GN241" s="133"/>
      <c r="GO241" s="133"/>
      <c r="GP241" s="133"/>
      <c r="GQ241" s="133"/>
      <c r="GR241" s="133"/>
      <c r="GS241" s="133"/>
      <c r="GT241" s="133"/>
      <c r="GU241" s="133"/>
      <c r="GV241" s="133"/>
      <c r="GW241" s="133"/>
    </row>
    <row r="242" spans="1:205" s="296" customFormat="1">
      <c r="A242" s="208" t="s">
        <v>1678</v>
      </c>
      <c r="B242" s="205" t="s">
        <v>1701</v>
      </c>
      <c r="C242" s="206" t="s">
        <v>33</v>
      </c>
      <c r="D242" s="335">
        <v>50000</v>
      </c>
      <c r="E242" s="335"/>
      <c r="F242" s="309">
        <f t="shared" si="7"/>
        <v>91307793</v>
      </c>
      <c r="G242" s="60">
        <v>3</v>
      </c>
      <c r="H242" s="310"/>
      <c r="I242" s="549"/>
      <c r="J242" s="133"/>
      <c r="K242" s="133"/>
      <c r="L242" s="133"/>
      <c r="M242" s="133"/>
      <c r="N242" s="133"/>
      <c r="O242" s="133"/>
      <c r="P242" s="133"/>
      <c r="Q242" s="133"/>
      <c r="R242" s="133"/>
      <c r="S242" s="133"/>
      <c r="T242" s="133"/>
      <c r="U242" s="133"/>
      <c r="V242" s="133"/>
      <c r="W242" s="133"/>
      <c r="X242" s="133"/>
      <c r="Y242" s="133"/>
      <c r="Z242" s="133"/>
      <c r="AA242" s="133"/>
      <c r="AB242" s="133"/>
      <c r="AC242" s="133"/>
      <c r="AD242" s="133"/>
      <c r="AE242" s="133"/>
      <c r="AF242" s="133"/>
      <c r="AG242" s="133"/>
      <c r="AH242" s="133"/>
      <c r="AI242" s="133"/>
      <c r="AJ242" s="133"/>
      <c r="AK242" s="133"/>
      <c r="AL242" s="133"/>
      <c r="AM242" s="133"/>
      <c r="AN242" s="133"/>
      <c r="AO242" s="133"/>
      <c r="AP242" s="133"/>
      <c r="AQ242" s="133"/>
      <c r="AR242" s="133"/>
      <c r="AS242" s="133"/>
      <c r="AT242" s="133"/>
      <c r="AU242" s="133"/>
      <c r="AV242" s="133"/>
      <c r="AW242" s="133"/>
      <c r="AX242" s="133"/>
      <c r="AY242" s="133"/>
      <c r="AZ242" s="133"/>
      <c r="BA242" s="133"/>
      <c r="BB242" s="133"/>
      <c r="BC242" s="133"/>
      <c r="BD242" s="133"/>
      <c r="BE242" s="133"/>
      <c r="BF242" s="133"/>
      <c r="BG242" s="133"/>
      <c r="BH242" s="133"/>
      <c r="BI242" s="133"/>
      <c r="BJ242" s="133"/>
      <c r="BK242" s="133"/>
      <c r="BL242" s="133"/>
      <c r="BM242" s="133"/>
      <c r="BN242" s="133"/>
      <c r="BO242" s="133"/>
      <c r="BP242" s="133"/>
      <c r="BQ242" s="133"/>
      <c r="BR242" s="133"/>
      <c r="BS242" s="133"/>
      <c r="BT242" s="133"/>
      <c r="BU242" s="133"/>
      <c r="BV242" s="133"/>
      <c r="BW242" s="133"/>
      <c r="BX242" s="133"/>
      <c r="BY242" s="133"/>
      <c r="BZ242" s="133"/>
      <c r="CA242" s="133"/>
      <c r="CB242" s="133"/>
      <c r="CC242" s="133"/>
      <c r="CD242" s="133"/>
      <c r="CE242" s="133"/>
      <c r="CF242" s="133"/>
      <c r="CG242" s="133"/>
      <c r="CH242" s="133"/>
      <c r="CI242" s="133"/>
      <c r="CJ242" s="133"/>
      <c r="CK242" s="133"/>
      <c r="CL242" s="133"/>
      <c r="CM242" s="133"/>
      <c r="CN242" s="133"/>
      <c r="CO242" s="133"/>
      <c r="CP242" s="133"/>
      <c r="CQ242" s="133"/>
      <c r="CR242" s="133"/>
      <c r="CS242" s="133"/>
      <c r="CT242" s="133"/>
      <c r="CU242" s="133"/>
      <c r="CV242" s="133"/>
      <c r="CW242" s="133"/>
      <c r="CX242" s="133"/>
      <c r="CY242" s="133"/>
      <c r="CZ242" s="133"/>
      <c r="DA242" s="133"/>
      <c r="DB242" s="133"/>
      <c r="DC242" s="133"/>
      <c r="DD242" s="133"/>
      <c r="DE242" s="133"/>
      <c r="DF242" s="133"/>
      <c r="DG242" s="133"/>
      <c r="DH242" s="133"/>
      <c r="DI242" s="133"/>
      <c r="DJ242" s="133"/>
      <c r="DK242" s="133"/>
      <c r="DL242" s="133"/>
      <c r="DM242" s="133"/>
      <c r="DN242" s="133"/>
      <c r="DO242" s="133"/>
      <c r="DP242" s="133"/>
      <c r="DQ242" s="133"/>
      <c r="DR242" s="133"/>
      <c r="DS242" s="133"/>
      <c r="DT242" s="133"/>
      <c r="DU242" s="133"/>
      <c r="DV242" s="133"/>
      <c r="DW242" s="133"/>
      <c r="DX242" s="133"/>
      <c r="DY242" s="133"/>
      <c r="DZ242" s="133"/>
      <c r="EA242" s="133"/>
      <c r="EB242" s="133"/>
      <c r="EC242" s="133"/>
      <c r="ED242" s="133"/>
      <c r="EE242" s="133"/>
      <c r="EF242" s="133"/>
      <c r="EG242" s="133"/>
      <c r="EH242" s="133"/>
      <c r="EI242" s="133"/>
      <c r="EJ242" s="133"/>
      <c r="EK242" s="133"/>
      <c r="EL242" s="133"/>
      <c r="EM242" s="133"/>
      <c r="EN242" s="133"/>
      <c r="EO242" s="133"/>
      <c r="EP242" s="133"/>
      <c r="EQ242" s="133"/>
      <c r="ER242" s="133"/>
      <c r="ES242" s="133"/>
      <c r="ET242" s="133"/>
      <c r="EU242" s="133"/>
      <c r="EV242" s="133"/>
      <c r="EW242" s="133"/>
      <c r="EX242" s="133"/>
      <c r="EY242" s="133"/>
      <c r="EZ242" s="133"/>
      <c r="FA242" s="133"/>
      <c r="FB242" s="133"/>
      <c r="FC242" s="133"/>
      <c r="FD242" s="133"/>
      <c r="FE242" s="133"/>
      <c r="FF242" s="133"/>
      <c r="FG242" s="133"/>
      <c r="FH242" s="133"/>
      <c r="FI242" s="133"/>
      <c r="FJ242" s="133"/>
      <c r="FK242" s="133"/>
      <c r="FL242" s="133"/>
      <c r="FM242" s="133"/>
      <c r="FN242" s="133"/>
      <c r="FO242" s="133"/>
      <c r="FP242" s="133"/>
      <c r="FQ242" s="133"/>
      <c r="FR242" s="133"/>
      <c r="FS242" s="133"/>
      <c r="FT242" s="133"/>
      <c r="FU242" s="133"/>
      <c r="FV242" s="133"/>
      <c r="FW242" s="133"/>
      <c r="FX242" s="133"/>
      <c r="FY242" s="133"/>
      <c r="FZ242" s="133"/>
      <c r="GA242" s="133"/>
      <c r="GB242" s="133"/>
      <c r="GC242" s="133"/>
      <c r="GD242" s="133"/>
      <c r="GE242" s="133"/>
      <c r="GF242" s="133"/>
      <c r="GG242" s="133"/>
      <c r="GH242" s="133"/>
      <c r="GI242" s="133"/>
      <c r="GJ242" s="133"/>
      <c r="GK242" s="133"/>
      <c r="GL242" s="133"/>
      <c r="GM242" s="133"/>
      <c r="GN242" s="133"/>
      <c r="GO242" s="133"/>
      <c r="GP242" s="133"/>
      <c r="GQ242" s="133"/>
      <c r="GR242" s="133"/>
      <c r="GS242" s="133"/>
      <c r="GT242" s="133"/>
      <c r="GU242" s="133"/>
      <c r="GV242" s="133"/>
      <c r="GW242" s="133"/>
    </row>
    <row r="243" spans="1:205" s="296" customFormat="1" ht="25.5">
      <c r="A243" s="208" t="s">
        <v>1678</v>
      </c>
      <c r="B243" s="205" t="s">
        <v>1701</v>
      </c>
      <c r="C243" s="193" t="s">
        <v>2551</v>
      </c>
      <c r="D243" s="335">
        <v>800000</v>
      </c>
      <c r="E243" s="335"/>
      <c r="F243" s="309">
        <f t="shared" si="7"/>
        <v>92107793</v>
      </c>
      <c r="G243" s="60">
        <v>3</v>
      </c>
      <c r="H243" s="310"/>
      <c r="I243" s="549"/>
      <c r="J243" s="133"/>
      <c r="K243" s="133"/>
      <c r="L243" s="133"/>
      <c r="M243" s="133"/>
      <c r="N243" s="133"/>
      <c r="O243" s="133"/>
      <c r="P243" s="133"/>
      <c r="Q243" s="133"/>
      <c r="R243" s="133"/>
      <c r="S243" s="133"/>
      <c r="T243" s="133"/>
      <c r="U243" s="133"/>
      <c r="V243" s="133"/>
      <c r="W243" s="133"/>
      <c r="X243" s="133"/>
      <c r="Y243" s="133"/>
      <c r="Z243" s="133"/>
      <c r="AA243" s="133"/>
      <c r="AB243" s="133"/>
      <c r="AC243" s="133"/>
      <c r="AD243" s="133"/>
      <c r="AE243" s="133"/>
      <c r="AF243" s="133"/>
      <c r="AG243" s="133"/>
      <c r="AH243" s="133"/>
      <c r="AI243" s="133"/>
      <c r="AJ243" s="133"/>
      <c r="AK243" s="133"/>
      <c r="AL243" s="133"/>
      <c r="AM243" s="133"/>
      <c r="AN243" s="133"/>
      <c r="AO243" s="133"/>
      <c r="AP243" s="133"/>
      <c r="AQ243" s="133"/>
      <c r="AR243" s="133"/>
      <c r="AS243" s="133"/>
      <c r="AT243" s="133"/>
      <c r="AU243" s="133"/>
      <c r="AV243" s="133"/>
      <c r="AW243" s="133"/>
      <c r="AX243" s="133"/>
      <c r="AY243" s="133"/>
      <c r="AZ243" s="133"/>
      <c r="BA243" s="133"/>
      <c r="BB243" s="133"/>
      <c r="BC243" s="133"/>
      <c r="BD243" s="133"/>
      <c r="BE243" s="133"/>
      <c r="BF243" s="133"/>
      <c r="BG243" s="133"/>
      <c r="BH243" s="133"/>
      <c r="BI243" s="133"/>
      <c r="BJ243" s="133"/>
      <c r="BK243" s="133"/>
      <c r="BL243" s="133"/>
      <c r="BM243" s="133"/>
      <c r="BN243" s="133"/>
      <c r="BO243" s="133"/>
      <c r="BP243" s="133"/>
      <c r="BQ243" s="133"/>
      <c r="BR243" s="133"/>
      <c r="BS243" s="133"/>
      <c r="BT243" s="133"/>
      <c r="BU243" s="133"/>
      <c r="BV243" s="133"/>
      <c r="BW243" s="133"/>
      <c r="BX243" s="133"/>
      <c r="BY243" s="133"/>
      <c r="BZ243" s="133"/>
      <c r="CA243" s="133"/>
      <c r="CB243" s="133"/>
      <c r="CC243" s="133"/>
      <c r="CD243" s="133"/>
      <c r="CE243" s="133"/>
      <c r="CF243" s="133"/>
      <c r="CG243" s="133"/>
      <c r="CH243" s="133"/>
      <c r="CI243" s="133"/>
      <c r="CJ243" s="133"/>
      <c r="CK243" s="133"/>
      <c r="CL243" s="133"/>
      <c r="CM243" s="133"/>
      <c r="CN243" s="133"/>
      <c r="CO243" s="133"/>
      <c r="CP243" s="133"/>
      <c r="CQ243" s="133"/>
      <c r="CR243" s="133"/>
      <c r="CS243" s="133"/>
      <c r="CT243" s="133"/>
      <c r="CU243" s="133"/>
      <c r="CV243" s="133"/>
      <c r="CW243" s="133"/>
      <c r="CX243" s="133"/>
      <c r="CY243" s="133"/>
      <c r="CZ243" s="133"/>
      <c r="DA243" s="133"/>
      <c r="DB243" s="133"/>
      <c r="DC243" s="133"/>
      <c r="DD243" s="133"/>
      <c r="DE243" s="133"/>
      <c r="DF243" s="133"/>
      <c r="DG243" s="133"/>
      <c r="DH243" s="133"/>
      <c r="DI243" s="133"/>
      <c r="DJ243" s="133"/>
      <c r="DK243" s="133"/>
      <c r="DL243" s="133"/>
      <c r="DM243" s="133"/>
      <c r="DN243" s="133"/>
      <c r="DO243" s="133"/>
      <c r="DP243" s="133"/>
      <c r="DQ243" s="133"/>
      <c r="DR243" s="133"/>
      <c r="DS243" s="133"/>
      <c r="DT243" s="133"/>
      <c r="DU243" s="133"/>
      <c r="DV243" s="133"/>
      <c r="DW243" s="133"/>
      <c r="DX243" s="133"/>
      <c r="DY243" s="133"/>
      <c r="DZ243" s="133"/>
      <c r="EA243" s="133"/>
      <c r="EB243" s="133"/>
      <c r="EC243" s="133"/>
      <c r="ED243" s="133"/>
      <c r="EE243" s="133"/>
      <c r="EF243" s="133"/>
      <c r="EG243" s="133"/>
      <c r="EH243" s="133"/>
      <c r="EI243" s="133"/>
      <c r="EJ243" s="133"/>
      <c r="EK243" s="133"/>
      <c r="EL243" s="133"/>
      <c r="EM243" s="133"/>
      <c r="EN243" s="133"/>
      <c r="EO243" s="133"/>
      <c r="EP243" s="133"/>
      <c r="EQ243" s="133"/>
      <c r="ER243" s="133"/>
      <c r="ES243" s="133"/>
      <c r="ET243" s="133"/>
      <c r="EU243" s="133"/>
      <c r="EV243" s="133"/>
      <c r="EW243" s="133"/>
      <c r="EX243" s="133"/>
      <c r="EY243" s="133"/>
      <c r="EZ243" s="133"/>
      <c r="FA243" s="133"/>
      <c r="FB243" s="133"/>
      <c r="FC243" s="133"/>
      <c r="FD243" s="133"/>
      <c r="FE243" s="133"/>
      <c r="FF243" s="133"/>
      <c r="FG243" s="133"/>
      <c r="FH243" s="133"/>
      <c r="FI243" s="133"/>
      <c r="FJ243" s="133"/>
      <c r="FK243" s="133"/>
      <c r="FL243" s="133"/>
      <c r="FM243" s="133"/>
      <c r="FN243" s="133"/>
      <c r="FO243" s="133"/>
      <c r="FP243" s="133"/>
      <c r="FQ243" s="133"/>
      <c r="FR243" s="133"/>
      <c r="FS243" s="133"/>
      <c r="FT243" s="133"/>
      <c r="FU243" s="133"/>
      <c r="FV243" s="133"/>
      <c r="FW243" s="133"/>
      <c r="FX243" s="133"/>
      <c r="FY243" s="133"/>
      <c r="FZ243" s="133"/>
      <c r="GA243" s="133"/>
      <c r="GB243" s="133"/>
      <c r="GC243" s="133"/>
      <c r="GD243" s="133"/>
      <c r="GE243" s="133"/>
      <c r="GF243" s="133"/>
      <c r="GG243" s="133"/>
      <c r="GH243" s="133"/>
      <c r="GI243" s="133"/>
      <c r="GJ243" s="133"/>
      <c r="GK243" s="133"/>
      <c r="GL243" s="133"/>
      <c r="GM243" s="133"/>
      <c r="GN243" s="133"/>
      <c r="GO243" s="133"/>
      <c r="GP243" s="133"/>
      <c r="GQ243" s="133"/>
      <c r="GR243" s="133"/>
      <c r="GS243" s="133"/>
      <c r="GT243" s="133"/>
      <c r="GU243" s="133"/>
      <c r="GV243" s="133"/>
      <c r="GW243" s="133"/>
    </row>
    <row r="244" spans="1:205" s="296" customFormat="1" ht="25.5">
      <c r="A244" s="991" t="s">
        <v>1679</v>
      </c>
      <c r="B244" s="985" t="s">
        <v>1702</v>
      </c>
      <c r="C244" s="182" t="s">
        <v>1732</v>
      </c>
      <c r="D244" s="210">
        <v>76000000</v>
      </c>
      <c r="E244" s="335"/>
      <c r="F244" s="309">
        <f t="shared" si="7"/>
        <v>168107793</v>
      </c>
      <c r="G244" s="60">
        <v>4</v>
      </c>
      <c r="H244" s="310">
        <v>4.2</v>
      </c>
      <c r="I244" s="549"/>
      <c r="J244" s="133"/>
      <c r="K244" s="133"/>
      <c r="L244" s="133"/>
      <c r="M244" s="133"/>
      <c r="N244" s="133"/>
      <c r="O244" s="133"/>
      <c r="P244" s="133"/>
      <c r="Q244" s="133"/>
      <c r="R244" s="133"/>
      <c r="S244" s="133"/>
      <c r="T244" s="133"/>
      <c r="U244" s="133"/>
      <c r="V244" s="133"/>
      <c r="W244" s="133"/>
      <c r="X244" s="133"/>
      <c r="Y244" s="133"/>
      <c r="Z244" s="133"/>
      <c r="AA244" s="133"/>
      <c r="AB244" s="133"/>
      <c r="AC244" s="133"/>
      <c r="AD244" s="133"/>
      <c r="AE244" s="133"/>
      <c r="AF244" s="133"/>
      <c r="AG244" s="133"/>
      <c r="AH244" s="133"/>
      <c r="AI244" s="133"/>
      <c r="AJ244" s="133"/>
      <c r="AK244" s="133"/>
      <c r="AL244" s="133"/>
      <c r="AM244" s="133"/>
      <c r="AN244" s="133"/>
      <c r="AO244" s="133"/>
      <c r="AP244" s="133"/>
      <c r="AQ244" s="133"/>
      <c r="AR244" s="133"/>
      <c r="AS244" s="133"/>
      <c r="AT244" s="133"/>
      <c r="AU244" s="133"/>
      <c r="AV244" s="133"/>
      <c r="AW244" s="133"/>
      <c r="AX244" s="133"/>
      <c r="AY244" s="133"/>
      <c r="AZ244" s="133"/>
      <c r="BA244" s="133"/>
      <c r="BB244" s="133"/>
      <c r="BC244" s="133"/>
      <c r="BD244" s="133"/>
      <c r="BE244" s="133"/>
      <c r="BF244" s="133"/>
      <c r="BG244" s="133"/>
      <c r="BH244" s="133"/>
      <c r="BI244" s="133"/>
      <c r="BJ244" s="133"/>
      <c r="BK244" s="133"/>
      <c r="BL244" s="133"/>
      <c r="BM244" s="133"/>
      <c r="BN244" s="133"/>
      <c r="BO244" s="133"/>
      <c r="BP244" s="133"/>
      <c r="BQ244" s="133"/>
      <c r="BR244" s="133"/>
      <c r="BS244" s="133"/>
      <c r="BT244" s="133"/>
      <c r="BU244" s="133"/>
      <c r="BV244" s="133"/>
      <c r="BW244" s="133"/>
      <c r="BX244" s="133"/>
      <c r="BY244" s="133"/>
      <c r="BZ244" s="133"/>
      <c r="CA244" s="133"/>
      <c r="CB244" s="133"/>
      <c r="CC244" s="133"/>
      <c r="CD244" s="133"/>
      <c r="CE244" s="133"/>
      <c r="CF244" s="133"/>
      <c r="CG244" s="133"/>
      <c r="CH244" s="133"/>
      <c r="CI244" s="133"/>
      <c r="CJ244" s="133"/>
      <c r="CK244" s="133"/>
      <c r="CL244" s="133"/>
      <c r="CM244" s="133"/>
      <c r="CN244" s="133"/>
      <c r="CO244" s="133"/>
      <c r="CP244" s="133"/>
      <c r="CQ244" s="133"/>
      <c r="CR244" s="133"/>
      <c r="CS244" s="133"/>
      <c r="CT244" s="133"/>
      <c r="CU244" s="133"/>
      <c r="CV244" s="133"/>
      <c r="CW244" s="133"/>
      <c r="CX244" s="133"/>
      <c r="CY244" s="133"/>
      <c r="CZ244" s="133"/>
      <c r="DA244" s="133"/>
      <c r="DB244" s="133"/>
      <c r="DC244" s="133"/>
      <c r="DD244" s="133"/>
      <c r="DE244" s="133"/>
      <c r="DF244" s="133"/>
      <c r="DG244" s="133"/>
      <c r="DH244" s="133"/>
      <c r="DI244" s="133"/>
      <c r="DJ244" s="133"/>
      <c r="DK244" s="133"/>
      <c r="DL244" s="133"/>
      <c r="DM244" s="133"/>
      <c r="DN244" s="133"/>
      <c r="DO244" s="133"/>
      <c r="DP244" s="133"/>
      <c r="DQ244" s="133"/>
      <c r="DR244" s="133"/>
      <c r="DS244" s="133"/>
      <c r="DT244" s="133"/>
      <c r="DU244" s="133"/>
      <c r="DV244" s="133"/>
      <c r="DW244" s="133"/>
      <c r="DX244" s="133"/>
      <c r="DY244" s="133"/>
      <c r="DZ244" s="133"/>
      <c r="EA244" s="133"/>
      <c r="EB244" s="133"/>
      <c r="EC244" s="133"/>
      <c r="ED244" s="133"/>
      <c r="EE244" s="133"/>
      <c r="EF244" s="133"/>
      <c r="EG244" s="133"/>
      <c r="EH244" s="133"/>
      <c r="EI244" s="133"/>
      <c r="EJ244" s="133"/>
      <c r="EK244" s="133"/>
      <c r="EL244" s="133"/>
      <c r="EM244" s="133"/>
      <c r="EN244" s="133"/>
      <c r="EO244" s="133"/>
      <c r="EP244" s="133"/>
      <c r="EQ244" s="133"/>
      <c r="ER244" s="133"/>
      <c r="ES244" s="133"/>
      <c r="ET244" s="133"/>
      <c r="EU244" s="133"/>
      <c r="EV244" s="133"/>
      <c r="EW244" s="133"/>
      <c r="EX244" s="133"/>
      <c r="EY244" s="133"/>
      <c r="EZ244" s="133"/>
      <c r="FA244" s="133"/>
      <c r="FB244" s="133"/>
      <c r="FC244" s="133"/>
      <c r="FD244" s="133"/>
      <c r="FE244" s="133"/>
      <c r="FF244" s="133"/>
      <c r="FG244" s="133"/>
      <c r="FH244" s="133"/>
      <c r="FI244" s="133"/>
      <c r="FJ244" s="133"/>
      <c r="FK244" s="133"/>
      <c r="FL244" s="133"/>
      <c r="FM244" s="133"/>
      <c r="FN244" s="133"/>
      <c r="FO244" s="133"/>
      <c r="FP244" s="133"/>
      <c r="FQ244" s="133"/>
      <c r="FR244" s="133"/>
      <c r="FS244" s="133"/>
      <c r="FT244" s="133"/>
      <c r="FU244" s="133"/>
      <c r="FV244" s="133"/>
      <c r="FW244" s="133"/>
      <c r="FX244" s="133"/>
      <c r="FY244" s="133"/>
      <c r="FZ244" s="133"/>
      <c r="GA244" s="133"/>
      <c r="GB244" s="133"/>
      <c r="GC244" s="133"/>
      <c r="GD244" s="133"/>
      <c r="GE244" s="133"/>
      <c r="GF244" s="133"/>
      <c r="GG244" s="133"/>
      <c r="GH244" s="133"/>
      <c r="GI244" s="133"/>
      <c r="GJ244" s="133"/>
      <c r="GK244" s="133"/>
      <c r="GL244" s="133"/>
      <c r="GM244" s="133"/>
      <c r="GN244" s="133"/>
      <c r="GO244" s="133"/>
      <c r="GP244" s="133"/>
      <c r="GQ244" s="133"/>
      <c r="GR244" s="133"/>
      <c r="GS244" s="133"/>
      <c r="GT244" s="133"/>
      <c r="GU244" s="133"/>
      <c r="GV244" s="133"/>
      <c r="GW244" s="133"/>
    </row>
    <row r="245" spans="1:205" s="296" customFormat="1" ht="25.5">
      <c r="A245" s="991" t="s">
        <v>1680</v>
      </c>
      <c r="B245" s="985" t="s">
        <v>1703</v>
      </c>
      <c r="C245" s="182" t="s">
        <v>2561</v>
      </c>
      <c r="D245" s="210">
        <v>152000000</v>
      </c>
      <c r="E245" s="335"/>
      <c r="F245" s="309">
        <f t="shared" si="7"/>
        <v>320107793</v>
      </c>
      <c r="G245" s="60">
        <v>4</v>
      </c>
      <c r="H245" s="310">
        <v>4.2</v>
      </c>
      <c r="I245" s="549"/>
      <c r="J245" s="133"/>
      <c r="K245" s="133"/>
      <c r="L245" s="133"/>
      <c r="M245" s="133"/>
      <c r="N245" s="133"/>
      <c r="O245" s="133"/>
      <c r="P245" s="133"/>
      <c r="Q245" s="133"/>
      <c r="R245" s="133"/>
      <c r="S245" s="133"/>
      <c r="T245" s="133"/>
      <c r="U245" s="133"/>
      <c r="V245" s="133"/>
      <c r="W245" s="133"/>
      <c r="X245" s="133"/>
      <c r="Y245" s="133"/>
      <c r="Z245" s="133"/>
      <c r="AA245" s="133"/>
      <c r="AB245" s="133"/>
      <c r="AC245" s="133"/>
      <c r="AD245" s="133"/>
      <c r="AE245" s="133"/>
      <c r="AF245" s="133"/>
      <c r="AG245" s="133"/>
      <c r="AH245" s="133"/>
      <c r="AI245" s="133"/>
      <c r="AJ245" s="133"/>
      <c r="AK245" s="133"/>
      <c r="AL245" s="133"/>
      <c r="AM245" s="133"/>
      <c r="AN245" s="133"/>
      <c r="AO245" s="133"/>
      <c r="AP245" s="133"/>
      <c r="AQ245" s="133"/>
      <c r="AR245" s="133"/>
      <c r="AS245" s="133"/>
      <c r="AT245" s="133"/>
      <c r="AU245" s="133"/>
      <c r="AV245" s="133"/>
      <c r="AW245" s="133"/>
      <c r="AX245" s="133"/>
      <c r="AY245" s="133"/>
      <c r="AZ245" s="133"/>
      <c r="BA245" s="133"/>
      <c r="BB245" s="133"/>
      <c r="BC245" s="133"/>
      <c r="BD245" s="133"/>
      <c r="BE245" s="133"/>
      <c r="BF245" s="133"/>
      <c r="BG245" s="133"/>
      <c r="BH245" s="133"/>
      <c r="BI245" s="133"/>
      <c r="BJ245" s="133"/>
      <c r="BK245" s="133"/>
      <c r="BL245" s="133"/>
      <c r="BM245" s="133"/>
      <c r="BN245" s="133"/>
      <c r="BO245" s="133"/>
      <c r="BP245" s="133"/>
      <c r="BQ245" s="133"/>
      <c r="BR245" s="133"/>
      <c r="BS245" s="133"/>
      <c r="BT245" s="133"/>
      <c r="BU245" s="133"/>
      <c r="BV245" s="133"/>
      <c r="BW245" s="133"/>
      <c r="BX245" s="133"/>
      <c r="BY245" s="133"/>
      <c r="BZ245" s="133"/>
      <c r="CA245" s="133"/>
      <c r="CB245" s="133"/>
      <c r="CC245" s="133"/>
      <c r="CD245" s="133"/>
      <c r="CE245" s="133"/>
      <c r="CF245" s="133"/>
      <c r="CG245" s="133"/>
      <c r="CH245" s="133"/>
      <c r="CI245" s="133"/>
      <c r="CJ245" s="133"/>
      <c r="CK245" s="133"/>
      <c r="CL245" s="133"/>
      <c r="CM245" s="133"/>
      <c r="CN245" s="133"/>
      <c r="CO245" s="133"/>
      <c r="CP245" s="133"/>
      <c r="CQ245" s="133"/>
      <c r="CR245" s="133"/>
      <c r="CS245" s="133"/>
      <c r="CT245" s="133"/>
      <c r="CU245" s="133"/>
      <c r="CV245" s="133"/>
      <c r="CW245" s="133"/>
      <c r="CX245" s="133"/>
      <c r="CY245" s="133"/>
      <c r="CZ245" s="133"/>
      <c r="DA245" s="133"/>
      <c r="DB245" s="133"/>
      <c r="DC245" s="133"/>
      <c r="DD245" s="133"/>
      <c r="DE245" s="133"/>
      <c r="DF245" s="133"/>
      <c r="DG245" s="133"/>
      <c r="DH245" s="133"/>
      <c r="DI245" s="133"/>
      <c r="DJ245" s="133"/>
      <c r="DK245" s="133"/>
      <c r="DL245" s="133"/>
      <c r="DM245" s="133"/>
      <c r="DN245" s="133"/>
      <c r="DO245" s="133"/>
      <c r="DP245" s="133"/>
      <c r="DQ245" s="133"/>
      <c r="DR245" s="133"/>
      <c r="DS245" s="133"/>
      <c r="DT245" s="133"/>
      <c r="DU245" s="133"/>
      <c r="DV245" s="133"/>
      <c r="DW245" s="133"/>
      <c r="DX245" s="133"/>
      <c r="DY245" s="133"/>
      <c r="DZ245" s="133"/>
      <c r="EA245" s="133"/>
      <c r="EB245" s="133"/>
      <c r="EC245" s="133"/>
      <c r="ED245" s="133"/>
      <c r="EE245" s="133"/>
      <c r="EF245" s="133"/>
      <c r="EG245" s="133"/>
      <c r="EH245" s="133"/>
      <c r="EI245" s="133"/>
      <c r="EJ245" s="133"/>
      <c r="EK245" s="133"/>
      <c r="EL245" s="133"/>
      <c r="EM245" s="133"/>
      <c r="EN245" s="133"/>
      <c r="EO245" s="133"/>
      <c r="EP245" s="133"/>
      <c r="EQ245" s="133"/>
      <c r="ER245" s="133"/>
      <c r="ES245" s="133"/>
      <c r="ET245" s="133"/>
      <c r="EU245" s="133"/>
      <c r="EV245" s="133"/>
      <c r="EW245" s="133"/>
      <c r="EX245" s="133"/>
      <c r="EY245" s="133"/>
      <c r="EZ245" s="133"/>
      <c r="FA245" s="133"/>
      <c r="FB245" s="133"/>
      <c r="FC245" s="133"/>
      <c r="FD245" s="133"/>
      <c r="FE245" s="133"/>
      <c r="FF245" s="133"/>
      <c r="FG245" s="133"/>
      <c r="FH245" s="133"/>
      <c r="FI245" s="133"/>
      <c r="FJ245" s="133"/>
      <c r="FK245" s="133"/>
      <c r="FL245" s="133"/>
      <c r="FM245" s="133"/>
      <c r="FN245" s="133"/>
      <c r="FO245" s="133"/>
      <c r="FP245" s="133"/>
      <c r="FQ245" s="133"/>
      <c r="FR245" s="133"/>
      <c r="FS245" s="133"/>
      <c r="FT245" s="133"/>
      <c r="FU245" s="133"/>
      <c r="FV245" s="133"/>
      <c r="FW245" s="133"/>
      <c r="FX245" s="133"/>
      <c r="FY245" s="133"/>
      <c r="FZ245" s="133"/>
      <c r="GA245" s="133"/>
      <c r="GB245" s="133"/>
      <c r="GC245" s="133"/>
      <c r="GD245" s="133"/>
      <c r="GE245" s="133"/>
      <c r="GF245" s="133"/>
      <c r="GG245" s="133"/>
      <c r="GH245" s="133"/>
      <c r="GI245" s="133"/>
      <c r="GJ245" s="133"/>
      <c r="GK245" s="133"/>
      <c r="GL245" s="133"/>
      <c r="GM245" s="133"/>
      <c r="GN245" s="133"/>
      <c r="GO245" s="133"/>
      <c r="GP245" s="133"/>
      <c r="GQ245" s="133"/>
      <c r="GR245" s="133"/>
      <c r="GS245" s="133"/>
      <c r="GT245" s="133"/>
      <c r="GU245" s="133"/>
      <c r="GV245" s="133"/>
      <c r="GW245" s="133"/>
    </row>
    <row r="246" spans="1:205" s="296" customFormat="1" ht="25.5">
      <c r="A246" s="208" t="s">
        <v>1681</v>
      </c>
      <c r="B246" s="205" t="s">
        <v>1704</v>
      </c>
      <c r="C246" s="206" t="s">
        <v>2562</v>
      </c>
      <c r="D246" s="335">
        <v>700000</v>
      </c>
      <c r="E246" s="335"/>
      <c r="F246" s="309">
        <f t="shared" si="7"/>
        <v>320807793</v>
      </c>
      <c r="G246" s="60">
        <v>3</v>
      </c>
      <c r="H246" s="310"/>
      <c r="I246" s="549"/>
      <c r="J246" s="133"/>
      <c r="K246" s="133"/>
      <c r="L246" s="133"/>
      <c r="M246" s="133"/>
      <c r="N246" s="133"/>
      <c r="O246" s="133"/>
      <c r="P246" s="133"/>
      <c r="Q246" s="133"/>
      <c r="R246" s="133"/>
      <c r="S246" s="133"/>
      <c r="T246" s="133"/>
      <c r="U246" s="133"/>
      <c r="V246" s="133"/>
      <c r="W246" s="133"/>
      <c r="X246" s="133"/>
      <c r="Y246" s="133"/>
      <c r="Z246" s="133"/>
      <c r="AA246" s="133"/>
      <c r="AB246" s="133"/>
      <c r="AC246" s="133"/>
      <c r="AD246" s="133"/>
      <c r="AE246" s="133"/>
      <c r="AF246" s="133"/>
      <c r="AG246" s="133"/>
      <c r="AH246" s="133"/>
      <c r="AI246" s="133"/>
      <c r="AJ246" s="133"/>
      <c r="AK246" s="133"/>
      <c r="AL246" s="133"/>
      <c r="AM246" s="133"/>
      <c r="AN246" s="133"/>
      <c r="AO246" s="133"/>
      <c r="AP246" s="133"/>
      <c r="AQ246" s="133"/>
      <c r="AR246" s="133"/>
      <c r="AS246" s="133"/>
      <c r="AT246" s="133"/>
      <c r="AU246" s="133"/>
      <c r="AV246" s="133"/>
      <c r="AW246" s="133"/>
      <c r="AX246" s="133"/>
      <c r="AY246" s="133"/>
      <c r="AZ246" s="133"/>
      <c r="BA246" s="133"/>
      <c r="BB246" s="133"/>
      <c r="BC246" s="133"/>
      <c r="BD246" s="133"/>
      <c r="BE246" s="133"/>
      <c r="BF246" s="133"/>
      <c r="BG246" s="133"/>
      <c r="BH246" s="133"/>
      <c r="BI246" s="133"/>
      <c r="BJ246" s="133"/>
      <c r="BK246" s="133"/>
      <c r="BL246" s="133"/>
      <c r="BM246" s="133"/>
      <c r="BN246" s="133"/>
      <c r="BO246" s="133"/>
      <c r="BP246" s="133"/>
      <c r="BQ246" s="133"/>
      <c r="BR246" s="133"/>
      <c r="BS246" s="133"/>
      <c r="BT246" s="133"/>
      <c r="BU246" s="133"/>
      <c r="BV246" s="133"/>
      <c r="BW246" s="133"/>
      <c r="BX246" s="133"/>
      <c r="BY246" s="133"/>
      <c r="BZ246" s="133"/>
      <c r="CA246" s="133"/>
      <c r="CB246" s="133"/>
      <c r="CC246" s="133"/>
      <c r="CD246" s="133"/>
      <c r="CE246" s="133"/>
      <c r="CF246" s="133"/>
      <c r="CG246" s="133"/>
      <c r="CH246" s="133"/>
      <c r="CI246" s="133"/>
      <c r="CJ246" s="133"/>
      <c r="CK246" s="133"/>
      <c r="CL246" s="133"/>
      <c r="CM246" s="133"/>
      <c r="CN246" s="133"/>
      <c r="CO246" s="133"/>
      <c r="CP246" s="133"/>
      <c r="CQ246" s="133"/>
      <c r="CR246" s="133"/>
      <c r="CS246" s="133"/>
      <c r="CT246" s="133"/>
      <c r="CU246" s="133"/>
      <c r="CV246" s="133"/>
      <c r="CW246" s="133"/>
      <c r="CX246" s="133"/>
      <c r="CY246" s="133"/>
      <c r="CZ246" s="133"/>
      <c r="DA246" s="133"/>
      <c r="DB246" s="133"/>
      <c r="DC246" s="133"/>
      <c r="DD246" s="133"/>
      <c r="DE246" s="133"/>
      <c r="DF246" s="133"/>
      <c r="DG246" s="133"/>
      <c r="DH246" s="133"/>
      <c r="DI246" s="133"/>
      <c r="DJ246" s="133"/>
      <c r="DK246" s="133"/>
      <c r="DL246" s="133"/>
      <c r="DM246" s="133"/>
      <c r="DN246" s="133"/>
      <c r="DO246" s="133"/>
      <c r="DP246" s="133"/>
      <c r="DQ246" s="133"/>
      <c r="DR246" s="133"/>
      <c r="DS246" s="133"/>
      <c r="DT246" s="133"/>
      <c r="DU246" s="133"/>
      <c r="DV246" s="133"/>
      <c r="DW246" s="133"/>
      <c r="DX246" s="133"/>
      <c r="DY246" s="133"/>
      <c r="DZ246" s="133"/>
      <c r="EA246" s="133"/>
      <c r="EB246" s="133"/>
      <c r="EC246" s="133"/>
      <c r="ED246" s="133"/>
      <c r="EE246" s="133"/>
      <c r="EF246" s="133"/>
      <c r="EG246" s="133"/>
      <c r="EH246" s="133"/>
      <c r="EI246" s="133"/>
      <c r="EJ246" s="133"/>
      <c r="EK246" s="133"/>
      <c r="EL246" s="133"/>
      <c r="EM246" s="133"/>
      <c r="EN246" s="133"/>
      <c r="EO246" s="133"/>
      <c r="EP246" s="133"/>
      <c r="EQ246" s="133"/>
      <c r="ER246" s="133"/>
      <c r="ES246" s="133"/>
      <c r="ET246" s="133"/>
      <c r="EU246" s="133"/>
      <c r="EV246" s="133"/>
      <c r="EW246" s="133"/>
      <c r="EX246" s="133"/>
      <c r="EY246" s="133"/>
      <c r="EZ246" s="133"/>
      <c r="FA246" s="133"/>
      <c r="FB246" s="133"/>
      <c r="FC246" s="133"/>
      <c r="FD246" s="133"/>
      <c r="FE246" s="133"/>
      <c r="FF246" s="133"/>
      <c r="FG246" s="133"/>
      <c r="FH246" s="133"/>
      <c r="FI246" s="133"/>
      <c r="FJ246" s="133"/>
      <c r="FK246" s="133"/>
      <c r="FL246" s="133"/>
      <c r="FM246" s="133"/>
      <c r="FN246" s="133"/>
      <c r="FO246" s="133"/>
      <c r="FP246" s="133"/>
      <c r="FQ246" s="133"/>
      <c r="FR246" s="133"/>
      <c r="FS246" s="133"/>
      <c r="FT246" s="133"/>
      <c r="FU246" s="133"/>
      <c r="FV246" s="133"/>
      <c r="FW246" s="133"/>
      <c r="FX246" s="133"/>
      <c r="FY246" s="133"/>
      <c r="FZ246" s="133"/>
      <c r="GA246" s="133"/>
      <c r="GB246" s="133"/>
      <c r="GC246" s="133"/>
      <c r="GD246" s="133"/>
      <c r="GE246" s="133"/>
      <c r="GF246" s="133"/>
      <c r="GG246" s="133"/>
      <c r="GH246" s="133"/>
      <c r="GI246" s="133"/>
      <c r="GJ246" s="133"/>
      <c r="GK246" s="133"/>
      <c r="GL246" s="133"/>
      <c r="GM246" s="133"/>
      <c r="GN246" s="133"/>
      <c r="GO246" s="133"/>
      <c r="GP246" s="133"/>
      <c r="GQ246" s="133"/>
      <c r="GR246" s="133"/>
      <c r="GS246" s="133"/>
      <c r="GT246" s="133"/>
      <c r="GU246" s="133"/>
      <c r="GV246" s="133"/>
      <c r="GW246" s="133"/>
    </row>
    <row r="247" spans="1:205" s="296" customFormat="1">
      <c r="A247" s="208" t="s">
        <v>1682</v>
      </c>
      <c r="B247" s="205" t="s">
        <v>1705</v>
      </c>
      <c r="C247" s="206" t="s">
        <v>1724</v>
      </c>
      <c r="D247" s="335">
        <v>500000</v>
      </c>
      <c r="E247" s="335"/>
      <c r="F247" s="309">
        <f t="shared" si="7"/>
        <v>321307793</v>
      </c>
      <c r="G247" s="60">
        <v>3</v>
      </c>
      <c r="H247" s="310"/>
      <c r="I247" s="549"/>
      <c r="J247" s="133"/>
      <c r="K247" s="133"/>
      <c r="L247" s="133"/>
      <c r="M247" s="133"/>
      <c r="N247" s="133"/>
      <c r="O247" s="133"/>
      <c r="P247" s="133"/>
      <c r="Q247" s="133"/>
      <c r="R247" s="133"/>
      <c r="S247" s="133"/>
      <c r="T247" s="133"/>
      <c r="U247" s="133"/>
      <c r="V247" s="133"/>
      <c r="W247" s="133"/>
      <c r="X247" s="133"/>
      <c r="Y247" s="133"/>
      <c r="Z247" s="133"/>
      <c r="AA247" s="133"/>
      <c r="AB247" s="133"/>
      <c r="AC247" s="133"/>
      <c r="AD247" s="133"/>
      <c r="AE247" s="133"/>
      <c r="AF247" s="133"/>
      <c r="AG247" s="133"/>
      <c r="AH247" s="133"/>
      <c r="AI247" s="133"/>
      <c r="AJ247" s="133"/>
      <c r="AK247" s="133"/>
      <c r="AL247" s="133"/>
      <c r="AM247" s="133"/>
      <c r="AN247" s="133"/>
      <c r="AO247" s="133"/>
      <c r="AP247" s="133"/>
      <c r="AQ247" s="133"/>
      <c r="AR247" s="133"/>
      <c r="AS247" s="133"/>
      <c r="AT247" s="133"/>
      <c r="AU247" s="133"/>
      <c r="AV247" s="133"/>
      <c r="AW247" s="133"/>
      <c r="AX247" s="133"/>
      <c r="AY247" s="133"/>
      <c r="AZ247" s="133"/>
      <c r="BA247" s="133"/>
      <c r="BB247" s="133"/>
      <c r="BC247" s="133"/>
      <c r="BD247" s="133"/>
      <c r="BE247" s="133"/>
      <c r="BF247" s="133"/>
      <c r="BG247" s="133"/>
      <c r="BH247" s="133"/>
      <c r="BI247" s="133"/>
      <c r="BJ247" s="133"/>
      <c r="BK247" s="133"/>
      <c r="BL247" s="133"/>
      <c r="BM247" s="133"/>
      <c r="BN247" s="133"/>
      <c r="BO247" s="133"/>
      <c r="BP247" s="133"/>
      <c r="BQ247" s="133"/>
      <c r="BR247" s="133"/>
      <c r="BS247" s="133"/>
      <c r="BT247" s="133"/>
      <c r="BU247" s="133"/>
      <c r="BV247" s="133"/>
      <c r="BW247" s="133"/>
      <c r="BX247" s="133"/>
      <c r="BY247" s="133"/>
      <c r="BZ247" s="133"/>
      <c r="CA247" s="133"/>
      <c r="CB247" s="133"/>
      <c r="CC247" s="133"/>
      <c r="CD247" s="133"/>
      <c r="CE247" s="133"/>
      <c r="CF247" s="133"/>
      <c r="CG247" s="133"/>
      <c r="CH247" s="133"/>
      <c r="CI247" s="133"/>
      <c r="CJ247" s="133"/>
      <c r="CK247" s="133"/>
      <c r="CL247" s="133"/>
      <c r="CM247" s="133"/>
      <c r="CN247" s="133"/>
      <c r="CO247" s="133"/>
      <c r="CP247" s="133"/>
      <c r="CQ247" s="133"/>
      <c r="CR247" s="133"/>
      <c r="CS247" s="133"/>
      <c r="CT247" s="133"/>
      <c r="CU247" s="133"/>
      <c r="CV247" s="133"/>
      <c r="CW247" s="133"/>
      <c r="CX247" s="133"/>
      <c r="CY247" s="133"/>
      <c r="CZ247" s="133"/>
      <c r="DA247" s="133"/>
      <c r="DB247" s="133"/>
      <c r="DC247" s="133"/>
      <c r="DD247" s="133"/>
      <c r="DE247" s="133"/>
      <c r="DF247" s="133"/>
      <c r="DG247" s="133"/>
      <c r="DH247" s="133"/>
      <c r="DI247" s="133"/>
      <c r="DJ247" s="133"/>
      <c r="DK247" s="133"/>
      <c r="DL247" s="133"/>
      <c r="DM247" s="133"/>
      <c r="DN247" s="133"/>
      <c r="DO247" s="133"/>
      <c r="DP247" s="133"/>
      <c r="DQ247" s="133"/>
      <c r="DR247" s="133"/>
      <c r="DS247" s="133"/>
      <c r="DT247" s="133"/>
      <c r="DU247" s="133"/>
      <c r="DV247" s="133"/>
      <c r="DW247" s="133"/>
      <c r="DX247" s="133"/>
      <c r="DY247" s="133"/>
      <c r="DZ247" s="133"/>
      <c r="EA247" s="133"/>
      <c r="EB247" s="133"/>
      <c r="EC247" s="133"/>
      <c r="ED247" s="133"/>
      <c r="EE247" s="133"/>
      <c r="EF247" s="133"/>
      <c r="EG247" s="133"/>
      <c r="EH247" s="133"/>
      <c r="EI247" s="133"/>
      <c r="EJ247" s="133"/>
      <c r="EK247" s="133"/>
      <c r="EL247" s="133"/>
      <c r="EM247" s="133"/>
      <c r="EN247" s="133"/>
      <c r="EO247" s="133"/>
      <c r="EP247" s="133"/>
      <c r="EQ247" s="133"/>
      <c r="ER247" s="133"/>
      <c r="ES247" s="133"/>
      <c r="ET247" s="133"/>
      <c r="EU247" s="133"/>
      <c r="EV247" s="133"/>
      <c r="EW247" s="133"/>
      <c r="EX247" s="133"/>
      <c r="EY247" s="133"/>
      <c r="EZ247" s="133"/>
      <c r="FA247" s="133"/>
      <c r="FB247" s="133"/>
      <c r="FC247" s="133"/>
      <c r="FD247" s="133"/>
      <c r="FE247" s="133"/>
      <c r="FF247" s="133"/>
      <c r="FG247" s="133"/>
      <c r="FH247" s="133"/>
      <c r="FI247" s="133"/>
      <c r="FJ247" s="133"/>
      <c r="FK247" s="133"/>
      <c r="FL247" s="133"/>
      <c r="FM247" s="133"/>
      <c r="FN247" s="133"/>
      <c r="FO247" s="133"/>
      <c r="FP247" s="133"/>
      <c r="FQ247" s="133"/>
      <c r="FR247" s="133"/>
      <c r="FS247" s="133"/>
      <c r="FT247" s="133"/>
      <c r="FU247" s="133"/>
      <c r="FV247" s="133"/>
      <c r="FW247" s="133"/>
      <c r="FX247" s="133"/>
      <c r="FY247" s="133"/>
      <c r="FZ247" s="133"/>
      <c r="GA247" s="133"/>
      <c r="GB247" s="133"/>
      <c r="GC247" s="133"/>
      <c r="GD247" s="133"/>
      <c r="GE247" s="133"/>
      <c r="GF247" s="133"/>
      <c r="GG247" s="133"/>
      <c r="GH247" s="133"/>
      <c r="GI247" s="133"/>
      <c r="GJ247" s="133"/>
      <c r="GK247" s="133"/>
      <c r="GL247" s="133"/>
      <c r="GM247" s="133"/>
      <c r="GN247" s="133"/>
      <c r="GO247" s="133"/>
      <c r="GP247" s="133"/>
      <c r="GQ247" s="133"/>
      <c r="GR247" s="133"/>
      <c r="GS247" s="133"/>
      <c r="GT247" s="133"/>
      <c r="GU247" s="133"/>
      <c r="GV247" s="133"/>
      <c r="GW247" s="133"/>
    </row>
    <row r="248" spans="1:205" s="296" customFormat="1">
      <c r="A248" s="208" t="s">
        <v>1683</v>
      </c>
      <c r="B248" s="205" t="s">
        <v>1706</v>
      </c>
      <c r="C248" s="206" t="s">
        <v>1716</v>
      </c>
      <c r="D248" s="335">
        <v>3000000</v>
      </c>
      <c r="E248" s="335"/>
      <c r="F248" s="309">
        <f t="shared" si="7"/>
        <v>324307793</v>
      </c>
      <c r="G248" s="60">
        <v>3</v>
      </c>
      <c r="H248" s="310"/>
      <c r="I248" s="549"/>
      <c r="J248" s="133"/>
      <c r="K248" s="133"/>
      <c r="L248" s="133"/>
      <c r="M248" s="133"/>
      <c r="N248" s="133"/>
      <c r="O248" s="133"/>
      <c r="P248" s="133"/>
      <c r="Q248" s="133"/>
      <c r="R248" s="133"/>
      <c r="S248" s="133"/>
      <c r="T248" s="133"/>
      <c r="U248" s="133"/>
      <c r="V248" s="133"/>
      <c r="W248" s="133"/>
      <c r="X248" s="133"/>
      <c r="Y248" s="133"/>
      <c r="Z248" s="133"/>
      <c r="AA248" s="133"/>
      <c r="AB248" s="133"/>
      <c r="AC248" s="133"/>
      <c r="AD248" s="133"/>
      <c r="AE248" s="133"/>
      <c r="AF248" s="133"/>
      <c r="AG248" s="133"/>
      <c r="AH248" s="133"/>
      <c r="AI248" s="133"/>
      <c r="AJ248" s="133"/>
      <c r="AK248" s="133"/>
      <c r="AL248" s="133"/>
      <c r="AM248" s="133"/>
      <c r="AN248" s="133"/>
      <c r="AO248" s="133"/>
      <c r="AP248" s="133"/>
      <c r="AQ248" s="133"/>
      <c r="AR248" s="133"/>
      <c r="AS248" s="133"/>
      <c r="AT248" s="133"/>
      <c r="AU248" s="133"/>
      <c r="AV248" s="133"/>
      <c r="AW248" s="133"/>
      <c r="AX248" s="133"/>
      <c r="AY248" s="133"/>
      <c r="AZ248" s="133"/>
      <c r="BA248" s="133"/>
      <c r="BB248" s="133"/>
      <c r="BC248" s="133"/>
      <c r="BD248" s="133"/>
      <c r="BE248" s="133"/>
      <c r="BF248" s="133"/>
      <c r="BG248" s="133"/>
      <c r="BH248" s="133"/>
      <c r="BI248" s="133"/>
      <c r="BJ248" s="133"/>
      <c r="BK248" s="133"/>
      <c r="BL248" s="133"/>
      <c r="BM248" s="133"/>
      <c r="BN248" s="133"/>
      <c r="BO248" s="133"/>
      <c r="BP248" s="133"/>
      <c r="BQ248" s="133"/>
      <c r="BR248" s="133"/>
      <c r="BS248" s="133"/>
      <c r="BT248" s="133"/>
      <c r="BU248" s="133"/>
      <c r="BV248" s="133"/>
      <c r="BW248" s="133"/>
      <c r="BX248" s="133"/>
      <c r="BY248" s="133"/>
      <c r="BZ248" s="133"/>
      <c r="CA248" s="133"/>
      <c r="CB248" s="133"/>
      <c r="CC248" s="133"/>
      <c r="CD248" s="133"/>
      <c r="CE248" s="133"/>
      <c r="CF248" s="133"/>
      <c r="CG248" s="133"/>
      <c r="CH248" s="133"/>
      <c r="CI248" s="133"/>
      <c r="CJ248" s="133"/>
      <c r="CK248" s="133"/>
      <c r="CL248" s="133"/>
      <c r="CM248" s="133"/>
      <c r="CN248" s="133"/>
      <c r="CO248" s="133"/>
      <c r="CP248" s="133"/>
      <c r="CQ248" s="133"/>
      <c r="CR248" s="133"/>
      <c r="CS248" s="133"/>
      <c r="CT248" s="133"/>
      <c r="CU248" s="133"/>
      <c r="CV248" s="133"/>
      <c r="CW248" s="133"/>
      <c r="CX248" s="133"/>
      <c r="CY248" s="133"/>
      <c r="CZ248" s="133"/>
      <c r="DA248" s="133"/>
      <c r="DB248" s="133"/>
      <c r="DC248" s="133"/>
      <c r="DD248" s="133"/>
      <c r="DE248" s="133"/>
      <c r="DF248" s="133"/>
      <c r="DG248" s="133"/>
      <c r="DH248" s="133"/>
      <c r="DI248" s="133"/>
      <c r="DJ248" s="133"/>
      <c r="DK248" s="133"/>
      <c r="DL248" s="133"/>
      <c r="DM248" s="133"/>
      <c r="DN248" s="133"/>
      <c r="DO248" s="133"/>
      <c r="DP248" s="133"/>
      <c r="DQ248" s="133"/>
      <c r="DR248" s="133"/>
      <c r="DS248" s="133"/>
      <c r="DT248" s="133"/>
      <c r="DU248" s="133"/>
      <c r="DV248" s="133"/>
      <c r="DW248" s="133"/>
      <c r="DX248" s="133"/>
      <c r="DY248" s="133"/>
      <c r="DZ248" s="133"/>
      <c r="EA248" s="133"/>
      <c r="EB248" s="133"/>
      <c r="EC248" s="133"/>
      <c r="ED248" s="133"/>
      <c r="EE248" s="133"/>
      <c r="EF248" s="133"/>
      <c r="EG248" s="133"/>
      <c r="EH248" s="133"/>
      <c r="EI248" s="133"/>
      <c r="EJ248" s="133"/>
      <c r="EK248" s="133"/>
      <c r="EL248" s="133"/>
      <c r="EM248" s="133"/>
      <c r="EN248" s="133"/>
      <c r="EO248" s="133"/>
      <c r="EP248" s="133"/>
      <c r="EQ248" s="133"/>
      <c r="ER248" s="133"/>
      <c r="ES248" s="133"/>
      <c r="ET248" s="133"/>
      <c r="EU248" s="133"/>
      <c r="EV248" s="133"/>
      <c r="EW248" s="133"/>
      <c r="EX248" s="133"/>
      <c r="EY248" s="133"/>
      <c r="EZ248" s="133"/>
      <c r="FA248" s="133"/>
      <c r="FB248" s="133"/>
      <c r="FC248" s="133"/>
      <c r="FD248" s="133"/>
      <c r="FE248" s="133"/>
      <c r="FF248" s="133"/>
      <c r="FG248" s="133"/>
      <c r="FH248" s="133"/>
      <c r="FI248" s="133"/>
      <c r="FJ248" s="133"/>
      <c r="FK248" s="133"/>
      <c r="FL248" s="133"/>
      <c r="FM248" s="133"/>
      <c r="FN248" s="133"/>
      <c r="FO248" s="133"/>
      <c r="FP248" s="133"/>
      <c r="FQ248" s="133"/>
      <c r="FR248" s="133"/>
      <c r="FS248" s="133"/>
      <c r="FT248" s="133"/>
      <c r="FU248" s="133"/>
      <c r="FV248" s="133"/>
      <c r="FW248" s="133"/>
      <c r="FX248" s="133"/>
      <c r="FY248" s="133"/>
      <c r="FZ248" s="133"/>
      <c r="GA248" s="133"/>
      <c r="GB248" s="133"/>
      <c r="GC248" s="133"/>
      <c r="GD248" s="133"/>
      <c r="GE248" s="133"/>
      <c r="GF248" s="133"/>
      <c r="GG248" s="133"/>
      <c r="GH248" s="133"/>
      <c r="GI248" s="133"/>
      <c r="GJ248" s="133"/>
      <c r="GK248" s="133"/>
      <c r="GL248" s="133"/>
      <c r="GM248" s="133"/>
      <c r="GN248" s="133"/>
      <c r="GO248" s="133"/>
      <c r="GP248" s="133"/>
      <c r="GQ248" s="133"/>
      <c r="GR248" s="133"/>
      <c r="GS248" s="133"/>
      <c r="GT248" s="133"/>
      <c r="GU248" s="133"/>
      <c r="GV248" s="133"/>
      <c r="GW248" s="133"/>
    </row>
    <row r="249" spans="1:205" s="296" customFormat="1">
      <c r="A249" s="208" t="s">
        <v>1684</v>
      </c>
      <c r="B249" s="205" t="s">
        <v>1707</v>
      </c>
      <c r="C249" s="206" t="s">
        <v>21</v>
      </c>
      <c r="D249" s="335">
        <v>100000</v>
      </c>
      <c r="E249" s="335"/>
      <c r="F249" s="309">
        <f t="shared" si="7"/>
        <v>324407793</v>
      </c>
      <c r="G249" s="60">
        <v>3</v>
      </c>
      <c r="H249" s="310"/>
      <c r="I249" s="549"/>
      <c r="J249" s="133"/>
      <c r="K249" s="133"/>
      <c r="L249" s="133"/>
      <c r="M249" s="133"/>
      <c r="N249" s="133"/>
      <c r="O249" s="133"/>
      <c r="P249" s="133"/>
      <c r="Q249" s="133"/>
      <c r="R249" s="133"/>
      <c r="S249" s="133"/>
      <c r="T249" s="133"/>
      <c r="U249" s="133"/>
      <c r="V249" s="133"/>
      <c r="W249" s="133"/>
      <c r="X249" s="133"/>
      <c r="Y249" s="133"/>
      <c r="Z249" s="133"/>
      <c r="AA249" s="133"/>
      <c r="AB249" s="133"/>
      <c r="AC249" s="133"/>
      <c r="AD249" s="133"/>
      <c r="AE249" s="133"/>
      <c r="AF249" s="133"/>
      <c r="AG249" s="133"/>
      <c r="AH249" s="133"/>
      <c r="AI249" s="133"/>
      <c r="AJ249" s="133"/>
      <c r="AK249" s="133"/>
      <c r="AL249" s="133"/>
      <c r="AM249" s="133"/>
      <c r="AN249" s="133"/>
      <c r="AO249" s="133"/>
      <c r="AP249" s="133"/>
      <c r="AQ249" s="133"/>
      <c r="AR249" s="133"/>
      <c r="AS249" s="133"/>
      <c r="AT249" s="133"/>
      <c r="AU249" s="133"/>
      <c r="AV249" s="133"/>
      <c r="AW249" s="133"/>
      <c r="AX249" s="133"/>
      <c r="AY249" s="133"/>
      <c r="AZ249" s="133"/>
      <c r="BA249" s="133"/>
      <c r="BB249" s="133"/>
      <c r="BC249" s="133"/>
      <c r="BD249" s="133"/>
      <c r="BE249" s="133"/>
      <c r="BF249" s="133"/>
      <c r="BG249" s="133"/>
      <c r="BH249" s="133"/>
      <c r="BI249" s="133"/>
      <c r="BJ249" s="133"/>
      <c r="BK249" s="133"/>
      <c r="BL249" s="133"/>
      <c r="BM249" s="133"/>
      <c r="BN249" s="133"/>
      <c r="BO249" s="133"/>
      <c r="BP249" s="133"/>
      <c r="BQ249" s="133"/>
      <c r="BR249" s="133"/>
      <c r="BS249" s="133"/>
      <c r="BT249" s="133"/>
      <c r="BU249" s="133"/>
      <c r="BV249" s="133"/>
      <c r="BW249" s="133"/>
      <c r="BX249" s="133"/>
      <c r="BY249" s="133"/>
      <c r="BZ249" s="133"/>
      <c r="CA249" s="133"/>
      <c r="CB249" s="133"/>
      <c r="CC249" s="133"/>
      <c r="CD249" s="133"/>
      <c r="CE249" s="133"/>
      <c r="CF249" s="133"/>
      <c r="CG249" s="133"/>
      <c r="CH249" s="133"/>
      <c r="CI249" s="133"/>
      <c r="CJ249" s="133"/>
      <c r="CK249" s="133"/>
      <c r="CL249" s="133"/>
      <c r="CM249" s="133"/>
      <c r="CN249" s="133"/>
      <c r="CO249" s="133"/>
      <c r="CP249" s="133"/>
      <c r="CQ249" s="133"/>
      <c r="CR249" s="133"/>
      <c r="CS249" s="133"/>
      <c r="CT249" s="133"/>
      <c r="CU249" s="133"/>
      <c r="CV249" s="133"/>
      <c r="CW249" s="133"/>
      <c r="CX249" s="133"/>
      <c r="CY249" s="133"/>
      <c r="CZ249" s="133"/>
      <c r="DA249" s="133"/>
      <c r="DB249" s="133"/>
      <c r="DC249" s="133"/>
      <c r="DD249" s="133"/>
      <c r="DE249" s="133"/>
      <c r="DF249" s="133"/>
      <c r="DG249" s="133"/>
      <c r="DH249" s="133"/>
      <c r="DI249" s="133"/>
      <c r="DJ249" s="133"/>
      <c r="DK249" s="133"/>
      <c r="DL249" s="133"/>
      <c r="DM249" s="133"/>
      <c r="DN249" s="133"/>
      <c r="DO249" s="133"/>
      <c r="DP249" s="133"/>
      <c r="DQ249" s="133"/>
      <c r="DR249" s="133"/>
      <c r="DS249" s="133"/>
      <c r="DT249" s="133"/>
      <c r="DU249" s="133"/>
      <c r="DV249" s="133"/>
      <c r="DW249" s="133"/>
      <c r="DX249" s="133"/>
      <c r="DY249" s="133"/>
      <c r="DZ249" s="133"/>
      <c r="EA249" s="133"/>
      <c r="EB249" s="133"/>
      <c r="EC249" s="133"/>
      <c r="ED249" s="133"/>
      <c r="EE249" s="133"/>
      <c r="EF249" s="133"/>
      <c r="EG249" s="133"/>
      <c r="EH249" s="133"/>
      <c r="EI249" s="133"/>
      <c r="EJ249" s="133"/>
      <c r="EK249" s="133"/>
      <c r="EL249" s="133"/>
      <c r="EM249" s="133"/>
      <c r="EN249" s="133"/>
      <c r="EO249" s="133"/>
      <c r="EP249" s="133"/>
      <c r="EQ249" s="133"/>
      <c r="ER249" s="133"/>
      <c r="ES249" s="133"/>
      <c r="ET249" s="133"/>
      <c r="EU249" s="133"/>
      <c r="EV249" s="133"/>
      <c r="EW249" s="133"/>
      <c r="EX249" s="133"/>
      <c r="EY249" s="133"/>
      <c r="EZ249" s="133"/>
      <c r="FA249" s="133"/>
      <c r="FB249" s="133"/>
      <c r="FC249" s="133"/>
      <c r="FD249" s="133"/>
      <c r="FE249" s="133"/>
      <c r="FF249" s="133"/>
      <c r="FG249" s="133"/>
      <c r="FH249" s="133"/>
      <c r="FI249" s="133"/>
      <c r="FJ249" s="133"/>
      <c r="FK249" s="133"/>
      <c r="FL249" s="133"/>
      <c r="FM249" s="133"/>
      <c r="FN249" s="133"/>
      <c r="FO249" s="133"/>
      <c r="FP249" s="133"/>
      <c r="FQ249" s="133"/>
      <c r="FR249" s="133"/>
      <c r="FS249" s="133"/>
      <c r="FT249" s="133"/>
      <c r="FU249" s="133"/>
      <c r="FV249" s="133"/>
      <c r="FW249" s="133"/>
      <c r="FX249" s="133"/>
      <c r="FY249" s="133"/>
      <c r="FZ249" s="133"/>
      <c r="GA249" s="133"/>
      <c r="GB249" s="133"/>
      <c r="GC249" s="133"/>
      <c r="GD249" s="133"/>
      <c r="GE249" s="133"/>
      <c r="GF249" s="133"/>
      <c r="GG249" s="133"/>
      <c r="GH249" s="133"/>
      <c r="GI249" s="133"/>
      <c r="GJ249" s="133"/>
      <c r="GK249" s="133"/>
      <c r="GL249" s="133"/>
      <c r="GM249" s="133"/>
      <c r="GN249" s="133"/>
      <c r="GO249" s="133"/>
      <c r="GP249" s="133"/>
      <c r="GQ249" s="133"/>
      <c r="GR249" s="133"/>
      <c r="GS249" s="133"/>
      <c r="GT249" s="133"/>
      <c r="GU249" s="133"/>
      <c r="GV249" s="133"/>
      <c r="GW249" s="133"/>
    </row>
    <row r="250" spans="1:205" s="296" customFormat="1" ht="38.25">
      <c r="A250" s="991" t="s">
        <v>1684</v>
      </c>
      <c r="B250" s="985" t="s">
        <v>1707</v>
      </c>
      <c r="C250" s="182" t="s">
        <v>1738</v>
      </c>
      <c r="D250" s="210">
        <v>193166667</v>
      </c>
      <c r="E250" s="335"/>
      <c r="F250" s="309">
        <f t="shared" si="7"/>
        <v>517574460</v>
      </c>
      <c r="G250" s="60">
        <v>4</v>
      </c>
      <c r="H250" s="310">
        <v>4.2</v>
      </c>
      <c r="I250" s="549"/>
      <c r="J250" s="133"/>
      <c r="K250" s="133"/>
      <c r="L250" s="133"/>
      <c r="M250" s="133"/>
      <c r="N250" s="133"/>
      <c r="O250" s="133"/>
      <c r="P250" s="133"/>
      <c r="Q250" s="133"/>
      <c r="R250" s="133"/>
      <c r="S250" s="133"/>
      <c r="T250" s="133"/>
      <c r="U250" s="133"/>
      <c r="V250" s="133"/>
      <c r="W250" s="133"/>
      <c r="X250" s="133"/>
      <c r="Y250" s="133"/>
      <c r="Z250" s="133"/>
      <c r="AA250" s="133"/>
      <c r="AB250" s="133"/>
      <c r="AC250" s="133"/>
      <c r="AD250" s="133"/>
      <c r="AE250" s="133"/>
      <c r="AF250" s="133"/>
      <c r="AG250" s="133"/>
      <c r="AH250" s="133"/>
      <c r="AI250" s="133"/>
      <c r="AJ250" s="133"/>
      <c r="AK250" s="133"/>
      <c r="AL250" s="133"/>
      <c r="AM250" s="133"/>
      <c r="AN250" s="133"/>
      <c r="AO250" s="133"/>
      <c r="AP250" s="133"/>
      <c r="AQ250" s="133"/>
      <c r="AR250" s="133"/>
      <c r="AS250" s="133"/>
      <c r="AT250" s="133"/>
      <c r="AU250" s="133"/>
      <c r="AV250" s="133"/>
      <c r="AW250" s="133"/>
      <c r="AX250" s="133"/>
      <c r="AY250" s="133"/>
      <c r="AZ250" s="133"/>
      <c r="BA250" s="133"/>
      <c r="BB250" s="133"/>
      <c r="BC250" s="133"/>
      <c r="BD250" s="133"/>
      <c r="BE250" s="133"/>
      <c r="BF250" s="133"/>
      <c r="BG250" s="133"/>
      <c r="BH250" s="133"/>
      <c r="BI250" s="133"/>
      <c r="BJ250" s="133"/>
      <c r="BK250" s="133"/>
      <c r="BL250" s="133"/>
      <c r="BM250" s="133"/>
      <c r="BN250" s="133"/>
      <c r="BO250" s="133"/>
      <c r="BP250" s="133"/>
      <c r="BQ250" s="133"/>
      <c r="BR250" s="133"/>
      <c r="BS250" s="133"/>
      <c r="BT250" s="133"/>
      <c r="BU250" s="133"/>
      <c r="BV250" s="133"/>
      <c r="BW250" s="133"/>
      <c r="BX250" s="133"/>
      <c r="BY250" s="133"/>
      <c r="BZ250" s="133"/>
      <c r="CA250" s="133"/>
      <c r="CB250" s="133"/>
      <c r="CC250" s="133"/>
      <c r="CD250" s="133"/>
      <c r="CE250" s="133"/>
      <c r="CF250" s="133"/>
      <c r="CG250" s="133"/>
      <c r="CH250" s="133"/>
      <c r="CI250" s="133"/>
      <c r="CJ250" s="133"/>
      <c r="CK250" s="133"/>
      <c r="CL250" s="133"/>
      <c r="CM250" s="133"/>
      <c r="CN250" s="133"/>
      <c r="CO250" s="133"/>
      <c r="CP250" s="133"/>
      <c r="CQ250" s="133"/>
      <c r="CR250" s="133"/>
      <c r="CS250" s="133"/>
      <c r="CT250" s="133"/>
      <c r="CU250" s="133"/>
      <c r="CV250" s="133"/>
      <c r="CW250" s="133"/>
      <c r="CX250" s="133"/>
      <c r="CY250" s="133"/>
      <c r="CZ250" s="133"/>
      <c r="DA250" s="133"/>
      <c r="DB250" s="133"/>
      <c r="DC250" s="133"/>
      <c r="DD250" s="133"/>
      <c r="DE250" s="133"/>
      <c r="DF250" s="133"/>
      <c r="DG250" s="133"/>
      <c r="DH250" s="133"/>
      <c r="DI250" s="133"/>
      <c r="DJ250" s="133"/>
      <c r="DK250" s="133"/>
      <c r="DL250" s="133"/>
      <c r="DM250" s="133"/>
      <c r="DN250" s="133"/>
      <c r="DO250" s="133"/>
      <c r="DP250" s="133"/>
      <c r="DQ250" s="133"/>
      <c r="DR250" s="133"/>
      <c r="DS250" s="133"/>
      <c r="DT250" s="133"/>
      <c r="DU250" s="133"/>
      <c r="DV250" s="133"/>
      <c r="DW250" s="133"/>
      <c r="DX250" s="133"/>
      <c r="DY250" s="133"/>
      <c r="DZ250" s="133"/>
      <c r="EA250" s="133"/>
      <c r="EB250" s="133"/>
      <c r="EC250" s="133"/>
      <c r="ED250" s="133"/>
      <c r="EE250" s="133"/>
      <c r="EF250" s="133"/>
      <c r="EG250" s="133"/>
      <c r="EH250" s="133"/>
      <c r="EI250" s="133"/>
      <c r="EJ250" s="133"/>
      <c r="EK250" s="133"/>
      <c r="EL250" s="133"/>
      <c r="EM250" s="133"/>
      <c r="EN250" s="133"/>
      <c r="EO250" s="133"/>
      <c r="EP250" s="133"/>
      <c r="EQ250" s="133"/>
      <c r="ER250" s="133"/>
      <c r="ES250" s="133"/>
      <c r="ET250" s="133"/>
      <c r="EU250" s="133"/>
      <c r="EV250" s="133"/>
      <c r="EW250" s="133"/>
      <c r="EX250" s="133"/>
      <c r="EY250" s="133"/>
      <c r="EZ250" s="133"/>
      <c r="FA250" s="133"/>
      <c r="FB250" s="133"/>
      <c r="FC250" s="133"/>
      <c r="FD250" s="133"/>
      <c r="FE250" s="133"/>
      <c r="FF250" s="133"/>
      <c r="FG250" s="133"/>
      <c r="FH250" s="133"/>
      <c r="FI250" s="133"/>
      <c r="FJ250" s="133"/>
      <c r="FK250" s="133"/>
      <c r="FL250" s="133"/>
      <c r="FM250" s="133"/>
      <c r="FN250" s="133"/>
      <c r="FO250" s="133"/>
      <c r="FP250" s="133"/>
      <c r="FQ250" s="133"/>
      <c r="FR250" s="133"/>
      <c r="FS250" s="133"/>
      <c r="FT250" s="133"/>
      <c r="FU250" s="133"/>
      <c r="FV250" s="133"/>
      <c r="FW250" s="133"/>
      <c r="FX250" s="133"/>
      <c r="FY250" s="133"/>
      <c r="FZ250" s="133"/>
      <c r="GA250" s="133"/>
      <c r="GB250" s="133"/>
      <c r="GC250" s="133"/>
      <c r="GD250" s="133"/>
      <c r="GE250" s="133"/>
      <c r="GF250" s="133"/>
      <c r="GG250" s="133"/>
      <c r="GH250" s="133"/>
      <c r="GI250" s="133"/>
      <c r="GJ250" s="133"/>
      <c r="GK250" s="133"/>
      <c r="GL250" s="133"/>
      <c r="GM250" s="133"/>
      <c r="GN250" s="133"/>
      <c r="GO250" s="133"/>
      <c r="GP250" s="133"/>
      <c r="GQ250" s="133"/>
      <c r="GR250" s="133"/>
      <c r="GS250" s="133"/>
      <c r="GT250" s="133"/>
      <c r="GU250" s="133"/>
      <c r="GV250" s="133"/>
      <c r="GW250" s="133"/>
    </row>
    <row r="251" spans="1:205" s="296" customFormat="1">
      <c r="A251" s="208" t="s">
        <v>1684</v>
      </c>
      <c r="B251" s="205" t="s">
        <v>1707</v>
      </c>
      <c r="C251" s="206" t="s">
        <v>1745</v>
      </c>
      <c r="D251" s="335">
        <v>300000</v>
      </c>
      <c r="E251" s="335"/>
      <c r="F251" s="309">
        <f t="shared" si="7"/>
        <v>517874460</v>
      </c>
      <c r="G251" s="60">
        <v>3</v>
      </c>
      <c r="H251" s="310"/>
      <c r="I251" s="549"/>
      <c r="J251" s="133"/>
      <c r="K251" s="133"/>
      <c r="L251" s="133"/>
      <c r="M251" s="133"/>
      <c r="N251" s="133"/>
      <c r="O251" s="133"/>
      <c r="P251" s="133"/>
      <c r="Q251" s="133"/>
      <c r="R251" s="133"/>
      <c r="S251" s="133"/>
      <c r="T251" s="133"/>
      <c r="U251" s="133"/>
      <c r="V251" s="133"/>
      <c r="W251" s="133"/>
      <c r="X251" s="133"/>
      <c r="Y251" s="133"/>
      <c r="Z251" s="133"/>
      <c r="AA251" s="133"/>
      <c r="AB251" s="133"/>
      <c r="AC251" s="133"/>
      <c r="AD251" s="133"/>
      <c r="AE251" s="133"/>
      <c r="AF251" s="133"/>
      <c r="AG251" s="133"/>
      <c r="AH251" s="133"/>
      <c r="AI251" s="133"/>
      <c r="AJ251" s="133"/>
      <c r="AK251" s="133"/>
      <c r="AL251" s="133"/>
      <c r="AM251" s="133"/>
      <c r="AN251" s="133"/>
      <c r="AO251" s="133"/>
      <c r="AP251" s="133"/>
      <c r="AQ251" s="133"/>
      <c r="AR251" s="133"/>
      <c r="AS251" s="133"/>
      <c r="AT251" s="133"/>
      <c r="AU251" s="133"/>
      <c r="AV251" s="133"/>
      <c r="AW251" s="133"/>
      <c r="AX251" s="133"/>
      <c r="AY251" s="133"/>
      <c r="AZ251" s="133"/>
      <c r="BA251" s="133"/>
      <c r="BB251" s="133"/>
      <c r="BC251" s="133"/>
      <c r="BD251" s="133"/>
      <c r="BE251" s="133"/>
      <c r="BF251" s="133"/>
      <c r="BG251" s="133"/>
      <c r="BH251" s="133"/>
      <c r="BI251" s="133"/>
      <c r="BJ251" s="133"/>
      <c r="BK251" s="133"/>
      <c r="BL251" s="133"/>
      <c r="BM251" s="133"/>
      <c r="BN251" s="133"/>
      <c r="BO251" s="133"/>
      <c r="BP251" s="133"/>
      <c r="BQ251" s="133"/>
      <c r="BR251" s="133"/>
      <c r="BS251" s="133"/>
      <c r="BT251" s="133"/>
      <c r="BU251" s="133"/>
      <c r="BV251" s="133"/>
      <c r="BW251" s="133"/>
      <c r="BX251" s="133"/>
      <c r="BY251" s="133"/>
      <c r="BZ251" s="133"/>
      <c r="CA251" s="133"/>
      <c r="CB251" s="133"/>
      <c r="CC251" s="133"/>
      <c r="CD251" s="133"/>
      <c r="CE251" s="133"/>
      <c r="CF251" s="133"/>
      <c r="CG251" s="133"/>
      <c r="CH251" s="133"/>
      <c r="CI251" s="133"/>
      <c r="CJ251" s="133"/>
      <c r="CK251" s="133"/>
      <c r="CL251" s="133"/>
      <c r="CM251" s="133"/>
      <c r="CN251" s="133"/>
      <c r="CO251" s="133"/>
      <c r="CP251" s="133"/>
      <c r="CQ251" s="133"/>
      <c r="CR251" s="133"/>
      <c r="CS251" s="133"/>
      <c r="CT251" s="133"/>
      <c r="CU251" s="133"/>
      <c r="CV251" s="133"/>
      <c r="CW251" s="133"/>
      <c r="CX251" s="133"/>
      <c r="CY251" s="133"/>
      <c r="CZ251" s="133"/>
      <c r="DA251" s="133"/>
      <c r="DB251" s="133"/>
      <c r="DC251" s="133"/>
      <c r="DD251" s="133"/>
      <c r="DE251" s="133"/>
      <c r="DF251" s="133"/>
      <c r="DG251" s="133"/>
      <c r="DH251" s="133"/>
      <c r="DI251" s="133"/>
      <c r="DJ251" s="133"/>
      <c r="DK251" s="133"/>
      <c r="DL251" s="133"/>
      <c r="DM251" s="133"/>
      <c r="DN251" s="133"/>
      <c r="DO251" s="133"/>
      <c r="DP251" s="133"/>
      <c r="DQ251" s="133"/>
      <c r="DR251" s="133"/>
      <c r="DS251" s="133"/>
      <c r="DT251" s="133"/>
      <c r="DU251" s="133"/>
      <c r="DV251" s="133"/>
      <c r="DW251" s="133"/>
      <c r="DX251" s="133"/>
      <c r="DY251" s="133"/>
      <c r="DZ251" s="133"/>
      <c r="EA251" s="133"/>
      <c r="EB251" s="133"/>
      <c r="EC251" s="133"/>
      <c r="ED251" s="133"/>
      <c r="EE251" s="133"/>
      <c r="EF251" s="133"/>
      <c r="EG251" s="133"/>
      <c r="EH251" s="133"/>
      <c r="EI251" s="133"/>
      <c r="EJ251" s="133"/>
      <c r="EK251" s="133"/>
      <c r="EL251" s="133"/>
      <c r="EM251" s="133"/>
      <c r="EN251" s="133"/>
      <c r="EO251" s="133"/>
      <c r="EP251" s="133"/>
      <c r="EQ251" s="133"/>
      <c r="ER251" s="133"/>
      <c r="ES251" s="133"/>
      <c r="ET251" s="133"/>
      <c r="EU251" s="133"/>
      <c r="EV251" s="133"/>
      <c r="EW251" s="133"/>
      <c r="EX251" s="133"/>
      <c r="EY251" s="133"/>
      <c r="EZ251" s="133"/>
      <c r="FA251" s="133"/>
      <c r="FB251" s="133"/>
      <c r="FC251" s="133"/>
      <c r="FD251" s="133"/>
      <c r="FE251" s="133"/>
      <c r="FF251" s="133"/>
      <c r="FG251" s="133"/>
      <c r="FH251" s="133"/>
      <c r="FI251" s="133"/>
      <c r="FJ251" s="133"/>
      <c r="FK251" s="133"/>
      <c r="FL251" s="133"/>
      <c r="FM251" s="133"/>
      <c r="FN251" s="133"/>
      <c r="FO251" s="133"/>
      <c r="FP251" s="133"/>
      <c r="FQ251" s="133"/>
      <c r="FR251" s="133"/>
      <c r="FS251" s="133"/>
      <c r="FT251" s="133"/>
      <c r="FU251" s="133"/>
      <c r="FV251" s="133"/>
      <c r="FW251" s="133"/>
      <c r="FX251" s="133"/>
      <c r="FY251" s="133"/>
      <c r="FZ251" s="133"/>
      <c r="GA251" s="133"/>
      <c r="GB251" s="133"/>
      <c r="GC251" s="133"/>
      <c r="GD251" s="133"/>
      <c r="GE251" s="133"/>
      <c r="GF251" s="133"/>
      <c r="GG251" s="133"/>
      <c r="GH251" s="133"/>
      <c r="GI251" s="133"/>
      <c r="GJ251" s="133"/>
      <c r="GK251" s="133"/>
      <c r="GL251" s="133"/>
      <c r="GM251" s="133"/>
      <c r="GN251" s="133"/>
      <c r="GO251" s="133"/>
      <c r="GP251" s="133"/>
      <c r="GQ251" s="133"/>
      <c r="GR251" s="133"/>
      <c r="GS251" s="133"/>
      <c r="GT251" s="133"/>
      <c r="GU251" s="133"/>
      <c r="GV251" s="133"/>
      <c r="GW251" s="133"/>
    </row>
    <row r="252" spans="1:205" s="296" customFormat="1">
      <c r="A252" s="208" t="s">
        <v>1685</v>
      </c>
      <c r="B252" s="205" t="s">
        <v>1708</v>
      </c>
      <c r="C252" s="206" t="s">
        <v>21</v>
      </c>
      <c r="D252" s="335">
        <v>200000</v>
      </c>
      <c r="E252" s="335"/>
      <c r="F252" s="309">
        <f t="shared" si="7"/>
        <v>518074460</v>
      </c>
      <c r="G252" s="60">
        <v>3</v>
      </c>
      <c r="H252" s="310"/>
      <c r="I252" s="549"/>
      <c r="J252" s="133"/>
      <c r="K252" s="133"/>
      <c r="L252" s="133"/>
      <c r="M252" s="133"/>
      <c r="N252" s="133"/>
      <c r="O252" s="133"/>
      <c r="P252" s="133"/>
      <c r="Q252" s="133"/>
      <c r="R252" s="133"/>
      <c r="S252" s="133"/>
      <c r="T252" s="133"/>
      <c r="U252" s="133"/>
      <c r="V252" s="133"/>
      <c r="W252" s="133"/>
      <c r="X252" s="133"/>
      <c r="Y252" s="133"/>
      <c r="Z252" s="133"/>
      <c r="AA252" s="133"/>
      <c r="AB252" s="133"/>
      <c r="AC252" s="133"/>
      <c r="AD252" s="133"/>
      <c r="AE252" s="133"/>
      <c r="AF252" s="133"/>
      <c r="AG252" s="133"/>
      <c r="AH252" s="133"/>
      <c r="AI252" s="133"/>
      <c r="AJ252" s="133"/>
      <c r="AK252" s="133"/>
      <c r="AL252" s="133"/>
      <c r="AM252" s="133"/>
      <c r="AN252" s="133"/>
      <c r="AO252" s="133"/>
      <c r="AP252" s="133"/>
      <c r="AQ252" s="133"/>
      <c r="AR252" s="133"/>
      <c r="AS252" s="133"/>
      <c r="AT252" s="133"/>
      <c r="AU252" s="133"/>
      <c r="AV252" s="133"/>
      <c r="AW252" s="133"/>
      <c r="AX252" s="133"/>
      <c r="AY252" s="133"/>
      <c r="AZ252" s="133"/>
      <c r="BA252" s="133"/>
      <c r="BB252" s="133"/>
      <c r="BC252" s="133"/>
      <c r="BD252" s="133"/>
      <c r="BE252" s="133"/>
      <c r="BF252" s="133"/>
      <c r="BG252" s="133"/>
      <c r="BH252" s="133"/>
      <c r="BI252" s="133"/>
      <c r="BJ252" s="133"/>
      <c r="BK252" s="133"/>
      <c r="BL252" s="133"/>
      <c r="BM252" s="133"/>
      <c r="BN252" s="133"/>
      <c r="BO252" s="133"/>
      <c r="BP252" s="133"/>
      <c r="BQ252" s="133"/>
      <c r="BR252" s="133"/>
      <c r="BS252" s="133"/>
      <c r="BT252" s="133"/>
      <c r="BU252" s="133"/>
      <c r="BV252" s="133"/>
      <c r="BW252" s="133"/>
      <c r="BX252" s="133"/>
      <c r="BY252" s="133"/>
      <c r="BZ252" s="133"/>
      <c r="CA252" s="133"/>
      <c r="CB252" s="133"/>
      <c r="CC252" s="133"/>
      <c r="CD252" s="133"/>
      <c r="CE252" s="133"/>
      <c r="CF252" s="133"/>
      <c r="CG252" s="133"/>
      <c r="CH252" s="133"/>
      <c r="CI252" s="133"/>
      <c r="CJ252" s="133"/>
      <c r="CK252" s="133"/>
      <c r="CL252" s="133"/>
      <c r="CM252" s="133"/>
      <c r="CN252" s="133"/>
      <c r="CO252" s="133"/>
      <c r="CP252" s="133"/>
      <c r="CQ252" s="133"/>
      <c r="CR252" s="133"/>
      <c r="CS252" s="133"/>
      <c r="CT252" s="133"/>
      <c r="CU252" s="133"/>
      <c r="CV252" s="133"/>
      <c r="CW252" s="133"/>
      <c r="CX252" s="133"/>
      <c r="CY252" s="133"/>
      <c r="CZ252" s="133"/>
      <c r="DA252" s="133"/>
      <c r="DB252" s="133"/>
      <c r="DC252" s="133"/>
      <c r="DD252" s="133"/>
      <c r="DE252" s="133"/>
      <c r="DF252" s="133"/>
      <c r="DG252" s="133"/>
      <c r="DH252" s="133"/>
      <c r="DI252" s="133"/>
      <c r="DJ252" s="133"/>
      <c r="DK252" s="133"/>
      <c r="DL252" s="133"/>
      <c r="DM252" s="133"/>
      <c r="DN252" s="133"/>
      <c r="DO252" s="133"/>
      <c r="DP252" s="133"/>
      <c r="DQ252" s="133"/>
      <c r="DR252" s="133"/>
      <c r="DS252" s="133"/>
      <c r="DT252" s="133"/>
      <c r="DU252" s="133"/>
      <c r="DV252" s="133"/>
      <c r="DW252" s="133"/>
      <c r="DX252" s="133"/>
      <c r="DY252" s="133"/>
      <c r="DZ252" s="133"/>
      <c r="EA252" s="133"/>
      <c r="EB252" s="133"/>
      <c r="EC252" s="133"/>
      <c r="ED252" s="133"/>
      <c r="EE252" s="133"/>
      <c r="EF252" s="133"/>
      <c r="EG252" s="133"/>
      <c r="EH252" s="133"/>
      <c r="EI252" s="133"/>
      <c r="EJ252" s="133"/>
      <c r="EK252" s="133"/>
      <c r="EL252" s="133"/>
      <c r="EM252" s="133"/>
      <c r="EN252" s="133"/>
      <c r="EO252" s="133"/>
      <c r="EP252" s="133"/>
      <c r="EQ252" s="133"/>
      <c r="ER252" s="133"/>
      <c r="ES252" s="133"/>
      <c r="ET252" s="133"/>
      <c r="EU252" s="133"/>
      <c r="EV252" s="133"/>
      <c r="EW252" s="133"/>
      <c r="EX252" s="133"/>
      <c r="EY252" s="133"/>
      <c r="EZ252" s="133"/>
      <c r="FA252" s="133"/>
      <c r="FB252" s="133"/>
      <c r="FC252" s="133"/>
      <c r="FD252" s="133"/>
      <c r="FE252" s="133"/>
      <c r="FF252" s="133"/>
      <c r="FG252" s="133"/>
      <c r="FH252" s="133"/>
      <c r="FI252" s="133"/>
      <c r="FJ252" s="133"/>
      <c r="FK252" s="133"/>
      <c r="FL252" s="133"/>
      <c r="FM252" s="133"/>
      <c r="FN252" s="133"/>
      <c r="FO252" s="133"/>
      <c r="FP252" s="133"/>
      <c r="FQ252" s="133"/>
      <c r="FR252" s="133"/>
      <c r="FS252" s="133"/>
      <c r="FT252" s="133"/>
      <c r="FU252" s="133"/>
      <c r="FV252" s="133"/>
      <c r="FW252" s="133"/>
      <c r="FX252" s="133"/>
      <c r="FY252" s="133"/>
      <c r="FZ252" s="133"/>
      <c r="GA252" s="133"/>
      <c r="GB252" s="133"/>
      <c r="GC252" s="133"/>
      <c r="GD252" s="133"/>
      <c r="GE252" s="133"/>
      <c r="GF252" s="133"/>
      <c r="GG252" s="133"/>
      <c r="GH252" s="133"/>
      <c r="GI252" s="133"/>
      <c r="GJ252" s="133"/>
      <c r="GK252" s="133"/>
      <c r="GL252" s="133"/>
      <c r="GM252" s="133"/>
      <c r="GN252" s="133"/>
      <c r="GO252" s="133"/>
      <c r="GP252" s="133"/>
      <c r="GQ252" s="133"/>
      <c r="GR252" s="133"/>
      <c r="GS252" s="133"/>
      <c r="GT252" s="133"/>
      <c r="GU252" s="133"/>
      <c r="GV252" s="133"/>
      <c r="GW252" s="133"/>
    </row>
    <row r="253" spans="1:205" s="296" customFormat="1" ht="25.5">
      <c r="A253" s="208" t="s">
        <v>1685</v>
      </c>
      <c r="B253" s="205" t="s">
        <v>1708</v>
      </c>
      <c r="C253" s="177" t="s">
        <v>2348</v>
      </c>
      <c r="D253" s="335"/>
      <c r="E253" s="335">
        <v>10000000</v>
      </c>
      <c r="F253" s="309">
        <f t="shared" si="7"/>
        <v>508074460</v>
      </c>
      <c r="G253" s="60">
        <v>6</v>
      </c>
      <c r="H253" s="310">
        <v>6.1</v>
      </c>
      <c r="I253" s="549"/>
      <c r="J253" s="133"/>
      <c r="K253" s="133"/>
      <c r="L253" s="133"/>
      <c r="M253" s="133"/>
      <c r="N253" s="133"/>
      <c r="O253" s="133"/>
      <c r="P253" s="133"/>
      <c r="Q253" s="133"/>
      <c r="R253" s="133"/>
      <c r="S253" s="133"/>
      <c r="T253" s="133"/>
      <c r="U253" s="133"/>
      <c r="V253" s="133"/>
      <c r="W253" s="133"/>
      <c r="X253" s="133"/>
      <c r="Y253" s="133"/>
      <c r="Z253" s="133"/>
      <c r="AA253" s="133"/>
      <c r="AB253" s="133"/>
      <c r="AC253" s="133"/>
      <c r="AD253" s="133"/>
      <c r="AE253" s="133"/>
      <c r="AF253" s="133"/>
      <c r="AG253" s="133"/>
      <c r="AH253" s="133"/>
      <c r="AI253" s="133"/>
      <c r="AJ253" s="133"/>
      <c r="AK253" s="133"/>
      <c r="AL253" s="133"/>
      <c r="AM253" s="133"/>
      <c r="AN253" s="133"/>
      <c r="AO253" s="133"/>
      <c r="AP253" s="133"/>
      <c r="AQ253" s="133"/>
      <c r="AR253" s="133"/>
      <c r="AS253" s="133"/>
      <c r="AT253" s="133"/>
      <c r="AU253" s="133"/>
      <c r="AV253" s="133"/>
      <c r="AW253" s="133"/>
      <c r="AX253" s="133"/>
      <c r="AY253" s="133"/>
      <c r="AZ253" s="133"/>
      <c r="BA253" s="133"/>
      <c r="BB253" s="133"/>
      <c r="BC253" s="133"/>
      <c r="BD253" s="133"/>
      <c r="BE253" s="133"/>
      <c r="BF253" s="133"/>
      <c r="BG253" s="133"/>
      <c r="BH253" s="133"/>
      <c r="BI253" s="133"/>
      <c r="BJ253" s="133"/>
      <c r="BK253" s="133"/>
      <c r="BL253" s="133"/>
      <c r="BM253" s="133"/>
      <c r="BN253" s="133"/>
      <c r="BO253" s="133"/>
      <c r="BP253" s="133"/>
      <c r="BQ253" s="133"/>
      <c r="BR253" s="133"/>
      <c r="BS253" s="133"/>
      <c r="BT253" s="133"/>
      <c r="BU253" s="133"/>
      <c r="BV253" s="133"/>
      <c r="BW253" s="133"/>
      <c r="BX253" s="133"/>
      <c r="BY253" s="133"/>
      <c r="BZ253" s="133"/>
      <c r="CA253" s="133"/>
      <c r="CB253" s="133"/>
      <c r="CC253" s="133"/>
      <c r="CD253" s="133"/>
      <c r="CE253" s="133"/>
      <c r="CF253" s="133"/>
      <c r="CG253" s="133"/>
      <c r="CH253" s="133"/>
      <c r="CI253" s="133"/>
      <c r="CJ253" s="133"/>
      <c r="CK253" s="133"/>
      <c r="CL253" s="133"/>
      <c r="CM253" s="133"/>
      <c r="CN253" s="133"/>
      <c r="CO253" s="133"/>
      <c r="CP253" s="133"/>
      <c r="CQ253" s="133"/>
      <c r="CR253" s="133"/>
      <c r="CS253" s="133"/>
      <c r="CT253" s="133"/>
      <c r="CU253" s="133"/>
      <c r="CV253" s="133"/>
      <c r="CW253" s="133"/>
      <c r="CX253" s="133"/>
      <c r="CY253" s="133"/>
      <c r="CZ253" s="133"/>
      <c r="DA253" s="133"/>
      <c r="DB253" s="133"/>
      <c r="DC253" s="133"/>
      <c r="DD253" s="133"/>
      <c r="DE253" s="133"/>
      <c r="DF253" s="133"/>
      <c r="DG253" s="133"/>
      <c r="DH253" s="133"/>
      <c r="DI253" s="133"/>
      <c r="DJ253" s="133"/>
      <c r="DK253" s="133"/>
      <c r="DL253" s="133"/>
      <c r="DM253" s="133"/>
      <c r="DN253" s="133"/>
      <c r="DO253" s="133"/>
      <c r="DP253" s="133"/>
      <c r="DQ253" s="133"/>
      <c r="DR253" s="133"/>
      <c r="DS253" s="133"/>
      <c r="DT253" s="133"/>
      <c r="DU253" s="133"/>
      <c r="DV253" s="133"/>
      <c r="DW253" s="133"/>
      <c r="DX253" s="133"/>
      <c r="DY253" s="133"/>
      <c r="DZ253" s="133"/>
      <c r="EA253" s="133"/>
      <c r="EB253" s="133"/>
      <c r="EC253" s="133"/>
      <c r="ED253" s="133"/>
      <c r="EE253" s="133"/>
      <c r="EF253" s="133"/>
      <c r="EG253" s="133"/>
      <c r="EH253" s="133"/>
      <c r="EI253" s="133"/>
      <c r="EJ253" s="133"/>
      <c r="EK253" s="133"/>
      <c r="EL253" s="133"/>
      <c r="EM253" s="133"/>
      <c r="EN253" s="133"/>
      <c r="EO253" s="133"/>
      <c r="EP253" s="133"/>
      <c r="EQ253" s="133"/>
      <c r="ER253" s="133"/>
      <c r="ES253" s="133"/>
      <c r="ET253" s="133"/>
      <c r="EU253" s="133"/>
      <c r="EV253" s="133"/>
      <c r="EW253" s="133"/>
      <c r="EX253" s="133"/>
      <c r="EY253" s="133"/>
      <c r="EZ253" s="133"/>
      <c r="FA253" s="133"/>
      <c r="FB253" s="133"/>
      <c r="FC253" s="133"/>
      <c r="FD253" s="133"/>
      <c r="FE253" s="133"/>
      <c r="FF253" s="133"/>
      <c r="FG253" s="133"/>
      <c r="FH253" s="133"/>
      <c r="FI253" s="133"/>
      <c r="FJ253" s="133"/>
      <c r="FK253" s="133"/>
      <c r="FL253" s="133"/>
      <c r="FM253" s="133"/>
      <c r="FN253" s="133"/>
      <c r="FO253" s="133"/>
      <c r="FP253" s="133"/>
      <c r="FQ253" s="133"/>
      <c r="FR253" s="133"/>
      <c r="FS253" s="133"/>
      <c r="FT253" s="133"/>
      <c r="FU253" s="133"/>
      <c r="FV253" s="133"/>
      <c r="FW253" s="133"/>
      <c r="FX253" s="133"/>
      <c r="FY253" s="133"/>
      <c r="FZ253" s="133"/>
      <c r="GA253" s="133"/>
      <c r="GB253" s="133"/>
      <c r="GC253" s="133"/>
      <c r="GD253" s="133"/>
      <c r="GE253" s="133"/>
      <c r="GF253" s="133"/>
      <c r="GG253" s="133"/>
      <c r="GH253" s="133"/>
      <c r="GI253" s="133"/>
      <c r="GJ253" s="133"/>
      <c r="GK253" s="133"/>
      <c r="GL253" s="133"/>
      <c r="GM253" s="133"/>
      <c r="GN253" s="133"/>
      <c r="GO253" s="133"/>
      <c r="GP253" s="133"/>
      <c r="GQ253" s="133"/>
      <c r="GR253" s="133"/>
      <c r="GS253" s="133"/>
      <c r="GT253" s="133"/>
      <c r="GU253" s="133"/>
      <c r="GV253" s="133"/>
      <c r="GW253" s="133"/>
    </row>
    <row r="254" spans="1:205" s="296" customFormat="1" ht="25.5">
      <c r="A254" s="208" t="s">
        <v>1685</v>
      </c>
      <c r="B254" s="205" t="s">
        <v>1708</v>
      </c>
      <c r="C254" s="177" t="s">
        <v>1726</v>
      </c>
      <c r="D254" s="335"/>
      <c r="E254" s="335">
        <v>10000000</v>
      </c>
      <c r="F254" s="309">
        <f t="shared" si="7"/>
        <v>498074460</v>
      </c>
      <c r="G254" s="60">
        <v>6</v>
      </c>
      <c r="H254" s="310">
        <v>6.1</v>
      </c>
      <c r="I254" s="549"/>
      <c r="J254" s="133"/>
      <c r="K254" s="133"/>
      <c r="L254" s="133"/>
      <c r="M254" s="133"/>
      <c r="N254" s="133"/>
      <c r="O254" s="133"/>
      <c r="P254" s="133"/>
      <c r="Q254" s="133"/>
      <c r="R254" s="133"/>
      <c r="S254" s="133"/>
      <c r="T254" s="133"/>
      <c r="U254" s="133"/>
      <c r="V254" s="133"/>
      <c r="W254" s="133"/>
      <c r="X254" s="133"/>
      <c r="Y254" s="133"/>
      <c r="Z254" s="133"/>
      <c r="AA254" s="133"/>
      <c r="AB254" s="133"/>
      <c r="AC254" s="133"/>
      <c r="AD254" s="133"/>
      <c r="AE254" s="133"/>
      <c r="AF254" s="133"/>
      <c r="AG254" s="133"/>
      <c r="AH254" s="133"/>
      <c r="AI254" s="133"/>
      <c r="AJ254" s="133"/>
      <c r="AK254" s="133"/>
      <c r="AL254" s="133"/>
      <c r="AM254" s="133"/>
      <c r="AN254" s="133"/>
      <c r="AO254" s="133"/>
      <c r="AP254" s="133"/>
      <c r="AQ254" s="133"/>
      <c r="AR254" s="133"/>
      <c r="AS254" s="133"/>
      <c r="AT254" s="133"/>
      <c r="AU254" s="133"/>
      <c r="AV254" s="133"/>
      <c r="AW254" s="133"/>
      <c r="AX254" s="133"/>
      <c r="AY254" s="133"/>
      <c r="AZ254" s="133"/>
      <c r="BA254" s="133"/>
      <c r="BB254" s="133"/>
      <c r="BC254" s="133"/>
      <c r="BD254" s="133"/>
      <c r="BE254" s="133"/>
      <c r="BF254" s="133"/>
      <c r="BG254" s="133"/>
      <c r="BH254" s="133"/>
      <c r="BI254" s="133"/>
      <c r="BJ254" s="133"/>
      <c r="BK254" s="133"/>
      <c r="BL254" s="133"/>
      <c r="BM254" s="133"/>
      <c r="BN254" s="133"/>
      <c r="BO254" s="133"/>
      <c r="BP254" s="133"/>
      <c r="BQ254" s="133"/>
      <c r="BR254" s="133"/>
      <c r="BS254" s="133"/>
      <c r="BT254" s="133"/>
      <c r="BU254" s="133"/>
      <c r="BV254" s="133"/>
      <c r="BW254" s="133"/>
      <c r="BX254" s="133"/>
      <c r="BY254" s="133"/>
      <c r="BZ254" s="133"/>
      <c r="CA254" s="133"/>
      <c r="CB254" s="133"/>
      <c r="CC254" s="133"/>
      <c r="CD254" s="133"/>
      <c r="CE254" s="133"/>
      <c r="CF254" s="133"/>
      <c r="CG254" s="133"/>
      <c r="CH254" s="133"/>
      <c r="CI254" s="133"/>
      <c r="CJ254" s="133"/>
      <c r="CK254" s="133"/>
      <c r="CL254" s="133"/>
      <c r="CM254" s="133"/>
      <c r="CN254" s="133"/>
      <c r="CO254" s="133"/>
      <c r="CP254" s="133"/>
      <c r="CQ254" s="133"/>
      <c r="CR254" s="133"/>
      <c r="CS254" s="133"/>
      <c r="CT254" s="133"/>
      <c r="CU254" s="133"/>
      <c r="CV254" s="133"/>
      <c r="CW254" s="133"/>
      <c r="CX254" s="133"/>
      <c r="CY254" s="133"/>
      <c r="CZ254" s="133"/>
      <c r="DA254" s="133"/>
      <c r="DB254" s="133"/>
      <c r="DC254" s="133"/>
      <c r="DD254" s="133"/>
      <c r="DE254" s="133"/>
      <c r="DF254" s="133"/>
      <c r="DG254" s="133"/>
      <c r="DH254" s="133"/>
      <c r="DI254" s="133"/>
      <c r="DJ254" s="133"/>
      <c r="DK254" s="133"/>
      <c r="DL254" s="133"/>
      <c r="DM254" s="133"/>
      <c r="DN254" s="133"/>
      <c r="DO254" s="133"/>
      <c r="DP254" s="133"/>
      <c r="DQ254" s="133"/>
      <c r="DR254" s="133"/>
      <c r="DS254" s="133"/>
      <c r="DT254" s="133"/>
      <c r="DU254" s="133"/>
      <c r="DV254" s="133"/>
      <c r="DW254" s="133"/>
      <c r="DX254" s="133"/>
      <c r="DY254" s="133"/>
      <c r="DZ254" s="133"/>
      <c r="EA254" s="133"/>
      <c r="EB254" s="133"/>
      <c r="EC254" s="133"/>
      <c r="ED254" s="133"/>
      <c r="EE254" s="133"/>
      <c r="EF254" s="133"/>
      <c r="EG254" s="133"/>
      <c r="EH254" s="133"/>
      <c r="EI254" s="133"/>
      <c r="EJ254" s="133"/>
      <c r="EK254" s="133"/>
      <c r="EL254" s="133"/>
      <c r="EM254" s="133"/>
      <c r="EN254" s="133"/>
      <c r="EO254" s="133"/>
      <c r="EP254" s="133"/>
      <c r="EQ254" s="133"/>
      <c r="ER254" s="133"/>
      <c r="ES254" s="133"/>
      <c r="ET254" s="133"/>
      <c r="EU254" s="133"/>
      <c r="EV254" s="133"/>
      <c r="EW254" s="133"/>
      <c r="EX254" s="133"/>
      <c r="EY254" s="133"/>
      <c r="EZ254" s="133"/>
      <c r="FA254" s="133"/>
      <c r="FB254" s="133"/>
      <c r="FC254" s="133"/>
      <c r="FD254" s="133"/>
      <c r="FE254" s="133"/>
      <c r="FF254" s="133"/>
      <c r="FG254" s="133"/>
      <c r="FH254" s="133"/>
      <c r="FI254" s="133"/>
      <c r="FJ254" s="133"/>
      <c r="FK254" s="133"/>
      <c r="FL254" s="133"/>
      <c r="FM254" s="133"/>
      <c r="FN254" s="133"/>
      <c r="FO254" s="133"/>
      <c r="FP254" s="133"/>
      <c r="FQ254" s="133"/>
      <c r="FR254" s="133"/>
      <c r="FS254" s="133"/>
      <c r="FT254" s="133"/>
      <c r="FU254" s="133"/>
      <c r="FV254" s="133"/>
      <c r="FW254" s="133"/>
      <c r="FX254" s="133"/>
      <c r="FY254" s="133"/>
      <c r="FZ254" s="133"/>
      <c r="GA254" s="133"/>
      <c r="GB254" s="133"/>
      <c r="GC254" s="133"/>
      <c r="GD254" s="133"/>
      <c r="GE254" s="133"/>
      <c r="GF254" s="133"/>
      <c r="GG254" s="133"/>
      <c r="GH254" s="133"/>
      <c r="GI254" s="133"/>
      <c r="GJ254" s="133"/>
      <c r="GK254" s="133"/>
      <c r="GL254" s="133"/>
      <c r="GM254" s="133"/>
      <c r="GN254" s="133"/>
      <c r="GO254" s="133"/>
      <c r="GP254" s="133"/>
      <c r="GQ254" s="133"/>
      <c r="GR254" s="133"/>
      <c r="GS254" s="133"/>
      <c r="GT254" s="133"/>
      <c r="GU254" s="133"/>
      <c r="GV254" s="133"/>
      <c r="GW254" s="133"/>
    </row>
    <row r="255" spans="1:205" s="296" customFormat="1" ht="25.5">
      <c r="A255" s="208" t="s">
        <v>1685</v>
      </c>
      <c r="B255" s="205" t="s">
        <v>1708</v>
      </c>
      <c r="C255" s="206" t="s">
        <v>1727</v>
      </c>
      <c r="D255" s="335"/>
      <c r="E255" s="335">
        <v>6180000</v>
      </c>
      <c r="F255" s="309">
        <f t="shared" si="7"/>
        <v>491894460</v>
      </c>
      <c r="G255" s="60">
        <v>6</v>
      </c>
      <c r="H255" s="310">
        <v>6.1</v>
      </c>
      <c r="I255" s="549"/>
      <c r="J255" s="133"/>
      <c r="K255" s="133"/>
      <c r="L255" s="133"/>
      <c r="M255" s="133"/>
      <c r="N255" s="133"/>
      <c r="O255" s="133"/>
      <c r="P255" s="133"/>
      <c r="Q255" s="133"/>
      <c r="R255" s="133"/>
      <c r="S255" s="133"/>
      <c r="T255" s="133"/>
      <c r="U255" s="133"/>
      <c r="V255" s="133"/>
      <c r="W255" s="133"/>
      <c r="X255" s="133"/>
      <c r="Y255" s="133"/>
      <c r="Z255" s="133"/>
      <c r="AA255" s="133"/>
      <c r="AB255" s="133"/>
      <c r="AC255" s="133"/>
      <c r="AD255" s="133"/>
      <c r="AE255" s="133"/>
      <c r="AF255" s="133"/>
      <c r="AG255" s="133"/>
      <c r="AH255" s="133"/>
      <c r="AI255" s="133"/>
      <c r="AJ255" s="133"/>
      <c r="AK255" s="133"/>
      <c r="AL255" s="133"/>
      <c r="AM255" s="133"/>
      <c r="AN255" s="133"/>
      <c r="AO255" s="133"/>
      <c r="AP255" s="133"/>
      <c r="AQ255" s="133"/>
      <c r="AR255" s="133"/>
      <c r="AS255" s="133"/>
      <c r="AT255" s="133"/>
      <c r="AU255" s="133"/>
      <c r="AV255" s="133"/>
      <c r="AW255" s="133"/>
      <c r="AX255" s="133"/>
      <c r="AY255" s="133"/>
      <c r="AZ255" s="133"/>
      <c r="BA255" s="133"/>
      <c r="BB255" s="133"/>
      <c r="BC255" s="133"/>
      <c r="BD255" s="133"/>
      <c r="BE255" s="133"/>
      <c r="BF255" s="133"/>
      <c r="BG255" s="133"/>
      <c r="BH255" s="133"/>
      <c r="BI255" s="133"/>
      <c r="BJ255" s="133"/>
      <c r="BK255" s="133"/>
      <c r="BL255" s="133"/>
      <c r="BM255" s="133"/>
      <c r="BN255" s="133"/>
      <c r="BO255" s="133"/>
      <c r="BP255" s="133"/>
      <c r="BQ255" s="133"/>
      <c r="BR255" s="133"/>
      <c r="BS255" s="133"/>
      <c r="BT255" s="133"/>
      <c r="BU255" s="133"/>
      <c r="BV255" s="133"/>
      <c r="BW255" s="133"/>
      <c r="BX255" s="133"/>
      <c r="BY255" s="133"/>
      <c r="BZ255" s="133"/>
      <c r="CA255" s="133"/>
      <c r="CB255" s="133"/>
      <c r="CC255" s="133"/>
      <c r="CD255" s="133"/>
      <c r="CE255" s="133"/>
      <c r="CF255" s="133"/>
      <c r="CG255" s="133"/>
      <c r="CH255" s="133"/>
      <c r="CI255" s="133"/>
      <c r="CJ255" s="133"/>
      <c r="CK255" s="133"/>
      <c r="CL255" s="133"/>
      <c r="CM255" s="133"/>
      <c r="CN255" s="133"/>
      <c r="CO255" s="133"/>
      <c r="CP255" s="133"/>
      <c r="CQ255" s="133"/>
      <c r="CR255" s="133"/>
      <c r="CS255" s="133"/>
      <c r="CT255" s="133"/>
      <c r="CU255" s="133"/>
      <c r="CV255" s="133"/>
      <c r="CW255" s="133"/>
      <c r="CX255" s="133"/>
      <c r="CY255" s="133"/>
      <c r="CZ255" s="133"/>
      <c r="DA255" s="133"/>
      <c r="DB255" s="133"/>
      <c r="DC255" s="133"/>
      <c r="DD255" s="133"/>
      <c r="DE255" s="133"/>
      <c r="DF255" s="133"/>
      <c r="DG255" s="133"/>
      <c r="DH255" s="133"/>
      <c r="DI255" s="133"/>
      <c r="DJ255" s="133"/>
      <c r="DK255" s="133"/>
      <c r="DL255" s="133"/>
      <c r="DM255" s="133"/>
      <c r="DN255" s="133"/>
      <c r="DO255" s="133"/>
      <c r="DP255" s="133"/>
      <c r="DQ255" s="133"/>
      <c r="DR255" s="133"/>
      <c r="DS255" s="133"/>
      <c r="DT255" s="133"/>
      <c r="DU255" s="133"/>
      <c r="DV255" s="133"/>
      <c r="DW255" s="133"/>
      <c r="DX255" s="133"/>
      <c r="DY255" s="133"/>
      <c r="DZ255" s="133"/>
      <c r="EA255" s="133"/>
      <c r="EB255" s="133"/>
      <c r="EC255" s="133"/>
      <c r="ED255" s="133"/>
      <c r="EE255" s="133"/>
      <c r="EF255" s="133"/>
      <c r="EG255" s="133"/>
      <c r="EH255" s="133"/>
      <c r="EI255" s="133"/>
      <c r="EJ255" s="133"/>
      <c r="EK255" s="133"/>
      <c r="EL255" s="133"/>
      <c r="EM255" s="133"/>
      <c r="EN255" s="133"/>
      <c r="EO255" s="133"/>
      <c r="EP255" s="133"/>
      <c r="EQ255" s="133"/>
      <c r="ER255" s="133"/>
      <c r="ES255" s="133"/>
      <c r="ET255" s="133"/>
      <c r="EU255" s="133"/>
      <c r="EV255" s="133"/>
      <c r="EW255" s="133"/>
      <c r="EX255" s="133"/>
      <c r="EY255" s="133"/>
      <c r="EZ255" s="133"/>
      <c r="FA255" s="133"/>
      <c r="FB255" s="133"/>
      <c r="FC255" s="133"/>
      <c r="FD255" s="133"/>
      <c r="FE255" s="133"/>
      <c r="FF255" s="133"/>
      <c r="FG255" s="133"/>
      <c r="FH255" s="133"/>
      <c r="FI255" s="133"/>
      <c r="FJ255" s="133"/>
      <c r="FK255" s="133"/>
      <c r="FL255" s="133"/>
      <c r="FM255" s="133"/>
      <c r="FN255" s="133"/>
      <c r="FO255" s="133"/>
      <c r="FP255" s="133"/>
      <c r="FQ255" s="133"/>
      <c r="FR255" s="133"/>
      <c r="FS255" s="133"/>
      <c r="FT255" s="133"/>
      <c r="FU255" s="133"/>
      <c r="FV255" s="133"/>
      <c r="FW255" s="133"/>
      <c r="FX255" s="133"/>
      <c r="FY255" s="133"/>
      <c r="FZ255" s="133"/>
      <c r="GA255" s="133"/>
      <c r="GB255" s="133"/>
      <c r="GC255" s="133"/>
      <c r="GD255" s="133"/>
      <c r="GE255" s="133"/>
      <c r="GF255" s="133"/>
      <c r="GG255" s="133"/>
      <c r="GH255" s="133"/>
      <c r="GI255" s="133"/>
      <c r="GJ255" s="133"/>
      <c r="GK255" s="133"/>
      <c r="GL255" s="133"/>
      <c r="GM255" s="133"/>
      <c r="GN255" s="133"/>
      <c r="GO255" s="133"/>
      <c r="GP255" s="133"/>
      <c r="GQ255" s="133"/>
      <c r="GR255" s="133"/>
      <c r="GS255" s="133"/>
      <c r="GT255" s="133"/>
      <c r="GU255" s="133"/>
      <c r="GV255" s="133"/>
      <c r="GW255" s="133"/>
    </row>
    <row r="256" spans="1:205" s="296" customFormat="1">
      <c r="A256" s="991" t="s">
        <v>1685</v>
      </c>
      <c r="B256" s="985" t="s">
        <v>1708</v>
      </c>
      <c r="C256" s="182" t="s">
        <v>1715</v>
      </c>
      <c r="D256" s="210">
        <v>35862</v>
      </c>
      <c r="E256" s="335"/>
      <c r="F256" s="309">
        <f t="shared" si="7"/>
        <v>491930322</v>
      </c>
      <c r="G256" s="60">
        <v>4</v>
      </c>
      <c r="H256" s="310">
        <v>4.0999999999999996</v>
      </c>
      <c r="I256" s="549"/>
      <c r="J256" s="133"/>
      <c r="K256" s="133"/>
      <c r="L256" s="133"/>
      <c r="M256" s="133"/>
      <c r="N256" s="133"/>
      <c r="O256" s="133"/>
      <c r="P256" s="133"/>
      <c r="Q256" s="133"/>
      <c r="R256" s="133"/>
      <c r="S256" s="133"/>
      <c r="T256" s="133"/>
      <c r="U256" s="133"/>
      <c r="V256" s="133"/>
      <c r="W256" s="133"/>
      <c r="X256" s="133"/>
      <c r="Y256" s="133"/>
      <c r="Z256" s="133"/>
      <c r="AA256" s="133"/>
      <c r="AB256" s="133"/>
      <c r="AC256" s="133"/>
      <c r="AD256" s="133"/>
      <c r="AE256" s="133"/>
      <c r="AF256" s="133"/>
      <c r="AG256" s="133"/>
      <c r="AH256" s="133"/>
      <c r="AI256" s="133"/>
      <c r="AJ256" s="133"/>
      <c r="AK256" s="133"/>
      <c r="AL256" s="133"/>
      <c r="AM256" s="133"/>
      <c r="AN256" s="133"/>
      <c r="AO256" s="133"/>
      <c r="AP256" s="133"/>
      <c r="AQ256" s="133"/>
      <c r="AR256" s="133"/>
      <c r="AS256" s="133"/>
      <c r="AT256" s="133"/>
      <c r="AU256" s="133"/>
      <c r="AV256" s="133"/>
      <c r="AW256" s="133"/>
      <c r="AX256" s="133"/>
      <c r="AY256" s="133"/>
      <c r="AZ256" s="133"/>
      <c r="BA256" s="133"/>
      <c r="BB256" s="133"/>
      <c r="BC256" s="133"/>
      <c r="BD256" s="133"/>
      <c r="BE256" s="133"/>
      <c r="BF256" s="133"/>
      <c r="BG256" s="133"/>
      <c r="BH256" s="133"/>
      <c r="BI256" s="133"/>
      <c r="BJ256" s="133"/>
      <c r="BK256" s="133"/>
      <c r="BL256" s="133"/>
      <c r="BM256" s="133"/>
      <c r="BN256" s="133"/>
      <c r="BO256" s="133"/>
      <c r="BP256" s="133"/>
      <c r="BQ256" s="133"/>
      <c r="BR256" s="133"/>
      <c r="BS256" s="133"/>
      <c r="BT256" s="133"/>
      <c r="BU256" s="133"/>
      <c r="BV256" s="133"/>
      <c r="BW256" s="133"/>
      <c r="BX256" s="133"/>
      <c r="BY256" s="133"/>
      <c r="BZ256" s="133"/>
      <c r="CA256" s="133"/>
      <c r="CB256" s="133"/>
      <c r="CC256" s="133"/>
      <c r="CD256" s="133"/>
      <c r="CE256" s="133"/>
      <c r="CF256" s="133"/>
      <c r="CG256" s="133"/>
      <c r="CH256" s="133"/>
      <c r="CI256" s="133"/>
      <c r="CJ256" s="133"/>
      <c r="CK256" s="133"/>
      <c r="CL256" s="133"/>
      <c r="CM256" s="133"/>
      <c r="CN256" s="133"/>
      <c r="CO256" s="133"/>
      <c r="CP256" s="133"/>
      <c r="CQ256" s="133"/>
      <c r="CR256" s="133"/>
      <c r="CS256" s="133"/>
      <c r="CT256" s="133"/>
      <c r="CU256" s="133"/>
      <c r="CV256" s="133"/>
      <c r="CW256" s="133"/>
      <c r="CX256" s="133"/>
      <c r="CY256" s="133"/>
      <c r="CZ256" s="133"/>
      <c r="DA256" s="133"/>
      <c r="DB256" s="133"/>
      <c r="DC256" s="133"/>
      <c r="DD256" s="133"/>
      <c r="DE256" s="133"/>
      <c r="DF256" s="133"/>
      <c r="DG256" s="133"/>
      <c r="DH256" s="133"/>
      <c r="DI256" s="133"/>
      <c r="DJ256" s="133"/>
      <c r="DK256" s="133"/>
      <c r="DL256" s="133"/>
      <c r="DM256" s="133"/>
      <c r="DN256" s="133"/>
      <c r="DO256" s="133"/>
      <c r="DP256" s="133"/>
      <c r="DQ256" s="133"/>
      <c r="DR256" s="133"/>
      <c r="DS256" s="133"/>
      <c r="DT256" s="133"/>
      <c r="DU256" s="133"/>
      <c r="DV256" s="133"/>
      <c r="DW256" s="133"/>
      <c r="DX256" s="133"/>
      <c r="DY256" s="133"/>
      <c r="DZ256" s="133"/>
      <c r="EA256" s="133"/>
      <c r="EB256" s="133"/>
      <c r="EC256" s="133"/>
      <c r="ED256" s="133"/>
      <c r="EE256" s="133"/>
      <c r="EF256" s="133"/>
      <c r="EG256" s="133"/>
      <c r="EH256" s="133"/>
      <c r="EI256" s="133"/>
      <c r="EJ256" s="133"/>
      <c r="EK256" s="133"/>
      <c r="EL256" s="133"/>
      <c r="EM256" s="133"/>
      <c r="EN256" s="133"/>
      <c r="EO256" s="133"/>
      <c r="EP256" s="133"/>
      <c r="EQ256" s="133"/>
      <c r="ER256" s="133"/>
      <c r="ES256" s="133"/>
      <c r="ET256" s="133"/>
      <c r="EU256" s="133"/>
      <c r="EV256" s="133"/>
      <c r="EW256" s="133"/>
      <c r="EX256" s="133"/>
      <c r="EY256" s="133"/>
      <c r="EZ256" s="133"/>
      <c r="FA256" s="133"/>
      <c r="FB256" s="133"/>
      <c r="FC256" s="133"/>
      <c r="FD256" s="133"/>
      <c r="FE256" s="133"/>
      <c r="FF256" s="133"/>
      <c r="FG256" s="133"/>
      <c r="FH256" s="133"/>
      <c r="FI256" s="133"/>
      <c r="FJ256" s="133"/>
      <c r="FK256" s="133"/>
      <c r="FL256" s="133"/>
      <c r="FM256" s="133"/>
      <c r="FN256" s="133"/>
      <c r="FO256" s="133"/>
      <c r="FP256" s="133"/>
      <c r="FQ256" s="133"/>
      <c r="FR256" s="133"/>
      <c r="FS256" s="133"/>
      <c r="FT256" s="133"/>
      <c r="FU256" s="133"/>
      <c r="FV256" s="133"/>
      <c r="FW256" s="133"/>
      <c r="FX256" s="133"/>
      <c r="FY256" s="133"/>
      <c r="FZ256" s="133"/>
      <c r="GA256" s="133"/>
      <c r="GB256" s="133"/>
      <c r="GC256" s="133"/>
      <c r="GD256" s="133"/>
      <c r="GE256" s="133"/>
      <c r="GF256" s="133"/>
      <c r="GG256" s="133"/>
      <c r="GH256" s="133"/>
      <c r="GI256" s="133"/>
      <c r="GJ256" s="133"/>
      <c r="GK256" s="133"/>
      <c r="GL256" s="133"/>
      <c r="GM256" s="133"/>
      <c r="GN256" s="133"/>
      <c r="GO256" s="133"/>
      <c r="GP256" s="133"/>
      <c r="GQ256" s="133"/>
      <c r="GR256" s="133"/>
      <c r="GS256" s="133"/>
      <c r="GT256" s="133"/>
      <c r="GU256" s="133"/>
      <c r="GV256" s="133"/>
      <c r="GW256" s="133"/>
    </row>
    <row r="257" spans="1:205" s="296" customFormat="1" ht="38.25">
      <c r="A257" s="208" t="s">
        <v>1686</v>
      </c>
      <c r="B257" s="205" t="s">
        <v>1709</v>
      </c>
      <c r="C257" s="177" t="s">
        <v>1692</v>
      </c>
      <c r="D257" s="335"/>
      <c r="E257" s="335">
        <v>7657000</v>
      </c>
      <c r="F257" s="309">
        <f t="shared" si="7"/>
        <v>484273322</v>
      </c>
      <c r="G257" s="60">
        <v>6</v>
      </c>
      <c r="H257" s="310">
        <v>6.1</v>
      </c>
      <c r="I257" s="549"/>
      <c r="J257" s="133"/>
      <c r="K257" s="133"/>
      <c r="L257" s="133"/>
      <c r="M257" s="133"/>
      <c r="N257" s="133"/>
      <c r="O257" s="133"/>
      <c r="P257" s="133"/>
      <c r="Q257" s="133"/>
      <c r="R257" s="133"/>
      <c r="S257" s="133"/>
      <c r="T257" s="133"/>
      <c r="U257" s="133"/>
      <c r="V257" s="133"/>
      <c r="W257" s="133"/>
      <c r="X257" s="133"/>
      <c r="Y257" s="133"/>
      <c r="Z257" s="133"/>
      <c r="AA257" s="133"/>
      <c r="AB257" s="133"/>
      <c r="AC257" s="133"/>
      <c r="AD257" s="133"/>
      <c r="AE257" s="133"/>
      <c r="AF257" s="133"/>
      <c r="AG257" s="133"/>
      <c r="AH257" s="133"/>
      <c r="AI257" s="133"/>
      <c r="AJ257" s="133"/>
      <c r="AK257" s="133"/>
      <c r="AL257" s="133"/>
      <c r="AM257" s="133"/>
      <c r="AN257" s="133"/>
      <c r="AO257" s="133"/>
      <c r="AP257" s="133"/>
      <c r="AQ257" s="133"/>
      <c r="AR257" s="133"/>
      <c r="AS257" s="133"/>
      <c r="AT257" s="133"/>
      <c r="AU257" s="133"/>
      <c r="AV257" s="133"/>
      <c r="AW257" s="133"/>
      <c r="AX257" s="133"/>
      <c r="AY257" s="133"/>
      <c r="AZ257" s="133"/>
      <c r="BA257" s="133"/>
      <c r="BB257" s="133"/>
      <c r="BC257" s="133"/>
      <c r="BD257" s="133"/>
      <c r="BE257" s="133"/>
      <c r="BF257" s="133"/>
      <c r="BG257" s="133"/>
      <c r="BH257" s="133"/>
      <c r="BI257" s="133"/>
      <c r="BJ257" s="133"/>
      <c r="BK257" s="133"/>
      <c r="BL257" s="133"/>
      <c r="BM257" s="133"/>
      <c r="BN257" s="133"/>
      <c r="BO257" s="133"/>
      <c r="BP257" s="133"/>
      <c r="BQ257" s="133"/>
      <c r="BR257" s="133"/>
      <c r="BS257" s="133"/>
      <c r="BT257" s="133"/>
      <c r="BU257" s="133"/>
      <c r="BV257" s="133"/>
      <c r="BW257" s="133"/>
      <c r="BX257" s="133"/>
      <c r="BY257" s="133"/>
      <c r="BZ257" s="133"/>
      <c r="CA257" s="133"/>
      <c r="CB257" s="133"/>
      <c r="CC257" s="133"/>
      <c r="CD257" s="133"/>
      <c r="CE257" s="133"/>
      <c r="CF257" s="133"/>
      <c r="CG257" s="133"/>
      <c r="CH257" s="133"/>
      <c r="CI257" s="133"/>
      <c r="CJ257" s="133"/>
      <c r="CK257" s="133"/>
      <c r="CL257" s="133"/>
      <c r="CM257" s="133"/>
      <c r="CN257" s="133"/>
      <c r="CO257" s="133"/>
      <c r="CP257" s="133"/>
      <c r="CQ257" s="133"/>
      <c r="CR257" s="133"/>
      <c r="CS257" s="133"/>
      <c r="CT257" s="133"/>
      <c r="CU257" s="133"/>
      <c r="CV257" s="133"/>
      <c r="CW257" s="133"/>
      <c r="CX257" s="133"/>
      <c r="CY257" s="133"/>
      <c r="CZ257" s="133"/>
      <c r="DA257" s="133"/>
      <c r="DB257" s="133"/>
      <c r="DC257" s="133"/>
      <c r="DD257" s="133"/>
      <c r="DE257" s="133"/>
      <c r="DF257" s="133"/>
      <c r="DG257" s="133"/>
      <c r="DH257" s="133"/>
      <c r="DI257" s="133"/>
      <c r="DJ257" s="133"/>
      <c r="DK257" s="133"/>
      <c r="DL257" s="133"/>
      <c r="DM257" s="133"/>
      <c r="DN257" s="133"/>
      <c r="DO257" s="133"/>
      <c r="DP257" s="133"/>
      <c r="DQ257" s="133"/>
      <c r="DR257" s="133"/>
      <c r="DS257" s="133"/>
      <c r="DT257" s="133"/>
      <c r="DU257" s="133"/>
      <c r="DV257" s="133"/>
      <c r="DW257" s="133"/>
      <c r="DX257" s="133"/>
      <c r="DY257" s="133"/>
      <c r="DZ257" s="133"/>
      <c r="EA257" s="133"/>
      <c r="EB257" s="133"/>
      <c r="EC257" s="133"/>
      <c r="ED257" s="133"/>
      <c r="EE257" s="133"/>
      <c r="EF257" s="133"/>
      <c r="EG257" s="133"/>
      <c r="EH257" s="133"/>
      <c r="EI257" s="133"/>
      <c r="EJ257" s="133"/>
      <c r="EK257" s="133"/>
      <c r="EL257" s="133"/>
      <c r="EM257" s="133"/>
      <c r="EN257" s="133"/>
      <c r="EO257" s="133"/>
      <c r="EP257" s="133"/>
      <c r="EQ257" s="133"/>
      <c r="ER257" s="133"/>
      <c r="ES257" s="133"/>
      <c r="ET257" s="133"/>
      <c r="EU257" s="133"/>
      <c r="EV257" s="133"/>
      <c r="EW257" s="133"/>
      <c r="EX257" s="133"/>
      <c r="EY257" s="133"/>
      <c r="EZ257" s="133"/>
      <c r="FA257" s="133"/>
      <c r="FB257" s="133"/>
      <c r="FC257" s="133"/>
      <c r="FD257" s="133"/>
      <c r="FE257" s="133"/>
      <c r="FF257" s="133"/>
      <c r="FG257" s="133"/>
      <c r="FH257" s="133"/>
      <c r="FI257" s="133"/>
      <c r="FJ257" s="133"/>
      <c r="FK257" s="133"/>
      <c r="FL257" s="133"/>
      <c r="FM257" s="133"/>
      <c r="FN257" s="133"/>
      <c r="FO257" s="133"/>
      <c r="FP257" s="133"/>
      <c r="FQ257" s="133"/>
      <c r="FR257" s="133"/>
      <c r="FS257" s="133"/>
      <c r="FT257" s="133"/>
      <c r="FU257" s="133"/>
      <c r="FV257" s="133"/>
      <c r="FW257" s="133"/>
      <c r="FX257" s="133"/>
      <c r="FY257" s="133"/>
      <c r="FZ257" s="133"/>
      <c r="GA257" s="133"/>
      <c r="GB257" s="133"/>
      <c r="GC257" s="133"/>
      <c r="GD257" s="133"/>
      <c r="GE257" s="133"/>
      <c r="GF257" s="133"/>
      <c r="GG257" s="133"/>
      <c r="GH257" s="133"/>
      <c r="GI257" s="133"/>
      <c r="GJ257" s="133"/>
      <c r="GK257" s="133"/>
      <c r="GL257" s="133"/>
      <c r="GM257" s="133"/>
      <c r="GN257" s="133"/>
      <c r="GO257" s="133"/>
      <c r="GP257" s="133"/>
      <c r="GQ257" s="133"/>
      <c r="GR257" s="133"/>
      <c r="GS257" s="133"/>
      <c r="GT257" s="133"/>
      <c r="GU257" s="133"/>
      <c r="GV257" s="133"/>
      <c r="GW257" s="133"/>
    </row>
    <row r="258" spans="1:205" s="296" customFormat="1" ht="25.5">
      <c r="A258" s="208" t="s">
        <v>1687</v>
      </c>
      <c r="B258" s="205" t="s">
        <v>1710</v>
      </c>
      <c r="C258" s="206" t="s">
        <v>1729</v>
      </c>
      <c r="D258" s="335"/>
      <c r="E258" s="335">
        <v>8651000</v>
      </c>
      <c r="F258" s="309">
        <f t="shared" si="7"/>
        <v>475622322</v>
      </c>
      <c r="G258" s="60">
        <v>6</v>
      </c>
      <c r="H258" s="310">
        <v>6.1</v>
      </c>
      <c r="I258" s="549"/>
      <c r="J258" s="133"/>
      <c r="K258" s="133"/>
      <c r="L258" s="133"/>
      <c r="M258" s="133"/>
      <c r="N258" s="133"/>
      <c r="O258" s="133"/>
      <c r="P258" s="133"/>
      <c r="Q258" s="133"/>
      <c r="R258" s="133"/>
      <c r="S258" s="133"/>
      <c r="T258" s="133"/>
      <c r="U258" s="133"/>
      <c r="V258" s="133"/>
      <c r="W258" s="133"/>
      <c r="X258" s="133"/>
      <c r="Y258" s="133"/>
      <c r="Z258" s="133"/>
      <c r="AA258" s="133"/>
      <c r="AB258" s="133"/>
      <c r="AC258" s="133"/>
      <c r="AD258" s="133"/>
      <c r="AE258" s="133"/>
      <c r="AF258" s="133"/>
      <c r="AG258" s="133"/>
      <c r="AH258" s="133"/>
      <c r="AI258" s="133"/>
      <c r="AJ258" s="133"/>
      <c r="AK258" s="133"/>
      <c r="AL258" s="133"/>
      <c r="AM258" s="133"/>
      <c r="AN258" s="133"/>
      <c r="AO258" s="133"/>
      <c r="AP258" s="133"/>
      <c r="AQ258" s="133"/>
      <c r="AR258" s="133"/>
      <c r="AS258" s="133"/>
      <c r="AT258" s="133"/>
      <c r="AU258" s="133"/>
      <c r="AV258" s="133"/>
      <c r="AW258" s="133"/>
      <c r="AX258" s="133"/>
      <c r="AY258" s="133"/>
      <c r="AZ258" s="133"/>
      <c r="BA258" s="133"/>
      <c r="BB258" s="133"/>
      <c r="BC258" s="133"/>
      <c r="BD258" s="133"/>
      <c r="BE258" s="133"/>
      <c r="BF258" s="133"/>
      <c r="BG258" s="133"/>
      <c r="BH258" s="133"/>
      <c r="BI258" s="133"/>
      <c r="BJ258" s="133"/>
      <c r="BK258" s="133"/>
      <c r="BL258" s="133"/>
      <c r="BM258" s="133"/>
      <c r="BN258" s="133"/>
      <c r="BO258" s="133"/>
      <c r="BP258" s="133"/>
      <c r="BQ258" s="133"/>
      <c r="BR258" s="133"/>
      <c r="BS258" s="133"/>
      <c r="BT258" s="133"/>
      <c r="BU258" s="133"/>
      <c r="BV258" s="133"/>
      <c r="BW258" s="133"/>
      <c r="BX258" s="133"/>
      <c r="BY258" s="133"/>
      <c r="BZ258" s="133"/>
      <c r="CA258" s="133"/>
      <c r="CB258" s="133"/>
      <c r="CC258" s="133"/>
      <c r="CD258" s="133"/>
      <c r="CE258" s="133"/>
      <c r="CF258" s="133"/>
      <c r="CG258" s="133"/>
      <c r="CH258" s="133"/>
      <c r="CI258" s="133"/>
      <c r="CJ258" s="133"/>
      <c r="CK258" s="133"/>
      <c r="CL258" s="133"/>
      <c r="CM258" s="133"/>
      <c r="CN258" s="133"/>
      <c r="CO258" s="133"/>
      <c r="CP258" s="133"/>
      <c r="CQ258" s="133"/>
      <c r="CR258" s="133"/>
      <c r="CS258" s="133"/>
      <c r="CT258" s="133"/>
      <c r="CU258" s="133"/>
      <c r="CV258" s="133"/>
      <c r="CW258" s="133"/>
      <c r="CX258" s="133"/>
      <c r="CY258" s="133"/>
      <c r="CZ258" s="133"/>
      <c r="DA258" s="133"/>
      <c r="DB258" s="133"/>
      <c r="DC258" s="133"/>
      <c r="DD258" s="133"/>
      <c r="DE258" s="133"/>
      <c r="DF258" s="133"/>
      <c r="DG258" s="133"/>
      <c r="DH258" s="133"/>
      <c r="DI258" s="133"/>
      <c r="DJ258" s="133"/>
      <c r="DK258" s="133"/>
      <c r="DL258" s="133"/>
      <c r="DM258" s="133"/>
      <c r="DN258" s="133"/>
      <c r="DO258" s="133"/>
      <c r="DP258" s="133"/>
      <c r="DQ258" s="133"/>
      <c r="DR258" s="133"/>
      <c r="DS258" s="133"/>
      <c r="DT258" s="133"/>
      <c r="DU258" s="133"/>
      <c r="DV258" s="133"/>
      <c r="DW258" s="133"/>
      <c r="DX258" s="133"/>
      <c r="DY258" s="133"/>
      <c r="DZ258" s="133"/>
      <c r="EA258" s="133"/>
      <c r="EB258" s="133"/>
      <c r="EC258" s="133"/>
      <c r="ED258" s="133"/>
      <c r="EE258" s="133"/>
      <c r="EF258" s="133"/>
      <c r="EG258" s="133"/>
      <c r="EH258" s="133"/>
      <c r="EI258" s="133"/>
      <c r="EJ258" s="133"/>
      <c r="EK258" s="133"/>
      <c r="EL258" s="133"/>
      <c r="EM258" s="133"/>
      <c r="EN258" s="133"/>
      <c r="EO258" s="133"/>
      <c r="EP258" s="133"/>
      <c r="EQ258" s="133"/>
      <c r="ER258" s="133"/>
      <c r="ES258" s="133"/>
      <c r="ET258" s="133"/>
      <c r="EU258" s="133"/>
      <c r="EV258" s="133"/>
      <c r="EW258" s="133"/>
      <c r="EX258" s="133"/>
      <c r="EY258" s="133"/>
      <c r="EZ258" s="133"/>
      <c r="FA258" s="133"/>
      <c r="FB258" s="133"/>
      <c r="FC258" s="133"/>
      <c r="FD258" s="133"/>
      <c r="FE258" s="133"/>
      <c r="FF258" s="133"/>
      <c r="FG258" s="133"/>
      <c r="FH258" s="133"/>
      <c r="FI258" s="133"/>
      <c r="FJ258" s="133"/>
      <c r="FK258" s="133"/>
      <c r="FL258" s="133"/>
      <c r="FM258" s="133"/>
      <c r="FN258" s="133"/>
      <c r="FO258" s="133"/>
      <c r="FP258" s="133"/>
      <c r="FQ258" s="133"/>
      <c r="FR258" s="133"/>
      <c r="FS258" s="133"/>
      <c r="FT258" s="133"/>
      <c r="FU258" s="133"/>
      <c r="FV258" s="133"/>
      <c r="FW258" s="133"/>
      <c r="FX258" s="133"/>
      <c r="FY258" s="133"/>
      <c r="FZ258" s="133"/>
      <c r="GA258" s="133"/>
      <c r="GB258" s="133"/>
      <c r="GC258" s="133"/>
      <c r="GD258" s="133"/>
      <c r="GE258" s="133"/>
      <c r="GF258" s="133"/>
      <c r="GG258" s="133"/>
      <c r="GH258" s="133"/>
      <c r="GI258" s="133"/>
      <c r="GJ258" s="133"/>
      <c r="GK258" s="133"/>
      <c r="GL258" s="133"/>
      <c r="GM258" s="133"/>
      <c r="GN258" s="133"/>
      <c r="GO258" s="133"/>
      <c r="GP258" s="133"/>
      <c r="GQ258" s="133"/>
      <c r="GR258" s="133"/>
      <c r="GS258" s="133"/>
      <c r="GT258" s="133"/>
      <c r="GU258" s="133"/>
      <c r="GV258" s="133"/>
      <c r="GW258" s="133"/>
    </row>
    <row r="259" spans="1:205" s="296" customFormat="1" ht="25.5">
      <c r="A259" s="208" t="s">
        <v>1687</v>
      </c>
      <c r="B259" s="205" t="s">
        <v>1710</v>
      </c>
      <c r="C259" s="206" t="s">
        <v>2563</v>
      </c>
      <c r="D259" s="335"/>
      <c r="E259" s="335">
        <v>8000000</v>
      </c>
      <c r="F259" s="309">
        <f t="shared" si="7"/>
        <v>467622322</v>
      </c>
      <c r="G259" s="60">
        <v>6</v>
      </c>
      <c r="H259" s="310">
        <v>6.1</v>
      </c>
      <c r="I259" s="549"/>
      <c r="J259" s="133"/>
      <c r="K259" s="133"/>
      <c r="L259" s="133"/>
      <c r="M259" s="133"/>
      <c r="N259" s="133"/>
      <c r="O259" s="133"/>
      <c r="P259" s="133"/>
      <c r="Q259" s="133"/>
      <c r="R259" s="133"/>
      <c r="S259" s="133"/>
      <c r="T259" s="133"/>
      <c r="U259" s="133"/>
      <c r="V259" s="133"/>
      <c r="W259" s="133"/>
      <c r="X259" s="133"/>
      <c r="Y259" s="133"/>
      <c r="Z259" s="133"/>
      <c r="AA259" s="133"/>
      <c r="AB259" s="133"/>
      <c r="AC259" s="133"/>
      <c r="AD259" s="133"/>
      <c r="AE259" s="133"/>
      <c r="AF259" s="133"/>
      <c r="AG259" s="133"/>
      <c r="AH259" s="133"/>
      <c r="AI259" s="133"/>
      <c r="AJ259" s="133"/>
      <c r="AK259" s="133"/>
      <c r="AL259" s="133"/>
      <c r="AM259" s="133"/>
      <c r="AN259" s="133"/>
      <c r="AO259" s="133"/>
      <c r="AP259" s="133"/>
      <c r="AQ259" s="133"/>
      <c r="AR259" s="133"/>
      <c r="AS259" s="133"/>
      <c r="AT259" s="133"/>
      <c r="AU259" s="133"/>
      <c r="AV259" s="133"/>
      <c r="AW259" s="133"/>
      <c r="AX259" s="133"/>
      <c r="AY259" s="133"/>
      <c r="AZ259" s="133"/>
      <c r="BA259" s="133"/>
      <c r="BB259" s="133"/>
      <c r="BC259" s="133"/>
      <c r="BD259" s="133"/>
      <c r="BE259" s="133"/>
      <c r="BF259" s="133"/>
      <c r="BG259" s="133"/>
      <c r="BH259" s="133"/>
      <c r="BI259" s="133"/>
      <c r="BJ259" s="133"/>
      <c r="BK259" s="133"/>
      <c r="BL259" s="133"/>
      <c r="BM259" s="133"/>
      <c r="BN259" s="133"/>
      <c r="BO259" s="133"/>
      <c r="BP259" s="133"/>
      <c r="BQ259" s="133"/>
      <c r="BR259" s="133"/>
      <c r="BS259" s="133"/>
      <c r="BT259" s="133"/>
      <c r="BU259" s="133"/>
      <c r="BV259" s="133"/>
      <c r="BW259" s="133"/>
      <c r="BX259" s="133"/>
      <c r="BY259" s="133"/>
      <c r="BZ259" s="133"/>
      <c r="CA259" s="133"/>
      <c r="CB259" s="133"/>
      <c r="CC259" s="133"/>
      <c r="CD259" s="133"/>
      <c r="CE259" s="133"/>
      <c r="CF259" s="133"/>
      <c r="CG259" s="133"/>
      <c r="CH259" s="133"/>
      <c r="CI259" s="133"/>
      <c r="CJ259" s="133"/>
      <c r="CK259" s="133"/>
      <c r="CL259" s="133"/>
      <c r="CM259" s="133"/>
      <c r="CN259" s="133"/>
      <c r="CO259" s="133"/>
      <c r="CP259" s="133"/>
      <c r="CQ259" s="133"/>
      <c r="CR259" s="133"/>
      <c r="CS259" s="133"/>
      <c r="CT259" s="133"/>
      <c r="CU259" s="133"/>
      <c r="CV259" s="133"/>
      <c r="CW259" s="133"/>
      <c r="CX259" s="133"/>
      <c r="CY259" s="133"/>
      <c r="CZ259" s="133"/>
      <c r="DA259" s="133"/>
      <c r="DB259" s="133"/>
      <c r="DC259" s="133"/>
      <c r="DD259" s="133"/>
      <c r="DE259" s="133"/>
      <c r="DF259" s="133"/>
      <c r="DG259" s="133"/>
      <c r="DH259" s="133"/>
      <c r="DI259" s="133"/>
      <c r="DJ259" s="133"/>
      <c r="DK259" s="133"/>
      <c r="DL259" s="133"/>
      <c r="DM259" s="133"/>
      <c r="DN259" s="133"/>
      <c r="DO259" s="133"/>
      <c r="DP259" s="133"/>
      <c r="DQ259" s="133"/>
      <c r="DR259" s="133"/>
      <c r="DS259" s="133"/>
      <c r="DT259" s="133"/>
      <c r="DU259" s="133"/>
      <c r="DV259" s="133"/>
      <c r="DW259" s="133"/>
      <c r="DX259" s="133"/>
      <c r="DY259" s="133"/>
      <c r="DZ259" s="133"/>
      <c r="EA259" s="133"/>
      <c r="EB259" s="133"/>
      <c r="EC259" s="133"/>
      <c r="ED259" s="133"/>
      <c r="EE259" s="133"/>
      <c r="EF259" s="133"/>
      <c r="EG259" s="133"/>
      <c r="EH259" s="133"/>
      <c r="EI259" s="133"/>
      <c r="EJ259" s="133"/>
      <c r="EK259" s="133"/>
      <c r="EL259" s="133"/>
      <c r="EM259" s="133"/>
      <c r="EN259" s="133"/>
      <c r="EO259" s="133"/>
      <c r="EP259" s="133"/>
      <c r="EQ259" s="133"/>
      <c r="ER259" s="133"/>
      <c r="ES259" s="133"/>
      <c r="ET259" s="133"/>
      <c r="EU259" s="133"/>
      <c r="EV259" s="133"/>
      <c r="EW259" s="133"/>
      <c r="EX259" s="133"/>
      <c r="EY259" s="133"/>
      <c r="EZ259" s="133"/>
      <c r="FA259" s="133"/>
      <c r="FB259" s="133"/>
      <c r="FC259" s="133"/>
      <c r="FD259" s="133"/>
      <c r="FE259" s="133"/>
      <c r="FF259" s="133"/>
      <c r="FG259" s="133"/>
      <c r="FH259" s="133"/>
      <c r="FI259" s="133"/>
      <c r="FJ259" s="133"/>
      <c r="FK259" s="133"/>
      <c r="FL259" s="133"/>
      <c r="FM259" s="133"/>
      <c r="FN259" s="133"/>
      <c r="FO259" s="133"/>
      <c r="FP259" s="133"/>
      <c r="FQ259" s="133"/>
      <c r="FR259" s="133"/>
      <c r="FS259" s="133"/>
      <c r="FT259" s="133"/>
      <c r="FU259" s="133"/>
      <c r="FV259" s="133"/>
      <c r="FW259" s="133"/>
      <c r="FX259" s="133"/>
      <c r="FY259" s="133"/>
      <c r="FZ259" s="133"/>
      <c r="GA259" s="133"/>
      <c r="GB259" s="133"/>
      <c r="GC259" s="133"/>
      <c r="GD259" s="133"/>
      <c r="GE259" s="133"/>
      <c r="GF259" s="133"/>
      <c r="GG259" s="133"/>
      <c r="GH259" s="133"/>
      <c r="GI259" s="133"/>
      <c r="GJ259" s="133"/>
      <c r="GK259" s="133"/>
      <c r="GL259" s="133"/>
      <c r="GM259" s="133"/>
      <c r="GN259" s="133"/>
      <c r="GO259" s="133"/>
      <c r="GP259" s="133"/>
      <c r="GQ259" s="133"/>
      <c r="GR259" s="133"/>
      <c r="GS259" s="133"/>
      <c r="GT259" s="133"/>
      <c r="GU259" s="133"/>
      <c r="GV259" s="133"/>
      <c r="GW259" s="133"/>
    </row>
    <row r="260" spans="1:205" s="296" customFormat="1" ht="25.5">
      <c r="A260" s="208" t="s">
        <v>1687</v>
      </c>
      <c r="B260" s="205" t="s">
        <v>1710</v>
      </c>
      <c r="C260" s="177" t="s">
        <v>1728</v>
      </c>
      <c r="D260" s="335"/>
      <c r="E260" s="335">
        <v>7328000</v>
      </c>
      <c r="F260" s="309">
        <f t="shared" si="7"/>
        <v>460294322</v>
      </c>
      <c r="G260" s="60">
        <v>6</v>
      </c>
      <c r="H260" s="310">
        <v>6.1</v>
      </c>
      <c r="I260" s="549"/>
      <c r="J260" s="133"/>
      <c r="K260" s="133"/>
      <c r="L260" s="133"/>
      <c r="M260" s="133"/>
      <c r="N260" s="133"/>
      <c r="O260" s="133"/>
      <c r="P260" s="133"/>
      <c r="Q260" s="133"/>
      <c r="R260" s="133"/>
      <c r="S260" s="133"/>
      <c r="T260" s="133"/>
      <c r="U260" s="133"/>
      <c r="V260" s="133"/>
      <c r="W260" s="133"/>
      <c r="X260" s="133"/>
      <c r="Y260" s="133"/>
      <c r="Z260" s="133"/>
      <c r="AA260" s="133"/>
      <c r="AB260" s="133"/>
      <c r="AC260" s="133"/>
      <c r="AD260" s="133"/>
      <c r="AE260" s="133"/>
      <c r="AF260" s="133"/>
      <c r="AG260" s="133"/>
      <c r="AH260" s="133"/>
      <c r="AI260" s="133"/>
      <c r="AJ260" s="133"/>
      <c r="AK260" s="133"/>
      <c r="AL260" s="133"/>
      <c r="AM260" s="133"/>
      <c r="AN260" s="133"/>
      <c r="AO260" s="133"/>
      <c r="AP260" s="133"/>
      <c r="AQ260" s="133"/>
      <c r="AR260" s="133"/>
      <c r="AS260" s="133"/>
      <c r="AT260" s="133"/>
      <c r="AU260" s="133"/>
      <c r="AV260" s="133"/>
      <c r="AW260" s="133"/>
      <c r="AX260" s="133"/>
      <c r="AY260" s="133"/>
      <c r="AZ260" s="133"/>
      <c r="BA260" s="133"/>
      <c r="BB260" s="133"/>
      <c r="BC260" s="133"/>
      <c r="BD260" s="133"/>
      <c r="BE260" s="133"/>
      <c r="BF260" s="133"/>
      <c r="BG260" s="133"/>
      <c r="BH260" s="133"/>
      <c r="BI260" s="133"/>
      <c r="BJ260" s="133"/>
      <c r="BK260" s="133"/>
      <c r="BL260" s="133"/>
      <c r="BM260" s="133"/>
      <c r="BN260" s="133"/>
      <c r="BO260" s="133"/>
      <c r="BP260" s="133"/>
      <c r="BQ260" s="133"/>
      <c r="BR260" s="133"/>
      <c r="BS260" s="133"/>
      <c r="BT260" s="133"/>
      <c r="BU260" s="133"/>
      <c r="BV260" s="133"/>
      <c r="BW260" s="133"/>
      <c r="BX260" s="133"/>
      <c r="BY260" s="133"/>
      <c r="BZ260" s="133"/>
      <c r="CA260" s="133"/>
      <c r="CB260" s="133"/>
      <c r="CC260" s="133"/>
      <c r="CD260" s="133"/>
      <c r="CE260" s="133"/>
      <c r="CF260" s="133"/>
      <c r="CG260" s="133"/>
      <c r="CH260" s="133"/>
      <c r="CI260" s="133"/>
      <c r="CJ260" s="133"/>
      <c r="CK260" s="133"/>
      <c r="CL260" s="133"/>
      <c r="CM260" s="133"/>
      <c r="CN260" s="133"/>
      <c r="CO260" s="133"/>
      <c r="CP260" s="133"/>
      <c r="CQ260" s="133"/>
      <c r="CR260" s="133"/>
      <c r="CS260" s="133"/>
      <c r="CT260" s="133"/>
      <c r="CU260" s="133"/>
      <c r="CV260" s="133"/>
      <c r="CW260" s="133"/>
      <c r="CX260" s="133"/>
      <c r="CY260" s="133"/>
      <c r="CZ260" s="133"/>
      <c r="DA260" s="133"/>
      <c r="DB260" s="133"/>
      <c r="DC260" s="133"/>
      <c r="DD260" s="133"/>
      <c r="DE260" s="133"/>
      <c r="DF260" s="133"/>
      <c r="DG260" s="133"/>
      <c r="DH260" s="133"/>
      <c r="DI260" s="133"/>
      <c r="DJ260" s="133"/>
      <c r="DK260" s="133"/>
      <c r="DL260" s="133"/>
      <c r="DM260" s="133"/>
      <c r="DN260" s="133"/>
      <c r="DO260" s="133"/>
      <c r="DP260" s="133"/>
      <c r="DQ260" s="133"/>
      <c r="DR260" s="133"/>
      <c r="DS260" s="133"/>
      <c r="DT260" s="133"/>
      <c r="DU260" s="133"/>
      <c r="DV260" s="133"/>
      <c r="DW260" s="133"/>
      <c r="DX260" s="133"/>
      <c r="DY260" s="133"/>
      <c r="DZ260" s="133"/>
      <c r="EA260" s="133"/>
      <c r="EB260" s="133"/>
      <c r="EC260" s="133"/>
      <c r="ED260" s="133"/>
      <c r="EE260" s="133"/>
      <c r="EF260" s="133"/>
      <c r="EG260" s="133"/>
      <c r="EH260" s="133"/>
      <c r="EI260" s="133"/>
      <c r="EJ260" s="133"/>
      <c r="EK260" s="133"/>
      <c r="EL260" s="133"/>
      <c r="EM260" s="133"/>
      <c r="EN260" s="133"/>
      <c r="EO260" s="133"/>
      <c r="EP260" s="133"/>
      <c r="EQ260" s="133"/>
      <c r="ER260" s="133"/>
      <c r="ES260" s="133"/>
      <c r="ET260" s="133"/>
      <c r="EU260" s="133"/>
      <c r="EV260" s="133"/>
      <c r="EW260" s="133"/>
      <c r="EX260" s="133"/>
      <c r="EY260" s="133"/>
      <c r="EZ260" s="133"/>
      <c r="FA260" s="133"/>
      <c r="FB260" s="133"/>
      <c r="FC260" s="133"/>
      <c r="FD260" s="133"/>
      <c r="FE260" s="133"/>
      <c r="FF260" s="133"/>
      <c r="FG260" s="133"/>
      <c r="FH260" s="133"/>
      <c r="FI260" s="133"/>
      <c r="FJ260" s="133"/>
      <c r="FK260" s="133"/>
      <c r="FL260" s="133"/>
      <c r="FM260" s="133"/>
      <c r="FN260" s="133"/>
      <c r="FO260" s="133"/>
      <c r="FP260" s="133"/>
      <c r="FQ260" s="133"/>
      <c r="FR260" s="133"/>
      <c r="FS260" s="133"/>
      <c r="FT260" s="133"/>
      <c r="FU260" s="133"/>
      <c r="FV260" s="133"/>
      <c r="FW260" s="133"/>
      <c r="FX260" s="133"/>
      <c r="FY260" s="133"/>
      <c r="FZ260" s="133"/>
      <c r="GA260" s="133"/>
      <c r="GB260" s="133"/>
      <c r="GC260" s="133"/>
      <c r="GD260" s="133"/>
      <c r="GE260" s="133"/>
      <c r="GF260" s="133"/>
      <c r="GG260" s="133"/>
      <c r="GH260" s="133"/>
      <c r="GI260" s="133"/>
      <c r="GJ260" s="133"/>
      <c r="GK260" s="133"/>
      <c r="GL260" s="133"/>
      <c r="GM260" s="133"/>
      <c r="GN260" s="133"/>
      <c r="GO260" s="133"/>
      <c r="GP260" s="133"/>
      <c r="GQ260" s="133"/>
      <c r="GR260" s="133"/>
      <c r="GS260" s="133"/>
      <c r="GT260" s="133"/>
      <c r="GU260" s="133"/>
      <c r="GV260" s="133"/>
      <c r="GW260" s="133"/>
    </row>
    <row r="261" spans="1:205" s="296" customFormat="1">
      <c r="A261" s="208" t="s">
        <v>1688</v>
      </c>
      <c r="B261" s="205" t="s">
        <v>1711</v>
      </c>
      <c r="C261" s="206" t="s">
        <v>21</v>
      </c>
      <c r="D261" s="210">
        <v>100000</v>
      </c>
      <c r="E261" s="335"/>
      <c r="F261" s="309">
        <f t="shared" si="7"/>
        <v>460394322</v>
      </c>
      <c r="G261" s="60">
        <v>3</v>
      </c>
      <c r="H261" s="310"/>
      <c r="I261" s="549"/>
      <c r="J261" s="133"/>
      <c r="K261" s="133"/>
      <c r="L261" s="133"/>
      <c r="M261" s="133"/>
      <c r="N261" s="133"/>
      <c r="O261" s="133"/>
      <c r="P261" s="133"/>
      <c r="Q261" s="133"/>
      <c r="R261" s="133"/>
      <c r="S261" s="133"/>
      <c r="T261" s="133"/>
      <c r="U261" s="133"/>
      <c r="V261" s="133"/>
      <c r="W261" s="133"/>
      <c r="X261" s="133"/>
      <c r="Y261" s="133"/>
      <c r="Z261" s="133"/>
      <c r="AA261" s="133"/>
      <c r="AB261" s="133"/>
      <c r="AC261" s="133"/>
      <c r="AD261" s="133"/>
      <c r="AE261" s="133"/>
      <c r="AF261" s="133"/>
      <c r="AG261" s="133"/>
      <c r="AH261" s="133"/>
      <c r="AI261" s="133"/>
      <c r="AJ261" s="133"/>
      <c r="AK261" s="133"/>
      <c r="AL261" s="133"/>
      <c r="AM261" s="133"/>
      <c r="AN261" s="133"/>
      <c r="AO261" s="133"/>
      <c r="AP261" s="133"/>
      <c r="AQ261" s="133"/>
      <c r="AR261" s="133"/>
      <c r="AS261" s="133"/>
      <c r="AT261" s="133"/>
      <c r="AU261" s="133"/>
      <c r="AV261" s="133"/>
      <c r="AW261" s="133"/>
      <c r="AX261" s="133"/>
      <c r="AY261" s="133"/>
      <c r="AZ261" s="133"/>
      <c r="BA261" s="133"/>
      <c r="BB261" s="133"/>
      <c r="BC261" s="133"/>
      <c r="BD261" s="133"/>
      <c r="BE261" s="133"/>
      <c r="BF261" s="133"/>
      <c r="BG261" s="133"/>
      <c r="BH261" s="133"/>
      <c r="BI261" s="133"/>
      <c r="BJ261" s="133"/>
      <c r="BK261" s="133"/>
      <c r="BL261" s="133"/>
      <c r="BM261" s="133"/>
      <c r="BN261" s="133"/>
      <c r="BO261" s="133"/>
      <c r="BP261" s="133"/>
      <c r="BQ261" s="133"/>
      <c r="BR261" s="133"/>
      <c r="BS261" s="133"/>
      <c r="BT261" s="133"/>
      <c r="BU261" s="133"/>
      <c r="BV261" s="133"/>
      <c r="BW261" s="133"/>
      <c r="BX261" s="133"/>
      <c r="BY261" s="133"/>
      <c r="BZ261" s="133"/>
      <c r="CA261" s="133"/>
      <c r="CB261" s="133"/>
      <c r="CC261" s="133"/>
      <c r="CD261" s="133"/>
      <c r="CE261" s="133"/>
      <c r="CF261" s="133"/>
      <c r="CG261" s="133"/>
      <c r="CH261" s="133"/>
      <c r="CI261" s="133"/>
      <c r="CJ261" s="133"/>
      <c r="CK261" s="133"/>
      <c r="CL261" s="133"/>
      <c r="CM261" s="133"/>
      <c r="CN261" s="133"/>
      <c r="CO261" s="133"/>
      <c r="CP261" s="133"/>
      <c r="CQ261" s="133"/>
      <c r="CR261" s="133"/>
      <c r="CS261" s="133"/>
      <c r="CT261" s="133"/>
      <c r="CU261" s="133"/>
      <c r="CV261" s="133"/>
      <c r="CW261" s="133"/>
      <c r="CX261" s="133"/>
      <c r="CY261" s="133"/>
      <c r="CZ261" s="133"/>
      <c r="DA261" s="133"/>
      <c r="DB261" s="133"/>
      <c r="DC261" s="133"/>
      <c r="DD261" s="133"/>
      <c r="DE261" s="133"/>
      <c r="DF261" s="133"/>
      <c r="DG261" s="133"/>
      <c r="DH261" s="133"/>
      <c r="DI261" s="133"/>
      <c r="DJ261" s="133"/>
      <c r="DK261" s="133"/>
      <c r="DL261" s="133"/>
      <c r="DM261" s="133"/>
      <c r="DN261" s="133"/>
      <c r="DO261" s="133"/>
      <c r="DP261" s="133"/>
      <c r="DQ261" s="133"/>
      <c r="DR261" s="133"/>
      <c r="DS261" s="133"/>
      <c r="DT261" s="133"/>
      <c r="DU261" s="133"/>
      <c r="DV261" s="133"/>
      <c r="DW261" s="133"/>
      <c r="DX261" s="133"/>
      <c r="DY261" s="133"/>
      <c r="DZ261" s="133"/>
      <c r="EA261" s="133"/>
      <c r="EB261" s="133"/>
      <c r="EC261" s="133"/>
      <c r="ED261" s="133"/>
      <c r="EE261" s="133"/>
      <c r="EF261" s="133"/>
      <c r="EG261" s="133"/>
      <c r="EH261" s="133"/>
      <c r="EI261" s="133"/>
      <c r="EJ261" s="133"/>
      <c r="EK261" s="133"/>
      <c r="EL261" s="133"/>
      <c r="EM261" s="133"/>
      <c r="EN261" s="133"/>
      <c r="EO261" s="133"/>
      <c r="EP261" s="133"/>
      <c r="EQ261" s="133"/>
      <c r="ER261" s="133"/>
      <c r="ES261" s="133"/>
      <c r="ET261" s="133"/>
      <c r="EU261" s="133"/>
      <c r="EV261" s="133"/>
      <c r="EW261" s="133"/>
      <c r="EX261" s="133"/>
      <c r="EY261" s="133"/>
      <c r="EZ261" s="133"/>
      <c r="FA261" s="133"/>
      <c r="FB261" s="133"/>
      <c r="FC261" s="133"/>
      <c r="FD261" s="133"/>
      <c r="FE261" s="133"/>
      <c r="FF261" s="133"/>
      <c r="FG261" s="133"/>
      <c r="FH261" s="133"/>
      <c r="FI261" s="133"/>
      <c r="FJ261" s="133"/>
      <c r="FK261" s="133"/>
      <c r="FL261" s="133"/>
      <c r="FM261" s="133"/>
      <c r="FN261" s="133"/>
      <c r="FO261" s="133"/>
      <c r="FP261" s="133"/>
      <c r="FQ261" s="133"/>
      <c r="FR261" s="133"/>
      <c r="FS261" s="133"/>
      <c r="FT261" s="133"/>
      <c r="FU261" s="133"/>
      <c r="FV261" s="133"/>
      <c r="FW261" s="133"/>
      <c r="FX261" s="133"/>
      <c r="FY261" s="133"/>
      <c r="FZ261" s="133"/>
      <c r="GA261" s="133"/>
      <c r="GB261" s="133"/>
      <c r="GC261" s="133"/>
      <c r="GD261" s="133"/>
      <c r="GE261" s="133"/>
      <c r="GF261" s="133"/>
      <c r="GG261" s="133"/>
      <c r="GH261" s="133"/>
      <c r="GI261" s="133"/>
      <c r="GJ261" s="133"/>
      <c r="GK261" s="133"/>
      <c r="GL261" s="133"/>
      <c r="GM261" s="133"/>
      <c r="GN261" s="133"/>
      <c r="GO261" s="133"/>
      <c r="GP261" s="133"/>
      <c r="GQ261" s="133"/>
      <c r="GR261" s="133"/>
      <c r="GS261" s="133"/>
      <c r="GT261" s="133"/>
      <c r="GU261" s="133"/>
      <c r="GV261" s="133"/>
      <c r="GW261" s="133"/>
    </row>
    <row r="262" spans="1:205" s="296" customFormat="1">
      <c r="A262" s="208" t="s">
        <v>1689</v>
      </c>
      <c r="B262" s="205" t="s">
        <v>1712</v>
      </c>
      <c r="C262" s="177" t="s">
        <v>2504</v>
      </c>
      <c r="D262" s="335">
        <v>200000</v>
      </c>
      <c r="E262" s="335"/>
      <c r="F262" s="309">
        <f t="shared" si="7"/>
        <v>460594322</v>
      </c>
      <c r="G262" s="60">
        <v>3</v>
      </c>
      <c r="H262" s="1054"/>
      <c r="I262" s="549"/>
      <c r="J262" s="133"/>
      <c r="K262" s="133"/>
      <c r="L262" s="133"/>
      <c r="M262" s="133"/>
      <c r="N262" s="133"/>
      <c r="O262" s="133"/>
      <c r="P262" s="133"/>
      <c r="Q262" s="133"/>
      <c r="R262" s="133"/>
      <c r="S262" s="133"/>
      <c r="T262" s="133"/>
      <c r="U262" s="133"/>
      <c r="V262" s="133"/>
      <c r="W262" s="133"/>
      <c r="X262" s="133"/>
      <c r="Y262" s="133"/>
      <c r="Z262" s="133"/>
      <c r="AA262" s="133"/>
      <c r="AB262" s="133"/>
      <c r="AC262" s="133"/>
      <c r="AD262" s="133"/>
      <c r="AE262" s="133"/>
      <c r="AF262" s="133"/>
      <c r="AG262" s="133"/>
      <c r="AH262" s="133"/>
      <c r="AI262" s="133"/>
      <c r="AJ262" s="133"/>
      <c r="AK262" s="133"/>
      <c r="AL262" s="133"/>
      <c r="AM262" s="133"/>
      <c r="AN262" s="133"/>
      <c r="AO262" s="133"/>
      <c r="AP262" s="133"/>
      <c r="AQ262" s="133"/>
      <c r="AR262" s="133"/>
      <c r="AS262" s="133"/>
      <c r="AT262" s="133"/>
      <c r="AU262" s="133"/>
      <c r="AV262" s="133"/>
      <c r="AW262" s="133"/>
      <c r="AX262" s="133"/>
      <c r="AY262" s="133"/>
      <c r="AZ262" s="133"/>
      <c r="BA262" s="133"/>
      <c r="BB262" s="133"/>
      <c r="BC262" s="133"/>
      <c r="BD262" s="133"/>
      <c r="BE262" s="133"/>
      <c r="BF262" s="133"/>
      <c r="BG262" s="133"/>
      <c r="BH262" s="133"/>
      <c r="BI262" s="133"/>
      <c r="BJ262" s="133"/>
      <c r="BK262" s="133"/>
      <c r="BL262" s="133"/>
      <c r="BM262" s="133"/>
      <c r="BN262" s="133"/>
      <c r="BO262" s="133"/>
      <c r="BP262" s="133"/>
      <c r="BQ262" s="133"/>
      <c r="BR262" s="133"/>
      <c r="BS262" s="133"/>
      <c r="BT262" s="133"/>
      <c r="BU262" s="133"/>
      <c r="BV262" s="133"/>
      <c r="BW262" s="133"/>
      <c r="BX262" s="133"/>
      <c r="BY262" s="133"/>
      <c r="BZ262" s="133"/>
      <c r="CA262" s="133"/>
      <c r="CB262" s="133"/>
      <c r="CC262" s="133"/>
      <c r="CD262" s="133"/>
      <c r="CE262" s="133"/>
      <c r="CF262" s="133"/>
      <c r="CG262" s="133"/>
      <c r="CH262" s="133"/>
      <c r="CI262" s="133"/>
      <c r="CJ262" s="133"/>
      <c r="CK262" s="133"/>
      <c r="CL262" s="133"/>
      <c r="CM262" s="133"/>
      <c r="CN262" s="133"/>
      <c r="CO262" s="133"/>
      <c r="CP262" s="133"/>
      <c r="CQ262" s="133"/>
      <c r="CR262" s="133"/>
      <c r="CS262" s="133"/>
      <c r="CT262" s="133"/>
      <c r="CU262" s="133"/>
      <c r="CV262" s="133"/>
      <c r="CW262" s="133"/>
      <c r="CX262" s="133"/>
      <c r="CY262" s="133"/>
      <c r="CZ262" s="133"/>
      <c r="DA262" s="133"/>
      <c r="DB262" s="133"/>
      <c r="DC262" s="133"/>
      <c r="DD262" s="133"/>
      <c r="DE262" s="133"/>
      <c r="DF262" s="133"/>
      <c r="DG262" s="133"/>
      <c r="DH262" s="133"/>
      <c r="DI262" s="133"/>
      <c r="DJ262" s="133"/>
      <c r="DK262" s="133"/>
      <c r="DL262" s="133"/>
      <c r="DM262" s="133"/>
      <c r="DN262" s="133"/>
      <c r="DO262" s="133"/>
      <c r="DP262" s="133"/>
      <c r="DQ262" s="133"/>
      <c r="DR262" s="133"/>
      <c r="DS262" s="133"/>
      <c r="DT262" s="133"/>
      <c r="DU262" s="133"/>
      <c r="DV262" s="133"/>
      <c r="DW262" s="133"/>
      <c r="DX262" s="133"/>
      <c r="DY262" s="133"/>
      <c r="DZ262" s="133"/>
      <c r="EA262" s="133"/>
      <c r="EB262" s="133"/>
      <c r="EC262" s="133"/>
      <c r="ED262" s="133"/>
      <c r="EE262" s="133"/>
      <c r="EF262" s="133"/>
      <c r="EG262" s="133"/>
      <c r="EH262" s="133"/>
      <c r="EI262" s="133"/>
      <c r="EJ262" s="133"/>
      <c r="EK262" s="133"/>
      <c r="EL262" s="133"/>
      <c r="EM262" s="133"/>
      <c r="EN262" s="133"/>
      <c r="EO262" s="133"/>
      <c r="EP262" s="133"/>
      <c r="EQ262" s="133"/>
      <c r="ER262" s="133"/>
      <c r="ES262" s="133"/>
      <c r="ET262" s="133"/>
      <c r="EU262" s="133"/>
      <c r="EV262" s="133"/>
      <c r="EW262" s="133"/>
      <c r="EX262" s="133"/>
      <c r="EY262" s="133"/>
      <c r="EZ262" s="133"/>
      <c r="FA262" s="133"/>
      <c r="FB262" s="133"/>
      <c r="FC262" s="133"/>
      <c r="FD262" s="133"/>
      <c r="FE262" s="133"/>
      <c r="FF262" s="133"/>
      <c r="FG262" s="133"/>
      <c r="FH262" s="133"/>
      <c r="FI262" s="133"/>
      <c r="FJ262" s="133"/>
      <c r="FK262" s="133"/>
      <c r="FL262" s="133"/>
      <c r="FM262" s="133"/>
      <c r="FN262" s="133"/>
      <c r="FO262" s="133"/>
      <c r="FP262" s="133"/>
      <c r="FQ262" s="133"/>
      <c r="FR262" s="133"/>
      <c r="FS262" s="133"/>
      <c r="FT262" s="133"/>
      <c r="FU262" s="133"/>
      <c r="FV262" s="133"/>
      <c r="FW262" s="133"/>
      <c r="FX262" s="133"/>
      <c r="FY262" s="133"/>
      <c r="FZ262" s="133"/>
      <c r="GA262" s="133"/>
      <c r="GB262" s="133"/>
      <c r="GC262" s="133"/>
      <c r="GD262" s="133"/>
      <c r="GE262" s="133"/>
      <c r="GF262" s="133"/>
      <c r="GG262" s="133"/>
      <c r="GH262" s="133"/>
      <c r="GI262" s="133"/>
      <c r="GJ262" s="133"/>
      <c r="GK262" s="133"/>
      <c r="GL262" s="133"/>
      <c r="GM262" s="133"/>
      <c r="GN262" s="133"/>
      <c r="GO262" s="133"/>
      <c r="GP262" s="133"/>
      <c r="GQ262" s="133"/>
      <c r="GR262" s="133"/>
      <c r="GS262" s="133"/>
      <c r="GT262" s="133"/>
      <c r="GU262" s="133"/>
      <c r="GV262" s="133"/>
      <c r="GW262" s="133"/>
    </row>
    <row r="263" spans="1:205" s="296" customFormat="1" ht="25.5">
      <c r="A263" s="208" t="s">
        <v>1689</v>
      </c>
      <c r="B263" s="205" t="s">
        <v>1712</v>
      </c>
      <c r="C263" s="206" t="s">
        <v>2415</v>
      </c>
      <c r="D263" s="210">
        <v>380000</v>
      </c>
      <c r="E263" s="335"/>
      <c r="F263" s="309">
        <f t="shared" si="7"/>
        <v>460974322</v>
      </c>
      <c r="G263" s="60" t="s">
        <v>1731</v>
      </c>
      <c r="H263" s="310"/>
      <c r="I263" s="549"/>
      <c r="J263" s="133"/>
      <c r="K263" s="133"/>
      <c r="L263" s="133"/>
      <c r="M263" s="133"/>
      <c r="N263" s="133"/>
      <c r="O263" s="133"/>
      <c r="P263" s="133"/>
      <c r="Q263" s="133"/>
      <c r="R263" s="133"/>
      <c r="S263" s="133"/>
      <c r="T263" s="133"/>
      <c r="U263" s="133"/>
      <c r="V263" s="133"/>
      <c r="W263" s="133"/>
      <c r="X263" s="133"/>
      <c r="Y263" s="133"/>
      <c r="Z263" s="133"/>
      <c r="AA263" s="133"/>
      <c r="AB263" s="133"/>
      <c r="AC263" s="133"/>
      <c r="AD263" s="133"/>
      <c r="AE263" s="133"/>
      <c r="AF263" s="133"/>
      <c r="AG263" s="133"/>
      <c r="AH263" s="133"/>
      <c r="AI263" s="133"/>
      <c r="AJ263" s="133"/>
      <c r="AK263" s="133"/>
      <c r="AL263" s="133"/>
      <c r="AM263" s="133"/>
      <c r="AN263" s="133"/>
      <c r="AO263" s="133"/>
      <c r="AP263" s="133"/>
      <c r="AQ263" s="133"/>
      <c r="AR263" s="133"/>
      <c r="AS263" s="133"/>
      <c r="AT263" s="133"/>
      <c r="AU263" s="133"/>
      <c r="AV263" s="133"/>
      <c r="AW263" s="133"/>
      <c r="AX263" s="133"/>
      <c r="AY263" s="133"/>
      <c r="AZ263" s="133"/>
      <c r="BA263" s="133"/>
      <c r="BB263" s="133"/>
      <c r="BC263" s="133"/>
      <c r="BD263" s="133"/>
      <c r="BE263" s="133"/>
      <c r="BF263" s="133"/>
      <c r="BG263" s="133"/>
      <c r="BH263" s="133"/>
      <c r="BI263" s="133"/>
      <c r="BJ263" s="133"/>
      <c r="BK263" s="133"/>
      <c r="BL263" s="133"/>
      <c r="BM263" s="133"/>
      <c r="BN263" s="133"/>
      <c r="BO263" s="133"/>
      <c r="BP263" s="133"/>
      <c r="BQ263" s="133"/>
      <c r="BR263" s="133"/>
      <c r="BS263" s="133"/>
      <c r="BT263" s="133"/>
      <c r="BU263" s="133"/>
      <c r="BV263" s="133"/>
      <c r="BW263" s="133"/>
      <c r="BX263" s="133"/>
      <c r="BY263" s="133"/>
      <c r="BZ263" s="133"/>
      <c r="CA263" s="133"/>
      <c r="CB263" s="133"/>
      <c r="CC263" s="133"/>
      <c r="CD263" s="133"/>
      <c r="CE263" s="133"/>
      <c r="CF263" s="133"/>
      <c r="CG263" s="133"/>
      <c r="CH263" s="133"/>
      <c r="CI263" s="133"/>
      <c r="CJ263" s="133"/>
      <c r="CK263" s="133"/>
      <c r="CL263" s="133"/>
      <c r="CM263" s="133"/>
      <c r="CN263" s="133"/>
      <c r="CO263" s="133"/>
      <c r="CP263" s="133"/>
      <c r="CQ263" s="133"/>
      <c r="CR263" s="133"/>
      <c r="CS263" s="133"/>
      <c r="CT263" s="133"/>
      <c r="CU263" s="133"/>
      <c r="CV263" s="133"/>
      <c r="CW263" s="133"/>
      <c r="CX263" s="133"/>
      <c r="CY263" s="133"/>
      <c r="CZ263" s="133"/>
      <c r="DA263" s="133"/>
      <c r="DB263" s="133"/>
      <c r="DC263" s="133"/>
      <c r="DD263" s="133"/>
      <c r="DE263" s="133"/>
      <c r="DF263" s="133"/>
      <c r="DG263" s="133"/>
      <c r="DH263" s="133"/>
      <c r="DI263" s="133"/>
      <c r="DJ263" s="133"/>
      <c r="DK263" s="133"/>
      <c r="DL263" s="133"/>
      <c r="DM263" s="133"/>
      <c r="DN263" s="133"/>
      <c r="DO263" s="133"/>
      <c r="DP263" s="133"/>
      <c r="DQ263" s="133"/>
      <c r="DR263" s="133"/>
      <c r="DS263" s="133"/>
      <c r="DT263" s="133"/>
      <c r="DU263" s="133"/>
      <c r="DV263" s="133"/>
      <c r="DW263" s="133"/>
      <c r="DX263" s="133"/>
      <c r="DY263" s="133"/>
      <c r="DZ263" s="133"/>
      <c r="EA263" s="133"/>
      <c r="EB263" s="133"/>
      <c r="EC263" s="133"/>
      <c r="ED263" s="133"/>
      <c r="EE263" s="133"/>
      <c r="EF263" s="133"/>
      <c r="EG263" s="133"/>
      <c r="EH263" s="133"/>
      <c r="EI263" s="133"/>
      <c r="EJ263" s="133"/>
      <c r="EK263" s="133"/>
      <c r="EL263" s="133"/>
      <c r="EM263" s="133"/>
      <c r="EN263" s="133"/>
      <c r="EO263" s="133"/>
      <c r="EP263" s="133"/>
      <c r="EQ263" s="133"/>
      <c r="ER263" s="133"/>
      <c r="ES263" s="133"/>
      <c r="ET263" s="133"/>
      <c r="EU263" s="133"/>
      <c r="EV263" s="133"/>
      <c r="EW263" s="133"/>
      <c r="EX263" s="133"/>
      <c r="EY263" s="133"/>
      <c r="EZ263" s="133"/>
      <c r="FA263" s="133"/>
      <c r="FB263" s="133"/>
      <c r="FC263" s="133"/>
      <c r="FD263" s="133"/>
      <c r="FE263" s="133"/>
      <c r="FF263" s="133"/>
      <c r="FG263" s="133"/>
      <c r="FH263" s="133"/>
      <c r="FI263" s="133"/>
      <c r="FJ263" s="133"/>
      <c r="FK263" s="133"/>
      <c r="FL263" s="133"/>
      <c r="FM263" s="133"/>
      <c r="FN263" s="133"/>
      <c r="FO263" s="133"/>
      <c r="FP263" s="133"/>
      <c r="FQ263" s="133"/>
      <c r="FR263" s="133"/>
      <c r="FS263" s="133"/>
      <c r="FT263" s="133"/>
      <c r="FU263" s="133"/>
      <c r="FV263" s="133"/>
      <c r="FW263" s="133"/>
      <c r="FX263" s="133"/>
      <c r="FY263" s="133"/>
      <c r="FZ263" s="133"/>
      <c r="GA263" s="133"/>
      <c r="GB263" s="133"/>
      <c r="GC263" s="133"/>
      <c r="GD263" s="133"/>
      <c r="GE263" s="133"/>
      <c r="GF263" s="133"/>
      <c r="GG263" s="133"/>
      <c r="GH263" s="133"/>
      <c r="GI263" s="133"/>
      <c r="GJ263" s="133"/>
      <c r="GK263" s="133"/>
      <c r="GL263" s="133"/>
      <c r="GM263" s="133"/>
      <c r="GN263" s="133"/>
      <c r="GO263" s="133"/>
      <c r="GP263" s="133"/>
      <c r="GQ263" s="133"/>
      <c r="GR263" s="133"/>
      <c r="GS263" s="133"/>
      <c r="GT263" s="133"/>
      <c r="GU263" s="133"/>
      <c r="GV263" s="133"/>
      <c r="GW263" s="133"/>
    </row>
    <row r="264" spans="1:205" s="296" customFormat="1" ht="25.5">
      <c r="A264" s="208" t="s">
        <v>1689</v>
      </c>
      <c r="B264" s="205" t="s">
        <v>1712</v>
      </c>
      <c r="C264" s="206" t="s">
        <v>2416</v>
      </c>
      <c r="D264" s="335">
        <v>832082</v>
      </c>
      <c r="E264" s="335"/>
      <c r="F264" s="309">
        <f t="shared" si="7"/>
        <v>461806404</v>
      </c>
      <c r="G264" s="60" t="s">
        <v>1731</v>
      </c>
      <c r="H264" s="310"/>
      <c r="I264" s="549"/>
      <c r="J264" s="133"/>
      <c r="K264" s="133"/>
      <c r="L264" s="133"/>
      <c r="M264" s="133"/>
      <c r="N264" s="133"/>
      <c r="O264" s="133"/>
      <c r="P264" s="133"/>
      <c r="Q264" s="133"/>
      <c r="R264" s="133"/>
      <c r="S264" s="133"/>
      <c r="T264" s="133"/>
      <c r="U264" s="133"/>
      <c r="V264" s="133"/>
      <c r="W264" s="133"/>
      <c r="X264" s="133"/>
      <c r="Y264" s="133"/>
      <c r="Z264" s="133"/>
      <c r="AA264" s="133"/>
      <c r="AB264" s="133"/>
      <c r="AC264" s="133"/>
      <c r="AD264" s="133"/>
      <c r="AE264" s="133"/>
      <c r="AF264" s="133"/>
      <c r="AG264" s="133"/>
      <c r="AH264" s="133"/>
      <c r="AI264" s="133"/>
      <c r="AJ264" s="133"/>
      <c r="AK264" s="133"/>
      <c r="AL264" s="133"/>
      <c r="AM264" s="133"/>
      <c r="AN264" s="133"/>
      <c r="AO264" s="133"/>
      <c r="AP264" s="133"/>
      <c r="AQ264" s="133"/>
      <c r="AR264" s="133"/>
      <c r="AS264" s="133"/>
      <c r="AT264" s="133"/>
      <c r="AU264" s="133"/>
      <c r="AV264" s="133"/>
      <c r="AW264" s="133"/>
      <c r="AX264" s="133"/>
      <c r="AY264" s="133"/>
      <c r="AZ264" s="133"/>
      <c r="BA264" s="133"/>
      <c r="BB264" s="133"/>
      <c r="BC264" s="133"/>
      <c r="BD264" s="133"/>
      <c r="BE264" s="133"/>
      <c r="BF264" s="133"/>
      <c r="BG264" s="133"/>
      <c r="BH264" s="133"/>
      <c r="BI264" s="133"/>
      <c r="BJ264" s="133"/>
      <c r="BK264" s="133"/>
      <c r="BL264" s="133"/>
      <c r="BM264" s="133"/>
      <c r="BN264" s="133"/>
      <c r="BO264" s="133"/>
      <c r="BP264" s="133"/>
      <c r="BQ264" s="133"/>
      <c r="BR264" s="133"/>
      <c r="BS264" s="133"/>
      <c r="BT264" s="133"/>
      <c r="BU264" s="133"/>
      <c r="BV264" s="133"/>
      <c r="BW264" s="133"/>
      <c r="BX264" s="133"/>
      <c r="BY264" s="133"/>
      <c r="BZ264" s="133"/>
      <c r="CA264" s="133"/>
      <c r="CB264" s="133"/>
      <c r="CC264" s="133"/>
      <c r="CD264" s="133"/>
      <c r="CE264" s="133"/>
      <c r="CF264" s="133"/>
      <c r="CG264" s="133"/>
      <c r="CH264" s="133"/>
      <c r="CI264" s="133"/>
      <c r="CJ264" s="133"/>
      <c r="CK264" s="133"/>
      <c r="CL264" s="133"/>
      <c r="CM264" s="133"/>
      <c r="CN264" s="133"/>
      <c r="CO264" s="133"/>
      <c r="CP264" s="133"/>
      <c r="CQ264" s="133"/>
      <c r="CR264" s="133"/>
      <c r="CS264" s="133"/>
      <c r="CT264" s="133"/>
      <c r="CU264" s="133"/>
      <c r="CV264" s="133"/>
      <c r="CW264" s="133"/>
      <c r="CX264" s="133"/>
      <c r="CY264" s="133"/>
      <c r="CZ264" s="133"/>
      <c r="DA264" s="133"/>
      <c r="DB264" s="133"/>
      <c r="DC264" s="133"/>
      <c r="DD264" s="133"/>
      <c r="DE264" s="133"/>
      <c r="DF264" s="133"/>
      <c r="DG264" s="133"/>
      <c r="DH264" s="133"/>
      <c r="DI264" s="133"/>
      <c r="DJ264" s="133"/>
      <c r="DK264" s="133"/>
      <c r="DL264" s="133"/>
      <c r="DM264" s="133"/>
      <c r="DN264" s="133"/>
      <c r="DO264" s="133"/>
      <c r="DP264" s="133"/>
      <c r="DQ264" s="133"/>
      <c r="DR264" s="133"/>
      <c r="DS264" s="133"/>
      <c r="DT264" s="133"/>
      <c r="DU264" s="133"/>
      <c r="DV264" s="133"/>
      <c r="DW264" s="133"/>
      <c r="DX264" s="133"/>
      <c r="DY264" s="133"/>
      <c r="DZ264" s="133"/>
      <c r="EA264" s="133"/>
      <c r="EB264" s="133"/>
      <c r="EC264" s="133"/>
      <c r="ED264" s="133"/>
      <c r="EE264" s="133"/>
      <c r="EF264" s="133"/>
      <c r="EG264" s="133"/>
      <c r="EH264" s="133"/>
      <c r="EI264" s="133"/>
      <c r="EJ264" s="133"/>
      <c r="EK264" s="133"/>
      <c r="EL264" s="133"/>
      <c r="EM264" s="133"/>
      <c r="EN264" s="133"/>
      <c r="EO264" s="133"/>
      <c r="EP264" s="133"/>
      <c r="EQ264" s="133"/>
      <c r="ER264" s="133"/>
      <c r="ES264" s="133"/>
      <c r="ET264" s="133"/>
      <c r="EU264" s="133"/>
      <c r="EV264" s="133"/>
      <c r="EW264" s="133"/>
      <c r="EX264" s="133"/>
      <c r="EY264" s="133"/>
      <c r="EZ264" s="133"/>
      <c r="FA264" s="133"/>
      <c r="FB264" s="133"/>
      <c r="FC264" s="133"/>
      <c r="FD264" s="133"/>
      <c r="FE264" s="133"/>
      <c r="FF264" s="133"/>
      <c r="FG264" s="133"/>
      <c r="FH264" s="133"/>
      <c r="FI264" s="133"/>
      <c r="FJ264" s="133"/>
      <c r="FK264" s="133"/>
      <c r="FL264" s="133"/>
      <c r="FM264" s="133"/>
      <c r="FN264" s="133"/>
      <c r="FO264" s="133"/>
      <c r="FP264" s="133"/>
      <c r="FQ264" s="133"/>
      <c r="FR264" s="133"/>
      <c r="FS264" s="133"/>
      <c r="FT264" s="133"/>
      <c r="FU264" s="133"/>
      <c r="FV264" s="133"/>
      <c r="FW264" s="133"/>
      <c r="FX264" s="133"/>
      <c r="FY264" s="133"/>
      <c r="FZ264" s="133"/>
      <c r="GA264" s="133"/>
      <c r="GB264" s="133"/>
      <c r="GC264" s="133"/>
      <c r="GD264" s="133"/>
      <c r="GE264" s="133"/>
      <c r="GF264" s="133"/>
      <c r="GG264" s="133"/>
      <c r="GH264" s="133"/>
      <c r="GI264" s="133"/>
      <c r="GJ264" s="133"/>
      <c r="GK264" s="133"/>
      <c r="GL264" s="133"/>
      <c r="GM264" s="133"/>
      <c r="GN264" s="133"/>
      <c r="GO264" s="133"/>
      <c r="GP264" s="133"/>
      <c r="GQ264" s="133"/>
      <c r="GR264" s="133"/>
      <c r="GS264" s="133"/>
      <c r="GT264" s="133"/>
      <c r="GU264" s="133"/>
      <c r="GV264" s="133"/>
      <c r="GW264" s="133"/>
    </row>
    <row r="265" spans="1:205" s="296" customFormat="1" ht="25.5">
      <c r="A265" s="208" t="s">
        <v>1690</v>
      </c>
      <c r="B265" s="205" t="s">
        <v>1713</v>
      </c>
      <c r="C265" s="206" t="s">
        <v>1693</v>
      </c>
      <c r="D265" s="335"/>
      <c r="E265" s="335">
        <v>6000000</v>
      </c>
      <c r="F265" s="309">
        <f t="shared" si="7"/>
        <v>455806404</v>
      </c>
      <c r="G265" s="60" t="s">
        <v>626</v>
      </c>
      <c r="H265" s="310"/>
      <c r="I265" s="549"/>
      <c r="J265" s="133"/>
      <c r="K265" s="133"/>
      <c r="L265" s="133"/>
      <c r="M265" s="133"/>
      <c r="N265" s="133"/>
      <c r="O265" s="133"/>
      <c r="P265" s="133"/>
      <c r="Q265" s="133"/>
      <c r="R265" s="133"/>
      <c r="S265" s="133"/>
      <c r="T265" s="133"/>
      <c r="U265" s="133"/>
      <c r="V265" s="133"/>
      <c r="W265" s="133"/>
      <c r="X265" s="133"/>
      <c r="Y265" s="133"/>
      <c r="Z265" s="133"/>
      <c r="AA265" s="133"/>
      <c r="AB265" s="133"/>
      <c r="AC265" s="133"/>
      <c r="AD265" s="133"/>
      <c r="AE265" s="133"/>
      <c r="AF265" s="133"/>
      <c r="AG265" s="133"/>
      <c r="AH265" s="133"/>
      <c r="AI265" s="133"/>
      <c r="AJ265" s="133"/>
      <c r="AK265" s="133"/>
      <c r="AL265" s="133"/>
      <c r="AM265" s="133"/>
      <c r="AN265" s="133"/>
      <c r="AO265" s="133"/>
      <c r="AP265" s="133"/>
      <c r="AQ265" s="133"/>
      <c r="AR265" s="133"/>
      <c r="AS265" s="133"/>
      <c r="AT265" s="133"/>
      <c r="AU265" s="133"/>
      <c r="AV265" s="133"/>
      <c r="AW265" s="133"/>
      <c r="AX265" s="133"/>
      <c r="AY265" s="133"/>
      <c r="AZ265" s="133"/>
      <c r="BA265" s="133"/>
      <c r="BB265" s="133"/>
      <c r="BC265" s="133"/>
      <c r="BD265" s="133"/>
      <c r="BE265" s="133"/>
      <c r="BF265" s="133"/>
      <c r="BG265" s="133"/>
      <c r="BH265" s="133"/>
      <c r="BI265" s="133"/>
      <c r="BJ265" s="133"/>
      <c r="BK265" s="133"/>
      <c r="BL265" s="133"/>
      <c r="BM265" s="133"/>
      <c r="BN265" s="133"/>
      <c r="BO265" s="133"/>
      <c r="BP265" s="133"/>
      <c r="BQ265" s="133"/>
      <c r="BR265" s="133"/>
      <c r="BS265" s="133"/>
      <c r="BT265" s="133"/>
      <c r="BU265" s="133"/>
      <c r="BV265" s="133"/>
      <c r="BW265" s="133"/>
      <c r="BX265" s="133"/>
      <c r="BY265" s="133"/>
      <c r="BZ265" s="133"/>
      <c r="CA265" s="133"/>
      <c r="CB265" s="133"/>
      <c r="CC265" s="133"/>
      <c r="CD265" s="133"/>
      <c r="CE265" s="133"/>
      <c r="CF265" s="133"/>
      <c r="CG265" s="133"/>
      <c r="CH265" s="133"/>
      <c r="CI265" s="133"/>
      <c r="CJ265" s="133"/>
      <c r="CK265" s="133"/>
      <c r="CL265" s="133"/>
      <c r="CM265" s="133"/>
      <c r="CN265" s="133"/>
      <c r="CO265" s="133"/>
      <c r="CP265" s="133"/>
      <c r="CQ265" s="133"/>
      <c r="CR265" s="133"/>
      <c r="CS265" s="133"/>
      <c r="CT265" s="133"/>
      <c r="CU265" s="133"/>
      <c r="CV265" s="133"/>
      <c r="CW265" s="133"/>
      <c r="CX265" s="133"/>
      <c r="CY265" s="133"/>
      <c r="CZ265" s="133"/>
      <c r="DA265" s="133"/>
      <c r="DB265" s="133"/>
      <c r="DC265" s="133"/>
      <c r="DD265" s="133"/>
      <c r="DE265" s="133"/>
      <c r="DF265" s="133"/>
      <c r="DG265" s="133"/>
      <c r="DH265" s="133"/>
      <c r="DI265" s="133"/>
      <c r="DJ265" s="133"/>
      <c r="DK265" s="133"/>
      <c r="DL265" s="133"/>
      <c r="DM265" s="133"/>
      <c r="DN265" s="133"/>
      <c r="DO265" s="133"/>
      <c r="DP265" s="133"/>
      <c r="DQ265" s="133"/>
      <c r="DR265" s="133"/>
      <c r="DS265" s="133"/>
      <c r="DT265" s="133"/>
      <c r="DU265" s="133"/>
      <c r="DV265" s="133"/>
      <c r="DW265" s="133"/>
      <c r="DX265" s="133"/>
      <c r="DY265" s="133"/>
      <c r="DZ265" s="133"/>
      <c r="EA265" s="133"/>
      <c r="EB265" s="133"/>
      <c r="EC265" s="133"/>
      <c r="ED265" s="133"/>
      <c r="EE265" s="133"/>
      <c r="EF265" s="133"/>
      <c r="EG265" s="133"/>
      <c r="EH265" s="133"/>
      <c r="EI265" s="133"/>
      <c r="EJ265" s="133"/>
      <c r="EK265" s="133"/>
      <c r="EL265" s="133"/>
      <c r="EM265" s="133"/>
      <c r="EN265" s="133"/>
      <c r="EO265" s="133"/>
      <c r="EP265" s="133"/>
      <c r="EQ265" s="133"/>
      <c r="ER265" s="133"/>
      <c r="ES265" s="133"/>
      <c r="ET265" s="133"/>
      <c r="EU265" s="133"/>
      <c r="EV265" s="133"/>
      <c r="EW265" s="133"/>
      <c r="EX265" s="133"/>
      <c r="EY265" s="133"/>
      <c r="EZ265" s="133"/>
      <c r="FA265" s="133"/>
      <c r="FB265" s="133"/>
      <c r="FC265" s="133"/>
      <c r="FD265" s="133"/>
      <c r="FE265" s="133"/>
      <c r="FF265" s="133"/>
      <c r="FG265" s="133"/>
      <c r="FH265" s="133"/>
      <c r="FI265" s="133"/>
      <c r="FJ265" s="133"/>
      <c r="FK265" s="133"/>
      <c r="FL265" s="133"/>
      <c r="FM265" s="133"/>
      <c r="FN265" s="133"/>
      <c r="FO265" s="133"/>
      <c r="FP265" s="133"/>
      <c r="FQ265" s="133"/>
      <c r="FR265" s="133"/>
      <c r="FS265" s="133"/>
      <c r="FT265" s="133"/>
      <c r="FU265" s="133"/>
      <c r="FV265" s="133"/>
      <c r="FW265" s="133"/>
      <c r="FX265" s="133"/>
      <c r="FY265" s="133"/>
      <c r="FZ265" s="133"/>
      <c r="GA265" s="133"/>
      <c r="GB265" s="133"/>
      <c r="GC265" s="133"/>
      <c r="GD265" s="133"/>
      <c r="GE265" s="133"/>
      <c r="GF265" s="133"/>
      <c r="GG265" s="133"/>
      <c r="GH265" s="133"/>
      <c r="GI265" s="133"/>
      <c r="GJ265" s="133"/>
      <c r="GK265" s="133"/>
      <c r="GL265" s="133"/>
      <c r="GM265" s="133"/>
      <c r="GN265" s="133"/>
      <c r="GO265" s="133"/>
      <c r="GP265" s="133"/>
      <c r="GQ265" s="133"/>
      <c r="GR265" s="133"/>
      <c r="GS265" s="133"/>
      <c r="GT265" s="133"/>
      <c r="GU265" s="133"/>
      <c r="GV265" s="133"/>
      <c r="GW265" s="133"/>
    </row>
    <row r="266" spans="1:205" s="296" customFormat="1">
      <c r="A266" s="208" t="s">
        <v>1691</v>
      </c>
      <c r="B266" s="205" t="s">
        <v>1714</v>
      </c>
      <c r="C266" s="209" t="s">
        <v>2556</v>
      </c>
      <c r="D266" s="335">
        <v>300000</v>
      </c>
      <c r="E266" s="335"/>
      <c r="F266" s="309">
        <f t="shared" si="7"/>
        <v>456106404</v>
      </c>
      <c r="G266" s="60">
        <v>3</v>
      </c>
      <c r="H266" s="1054"/>
      <c r="I266" s="549"/>
      <c r="J266" s="133"/>
      <c r="K266" s="133"/>
      <c r="L266" s="133"/>
      <c r="M266" s="133"/>
      <c r="N266" s="133"/>
      <c r="O266" s="133"/>
      <c r="P266" s="133"/>
      <c r="Q266" s="133"/>
      <c r="R266" s="133"/>
      <c r="S266" s="133"/>
      <c r="T266" s="133"/>
      <c r="U266" s="133"/>
      <c r="V266" s="133"/>
      <c r="W266" s="133"/>
      <c r="X266" s="133"/>
      <c r="Y266" s="133"/>
      <c r="Z266" s="133"/>
      <c r="AA266" s="133"/>
      <c r="AB266" s="133"/>
      <c r="AC266" s="133"/>
      <c r="AD266" s="133"/>
      <c r="AE266" s="133"/>
      <c r="AF266" s="133"/>
      <c r="AG266" s="133"/>
      <c r="AH266" s="133"/>
      <c r="AI266" s="133"/>
      <c r="AJ266" s="133"/>
      <c r="AK266" s="133"/>
      <c r="AL266" s="133"/>
      <c r="AM266" s="133"/>
      <c r="AN266" s="133"/>
      <c r="AO266" s="133"/>
      <c r="AP266" s="133"/>
      <c r="AQ266" s="133"/>
      <c r="AR266" s="133"/>
      <c r="AS266" s="133"/>
      <c r="AT266" s="133"/>
      <c r="AU266" s="133"/>
      <c r="AV266" s="133"/>
      <c r="AW266" s="133"/>
      <c r="AX266" s="133"/>
      <c r="AY266" s="133"/>
      <c r="AZ266" s="133"/>
      <c r="BA266" s="133"/>
      <c r="BB266" s="133"/>
      <c r="BC266" s="133"/>
      <c r="BD266" s="133"/>
      <c r="BE266" s="133"/>
      <c r="BF266" s="133"/>
      <c r="BG266" s="133"/>
      <c r="BH266" s="133"/>
      <c r="BI266" s="133"/>
      <c r="BJ266" s="133"/>
      <c r="BK266" s="133"/>
      <c r="BL266" s="133"/>
      <c r="BM266" s="133"/>
      <c r="BN266" s="133"/>
      <c r="BO266" s="133"/>
      <c r="BP266" s="133"/>
      <c r="BQ266" s="133"/>
      <c r="BR266" s="133"/>
      <c r="BS266" s="133"/>
      <c r="BT266" s="133"/>
      <c r="BU266" s="133"/>
      <c r="BV266" s="133"/>
      <c r="BW266" s="133"/>
      <c r="BX266" s="133"/>
      <c r="BY266" s="133"/>
      <c r="BZ266" s="133"/>
      <c r="CA266" s="133"/>
      <c r="CB266" s="133"/>
      <c r="CC266" s="133"/>
      <c r="CD266" s="133"/>
      <c r="CE266" s="133"/>
      <c r="CF266" s="133"/>
      <c r="CG266" s="133"/>
      <c r="CH266" s="133"/>
      <c r="CI266" s="133"/>
      <c r="CJ266" s="133"/>
      <c r="CK266" s="133"/>
      <c r="CL266" s="133"/>
      <c r="CM266" s="133"/>
      <c r="CN266" s="133"/>
      <c r="CO266" s="133"/>
      <c r="CP266" s="133"/>
      <c r="CQ266" s="133"/>
      <c r="CR266" s="133"/>
      <c r="CS266" s="133"/>
      <c r="CT266" s="133"/>
      <c r="CU266" s="133"/>
      <c r="CV266" s="133"/>
      <c r="CW266" s="133"/>
      <c r="CX266" s="133"/>
      <c r="CY266" s="133"/>
      <c r="CZ266" s="133"/>
      <c r="DA266" s="133"/>
      <c r="DB266" s="133"/>
      <c r="DC266" s="133"/>
      <c r="DD266" s="133"/>
      <c r="DE266" s="133"/>
      <c r="DF266" s="133"/>
      <c r="DG266" s="133"/>
      <c r="DH266" s="133"/>
      <c r="DI266" s="133"/>
      <c r="DJ266" s="133"/>
      <c r="DK266" s="133"/>
      <c r="DL266" s="133"/>
      <c r="DM266" s="133"/>
      <c r="DN266" s="133"/>
      <c r="DO266" s="133"/>
      <c r="DP266" s="133"/>
      <c r="DQ266" s="133"/>
      <c r="DR266" s="133"/>
      <c r="DS266" s="133"/>
      <c r="DT266" s="133"/>
      <c r="DU266" s="133"/>
      <c r="DV266" s="133"/>
      <c r="DW266" s="133"/>
      <c r="DX266" s="133"/>
      <c r="DY266" s="133"/>
      <c r="DZ266" s="133"/>
      <c r="EA266" s="133"/>
      <c r="EB266" s="133"/>
      <c r="EC266" s="133"/>
      <c r="ED266" s="133"/>
      <c r="EE266" s="133"/>
      <c r="EF266" s="133"/>
      <c r="EG266" s="133"/>
      <c r="EH266" s="133"/>
      <c r="EI266" s="133"/>
      <c r="EJ266" s="133"/>
      <c r="EK266" s="133"/>
      <c r="EL266" s="133"/>
      <c r="EM266" s="133"/>
      <c r="EN266" s="133"/>
      <c r="EO266" s="133"/>
      <c r="EP266" s="133"/>
      <c r="EQ266" s="133"/>
      <c r="ER266" s="133"/>
      <c r="ES266" s="133"/>
      <c r="ET266" s="133"/>
      <c r="EU266" s="133"/>
      <c r="EV266" s="133"/>
      <c r="EW266" s="133"/>
      <c r="EX266" s="133"/>
      <c r="EY266" s="133"/>
      <c r="EZ266" s="133"/>
      <c r="FA266" s="133"/>
      <c r="FB266" s="133"/>
      <c r="FC266" s="133"/>
      <c r="FD266" s="133"/>
      <c r="FE266" s="133"/>
      <c r="FF266" s="133"/>
      <c r="FG266" s="133"/>
      <c r="FH266" s="133"/>
      <c r="FI266" s="133"/>
      <c r="FJ266" s="133"/>
      <c r="FK266" s="133"/>
      <c r="FL266" s="133"/>
      <c r="FM266" s="133"/>
      <c r="FN266" s="133"/>
      <c r="FO266" s="133"/>
      <c r="FP266" s="133"/>
      <c r="FQ266" s="133"/>
      <c r="FR266" s="133"/>
      <c r="FS266" s="133"/>
      <c r="FT266" s="133"/>
      <c r="FU266" s="133"/>
      <c r="FV266" s="133"/>
      <c r="FW266" s="133"/>
      <c r="FX266" s="133"/>
      <c r="FY266" s="133"/>
      <c r="FZ266" s="133"/>
      <c r="GA266" s="133"/>
      <c r="GB266" s="133"/>
      <c r="GC266" s="133"/>
      <c r="GD266" s="133"/>
      <c r="GE266" s="133"/>
      <c r="GF266" s="133"/>
      <c r="GG266" s="133"/>
      <c r="GH266" s="133"/>
      <c r="GI266" s="133"/>
      <c r="GJ266" s="133"/>
      <c r="GK266" s="133"/>
      <c r="GL266" s="133"/>
      <c r="GM266" s="133"/>
      <c r="GN266" s="133"/>
      <c r="GO266" s="133"/>
      <c r="GP266" s="133"/>
      <c r="GQ266" s="133"/>
      <c r="GR266" s="133"/>
      <c r="GS266" s="133"/>
      <c r="GT266" s="133"/>
      <c r="GU266" s="133"/>
      <c r="GV266" s="133"/>
      <c r="GW266" s="133"/>
    </row>
    <row r="267" spans="1:205" s="296" customFormat="1">
      <c r="A267" s="208"/>
      <c r="B267" s="205"/>
      <c r="C267" s="312" t="s">
        <v>1372</v>
      </c>
      <c r="D267" s="373">
        <f>SUM(D230:D266)</f>
        <v>429459611</v>
      </c>
      <c r="E267" s="373">
        <f>SUM(E230:E266)</f>
        <v>97996000</v>
      </c>
      <c r="F267" s="314">
        <f>F229+D267-E267</f>
        <v>456106404</v>
      </c>
      <c r="G267" s="60"/>
      <c r="H267" s="310"/>
      <c r="I267" s="549"/>
      <c r="J267" s="133"/>
      <c r="K267" s="133"/>
      <c r="L267" s="133"/>
      <c r="M267" s="133"/>
      <c r="N267" s="133"/>
      <c r="O267" s="133"/>
      <c r="P267" s="133"/>
      <c r="Q267" s="133"/>
      <c r="R267" s="133"/>
      <c r="S267" s="133"/>
      <c r="T267" s="133"/>
      <c r="U267" s="133"/>
      <c r="V267" s="133"/>
      <c r="W267" s="133"/>
      <c r="X267" s="133"/>
      <c r="Y267" s="133"/>
      <c r="Z267" s="133"/>
      <c r="AA267" s="133"/>
      <c r="AB267" s="133"/>
      <c r="AC267" s="133"/>
      <c r="AD267" s="133"/>
      <c r="AE267" s="133"/>
      <c r="AF267" s="133"/>
      <c r="AG267" s="133"/>
      <c r="AH267" s="133"/>
      <c r="AI267" s="133"/>
      <c r="AJ267" s="133"/>
      <c r="AK267" s="133"/>
      <c r="AL267" s="133"/>
      <c r="AM267" s="133"/>
      <c r="AN267" s="133"/>
      <c r="AO267" s="133"/>
      <c r="AP267" s="133"/>
      <c r="AQ267" s="133"/>
      <c r="AR267" s="133"/>
      <c r="AS267" s="133"/>
      <c r="AT267" s="133"/>
      <c r="AU267" s="133"/>
      <c r="AV267" s="133"/>
      <c r="AW267" s="133"/>
      <c r="AX267" s="133"/>
      <c r="AY267" s="133"/>
      <c r="AZ267" s="133"/>
      <c r="BA267" s="133"/>
      <c r="BB267" s="133"/>
      <c r="BC267" s="133"/>
      <c r="BD267" s="133"/>
      <c r="BE267" s="133"/>
      <c r="BF267" s="133"/>
      <c r="BG267" s="133"/>
      <c r="BH267" s="133"/>
      <c r="BI267" s="133"/>
      <c r="BJ267" s="133"/>
      <c r="BK267" s="133"/>
      <c r="BL267" s="133"/>
      <c r="BM267" s="133"/>
      <c r="BN267" s="133"/>
      <c r="BO267" s="133"/>
      <c r="BP267" s="133"/>
      <c r="BQ267" s="133"/>
      <c r="BR267" s="133"/>
      <c r="BS267" s="133"/>
      <c r="BT267" s="133"/>
      <c r="BU267" s="133"/>
      <c r="BV267" s="133"/>
      <c r="BW267" s="133"/>
      <c r="BX267" s="133"/>
      <c r="BY267" s="133"/>
      <c r="BZ267" s="133"/>
      <c r="CA267" s="133"/>
      <c r="CB267" s="133"/>
      <c r="CC267" s="133"/>
      <c r="CD267" s="133"/>
      <c r="CE267" s="133"/>
      <c r="CF267" s="133"/>
      <c r="CG267" s="133"/>
      <c r="CH267" s="133"/>
      <c r="CI267" s="133"/>
      <c r="CJ267" s="133"/>
      <c r="CK267" s="133"/>
      <c r="CL267" s="133"/>
      <c r="CM267" s="133"/>
      <c r="CN267" s="133"/>
      <c r="CO267" s="133"/>
      <c r="CP267" s="133"/>
      <c r="CQ267" s="133"/>
      <c r="CR267" s="133"/>
      <c r="CS267" s="133"/>
      <c r="CT267" s="133"/>
      <c r="CU267" s="133"/>
      <c r="CV267" s="133"/>
      <c r="CW267" s="133"/>
      <c r="CX267" s="133"/>
      <c r="CY267" s="133"/>
      <c r="CZ267" s="133"/>
      <c r="DA267" s="133"/>
      <c r="DB267" s="133"/>
      <c r="DC267" s="133"/>
      <c r="DD267" s="133"/>
      <c r="DE267" s="133"/>
      <c r="DF267" s="133"/>
      <c r="DG267" s="133"/>
      <c r="DH267" s="133"/>
      <c r="DI267" s="133"/>
      <c r="DJ267" s="133"/>
      <c r="DK267" s="133"/>
      <c r="DL267" s="133"/>
      <c r="DM267" s="133"/>
      <c r="DN267" s="133"/>
      <c r="DO267" s="133"/>
      <c r="DP267" s="133"/>
      <c r="DQ267" s="133"/>
      <c r="DR267" s="133"/>
      <c r="DS267" s="133"/>
      <c r="DT267" s="133"/>
      <c r="DU267" s="133"/>
      <c r="DV267" s="133"/>
      <c r="DW267" s="133"/>
      <c r="DX267" s="133"/>
      <c r="DY267" s="133"/>
      <c r="DZ267" s="133"/>
      <c r="EA267" s="133"/>
      <c r="EB267" s="133"/>
      <c r="EC267" s="133"/>
      <c r="ED267" s="133"/>
      <c r="EE267" s="133"/>
      <c r="EF267" s="133"/>
      <c r="EG267" s="133"/>
      <c r="EH267" s="133"/>
      <c r="EI267" s="133"/>
      <c r="EJ267" s="133"/>
      <c r="EK267" s="133"/>
      <c r="EL267" s="133"/>
      <c r="EM267" s="133"/>
      <c r="EN267" s="133"/>
      <c r="EO267" s="133"/>
      <c r="EP267" s="133"/>
      <c r="EQ267" s="133"/>
      <c r="ER267" s="133"/>
      <c r="ES267" s="133"/>
      <c r="ET267" s="133"/>
      <c r="EU267" s="133"/>
      <c r="EV267" s="133"/>
      <c r="EW267" s="133"/>
      <c r="EX267" s="133"/>
      <c r="EY267" s="133"/>
      <c r="EZ267" s="133"/>
      <c r="FA267" s="133"/>
      <c r="FB267" s="133"/>
      <c r="FC267" s="133"/>
      <c r="FD267" s="133"/>
      <c r="FE267" s="133"/>
      <c r="FF267" s="133"/>
      <c r="FG267" s="133"/>
      <c r="FH267" s="133"/>
      <c r="FI267" s="133"/>
      <c r="FJ267" s="133"/>
      <c r="FK267" s="133"/>
      <c r="FL267" s="133"/>
      <c r="FM267" s="133"/>
      <c r="FN267" s="133"/>
      <c r="FO267" s="133"/>
      <c r="FP267" s="133"/>
      <c r="FQ267" s="133"/>
      <c r="FR267" s="133"/>
      <c r="FS267" s="133"/>
      <c r="FT267" s="133"/>
      <c r="FU267" s="133"/>
      <c r="FV267" s="133"/>
      <c r="FW267" s="133"/>
      <c r="FX267" s="133"/>
      <c r="FY267" s="133"/>
      <c r="FZ267" s="133"/>
      <c r="GA267" s="133"/>
      <c r="GB267" s="133"/>
      <c r="GC267" s="133"/>
      <c r="GD267" s="133"/>
      <c r="GE267" s="133"/>
      <c r="GF267" s="133"/>
      <c r="GG267" s="133"/>
      <c r="GH267" s="133"/>
      <c r="GI267" s="133"/>
      <c r="GJ267" s="133"/>
      <c r="GK267" s="133"/>
      <c r="GL267" s="133"/>
      <c r="GM267" s="133"/>
      <c r="GN267" s="133"/>
      <c r="GO267" s="133"/>
      <c r="GP267" s="133"/>
      <c r="GQ267" s="133"/>
      <c r="GR267" s="133"/>
      <c r="GS267" s="133"/>
      <c r="GT267" s="133"/>
      <c r="GU267" s="133"/>
      <c r="GV267" s="133"/>
      <c r="GW267" s="133"/>
    </row>
    <row r="268" spans="1:205" s="296" customFormat="1" ht="13.5" thickBot="1">
      <c r="A268" s="377"/>
      <c r="B268" s="351"/>
      <c r="C268" s="378"/>
      <c r="D268" s="379"/>
      <c r="E268" s="379"/>
      <c r="F268" s="342"/>
      <c r="G268" s="60"/>
      <c r="H268" s="310"/>
      <c r="I268" s="549"/>
      <c r="J268" s="133"/>
      <c r="K268" s="133"/>
      <c r="L268" s="133"/>
      <c r="M268" s="133"/>
      <c r="N268" s="133"/>
      <c r="O268" s="133"/>
      <c r="P268" s="133"/>
      <c r="Q268" s="133"/>
      <c r="R268" s="133"/>
      <c r="S268" s="133"/>
      <c r="T268" s="133"/>
      <c r="U268" s="133"/>
      <c r="V268" s="133"/>
      <c r="W268" s="133"/>
      <c r="X268" s="133"/>
      <c r="Y268" s="133"/>
      <c r="Z268" s="133"/>
      <c r="AA268" s="133"/>
      <c r="AB268" s="133"/>
      <c r="AC268" s="133"/>
      <c r="AD268" s="133"/>
      <c r="AE268" s="133"/>
      <c r="AF268" s="133"/>
      <c r="AG268" s="133"/>
      <c r="AH268" s="133"/>
      <c r="AI268" s="133"/>
      <c r="AJ268" s="133"/>
      <c r="AK268" s="133"/>
      <c r="AL268" s="133"/>
      <c r="AM268" s="133"/>
      <c r="AN268" s="133"/>
      <c r="AO268" s="133"/>
      <c r="AP268" s="133"/>
      <c r="AQ268" s="133"/>
      <c r="AR268" s="133"/>
      <c r="AS268" s="133"/>
      <c r="AT268" s="133"/>
      <c r="AU268" s="133"/>
      <c r="AV268" s="133"/>
      <c r="AW268" s="133"/>
      <c r="AX268" s="133"/>
      <c r="AY268" s="133"/>
      <c r="AZ268" s="133"/>
      <c r="BA268" s="133"/>
      <c r="BB268" s="133"/>
      <c r="BC268" s="133"/>
      <c r="BD268" s="133"/>
      <c r="BE268" s="133"/>
      <c r="BF268" s="133"/>
      <c r="BG268" s="133"/>
      <c r="BH268" s="133"/>
      <c r="BI268" s="133"/>
      <c r="BJ268" s="133"/>
      <c r="BK268" s="133"/>
      <c r="BL268" s="133"/>
      <c r="BM268" s="133"/>
      <c r="BN268" s="133"/>
      <c r="BO268" s="133"/>
      <c r="BP268" s="133"/>
      <c r="BQ268" s="133"/>
      <c r="BR268" s="133"/>
      <c r="BS268" s="133"/>
      <c r="BT268" s="133"/>
      <c r="BU268" s="133"/>
      <c r="BV268" s="133"/>
      <c r="BW268" s="133"/>
      <c r="BX268" s="133"/>
      <c r="BY268" s="133"/>
      <c r="BZ268" s="133"/>
      <c r="CA268" s="133"/>
      <c r="CB268" s="133"/>
      <c r="CC268" s="133"/>
      <c r="CD268" s="133"/>
      <c r="CE268" s="133"/>
      <c r="CF268" s="133"/>
      <c r="CG268" s="133"/>
      <c r="CH268" s="133"/>
      <c r="CI268" s="133"/>
      <c r="CJ268" s="133"/>
      <c r="CK268" s="133"/>
      <c r="CL268" s="133"/>
      <c r="CM268" s="133"/>
      <c r="CN268" s="133"/>
      <c r="CO268" s="133"/>
      <c r="CP268" s="133"/>
      <c r="CQ268" s="133"/>
      <c r="CR268" s="133"/>
      <c r="CS268" s="133"/>
      <c r="CT268" s="133"/>
      <c r="CU268" s="133"/>
      <c r="CV268" s="133"/>
      <c r="CW268" s="133"/>
      <c r="CX268" s="133"/>
      <c r="CY268" s="133"/>
      <c r="CZ268" s="133"/>
      <c r="DA268" s="133"/>
      <c r="DB268" s="133"/>
      <c r="DC268" s="133"/>
      <c r="DD268" s="133"/>
      <c r="DE268" s="133"/>
      <c r="DF268" s="133"/>
      <c r="DG268" s="133"/>
      <c r="DH268" s="133"/>
      <c r="DI268" s="133"/>
      <c r="DJ268" s="133"/>
      <c r="DK268" s="133"/>
      <c r="DL268" s="133"/>
      <c r="DM268" s="133"/>
      <c r="DN268" s="133"/>
      <c r="DO268" s="133"/>
      <c r="DP268" s="133"/>
      <c r="DQ268" s="133"/>
      <c r="DR268" s="133"/>
      <c r="DS268" s="133"/>
      <c r="DT268" s="133"/>
      <c r="DU268" s="133"/>
      <c r="DV268" s="133"/>
      <c r="DW268" s="133"/>
      <c r="DX268" s="133"/>
      <c r="DY268" s="133"/>
      <c r="DZ268" s="133"/>
      <c r="EA268" s="133"/>
      <c r="EB268" s="133"/>
      <c r="EC268" s="133"/>
      <c r="ED268" s="133"/>
      <c r="EE268" s="133"/>
      <c r="EF268" s="133"/>
      <c r="EG268" s="133"/>
      <c r="EH268" s="133"/>
      <c r="EI268" s="133"/>
      <c r="EJ268" s="133"/>
      <c r="EK268" s="133"/>
      <c r="EL268" s="133"/>
      <c r="EM268" s="133"/>
      <c r="EN268" s="133"/>
      <c r="EO268" s="133"/>
      <c r="EP268" s="133"/>
      <c r="EQ268" s="133"/>
      <c r="ER268" s="133"/>
      <c r="ES268" s="133"/>
      <c r="ET268" s="133"/>
      <c r="EU268" s="133"/>
      <c r="EV268" s="133"/>
      <c r="EW268" s="133"/>
      <c r="EX268" s="133"/>
      <c r="EY268" s="133"/>
      <c r="EZ268" s="133"/>
      <c r="FA268" s="133"/>
      <c r="FB268" s="133"/>
      <c r="FC268" s="133"/>
      <c r="FD268" s="133"/>
      <c r="FE268" s="133"/>
      <c r="FF268" s="133"/>
      <c r="FG268" s="133"/>
      <c r="FH268" s="133"/>
      <c r="FI268" s="133"/>
      <c r="FJ268" s="133"/>
      <c r="FK268" s="133"/>
      <c r="FL268" s="133"/>
      <c r="FM268" s="133"/>
      <c r="FN268" s="133"/>
      <c r="FO268" s="133"/>
      <c r="FP268" s="133"/>
      <c r="FQ268" s="133"/>
      <c r="FR268" s="133"/>
      <c r="FS268" s="133"/>
      <c r="FT268" s="133"/>
      <c r="FU268" s="133"/>
      <c r="FV268" s="133"/>
      <c r="FW268" s="133"/>
      <c r="FX268" s="133"/>
      <c r="FY268" s="133"/>
      <c r="FZ268" s="133"/>
      <c r="GA268" s="133"/>
      <c r="GB268" s="133"/>
      <c r="GC268" s="133"/>
      <c r="GD268" s="133"/>
      <c r="GE268" s="133"/>
      <c r="GF268" s="133"/>
      <c r="GG268" s="133"/>
      <c r="GH268" s="133"/>
      <c r="GI268" s="133"/>
      <c r="GJ268" s="133"/>
      <c r="GK268" s="133"/>
      <c r="GL268" s="133"/>
      <c r="GM268" s="133"/>
      <c r="GN268" s="133"/>
      <c r="GO268" s="133"/>
      <c r="GP268" s="133"/>
      <c r="GQ268" s="133"/>
      <c r="GR268" s="133"/>
      <c r="GS268" s="133"/>
      <c r="GT268" s="133"/>
      <c r="GU268" s="133"/>
      <c r="GV268" s="133"/>
      <c r="GW268" s="133"/>
    </row>
    <row r="269" spans="1:205" s="296" customFormat="1" ht="13.5" thickTop="1">
      <c r="A269" s="327" t="s">
        <v>1373</v>
      </c>
      <c r="B269" s="213"/>
      <c r="C269" s="355" t="s">
        <v>1374</v>
      </c>
      <c r="D269" s="380"/>
      <c r="E269" s="380"/>
      <c r="F269" s="332">
        <f>F267</f>
        <v>456106404</v>
      </c>
      <c r="G269" s="60"/>
      <c r="H269" s="310"/>
      <c r="I269" s="549"/>
      <c r="J269" s="133"/>
      <c r="K269" s="133"/>
      <c r="L269" s="133"/>
      <c r="M269" s="133"/>
      <c r="N269" s="133"/>
      <c r="O269" s="133"/>
      <c r="P269" s="133"/>
      <c r="Q269" s="133"/>
      <c r="R269" s="133"/>
      <c r="S269" s="133"/>
      <c r="T269" s="133"/>
      <c r="U269" s="133"/>
      <c r="V269" s="133"/>
      <c r="W269" s="133"/>
      <c r="X269" s="133"/>
      <c r="Y269" s="133"/>
      <c r="Z269" s="133"/>
      <c r="AA269" s="133"/>
      <c r="AB269" s="133"/>
      <c r="AC269" s="133"/>
      <c r="AD269" s="133"/>
      <c r="AE269" s="133"/>
      <c r="AF269" s="133"/>
      <c r="AG269" s="133"/>
      <c r="AH269" s="133"/>
      <c r="AI269" s="133"/>
      <c r="AJ269" s="133"/>
      <c r="AK269" s="133"/>
      <c r="AL269" s="133"/>
      <c r="AM269" s="133"/>
      <c r="AN269" s="133"/>
      <c r="AO269" s="133"/>
      <c r="AP269" s="133"/>
      <c r="AQ269" s="133"/>
      <c r="AR269" s="133"/>
      <c r="AS269" s="133"/>
      <c r="AT269" s="133"/>
      <c r="AU269" s="133"/>
      <c r="AV269" s="133"/>
      <c r="AW269" s="133"/>
      <c r="AX269" s="133"/>
      <c r="AY269" s="133"/>
      <c r="AZ269" s="133"/>
      <c r="BA269" s="133"/>
      <c r="BB269" s="133"/>
      <c r="BC269" s="133"/>
      <c r="BD269" s="133"/>
      <c r="BE269" s="133"/>
      <c r="BF269" s="133"/>
      <c r="BG269" s="133"/>
      <c r="BH269" s="133"/>
      <c r="BI269" s="133"/>
      <c r="BJ269" s="133"/>
      <c r="BK269" s="133"/>
      <c r="BL269" s="133"/>
      <c r="BM269" s="133"/>
      <c r="BN269" s="133"/>
      <c r="BO269" s="133"/>
      <c r="BP269" s="133"/>
      <c r="BQ269" s="133"/>
      <c r="BR269" s="133"/>
      <c r="BS269" s="133"/>
      <c r="BT269" s="133"/>
      <c r="BU269" s="133"/>
      <c r="BV269" s="133"/>
      <c r="BW269" s="133"/>
      <c r="BX269" s="133"/>
      <c r="BY269" s="133"/>
      <c r="BZ269" s="133"/>
      <c r="CA269" s="133"/>
      <c r="CB269" s="133"/>
      <c r="CC269" s="133"/>
      <c r="CD269" s="133"/>
      <c r="CE269" s="133"/>
      <c r="CF269" s="133"/>
      <c r="CG269" s="133"/>
      <c r="CH269" s="133"/>
      <c r="CI269" s="133"/>
      <c r="CJ269" s="133"/>
      <c r="CK269" s="133"/>
      <c r="CL269" s="133"/>
      <c r="CM269" s="133"/>
      <c r="CN269" s="133"/>
      <c r="CO269" s="133"/>
      <c r="CP269" s="133"/>
      <c r="CQ269" s="133"/>
      <c r="CR269" s="133"/>
      <c r="CS269" s="133"/>
      <c r="CT269" s="133"/>
      <c r="CU269" s="133"/>
      <c r="CV269" s="133"/>
      <c r="CW269" s="133"/>
      <c r="CX269" s="133"/>
      <c r="CY269" s="133"/>
      <c r="CZ269" s="133"/>
      <c r="DA269" s="133"/>
      <c r="DB269" s="133"/>
      <c r="DC269" s="133"/>
      <c r="DD269" s="133"/>
      <c r="DE269" s="133"/>
      <c r="DF269" s="133"/>
      <c r="DG269" s="133"/>
      <c r="DH269" s="133"/>
      <c r="DI269" s="133"/>
      <c r="DJ269" s="133"/>
      <c r="DK269" s="133"/>
      <c r="DL269" s="133"/>
      <c r="DM269" s="133"/>
      <c r="DN269" s="133"/>
      <c r="DO269" s="133"/>
      <c r="DP269" s="133"/>
      <c r="DQ269" s="133"/>
      <c r="DR269" s="133"/>
      <c r="DS269" s="133"/>
      <c r="DT269" s="133"/>
      <c r="DU269" s="133"/>
      <c r="DV269" s="133"/>
      <c r="DW269" s="133"/>
      <c r="DX269" s="133"/>
      <c r="DY269" s="133"/>
      <c r="DZ269" s="133"/>
      <c r="EA269" s="133"/>
      <c r="EB269" s="133"/>
      <c r="EC269" s="133"/>
      <c r="ED269" s="133"/>
      <c r="EE269" s="133"/>
      <c r="EF269" s="133"/>
      <c r="EG269" s="133"/>
      <c r="EH269" s="133"/>
      <c r="EI269" s="133"/>
      <c r="EJ269" s="133"/>
      <c r="EK269" s="133"/>
      <c r="EL269" s="133"/>
      <c r="EM269" s="133"/>
      <c r="EN269" s="133"/>
      <c r="EO269" s="133"/>
      <c r="EP269" s="133"/>
      <c r="EQ269" s="133"/>
      <c r="ER269" s="133"/>
      <c r="ES269" s="133"/>
      <c r="ET269" s="133"/>
      <c r="EU269" s="133"/>
      <c r="EV269" s="133"/>
      <c r="EW269" s="133"/>
      <c r="EX269" s="133"/>
      <c r="EY269" s="133"/>
      <c r="EZ269" s="133"/>
      <c r="FA269" s="133"/>
      <c r="FB269" s="133"/>
      <c r="FC269" s="133"/>
      <c r="FD269" s="133"/>
      <c r="FE269" s="133"/>
      <c r="FF269" s="133"/>
      <c r="FG269" s="133"/>
      <c r="FH269" s="133"/>
      <c r="FI269" s="133"/>
      <c r="FJ269" s="133"/>
      <c r="FK269" s="133"/>
      <c r="FL269" s="133"/>
      <c r="FM269" s="133"/>
      <c r="FN269" s="133"/>
      <c r="FO269" s="133"/>
      <c r="FP269" s="133"/>
      <c r="FQ269" s="133"/>
      <c r="FR269" s="133"/>
      <c r="FS269" s="133"/>
      <c r="FT269" s="133"/>
      <c r="FU269" s="133"/>
      <c r="FV269" s="133"/>
      <c r="FW269" s="133"/>
      <c r="FX269" s="133"/>
      <c r="FY269" s="133"/>
      <c r="FZ269" s="133"/>
      <c r="GA269" s="133"/>
      <c r="GB269" s="133"/>
      <c r="GC269" s="133"/>
      <c r="GD269" s="133"/>
      <c r="GE269" s="133"/>
      <c r="GF269" s="133"/>
      <c r="GG269" s="133"/>
      <c r="GH269" s="133"/>
      <c r="GI269" s="133"/>
      <c r="GJ269" s="133"/>
      <c r="GK269" s="133"/>
      <c r="GL269" s="133"/>
      <c r="GM269" s="133"/>
      <c r="GN269" s="133"/>
      <c r="GO269" s="133"/>
      <c r="GP269" s="133"/>
      <c r="GQ269" s="133"/>
      <c r="GR269" s="133"/>
      <c r="GS269" s="133"/>
      <c r="GT269" s="133"/>
      <c r="GU269" s="133"/>
      <c r="GV269" s="133"/>
      <c r="GW269" s="133"/>
    </row>
    <row r="270" spans="1:205" s="296" customFormat="1">
      <c r="A270" s="211">
        <v>44805</v>
      </c>
      <c r="B270" s="205" t="s">
        <v>1753</v>
      </c>
      <c r="C270" s="177" t="s">
        <v>2547</v>
      </c>
      <c r="D270" s="308">
        <v>100000</v>
      </c>
      <c r="E270" s="308"/>
      <c r="F270" s="309">
        <f>F269+D270-E270</f>
        <v>456206404</v>
      </c>
      <c r="G270" s="60">
        <v>3</v>
      </c>
      <c r="H270" s="310"/>
      <c r="I270" s="549"/>
      <c r="J270" s="133"/>
      <c r="K270" s="133"/>
      <c r="L270" s="133"/>
      <c r="M270" s="133"/>
      <c r="N270" s="133"/>
      <c r="O270" s="133"/>
      <c r="P270" s="133"/>
      <c r="Q270" s="133"/>
      <c r="R270" s="133"/>
      <c r="S270" s="133"/>
      <c r="T270" s="133"/>
      <c r="U270" s="133"/>
      <c r="V270" s="133"/>
      <c r="W270" s="133"/>
      <c r="X270" s="133"/>
      <c r="Y270" s="133"/>
      <c r="Z270" s="133"/>
      <c r="AA270" s="133"/>
      <c r="AB270" s="133"/>
      <c r="AC270" s="133"/>
      <c r="AD270" s="133"/>
      <c r="AE270" s="133"/>
      <c r="AF270" s="133"/>
      <c r="AG270" s="133"/>
      <c r="AH270" s="133"/>
      <c r="AI270" s="133"/>
      <c r="AJ270" s="133"/>
      <c r="AK270" s="133"/>
      <c r="AL270" s="133"/>
      <c r="AM270" s="133"/>
      <c r="AN270" s="133"/>
      <c r="AO270" s="133"/>
      <c r="AP270" s="133"/>
      <c r="AQ270" s="133"/>
      <c r="AR270" s="133"/>
      <c r="AS270" s="133"/>
      <c r="AT270" s="133"/>
      <c r="AU270" s="133"/>
      <c r="AV270" s="133"/>
      <c r="AW270" s="133"/>
      <c r="AX270" s="133"/>
      <c r="AY270" s="133"/>
      <c r="AZ270" s="133"/>
      <c r="BA270" s="133"/>
      <c r="BB270" s="133"/>
      <c r="BC270" s="133"/>
      <c r="BD270" s="133"/>
      <c r="BE270" s="133"/>
      <c r="BF270" s="133"/>
      <c r="BG270" s="133"/>
      <c r="BH270" s="133"/>
      <c r="BI270" s="133"/>
      <c r="BJ270" s="133"/>
      <c r="BK270" s="133"/>
      <c r="BL270" s="133"/>
      <c r="BM270" s="133"/>
      <c r="BN270" s="133"/>
      <c r="BO270" s="133"/>
      <c r="BP270" s="133"/>
      <c r="BQ270" s="133"/>
      <c r="BR270" s="133"/>
      <c r="BS270" s="133"/>
      <c r="BT270" s="133"/>
      <c r="BU270" s="133"/>
      <c r="BV270" s="133"/>
      <c r="BW270" s="133"/>
      <c r="BX270" s="133"/>
      <c r="BY270" s="133"/>
      <c r="BZ270" s="133"/>
      <c r="CA270" s="133"/>
      <c r="CB270" s="133"/>
      <c r="CC270" s="133"/>
      <c r="CD270" s="133"/>
      <c r="CE270" s="133"/>
      <c r="CF270" s="133"/>
      <c r="CG270" s="133"/>
      <c r="CH270" s="133"/>
      <c r="CI270" s="133"/>
      <c r="CJ270" s="133"/>
      <c r="CK270" s="133"/>
      <c r="CL270" s="133"/>
      <c r="CM270" s="133"/>
      <c r="CN270" s="133"/>
      <c r="CO270" s="133"/>
      <c r="CP270" s="133"/>
      <c r="CQ270" s="133"/>
      <c r="CR270" s="133"/>
      <c r="CS270" s="133"/>
      <c r="CT270" s="133"/>
      <c r="CU270" s="133"/>
      <c r="CV270" s="133"/>
      <c r="CW270" s="133"/>
      <c r="CX270" s="133"/>
      <c r="CY270" s="133"/>
      <c r="CZ270" s="133"/>
      <c r="DA270" s="133"/>
      <c r="DB270" s="133"/>
      <c r="DC270" s="133"/>
      <c r="DD270" s="133"/>
      <c r="DE270" s="133"/>
      <c r="DF270" s="133"/>
      <c r="DG270" s="133"/>
      <c r="DH270" s="133"/>
      <c r="DI270" s="133"/>
      <c r="DJ270" s="133"/>
      <c r="DK270" s="133"/>
      <c r="DL270" s="133"/>
      <c r="DM270" s="133"/>
      <c r="DN270" s="133"/>
      <c r="DO270" s="133"/>
      <c r="DP270" s="133"/>
      <c r="DQ270" s="133"/>
      <c r="DR270" s="133"/>
      <c r="DS270" s="133"/>
      <c r="DT270" s="133"/>
      <c r="DU270" s="133"/>
      <c r="DV270" s="133"/>
      <c r="DW270" s="133"/>
      <c r="DX270" s="133"/>
      <c r="DY270" s="133"/>
      <c r="DZ270" s="133"/>
      <c r="EA270" s="133"/>
      <c r="EB270" s="133"/>
      <c r="EC270" s="133"/>
      <c r="ED270" s="133"/>
      <c r="EE270" s="133"/>
      <c r="EF270" s="133"/>
      <c r="EG270" s="133"/>
      <c r="EH270" s="133"/>
      <c r="EI270" s="133"/>
      <c r="EJ270" s="133"/>
      <c r="EK270" s="133"/>
      <c r="EL270" s="133"/>
      <c r="EM270" s="133"/>
      <c r="EN270" s="133"/>
      <c r="EO270" s="133"/>
      <c r="EP270" s="133"/>
      <c r="EQ270" s="133"/>
      <c r="ER270" s="133"/>
      <c r="ES270" s="133"/>
      <c r="ET270" s="133"/>
      <c r="EU270" s="133"/>
      <c r="EV270" s="133"/>
      <c r="EW270" s="133"/>
      <c r="EX270" s="133"/>
      <c r="EY270" s="133"/>
      <c r="EZ270" s="133"/>
      <c r="FA270" s="133"/>
      <c r="FB270" s="133"/>
      <c r="FC270" s="133"/>
      <c r="FD270" s="133"/>
      <c r="FE270" s="133"/>
      <c r="FF270" s="133"/>
      <c r="FG270" s="133"/>
      <c r="FH270" s="133"/>
      <c r="FI270" s="133"/>
      <c r="FJ270" s="133"/>
      <c r="FK270" s="133"/>
      <c r="FL270" s="133"/>
      <c r="FM270" s="133"/>
      <c r="FN270" s="133"/>
      <c r="FO270" s="133"/>
      <c r="FP270" s="133"/>
      <c r="FQ270" s="133"/>
      <c r="FR270" s="133"/>
      <c r="FS270" s="133"/>
      <c r="FT270" s="133"/>
      <c r="FU270" s="133"/>
      <c r="FV270" s="133"/>
      <c r="FW270" s="133"/>
      <c r="FX270" s="133"/>
      <c r="FY270" s="133"/>
      <c r="FZ270" s="133"/>
      <c r="GA270" s="133"/>
      <c r="GB270" s="133"/>
      <c r="GC270" s="133"/>
      <c r="GD270" s="133"/>
      <c r="GE270" s="133"/>
      <c r="GF270" s="133"/>
      <c r="GG270" s="133"/>
      <c r="GH270" s="133"/>
      <c r="GI270" s="133"/>
      <c r="GJ270" s="133"/>
      <c r="GK270" s="133"/>
      <c r="GL270" s="133"/>
      <c r="GM270" s="133"/>
      <c r="GN270" s="133"/>
      <c r="GO270" s="133"/>
      <c r="GP270" s="133"/>
      <c r="GQ270" s="133"/>
      <c r="GR270" s="133"/>
      <c r="GS270" s="133"/>
      <c r="GT270" s="133"/>
      <c r="GU270" s="133"/>
      <c r="GV270" s="133"/>
      <c r="GW270" s="133"/>
    </row>
    <row r="271" spans="1:205" s="296" customFormat="1">
      <c r="A271" s="211">
        <v>44809</v>
      </c>
      <c r="B271" s="205" t="s">
        <v>1754</v>
      </c>
      <c r="C271" s="206" t="s">
        <v>2489</v>
      </c>
      <c r="D271" s="308">
        <v>200000</v>
      </c>
      <c r="E271" s="308"/>
      <c r="F271" s="309">
        <f t="shared" ref="F271:F293" si="8">F270+D271-E271</f>
        <v>456406404</v>
      </c>
      <c r="G271" s="60">
        <v>3</v>
      </c>
      <c r="H271" s="310"/>
      <c r="I271" s="549"/>
      <c r="J271" s="133"/>
      <c r="K271" s="133"/>
      <c r="L271" s="133"/>
      <c r="M271" s="133"/>
      <c r="N271" s="133"/>
      <c r="O271" s="133"/>
      <c r="P271" s="133"/>
      <c r="Q271" s="133"/>
      <c r="R271" s="133"/>
      <c r="S271" s="133"/>
      <c r="T271" s="133"/>
      <c r="U271" s="133"/>
      <c r="V271" s="133"/>
      <c r="W271" s="133"/>
      <c r="X271" s="133"/>
      <c r="Y271" s="133"/>
      <c r="Z271" s="133"/>
      <c r="AA271" s="133"/>
      <c r="AB271" s="133"/>
      <c r="AC271" s="133"/>
      <c r="AD271" s="133"/>
      <c r="AE271" s="133"/>
      <c r="AF271" s="133"/>
      <c r="AG271" s="133"/>
      <c r="AH271" s="133"/>
      <c r="AI271" s="133"/>
      <c r="AJ271" s="133"/>
      <c r="AK271" s="133"/>
      <c r="AL271" s="133"/>
      <c r="AM271" s="133"/>
      <c r="AN271" s="133"/>
      <c r="AO271" s="133"/>
      <c r="AP271" s="133"/>
      <c r="AQ271" s="133"/>
      <c r="AR271" s="133"/>
      <c r="AS271" s="133"/>
      <c r="AT271" s="133"/>
      <c r="AU271" s="133"/>
      <c r="AV271" s="133"/>
      <c r="AW271" s="133"/>
      <c r="AX271" s="133"/>
      <c r="AY271" s="133"/>
      <c r="AZ271" s="133"/>
      <c r="BA271" s="133"/>
      <c r="BB271" s="133"/>
      <c r="BC271" s="133"/>
      <c r="BD271" s="133"/>
      <c r="BE271" s="133"/>
      <c r="BF271" s="133"/>
      <c r="BG271" s="133"/>
      <c r="BH271" s="133"/>
      <c r="BI271" s="133"/>
      <c r="BJ271" s="133"/>
      <c r="BK271" s="133"/>
      <c r="BL271" s="133"/>
      <c r="BM271" s="133"/>
      <c r="BN271" s="133"/>
      <c r="BO271" s="133"/>
      <c r="BP271" s="133"/>
      <c r="BQ271" s="133"/>
      <c r="BR271" s="133"/>
      <c r="BS271" s="133"/>
      <c r="BT271" s="133"/>
      <c r="BU271" s="133"/>
      <c r="BV271" s="133"/>
      <c r="BW271" s="133"/>
      <c r="BX271" s="133"/>
      <c r="BY271" s="133"/>
      <c r="BZ271" s="133"/>
      <c r="CA271" s="133"/>
      <c r="CB271" s="133"/>
      <c r="CC271" s="133"/>
      <c r="CD271" s="133"/>
      <c r="CE271" s="133"/>
      <c r="CF271" s="133"/>
      <c r="CG271" s="133"/>
      <c r="CH271" s="133"/>
      <c r="CI271" s="133"/>
      <c r="CJ271" s="133"/>
      <c r="CK271" s="133"/>
      <c r="CL271" s="133"/>
      <c r="CM271" s="133"/>
      <c r="CN271" s="133"/>
      <c r="CO271" s="133"/>
      <c r="CP271" s="133"/>
      <c r="CQ271" s="133"/>
      <c r="CR271" s="133"/>
      <c r="CS271" s="133"/>
      <c r="CT271" s="133"/>
      <c r="CU271" s="133"/>
      <c r="CV271" s="133"/>
      <c r="CW271" s="133"/>
      <c r="CX271" s="133"/>
      <c r="CY271" s="133"/>
      <c r="CZ271" s="133"/>
      <c r="DA271" s="133"/>
      <c r="DB271" s="133"/>
      <c r="DC271" s="133"/>
      <c r="DD271" s="133"/>
      <c r="DE271" s="133"/>
      <c r="DF271" s="133"/>
      <c r="DG271" s="133"/>
      <c r="DH271" s="133"/>
      <c r="DI271" s="133"/>
      <c r="DJ271" s="133"/>
      <c r="DK271" s="133"/>
      <c r="DL271" s="133"/>
      <c r="DM271" s="133"/>
      <c r="DN271" s="133"/>
      <c r="DO271" s="133"/>
      <c r="DP271" s="133"/>
      <c r="DQ271" s="133"/>
      <c r="DR271" s="133"/>
      <c r="DS271" s="133"/>
      <c r="DT271" s="133"/>
      <c r="DU271" s="133"/>
      <c r="DV271" s="133"/>
      <c r="DW271" s="133"/>
      <c r="DX271" s="133"/>
      <c r="DY271" s="133"/>
      <c r="DZ271" s="133"/>
      <c r="EA271" s="133"/>
      <c r="EB271" s="133"/>
      <c r="EC271" s="133"/>
      <c r="ED271" s="133"/>
      <c r="EE271" s="133"/>
      <c r="EF271" s="133"/>
      <c r="EG271" s="133"/>
      <c r="EH271" s="133"/>
      <c r="EI271" s="133"/>
      <c r="EJ271" s="133"/>
      <c r="EK271" s="133"/>
      <c r="EL271" s="133"/>
      <c r="EM271" s="133"/>
      <c r="EN271" s="133"/>
      <c r="EO271" s="133"/>
      <c r="EP271" s="133"/>
      <c r="EQ271" s="133"/>
      <c r="ER271" s="133"/>
      <c r="ES271" s="133"/>
      <c r="ET271" s="133"/>
      <c r="EU271" s="133"/>
      <c r="EV271" s="133"/>
      <c r="EW271" s="133"/>
      <c r="EX271" s="133"/>
      <c r="EY271" s="133"/>
      <c r="EZ271" s="133"/>
      <c r="FA271" s="133"/>
      <c r="FB271" s="133"/>
      <c r="FC271" s="133"/>
      <c r="FD271" s="133"/>
      <c r="FE271" s="133"/>
      <c r="FF271" s="133"/>
      <c r="FG271" s="133"/>
      <c r="FH271" s="133"/>
      <c r="FI271" s="133"/>
      <c r="FJ271" s="133"/>
      <c r="FK271" s="133"/>
      <c r="FL271" s="133"/>
      <c r="FM271" s="133"/>
      <c r="FN271" s="133"/>
      <c r="FO271" s="133"/>
      <c r="FP271" s="133"/>
      <c r="FQ271" s="133"/>
      <c r="FR271" s="133"/>
      <c r="FS271" s="133"/>
      <c r="FT271" s="133"/>
      <c r="FU271" s="133"/>
      <c r="FV271" s="133"/>
      <c r="FW271" s="133"/>
      <c r="FX271" s="133"/>
      <c r="FY271" s="133"/>
      <c r="FZ271" s="133"/>
      <c r="GA271" s="133"/>
      <c r="GB271" s="133"/>
      <c r="GC271" s="133"/>
      <c r="GD271" s="133"/>
      <c r="GE271" s="133"/>
      <c r="GF271" s="133"/>
      <c r="GG271" s="133"/>
      <c r="GH271" s="133"/>
      <c r="GI271" s="133"/>
      <c r="GJ271" s="133"/>
      <c r="GK271" s="133"/>
      <c r="GL271" s="133"/>
      <c r="GM271" s="133"/>
      <c r="GN271" s="133"/>
      <c r="GO271" s="133"/>
      <c r="GP271" s="133"/>
      <c r="GQ271" s="133"/>
      <c r="GR271" s="133"/>
      <c r="GS271" s="133"/>
      <c r="GT271" s="133"/>
      <c r="GU271" s="133"/>
      <c r="GV271" s="133"/>
      <c r="GW271" s="133"/>
    </row>
    <row r="272" spans="1:205" s="296" customFormat="1">
      <c r="A272" s="211">
        <v>44810</v>
      </c>
      <c r="B272" s="205" t="s">
        <v>1755</v>
      </c>
      <c r="C272" s="206" t="s">
        <v>1739</v>
      </c>
      <c r="D272" s="308"/>
      <c r="E272" s="308">
        <v>1000000</v>
      </c>
      <c r="F272" s="309">
        <f t="shared" si="8"/>
        <v>455406404</v>
      </c>
      <c r="G272" s="60">
        <v>8</v>
      </c>
      <c r="H272" s="961" t="s">
        <v>1402</v>
      </c>
      <c r="I272" s="549"/>
      <c r="J272" s="133"/>
      <c r="K272" s="133"/>
      <c r="L272" s="133"/>
      <c r="M272" s="133"/>
      <c r="N272" s="133"/>
      <c r="O272" s="133"/>
      <c r="P272" s="133"/>
      <c r="Q272" s="133"/>
      <c r="R272" s="133"/>
      <c r="S272" s="133"/>
      <c r="T272" s="133"/>
      <c r="U272" s="133"/>
      <c r="V272" s="133"/>
      <c r="W272" s="133"/>
      <c r="X272" s="133"/>
      <c r="Y272" s="133"/>
      <c r="Z272" s="133"/>
      <c r="AA272" s="133"/>
      <c r="AB272" s="133"/>
      <c r="AC272" s="133"/>
      <c r="AD272" s="133"/>
      <c r="AE272" s="133"/>
      <c r="AF272" s="133"/>
      <c r="AG272" s="133"/>
      <c r="AH272" s="133"/>
      <c r="AI272" s="133"/>
      <c r="AJ272" s="133"/>
      <c r="AK272" s="133"/>
      <c r="AL272" s="133"/>
      <c r="AM272" s="133"/>
      <c r="AN272" s="133"/>
      <c r="AO272" s="133"/>
      <c r="AP272" s="133"/>
      <c r="AQ272" s="133"/>
      <c r="AR272" s="133"/>
      <c r="AS272" s="133"/>
      <c r="AT272" s="133"/>
      <c r="AU272" s="133"/>
      <c r="AV272" s="133"/>
      <c r="AW272" s="133"/>
      <c r="AX272" s="133"/>
      <c r="AY272" s="133"/>
      <c r="AZ272" s="133"/>
      <c r="BA272" s="133"/>
      <c r="BB272" s="133"/>
      <c r="BC272" s="133"/>
      <c r="BD272" s="133"/>
      <c r="BE272" s="133"/>
      <c r="BF272" s="133"/>
      <c r="BG272" s="133"/>
      <c r="BH272" s="133"/>
      <c r="BI272" s="133"/>
      <c r="BJ272" s="133"/>
      <c r="BK272" s="133"/>
      <c r="BL272" s="133"/>
      <c r="BM272" s="133"/>
      <c r="BN272" s="133"/>
      <c r="BO272" s="133"/>
      <c r="BP272" s="133"/>
      <c r="BQ272" s="133"/>
      <c r="BR272" s="133"/>
      <c r="BS272" s="133"/>
      <c r="BT272" s="133"/>
      <c r="BU272" s="133"/>
      <c r="BV272" s="133"/>
      <c r="BW272" s="133"/>
      <c r="BX272" s="133"/>
      <c r="BY272" s="133"/>
      <c r="BZ272" s="133"/>
      <c r="CA272" s="133"/>
      <c r="CB272" s="133"/>
      <c r="CC272" s="133"/>
      <c r="CD272" s="133"/>
      <c r="CE272" s="133"/>
      <c r="CF272" s="133"/>
      <c r="CG272" s="133"/>
      <c r="CH272" s="133"/>
      <c r="CI272" s="133"/>
      <c r="CJ272" s="133"/>
      <c r="CK272" s="133"/>
      <c r="CL272" s="133"/>
      <c r="CM272" s="133"/>
      <c r="CN272" s="133"/>
      <c r="CO272" s="133"/>
      <c r="CP272" s="133"/>
      <c r="CQ272" s="133"/>
      <c r="CR272" s="133"/>
      <c r="CS272" s="133"/>
      <c r="CT272" s="133"/>
      <c r="CU272" s="133"/>
      <c r="CV272" s="133"/>
      <c r="CW272" s="133"/>
      <c r="CX272" s="133"/>
      <c r="CY272" s="133"/>
      <c r="CZ272" s="133"/>
      <c r="DA272" s="133"/>
      <c r="DB272" s="133"/>
      <c r="DC272" s="133"/>
      <c r="DD272" s="133"/>
      <c r="DE272" s="133"/>
      <c r="DF272" s="133"/>
      <c r="DG272" s="133"/>
      <c r="DH272" s="133"/>
      <c r="DI272" s="133"/>
      <c r="DJ272" s="133"/>
      <c r="DK272" s="133"/>
      <c r="DL272" s="133"/>
      <c r="DM272" s="133"/>
      <c r="DN272" s="133"/>
      <c r="DO272" s="133"/>
      <c r="DP272" s="133"/>
      <c r="DQ272" s="133"/>
      <c r="DR272" s="133"/>
      <c r="DS272" s="133"/>
      <c r="DT272" s="133"/>
      <c r="DU272" s="133"/>
      <c r="DV272" s="133"/>
      <c r="DW272" s="133"/>
      <c r="DX272" s="133"/>
      <c r="DY272" s="133"/>
      <c r="DZ272" s="133"/>
      <c r="EA272" s="133"/>
      <c r="EB272" s="133"/>
      <c r="EC272" s="133"/>
      <c r="ED272" s="133"/>
      <c r="EE272" s="133"/>
      <c r="EF272" s="133"/>
      <c r="EG272" s="133"/>
      <c r="EH272" s="133"/>
      <c r="EI272" s="133"/>
      <c r="EJ272" s="133"/>
      <c r="EK272" s="133"/>
      <c r="EL272" s="133"/>
      <c r="EM272" s="133"/>
      <c r="EN272" s="133"/>
      <c r="EO272" s="133"/>
      <c r="EP272" s="133"/>
      <c r="EQ272" s="133"/>
      <c r="ER272" s="133"/>
      <c r="ES272" s="133"/>
      <c r="ET272" s="133"/>
      <c r="EU272" s="133"/>
      <c r="EV272" s="133"/>
      <c r="EW272" s="133"/>
      <c r="EX272" s="133"/>
      <c r="EY272" s="133"/>
      <c r="EZ272" s="133"/>
      <c r="FA272" s="133"/>
      <c r="FB272" s="133"/>
      <c r="FC272" s="133"/>
      <c r="FD272" s="133"/>
      <c r="FE272" s="133"/>
      <c r="FF272" s="133"/>
      <c r="FG272" s="133"/>
      <c r="FH272" s="133"/>
      <c r="FI272" s="133"/>
      <c r="FJ272" s="133"/>
      <c r="FK272" s="133"/>
      <c r="FL272" s="133"/>
      <c r="FM272" s="133"/>
      <c r="FN272" s="133"/>
      <c r="FO272" s="133"/>
      <c r="FP272" s="133"/>
      <c r="FQ272" s="133"/>
      <c r="FR272" s="133"/>
      <c r="FS272" s="133"/>
      <c r="FT272" s="133"/>
      <c r="FU272" s="133"/>
      <c r="FV272" s="133"/>
      <c r="FW272" s="133"/>
      <c r="FX272" s="133"/>
      <c r="FY272" s="133"/>
      <c r="FZ272" s="133"/>
      <c r="GA272" s="133"/>
      <c r="GB272" s="133"/>
      <c r="GC272" s="133"/>
      <c r="GD272" s="133"/>
      <c r="GE272" s="133"/>
      <c r="GF272" s="133"/>
      <c r="GG272" s="133"/>
      <c r="GH272" s="133"/>
      <c r="GI272" s="133"/>
      <c r="GJ272" s="133"/>
      <c r="GK272" s="133"/>
      <c r="GL272" s="133"/>
      <c r="GM272" s="133"/>
      <c r="GN272" s="133"/>
      <c r="GO272" s="133"/>
      <c r="GP272" s="133"/>
      <c r="GQ272" s="133"/>
      <c r="GR272" s="133"/>
      <c r="GS272" s="133"/>
      <c r="GT272" s="133"/>
      <c r="GU272" s="133"/>
      <c r="GV272" s="133"/>
      <c r="GW272" s="133"/>
    </row>
    <row r="273" spans="1:205" s="296" customFormat="1">
      <c r="A273" s="211">
        <v>44810</v>
      </c>
      <c r="B273" s="205" t="s">
        <v>1755</v>
      </c>
      <c r="C273" s="206" t="s">
        <v>1740</v>
      </c>
      <c r="D273" s="308"/>
      <c r="E273" s="308">
        <v>1000000</v>
      </c>
      <c r="F273" s="309">
        <f t="shared" si="8"/>
        <v>454406404</v>
      </c>
      <c r="G273" s="60">
        <v>8</v>
      </c>
      <c r="H273" s="961" t="s">
        <v>1403</v>
      </c>
      <c r="I273" s="549"/>
      <c r="J273" s="133"/>
      <c r="K273" s="133"/>
      <c r="L273" s="133"/>
      <c r="M273" s="133"/>
      <c r="N273" s="133"/>
      <c r="O273" s="133"/>
      <c r="P273" s="133"/>
      <c r="Q273" s="133"/>
      <c r="R273" s="133"/>
      <c r="S273" s="133"/>
      <c r="T273" s="133"/>
      <c r="U273" s="133"/>
      <c r="V273" s="133"/>
      <c r="W273" s="133"/>
      <c r="X273" s="133"/>
      <c r="Y273" s="133"/>
      <c r="Z273" s="133"/>
      <c r="AA273" s="133"/>
      <c r="AB273" s="133"/>
      <c r="AC273" s="133"/>
      <c r="AD273" s="133"/>
      <c r="AE273" s="133"/>
      <c r="AF273" s="133"/>
      <c r="AG273" s="133"/>
      <c r="AH273" s="133"/>
      <c r="AI273" s="133"/>
      <c r="AJ273" s="133"/>
      <c r="AK273" s="133"/>
      <c r="AL273" s="133"/>
      <c r="AM273" s="133"/>
      <c r="AN273" s="133"/>
      <c r="AO273" s="133"/>
      <c r="AP273" s="133"/>
      <c r="AQ273" s="133"/>
      <c r="AR273" s="133"/>
      <c r="AS273" s="133"/>
      <c r="AT273" s="133"/>
      <c r="AU273" s="133"/>
      <c r="AV273" s="133"/>
      <c r="AW273" s="133"/>
      <c r="AX273" s="133"/>
      <c r="AY273" s="133"/>
      <c r="AZ273" s="133"/>
      <c r="BA273" s="133"/>
      <c r="BB273" s="133"/>
      <c r="BC273" s="133"/>
      <c r="BD273" s="133"/>
      <c r="BE273" s="133"/>
      <c r="BF273" s="133"/>
      <c r="BG273" s="133"/>
      <c r="BH273" s="133"/>
      <c r="BI273" s="133"/>
      <c r="BJ273" s="133"/>
      <c r="BK273" s="133"/>
      <c r="BL273" s="133"/>
      <c r="BM273" s="133"/>
      <c r="BN273" s="133"/>
      <c r="BO273" s="133"/>
      <c r="BP273" s="133"/>
      <c r="BQ273" s="133"/>
      <c r="BR273" s="133"/>
      <c r="BS273" s="133"/>
      <c r="BT273" s="133"/>
      <c r="BU273" s="133"/>
      <c r="BV273" s="133"/>
      <c r="BW273" s="133"/>
      <c r="BX273" s="133"/>
      <c r="BY273" s="133"/>
      <c r="BZ273" s="133"/>
      <c r="CA273" s="133"/>
      <c r="CB273" s="133"/>
      <c r="CC273" s="133"/>
      <c r="CD273" s="133"/>
      <c r="CE273" s="133"/>
      <c r="CF273" s="133"/>
      <c r="CG273" s="133"/>
      <c r="CH273" s="133"/>
      <c r="CI273" s="133"/>
      <c r="CJ273" s="133"/>
      <c r="CK273" s="133"/>
      <c r="CL273" s="133"/>
      <c r="CM273" s="133"/>
      <c r="CN273" s="133"/>
      <c r="CO273" s="133"/>
      <c r="CP273" s="133"/>
      <c r="CQ273" s="133"/>
      <c r="CR273" s="133"/>
      <c r="CS273" s="133"/>
      <c r="CT273" s="133"/>
      <c r="CU273" s="133"/>
      <c r="CV273" s="133"/>
      <c r="CW273" s="133"/>
      <c r="CX273" s="133"/>
      <c r="CY273" s="133"/>
      <c r="CZ273" s="133"/>
      <c r="DA273" s="133"/>
      <c r="DB273" s="133"/>
      <c r="DC273" s="133"/>
      <c r="DD273" s="133"/>
      <c r="DE273" s="133"/>
      <c r="DF273" s="133"/>
      <c r="DG273" s="133"/>
      <c r="DH273" s="133"/>
      <c r="DI273" s="133"/>
      <c r="DJ273" s="133"/>
      <c r="DK273" s="133"/>
      <c r="DL273" s="133"/>
      <c r="DM273" s="133"/>
      <c r="DN273" s="133"/>
      <c r="DO273" s="133"/>
      <c r="DP273" s="133"/>
      <c r="DQ273" s="133"/>
      <c r="DR273" s="133"/>
      <c r="DS273" s="133"/>
      <c r="DT273" s="133"/>
      <c r="DU273" s="133"/>
      <c r="DV273" s="133"/>
      <c r="DW273" s="133"/>
      <c r="DX273" s="133"/>
      <c r="DY273" s="133"/>
      <c r="DZ273" s="133"/>
      <c r="EA273" s="133"/>
      <c r="EB273" s="133"/>
      <c r="EC273" s="133"/>
      <c r="ED273" s="133"/>
      <c r="EE273" s="133"/>
      <c r="EF273" s="133"/>
      <c r="EG273" s="133"/>
      <c r="EH273" s="133"/>
      <c r="EI273" s="133"/>
      <c r="EJ273" s="133"/>
      <c r="EK273" s="133"/>
      <c r="EL273" s="133"/>
      <c r="EM273" s="133"/>
      <c r="EN273" s="133"/>
      <c r="EO273" s="133"/>
      <c r="EP273" s="133"/>
      <c r="EQ273" s="133"/>
      <c r="ER273" s="133"/>
      <c r="ES273" s="133"/>
      <c r="ET273" s="133"/>
      <c r="EU273" s="133"/>
      <c r="EV273" s="133"/>
      <c r="EW273" s="133"/>
      <c r="EX273" s="133"/>
      <c r="EY273" s="133"/>
      <c r="EZ273" s="133"/>
      <c r="FA273" s="133"/>
      <c r="FB273" s="133"/>
      <c r="FC273" s="133"/>
      <c r="FD273" s="133"/>
      <c r="FE273" s="133"/>
      <c r="FF273" s="133"/>
      <c r="FG273" s="133"/>
      <c r="FH273" s="133"/>
      <c r="FI273" s="133"/>
      <c r="FJ273" s="133"/>
      <c r="FK273" s="133"/>
      <c r="FL273" s="133"/>
      <c r="FM273" s="133"/>
      <c r="FN273" s="133"/>
      <c r="FO273" s="133"/>
      <c r="FP273" s="133"/>
      <c r="FQ273" s="133"/>
      <c r="FR273" s="133"/>
      <c r="FS273" s="133"/>
      <c r="FT273" s="133"/>
      <c r="FU273" s="133"/>
      <c r="FV273" s="133"/>
      <c r="FW273" s="133"/>
      <c r="FX273" s="133"/>
      <c r="FY273" s="133"/>
      <c r="FZ273" s="133"/>
      <c r="GA273" s="133"/>
      <c r="GB273" s="133"/>
      <c r="GC273" s="133"/>
      <c r="GD273" s="133"/>
      <c r="GE273" s="133"/>
      <c r="GF273" s="133"/>
      <c r="GG273" s="133"/>
      <c r="GH273" s="133"/>
      <c r="GI273" s="133"/>
      <c r="GJ273" s="133"/>
      <c r="GK273" s="133"/>
      <c r="GL273" s="133"/>
      <c r="GM273" s="133"/>
      <c r="GN273" s="133"/>
      <c r="GO273" s="133"/>
      <c r="GP273" s="133"/>
      <c r="GQ273" s="133"/>
      <c r="GR273" s="133"/>
      <c r="GS273" s="133"/>
      <c r="GT273" s="133"/>
      <c r="GU273" s="133"/>
      <c r="GV273" s="133"/>
      <c r="GW273" s="133"/>
    </row>
    <row r="274" spans="1:205" s="296" customFormat="1">
      <c r="A274" s="211">
        <v>44810</v>
      </c>
      <c r="B274" s="205" t="s">
        <v>1755</v>
      </c>
      <c r="C274" s="206" t="s">
        <v>1741</v>
      </c>
      <c r="D274" s="308"/>
      <c r="E274" s="308">
        <v>1000000</v>
      </c>
      <c r="F274" s="309">
        <f t="shared" si="8"/>
        <v>453406404</v>
      </c>
      <c r="G274" s="60">
        <v>8</v>
      </c>
      <c r="H274" s="961" t="s">
        <v>1403</v>
      </c>
      <c r="I274" s="549"/>
      <c r="J274" s="133"/>
      <c r="K274" s="133"/>
      <c r="L274" s="133"/>
      <c r="M274" s="133"/>
      <c r="N274" s="133"/>
      <c r="O274" s="133"/>
      <c r="P274" s="133"/>
      <c r="Q274" s="133"/>
      <c r="R274" s="133"/>
      <c r="S274" s="133"/>
      <c r="T274" s="133"/>
      <c r="U274" s="133"/>
      <c r="V274" s="133"/>
      <c r="W274" s="133"/>
      <c r="X274" s="133"/>
      <c r="Y274" s="133"/>
      <c r="Z274" s="133"/>
      <c r="AA274" s="133"/>
      <c r="AB274" s="133"/>
      <c r="AC274" s="133"/>
      <c r="AD274" s="133"/>
      <c r="AE274" s="133"/>
      <c r="AF274" s="133"/>
      <c r="AG274" s="133"/>
      <c r="AH274" s="133"/>
      <c r="AI274" s="133"/>
      <c r="AJ274" s="133"/>
      <c r="AK274" s="133"/>
      <c r="AL274" s="133"/>
      <c r="AM274" s="133"/>
      <c r="AN274" s="133"/>
      <c r="AO274" s="133"/>
      <c r="AP274" s="133"/>
      <c r="AQ274" s="133"/>
      <c r="AR274" s="133"/>
      <c r="AS274" s="133"/>
      <c r="AT274" s="133"/>
      <c r="AU274" s="133"/>
      <c r="AV274" s="133"/>
      <c r="AW274" s="133"/>
      <c r="AX274" s="133"/>
      <c r="AY274" s="133"/>
      <c r="AZ274" s="133"/>
      <c r="BA274" s="133"/>
      <c r="BB274" s="133"/>
      <c r="BC274" s="133"/>
      <c r="BD274" s="133"/>
      <c r="BE274" s="133"/>
      <c r="BF274" s="133"/>
      <c r="BG274" s="133"/>
      <c r="BH274" s="133"/>
      <c r="BI274" s="133"/>
      <c r="BJ274" s="133"/>
      <c r="BK274" s="133"/>
      <c r="BL274" s="133"/>
      <c r="BM274" s="133"/>
      <c r="BN274" s="133"/>
      <c r="BO274" s="133"/>
      <c r="BP274" s="133"/>
      <c r="BQ274" s="133"/>
      <c r="BR274" s="133"/>
      <c r="BS274" s="133"/>
      <c r="BT274" s="133"/>
      <c r="BU274" s="133"/>
      <c r="BV274" s="133"/>
      <c r="BW274" s="133"/>
      <c r="BX274" s="133"/>
      <c r="BY274" s="133"/>
      <c r="BZ274" s="133"/>
      <c r="CA274" s="133"/>
      <c r="CB274" s="133"/>
      <c r="CC274" s="133"/>
      <c r="CD274" s="133"/>
      <c r="CE274" s="133"/>
      <c r="CF274" s="133"/>
      <c r="CG274" s="133"/>
      <c r="CH274" s="133"/>
      <c r="CI274" s="133"/>
      <c r="CJ274" s="133"/>
      <c r="CK274" s="133"/>
      <c r="CL274" s="133"/>
      <c r="CM274" s="133"/>
      <c r="CN274" s="133"/>
      <c r="CO274" s="133"/>
      <c r="CP274" s="133"/>
      <c r="CQ274" s="133"/>
      <c r="CR274" s="133"/>
      <c r="CS274" s="133"/>
      <c r="CT274" s="133"/>
      <c r="CU274" s="133"/>
      <c r="CV274" s="133"/>
      <c r="CW274" s="133"/>
      <c r="CX274" s="133"/>
      <c r="CY274" s="133"/>
      <c r="CZ274" s="133"/>
      <c r="DA274" s="133"/>
      <c r="DB274" s="133"/>
      <c r="DC274" s="133"/>
      <c r="DD274" s="133"/>
      <c r="DE274" s="133"/>
      <c r="DF274" s="133"/>
      <c r="DG274" s="133"/>
      <c r="DH274" s="133"/>
      <c r="DI274" s="133"/>
      <c r="DJ274" s="133"/>
      <c r="DK274" s="133"/>
      <c r="DL274" s="133"/>
      <c r="DM274" s="133"/>
      <c r="DN274" s="133"/>
      <c r="DO274" s="133"/>
      <c r="DP274" s="133"/>
      <c r="DQ274" s="133"/>
      <c r="DR274" s="133"/>
      <c r="DS274" s="133"/>
      <c r="DT274" s="133"/>
      <c r="DU274" s="133"/>
      <c r="DV274" s="133"/>
      <c r="DW274" s="133"/>
      <c r="DX274" s="133"/>
      <c r="DY274" s="133"/>
      <c r="DZ274" s="133"/>
      <c r="EA274" s="133"/>
      <c r="EB274" s="133"/>
      <c r="EC274" s="133"/>
      <c r="ED274" s="133"/>
      <c r="EE274" s="133"/>
      <c r="EF274" s="133"/>
      <c r="EG274" s="133"/>
      <c r="EH274" s="133"/>
      <c r="EI274" s="133"/>
      <c r="EJ274" s="133"/>
      <c r="EK274" s="133"/>
      <c r="EL274" s="133"/>
      <c r="EM274" s="133"/>
      <c r="EN274" s="133"/>
      <c r="EO274" s="133"/>
      <c r="EP274" s="133"/>
      <c r="EQ274" s="133"/>
      <c r="ER274" s="133"/>
      <c r="ES274" s="133"/>
      <c r="ET274" s="133"/>
      <c r="EU274" s="133"/>
      <c r="EV274" s="133"/>
      <c r="EW274" s="133"/>
      <c r="EX274" s="133"/>
      <c r="EY274" s="133"/>
      <c r="EZ274" s="133"/>
      <c r="FA274" s="133"/>
      <c r="FB274" s="133"/>
      <c r="FC274" s="133"/>
      <c r="FD274" s="133"/>
      <c r="FE274" s="133"/>
      <c r="FF274" s="133"/>
      <c r="FG274" s="133"/>
      <c r="FH274" s="133"/>
      <c r="FI274" s="133"/>
      <c r="FJ274" s="133"/>
      <c r="FK274" s="133"/>
      <c r="FL274" s="133"/>
      <c r="FM274" s="133"/>
      <c r="FN274" s="133"/>
      <c r="FO274" s="133"/>
      <c r="FP274" s="133"/>
      <c r="FQ274" s="133"/>
      <c r="FR274" s="133"/>
      <c r="FS274" s="133"/>
      <c r="FT274" s="133"/>
      <c r="FU274" s="133"/>
      <c r="FV274" s="133"/>
      <c r="FW274" s="133"/>
      <c r="FX274" s="133"/>
      <c r="FY274" s="133"/>
      <c r="FZ274" s="133"/>
      <c r="GA274" s="133"/>
      <c r="GB274" s="133"/>
      <c r="GC274" s="133"/>
      <c r="GD274" s="133"/>
      <c r="GE274" s="133"/>
      <c r="GF274" s="133"/>
      <c r="GG274" s="133"/>
      <c r="GH274" s="133"/>
      <c r="GI274" s="133"/>
      <c r="GJ274" s="133"/>
      <c r="GK274" s="133"/>
      <c r="GL274" s="133"/>
      <c r="GM274" s="133"/>
      <c r="GN274" s="133"/>
      <c r="GO274" s="133"/>
      <c r="GP274" s="133"/>
      <c r="GQ274" s="133"/>
      <c r="GR274" s="133"/>
      <c r="GS274" s="133"/>
      <c r="GT274" s="133"/>
      <c r="GU274" s="133"/>
      <c r="GV274" s="133"/>
      <c r="GW274" s="133"/>
    </row>
    <row r="275" spans="1:205" s="296" customFormat="1" ht="25.5">
      <c r="A275" s="211">
        <v>44810</v>
      </c>
      <c r="B275" s="205" t="s">
        <v>1755</v>
      </c>
      <c r="C275" s="206" t="s">
        <v>1742</v>
      </c>
      <c r="D275" s="308"/>
      <c r="E275" s="308">
        <v>3000000</v>
      </c>
      <c r="F275" s="309">
        <f t="shared" si="8"/>
        <v>450406404</v>
      </c>
      <c r="G275" s="60">
        <v>8</v>
      </c>
      <c r="H275" s="961" t="s">
        <v>1401</v>
      </c>
      <c r="I275" s="549"/>
      <c r="J275" s="133"/>
      <c r="K275" s="133"/>
      <c r="L275" s="133"/>
      <c r="M275" s="133"/>
      <c r="N275" s="133"/>
      <c r="O275" s="133"/>
      <c r="P275" s="133"/>
      <c r="Q275" s="133"/>
      <c r="R275" s="133"/>
      <c r="S275" s="133"/>
      <c r="T275" s="133"/>
      <c r="U275" s="133"/>
      <c r="V275" s="133"/>
      <c r="W275" s="133"/>
      <c r="X275" s="133"/>
      <c r="Y275" s="133"/>
      <c r="Z275" s="133"/>
      <c r="AA275" s="133"/>
      <c r="AB275" s="133"/>
      <c r="AC275" s="133"/>
      <c r="AD275" s="133"/>
      <c r="AE275" s="133"/>
      <c r="AF275" s="133"/>
      <c r="AG275" s="133"/>
      <c r="AH275" s="133"/>
      <c r="AI275" s="133"/>
      <c r="AJ275" s="133"/>
      <c r="AK275" s="133"/>
      <c r="AL275" s="133"/>
      <c r="AM275" s="133"/>
      <c r="AN275" s="133"/>
      <c r="AO275" s="133"/>
      <c r="AP275" s="133"/>
      <c r="AQ275" s="133"/>
      <c r="AR275" s="133"/>
      <c r="AS275" s="133"/>
      <c r="AT275" s="133"/>
      <c r="AU275" s="133"/>
      <c r="AV275" s="133"/>
      <c r="AW275" s="133"/>
      <c r="AX275" s="133"/>
      <c r="AY275" s="133"/>
      <c r="AZ275" s="133"/>
      <c r="BA275" s="133"/>
      <c r="BB275" s="133"/>
      <c r="BC275" s="133"/>
      <c r="BD275" s="133"/>
      <c r="BE275" s="133"/>
      <c r="BF275" s="133"/>
      <c r="BG275" s="133"/>
      <c r="BH275" s="133"/>
      <c r="BI275" s="133"/>
      <c r="BJ275" s="133"/>
      <c r="BK275" s="133"/>
      <c r="BL275" s="133"/>
      <c r="BM275" s="133"/>
      <c r="BN275" s="133"/>
      <c r="BO275" s="133"/>
      <c r="BP275" s="133"/>
      <c r="BQ275" s="133"/>
      <c r="BR275" s="133"/>
      <c r="BS275" s="133"/>
      <c r="BT275" s="133"/>
      <c r="BU275" s="133"/>
      <c r="BV275" s="133"/>
      <c r="BW275" s="133"/>
      <c r="BX275" s="133"/>
      <c r="BY275" s="133"/>
      <c r="BZ275" s="133"/>
      <c r="CA275" s="133"/>
      <c r="CB275" s="133"/>
      <c r="CC275" s="133"/>
      <c r="CD275" s="133"/>
      <c r="CE275" s="133"/>
      <c r="CF275" s="133"/>
      <c r="CG275" s="133"/>
      <c r="CH275" s="133"/>
      <c r="CI275" s="133"/>
      <c r="CJ275" s="133"/>
      <c r="CK275" s="133"/>
      <c r="CL275" s="133"/>
      <c r="CM275" s="133"/>
      <c r="CN275" s="133"/>
      <c r="CO275" s="133"/>
      <c r="CP275" s="133"/>
      <c r="CQ275" s="133"/>
      <c r="CR275" s="133"/>
      <c r="CS275" s="133"/>
      <c r="CT275" s="133"/>
      <c r="CU275" s="133"/>
      <c r="CV275" s="133"/>
      <c r="CW275" s="133"/>
      <c r="CX275" s="133"/>
      <c r="CY275" s="133"/>
      <c r="CZ275" s="133"/>
      <c r="DA275" s="133"/>
      <c r="DB275" s="133"/>
      <c r="DC275" s="133"/>
      <c r="DD275" s="133"/>
      <c r="DE275" s="133"/>
      <c r="DF275" s="133"/>
      <c r="DG275" s="133"/>
      <c r="DH275" s="133"/>
      <c r="DI275" s="133"/>
      <c r="DJ275" s="133"/>
      <c r="DK275" s="133"/>
      <c r="DL275" s="133"/>
      <c r="DM275" s="133"/>
      <c r="DN275" s="133"/>
      <c r="DO275" s="133"/>
      <c r="DP275" s="133"/>
      <c r="DQ275" s="133"/>
      <c r="DR275" s="133"/>
      <c r="DS275" s="133"/>
      <c r="DT275" s="133"/>
      <c r="DU275" s="133"/>
      <c r="DV275" s="133"/>
      <c r="DW275" s="133"/>
      <c r="DX275" s="133"/>
      <c r="DY275" s="133"/>
      <c r="DZ275" s="133"/>
      <c r="EA275" s="133"/>
      <c r="EB275" s="133"/>
      <c r="EC275" s="133"/>
      <c r="ED275" s="133"/>
      <c r="EE275" s="133"/>
      <c r="EF275" s="133"/>
      <c r="EG275" s="133"/>
      <c r="EH275" s="133"/>
      <c r="EI275" s="133"/>
      <c r="EJ275" s="133"/>
      <c r="EK275" s="133"/>
      <c r="EL275" s="133"/>
      <c r="EM275" s="133"/>
      <c r="EN275" s="133"/>
      <c r="EO275" s="133"/>
      <c r="EP275" s="133"/>
      <c r="EQ275" s="133"/>
      <c r="ER275" s="133"/>
      <c r="ES275" s="133"/>
      <c r="ET275" s="133"/>
      <c r="EU275" s="133"/>
      <c r="EV275" s="133"/>
      <c r="EW275" s="133"/>
      <c r="EX275" s="133"/>
      <c r="EY275" s="133"/>
      <c r="EZ275" s="133"/>
      <c r="FA275" s="133"/>
      <c r="FB275" s="133"/>
      <c r="FC275" s="133"/>
      <c r="FD275" s="133"/>
      <c r="FE275" s="133"/>
      <c r="FF275" s="133"/>
      <c r="FG275" s="133"/>
      <c r="FH275" s="133"/>
      <c r="FI275" s="133"/>
      <c r="FJ275" s="133"/>
      <c r="FK275" s="133"/>
      <c r="FL275" s="133"/>
      <c r="FM275" s="133"/>
      <c r="FN275" s="133"/>
      <c r="FO275" s="133"/>
      <c r="FP275" s="133"/>
      <c r="FQ275" s="133"/>
      <c r="FR275" s="133"/>
      <c r="FS275" s="133"/>
      <c r="FT275" s="133"/>
      <c r="FU275" s="133"/>
      <c r="FV275" s="133"/>
      <c r="FW275" s="133"/>
      <c r="FX275" s="133"/>
      <c r="FY275" s="133"/>
      <c r="FZ275" s="133"/>
      <c r="GA275" s="133"/>
      <c r="GB275" s="133"/>
      <c r="GC275" s="133"/>
      <c r="GD275" s="133"/>
      <c r="GE275" s="133"/>
      <c r="GF275" s="133"/>
      <c r="GG275" s="133"/>
      <c r="GH275" s="133"/>
      <c r="GI275" s="133"/>
      <c r="GJ275" s="133"/>
      <c r="GK275" s="133"/>
      <c r="GL275" s="133"/>
      <c r="GM275" s="133"/>
      <c r="GN275" s="133"/>
      <c r="GO275" s="133"/>
      <c r="GP275" s="133"/>
      <c r="GQ275" s="133"/>
      <c r="GR275" s="133"/>
      <c r="GS275" s="133"/>
      <c r="GT275" s="133"/>
      <c r="GU275" s="133"/>
      <c r="GV275" s="133"/>
      <c r="GW275" s="133"/>
    </row>
    <row r="276" spans="1:205" s="296" customFormat="1">
      <c r="A276" s="211">
        <v>44810</v>
      </c>
      <c r="B276" s="205" t="s">
        <v>1755</v>
      </c>
      <c r="C276" s="179" t="s">
        <v>2508</v>
      </c>
      <c r="D276" s="308">
        <v>200000</v>
      </c>
      <c r="E276" s="308"/>
      <c r="F276" s="309">
        <f t="shared" si="8"/>
        <v>450606404</v>
      </c>
      <c r="G276" s="60">
        <v>3</v>
      </c>
      <c r="H276" s="310"/>
      <c r="I276" s="549"/>
      <c r="J276" s="133"/>
      <c r="K276" s="133"/>
      <c r="L276" s="133"/>
      <c r="M276" s="133"/>
      <c r="N276" s="133"/>
      <c r="O276" s="133"/>
      <c r="P276" s="133"/>
      <c r="Q276" s="133"/>
      <c r="R276" s="133"/>
      <c r="S276" s="133"/>
      <c r="T276" s="133"/>
      <c r="U276" s="133"/>
      <c r="V276" s="133"/>
      <c r="W276" s="133"/>
      <c r="X276" s="133"/>
      <c r="Y276" s="133"/>
      <c r="Z276" s="133"/>
      <c r="AA276" s="133"/>
      <c r="AB276" s="133"/>
      <c r="AC276" s="133"/>
      <c r="AD276" s="133"/>
      <c r="AE276" s="133"/>
      <c r="AF276" s="133"/>
      <c r="AG276" s="133"/>
      <c r="AH276" s="133"/>
      <c r="AI276" s="133"/>
      <c r="AJ276" s="133"/>
      <c r="AK276" s="133"/>
      <c r="AL276" s="133"/>
      <c r="AM276" s="133"/>
      <c r="AN276" s="133"/>
      <c r="AO276" s="133"/>
      <c r="AP276" s="133"/>
      <c r="AQ276" s="133"/>
      <c r="AR276" s="133"/>
      <c r="AS276" s="133"/>
      <c r="AT276" s="133"/>
      <c r="AU276" s="133"/>
      <c r="AV276" s="133"/>
      <c r="AW276" s="133"/>
      <c r="AX276" s="133"/>
      <c r="AY276" s="133"/>
      <c r="AZ276" s="133"/>
      <c r="BA276" s="133"/>
      <c r="BB276" s="133"/>
      <c r="BC276" s="133"/>
      <c r="BD276" s="133"/>
      <c r="BE276" s="133"/>
      <c r="BF276" s="133"/>
      <c r="BG276" s="133"/>
      <c r="BH276" s="133"/>
      <c r="BI276" s="133"/>
      <c r="BJ276" s="133"/>
      <c r="BK276" s="133"/>
      <c r="BL276" s="133"/>
      <c r="BM276" s="133"/>
      <c r="BN276" s="133"/>
      <c r="BO276" s="133"/>
      <c r="BP276" s="133"/>
      <c r="BQ276" s="133"/>
      <c r="BR276" s="133"/>
      <c r="BS276" s="133"/>
      <c r="BT276" s="133"/>
      <c r="BU276" s="133"/>
      <c r="BV276" s="133"/>
      <c r="BW276" s="133"/>
      <c r="BX276" s="133"/>
      <c r="BY276" s="133"/>
      <c r="BZ276" s="133"/>
      <c r="CA276" s="133"/>
      <c r="CB276" s="133"/>
      <c r="CC276" s="133"/>
      <c r="CD276" s="133"/>
      <c r="CE276" s="133"/>
      <c r="CF276" s="133"/>
      <c r="CG276" s="133"/>
      <c r="CH276" s="133"/>
      <c r="CI276" s="133"/>
      <c r="CJ276" s="133"/>
      <c r="CK276" s="133"/>
      <c r="CL276" s="133"/>
      <c r="CM276" s="133"/>
      <c r="CN276" s="133"/>
      <c r="CO276" s="133"/>
      <c r="CP276" s="133"/>
      <c r="CQ276" s="133"/>
      <c r="CR276" s="133"/>
      <c r="CS276" s="133"/>
      <c r="CT276" s="133"/>
      <c r="CU276" s="133"/>
      <c r="CV276" s="133"/>
      <c r="CW276" s="133"/>
      <c r="CX276" s="133"/>
      <c r="CY276" s="133"/>
      <c r="CZ276" s="133"/>
      <c r="DA276" s="133"/>
      <c r="DB276" s="133"/>
      <c r="DC276" s="133"/>
      <c r="DD276" s="133"/>
      <c r="DE276" s="133"/>
      <c r="DF276" s="133"/>
      <c r="DG276" s="133"/>
      <c r="DH276" s="133"/>
      <c r="DI276" s="133"/>
      <c r="DJ276" s="133"/>
      <c r="DK276" s="133"/>
      <c r="DL276" s="133"/>
      <c r="DM276" s="133"/>
      <c r="DN276" s="133"/>
      <c r="DO276" s="133"/>
      <c r="DP276" s="133"/>
      <c r="DQ276" s="133"/>
      <c r="DR276" s="133"/>
      <c r="DS276" s="133"/>
      <c r="DT276" s="133"/>
      <c r="DU276" s="133"/>
      <c r="DV276" s="133"/>
      <c r="DW276" s="133"/>
      <c r="DX276" s="133"/>
      <c r="DY276" s="133"/>
      <c r="DZ276" s="133"/>
      <c r="EA276" s="133"/>
      <c r="EB276" s="133"/>
      <c r="EC276" s="133"/>
      <c r="ED276" s="133"/>
      <c r="EE276" s="133"/>
      <c r="EF276" s="133"/>
      <c r="EG276" s="133"/>
      <c r="EH276" s="133"/>
      <c r="EI276" s="133"/>
      <c r="EJ276" s="133"/>
      <c r="EK276" s="133"/>
      <c r="EL276" s="133"/>
      <c r="EM276" s="133"/>
      <c r="EN276" s="133"/>
      <c r="EO276" s="133"/>
      <c r="EP276" s="133"/>
      <c r="EQ276" s="133"/>
      <c r="ER276" s="133"/>
      <c r="ES276" s="133"/>
      <c r="ET276" s="133"/>
      <c r="EU276" s="133"/>
      <c r="EV276" s="133"/>
      <c r="EW276" s="133"/>
      <c r="EX276" s="133"/>
      <c r="EY276" s="133"/>
      <c r="EZ276" s="133"/>
      <c r="FA276" s="133"/>
      <c r="FB276" s="133"/>
      <c r="FC276" s="133"/>
      <c r="FD276" s="133"/>
      <c r="FE276" s="133"/>
      <c r="FF276" s="133"/>
      <c r="FG276" s="133"/>
      <c r="FH276" s="133"/>
      <c r="FI276" s="133"/>
      <c r="FJ276" s="133"/>
      <c r="FK276" s="133"/>
      <c r="FL276" s="133"/>
      <c r="FM276" s="133"/>
      <c r="FN276" s="133"/>
      <c r="FO276" s="133"/>
      <c r="FP276" s="133"/>
      <c r="FQ276" s="133"/>
      <c r="FR276" s="133"/>
      <c r="FS276" s="133"/>
      <c r="FT276" s="133"/>
      <c r="FU276" s="133"/>
      <c r="FV276" s="133"/>
      <c r="FW276" s="133"/>
      <c r="FX276" s="133"/>
      <c r="FY276" s="133"/>
      <c r="FZ276" s="133"/>
      <c r="GA276" s="133"/>
      <c r="GB276" s="133"/>
      <c r="GC276" s="133"/>
      <c r="GD276" s="133"/>
      <c r="GE276" s="133"/>
      <c r="GF276" s="133"/>
      <c r="GG276" s="133"/>
      <c r="GH276" s="133"/>
      <c r="GI276" s="133"/>
      <c r="GJ276" s="133"/>
      <c r="GK276" s="133"/>
      <c r="GL276" s="133"/>
      <c r="GM276" s="133"/>
      <c r="GN276" s="133"/>
      <c r="GO276" s="133"/>
      <c r="GP276" s="133"/>
      <c r="GQ276" s="133"/>
      <c r="GR276" s="133"/>
      <c r="GS276" s="133"/>
      <c r="GT276" s="133"/>
      <c r="GU276" s="133"/>
      <c r="GV276" s="133"/>
      <c r="GW276" s="133"/>
    </row>
    <row r="277" spans="1:205" s="296" customFormat="1">
      <c r="A277" s="211">
        <v>44813</v>
      </c>
      <c r="B277" s="205" t="s">
        <v>1756</v>
      </c>
      <c r="C277" s="206" t="s">
        <v>1744</v>
      </c>
      <c r="D277" s="308"/>
      <c r="E277" s="308">
        <v>19260000</v>
      </c>
      <c r="F277" s="309">
        <f t="shared" si="8"/>
        <v>431346404</v>
      </c>
      <c r="G277" s="60">
        <v>6</v>
      </c>
      <c r="H277" s="310">
        <v>6.1</v>
      </c>
      <c r="I277" s="549"/>
      <c r="J277" s="133"/>
      <c r="K277" s="133"/>
      <c r="L277" s="133"/>
      <c r="M277" s="133"/>
      <c r="N277" s="133"/>
      <c r="O277" s="133"/>
      <c r="P277" s="133"/>
      <c r="Q277" s="133"/>
      <c r="R277" s="133"/>
      <c r="S277" s="133"/>
      <c r="T277" s="133"/>
      <c r="U277" s="133"/>
      <c r="V277" s="133"/>
      <c r="W277" s="133"/>
      <c r="X277" s="133"/>
      <c r="Y277" s="133"/>
      <c r="Z277" s="133"/>
      <c r="AA277" s="133"/>
      <c r="AB277" s="133"/>
      <c r="AC277" s="133"/>
      <c r="AD277" s="133"/>
      <c r="AE277" s="133"/>
      <c r="AF277" s="133"/>
      <c r="AG277" s="133"/>
      <c r="AH277" s="133"/>
      <c r="AI277" s="133"/>
      <c r="AJ277" s="133"/>
      <c r="AK277" s="133"/>
      <c r="AL277" s="133"/>
      <c r="AM277" s="133"/>
      <c r="AN277" s="133"/>
      <c r="AO277" s="133"/>
      <c r="AP277" s="133"/>
      <c r="AQ277" s="133"/>
      <c r="AR277" s="133"/>
      <c r="AS277" s="133"/>
      <c r="AT277" s="133"/>
      <c r="AU277" s="133"/>
      <c r="AV277" s="133"/>
      <c r="AW277" s="133"/>
      <c r="AX277" s="133"/>
      <c r="AY277" s="133"/>
      <c r="AZ277" s="133"/>
      <c r="BA277" s="133"/>
      <c r="BB277" s="133"/>
      <c r="BC277" s="133"/>
      <c r="BD277" s="133"/>
      <c r="BE277" s="133"/>
      <c r="BF277" s="133"/>
      <c r="BG277" s="133"/>
      <c r="BH277" s="133"/>
      <c r="BI277" s="133"/>
      <c r="BJ277" s="133"/>
      <c r="BK277" s="133"/>
      <c r="BL277" s="133"/>
      <c r="BM277" s="133"/>
      <c r="BN277" s="133"/>
      <c r="BO277" s="133"/>
      <c r="BP277" s="133"/>
      <c r="BQ277" s="133"/>
      <c r="BR277" s="133"/>
      <c r="BS277" s="133"/>
      <c r="BT277" s="133"/>
      <c r="BU277" s="133"/>
      <c r="BV277" s="133"/>
      <c r="BW277" s="133"/>
      <c r="BX277" s="133"/>
      <c r="BY277" s="133"/>
      <c r="BZ277" s="133"/>
      <c r="CA277" s="133"/>
      <c r="CB277" s="133"/>
      <c r="CC277" s="133"/>
      <c r="CD277" s="133"/>
      <c r="CE277" s="133"/>
      <c r="CF277" s="133"/>
      <c r="CG277" s="133"/>
      <c r="CH277" s="133"/>
      <c r="CI277" s="133"/>
      <c r="CJ277" s="133"/>
      <c r="CK277" s="133"/>
      <c r="CL277" s="133"/>
      <c r="CM277" s="133"/>
      <c r="CN277" s="133"/>
      <c r="CO277" s="133"/>
      <c r="CP277" s="133"/>
      <c r="CQ277" s="133"/>
      <c r="CR277" s="133"/>
      <c r="CS277" s="133"/>
      <c r="CT277" s="133"/>
      <c r="CU277" s="133"/>
      <c r="CV277" s="133"/>
      <c r="CW277" s="133"/>
      <c r="CX277" s="133"/>
      <c r="CY277" s="133"/>
      <c r="CZ277" s="133"/>
      <c r="DA277" s="133"/>
      <c r="DB277" s="133"/>
      <c r="DC277" s="133"/>
      <c r="DD277" s="133"/>
      <c r="DE277" s="133"/>
      <c r="DF277" s="133"/>
      <c r="DG277" s="133"/>
      <c r="DH277" s="133"/>
      <c r="DI277" s="133"/>
      <c r="DJ277" s="133"/>
      <c r="DK277" s="133"/>
      <c r="DL277" s="133"/>
      <c r="DM277" s="133"/>
      <c r="DN277" s="133"/>
      <c r="DO277" s="133"/>
      <c r="DP277" s="133"/>
      <c r="DQ277" s="133"/>
      <c r="DR277" s="133"/>
      <c r="DS277" s="133"/>
      <c r="DT277" s="133"/>
      <c r="DU277" s="133"/>
      <c r="DV277" s="133"/>
      <c r="DW277" s="133"/>
      <c r="DX277" s="133"/>
      <c r="DY277" s="133"/>
      <c r="DZ277" s="133"/>
      <c r="EA277" s="133"/>
      <c r="EB277" s="133"/>
      <c r="EC277" s="133"/>
      <c r="ED277" s="133"/>
      <c r="EE277" s="133"/>
      <c r="EF277" s="133"/>
      <c r="EG277" s="133"/>
      <c r="EH277" s="133"/>
      <c r="EI277" s="133"/>
      <c r="EJ277" s="133"/>
      <c r="EK277" s="133"/>
      <c r="EL277" s="133"/>
      <c r="EM277" s="133"/>
      <c r="EN277" s="133"/>
      <c r="EO277" s="133"/>
      <c r="EP277" s="133"/>
      <c r="EQ277" s="133"/>
      <c r="ER277" s="133"/>
      <c r="ES277" s="133"/>
      <c r="ET277" s="133"/>
      <c r="EU277" s="133"/>
      <c r="EV277" s="133"/>
      <c r="EW277" s="133"/>
      <c r="EX277" s="133"/>
      <c r="EY277" s="133"/>
      <c r="EZ277" s="133"/>
      <c r="FA277" s="133"/>
      <c r="FB277" s="133"/>
      <c r="FC277" s="133"/>
      <c r="FD277" s="133"/>
      <c r="FE277" s="133"/>
      <c r="FF277" s="133"/>
      <c r="FG277" s="133"/>
      <c r="FH277" s="133"/>
      <c r="FI277" s="133"/>
      <c r="FJ277" s="133"/>
      <c r="FK277" s="133"/>
      <c r="FL277" s="133"/>
      <c r="FM277" s="133"/>
      <c r="FN277" s="133"/>
      <c r="FO277" s="133"/>
      <c r="FP277" s="133"/>
      <c r="FQ277" s="133"/>
      <c r="FR277" s="133"/>
      <c r="FS277" s="133"/>
      <c r="FT277" s="133"/>
      <c r="FU277" s="133"/>
      <c r="FV277" s="133"/>
      <c r="FW277" s="133"/>
      <c r="FX277" s="133"/>
      <c r="FY277" s="133"/>
      <c r="FZ277" s="133"/>
      <c r="GA277" s="133"/>
      <c r="GB277" s="133"/>
      <c r="GC277" s="133"/>
      <c r="GD277" s="133"/>
      <c r="GE277" s="133"/>
      <c r="GF277" s="133"/>
      <c r="GG277" s="133"/>
      <c r="GH277" s="133"/>
      <c r="GI277" s="133"/>
      <c r="GJ277" s="133"/>
      <c r="GK277" s="133"/>
      <c r="GL277" s="133"/>
      <c r="GM277" s="133"/>
      <c r="GN277" s="133"/>
      <c r="GO277" s="133"/>
      <c r="GP277" s="133"/>
      <c r="GQ277" s="133"/>
      <c r="GR277" s="133"/>
      <c r="GS277" s="133"/>
      <c r="GT277" s="133"/>
      <c r="GU277" s="133"/>
      <c r="GV277" s="133"/>
      <c r="GW277" s="133"/>
    </row>
    <row r="278" spans="1:205" s="296" customFormat="1" ht="25.5">
      <c r="A278" s="211">
        <v>44815</v>
      </c>
      <c r="B278" s="205" t="s">
        <v>1757</v>
      </c>
      <c r="C278" s="193" t="s">
        <v>2551</v>
      </c>
      <c r="D278" s="308">
        <v>1050000</v>
      </c>
      <c r="E278" s="308"/>
      <c r="F278" s="309">
        <f t="shared" si="8"/>
        <v>432396404</v>
      </c>
      <c r="G278" s="60">
        <v>3</v>
      </c>
      <c r="H278" s="310"/>
      <c r="I278" s="549"/>
      <c r="J278" s="133"/>
      <c r="K278" s="133"/>
      <c r="L278" s="133"/>
      <c r="M278" s="133"/>
      <c r="N278" s="133"/>
      <c r="O278" s="133"/>
      <c r="P278" s="133"/>
      <c r="Q278" s="133"/>
      <c r="R278" s="133"/>
      <c r="S278" s="133"/>
      <c r="T278" s="133"/>
      <c r="U278" s="133"/>
      <c r="V278" s="133"/>
      <c r="W278" s="133"/>
      <c r="X278" s="133"/>
      <c r="Y278" s="133"/>
      <c r="Z278" s="133"/>
      <c r="AA278" s="133"/>
      <c r="AB278" s="133"/>
      <c r="AC278" s="133"/>
      <c r="AD278" s="133"/>
      <c r="AE278" s="133"/>
      <c r="AF278" s="133"/>
      <c r="AG278" s="133"/>
      <c r="AH278" s="133"/>
      <c r="AI278" s="133"/>
      <c r="AJ278" s="133"/>
      <c r="AK278" s="133"/>
      <c r="AL278" s="133"/>
      <c r="AM278" s="133"/>
      <c r="AN278" s="133"/>
      <c r="AO278" s="133"/>
      <c r="AP278" s="133"/>
      <c r="AQ278" s="133"/>
      <c r="AR278" s="133"/>
      <c r="AS278" s="133"/>
      <c r="AT278" s="133"/>
      <c r="AU278" s="133"/>
      <c r="AV278" s="133"/>
      <c r="AW278" s="133"/>
      <c r="AX278" s="133"/>
      <c r="AY278" s="133"/>
      <c r="AZ278" s="133"/>
      <c r="BA278" s="133"/>
      <c r="BB278" s="133"/>
      <c r="BC278" s="133"/>
      <c r="BD278" s="133"/>
      <c r="BE278" s="133"/>
      <c r="BF278" s="133"/>
      <c r="BG278" s="133"/>
      <c r="BH278" s="133"/>
      <c r="BI278" s="133"/>
      <c r="BJ278" s="133"/>
      <c r="BK278" s="133"/>
      <c r="BL278" s="133"/>
      <c r="BM278" s="133"/>
      <c r="BN278" s="133"/>
      <c r="BO278" s="133"/>
      <c r="BP278" s="133"/>
      <c r="BQ278" s="133"/>
      <c r="BR278" s="133"/>
      <c r="BS278" s="133"/>
      <c r="BT278" s="133"/>
      <c r="BU278" s="133"/>
      <c r="BV278" s="133"/>
      <c r="BW278" s="133"/>
      <c r="BX278" s="133"/>
      <c r="BY278" s="133"/>
      <c r="BZ278" s="133"/>
      <c r="CA278" s="133"/>
      <c r="CB278" s="133"/>
      <c r="CC278" s="133"/>
      <c r="CD278" s="133"/>
      <c r="CE278" s="133"/>
      <c r="CF278" s="133"/>
      <c r="CG278" s="133"/>
      <c r="CH278" s="133"/>
      <c r="CI278" s="133"/>
      <c r="CJ278" s="133"/>
      <c r="CK278" s="133"/>
      <c r="CL278" s="133"/>
      <c r="CM278" s="133"/>
      <c r="CN278" s="133"/>
      <c r="CO278" s="133"/>
      <c r="CP278" s="133"/>
      <c r="CQ278" s="133"/>
      <c r="CR278" s="133"/>
      <c r="CS278" s="133"/>
      <c r="CT278" s="133"/>
      <c r="CU278" s="133"/>
      <c r="CV278" s="133"/>
      <c r="CW278" s="133"/>
      <c r="CX278" s="133"/>
      <c r="CY278" s="133"/>
      <c r="CZ278" s="133"/>
      <c r="DA278" s="133"/>
      <c r="DB278" s="133"/>
      <c r="DC278" s="133"/>
      <c r="DD278" s="133"/>
      <c r="DE278" s="133"/>
      <c r="DF278" s="133"/>
      <c r="DG278" s="133"/>
      <c r="DH278" s="133"/>
      <c r="DI278" s="133"/>
      <c r="DJ278" s="133"/>
      <c r="DK278" s="133"/>
      <c r="DL278" s="133"/>
      <c r="DM278" s="133"/>
      <c r="DN278" s="133"/>
      <c r="DO278" s="133"/>
      <c r="DP278" s="133"/>
      <c r="DQ278" s="133"/>
      <c r="DR278" s="133"/>
      <c r="DS278" s="133"/>
      <c r="DT278" s="133"/>
      <c r="DU278" s="133"/>
      <c r="DV278" s="133"/>
      <c r="DW278" s="133"/>
      <c r="DX278" s="133"/>
      <c r="DY278" s="133"/>
      <c r="DZ278" s="133"/>
      <c r="EA278" s="133"/>
      <c r="EB278" s="133"/>
      <c r="EC278" s="133"/>
      <c r="ED278" s="133"/>
      <c r="EE278" s="133"/>
      <c r="EF278" s="133"/>
      <c r="EG278" s="133"/>
      <c r="EH278" s="133"/>
      <c r="EI278" s="133"/>
      <c r="EJ278" s="133"/>
      <c r="EK278" s="133"/>
      <c r="EL278" s="133"/>
      <c r="EM278" s="133"/>
      <c r="EN278" s="133"/>
      <c r="EO278" s="133"/>
      <c r="EP278" s="133"/>
      <c r="EQ278" s="133"/>
      <c r="ER278" s="133"/>
      <c r="ES278" s="133"/>
      <c r="ET278" s="133"/>
      <c r="EU278" s="133"/>
      <c r="EV278" s="133"/>
      <c r="EW278" s="133"/>
      <c r="EX278" s="133"/>
      <c r="EY278" s="133"/>
      <c r="EZ278" s="133"/>
      <c r="FA278" s="133"/>
      <c r="FB278" s="133"/>
      <c r="FC278" s="133"/>
      <c r="FD278" s="133"/>
      <c r="FE278" s="133"/>
      <c r="FF278" s="133"/>
      <c r="FG278" s="133"/>
      <c r="FH278" s="133"/>
      <c r="FI278" s="133"/>
      <c r="FJ278" s="133"/>
      <c r="FK278" s="133"/>
      <c r="FL278" s="133"/>
      <c r="FM278" s="133"/>
      <c r="FN278" s="133"/>
      <c r="FO278" s="133"/>
      <c r="FP278" s="133"/>
      <c r="FQ278" s="133"/>
      <c r="FR278" s="133"/>
      <c r="FS278" s="133"/>
      <c r="FT278" s="133"/>
      <c r="FU278" s="133"/>
      <c r="FV278" s="133"/>
      <c r="FW278" s="133"/>
      <c r="FX278" s="133"/>
      <c r="FY278" s="133"/>
      <c r="FZ278" s="133"/>
      <c r="GA278" s="133"/>
      <c r="GB278" s="133"/>
      <c r="GC278" s="133"/>
      <c r="GD278" s="133"/>
      <c r="GE278" s="133"/>
      <c r="GF278" s="133"/>
      <c r="GG278" s="133"/>
      <c r="GH278" s="133"/>
      <c r="GI278" s="133"/>
      <c r="GJ278" s="133"/>
      <c r="GK278" s="133"/>
      <c r="GL278" s="133"/>
      <c r="GM278" s="133"/>
      <c r="GN278" s="133"/>
      <c r="GO278" s="133"/>
      <c r="GP278" s="133"/>
      <c r="GQ278" s="133"/>
      <c r="GR278" s="133"/>
      <c r="GS278" s="133"/>
      <c r="GT278" s="133"/>
      <c r="GU278" s="133"/>
      <c r="GV278" s="133"/>
      <c r="GW278" s="133"/>
    </row>
    <row r="279" spans="1:205" s="296" customFormat="1">
      <c r="A279" s="211">
        <v>44818</v>
      </c>
      <c r="B279" s="205" t="s">
        <v>1758</v>
      </c>
      <c r="C279" s="206" t="s">
        <v>1746</v>
      </c>
      <c r="D279" s="335"/>
      <c r="E279" s="335">
        <v>83056000</v>
      </c>
      <c r="F279" s="309">
        <f t="shared" si="8"/>
        <v>349340404</v>
      </c>
      <c r="G279" s="60">
        <v>6</v>
      </c>
      <c r="H279" s="310">
        <v>6.1</v>
      </c>
      <c r="I279" s="549"/>
      <c r="J279" s="133"/>
      <c r="K279" s="133"/>
      <c r="L279" s="133"/>
      <c r="M279" s="133"/>
      <c r="N279" s="133"/>
      <c r="O279" s="133"/>
      <c r="P279" s="133"/>
      <c r="Q279" s="133"/>
      <c r="R279" s="133"/>
      <c r="S279" s="133"/>
      <c r="T279" s="133"/>
      <c r="U279" s="133"/>
      <c r="V279" s="133"/>
      <c r="W279" s="133"/>
      <c r="X279" s="133"/>
      <c r="Y279" s="133"/>
      <c r="Z279" s="133"/>
      <c r="AA279" s="133"/>
      <c r="AB279" s="133"/>
      <c r="AC279" s="133"/>
      <c r="AD279" s="133"/>
      <c r="AE279" s="133"/>
      <c r="AF279" s="133"/>
      <c r="AG279" s="133"/>
      <c r="AH279" s="133"/>
      <c r="AI279" s="133"/>
      <c r="AJ279" s="133"/>
      <c r="AK279" s="133"/>
      <c r="AL279" s="133"/>
      <c r="AM279" s="133"/>
      <c r="AN279" s="133"/>
      <c r="AO279" s="133"/>
      <c r="AP279" s="133"/>
      <c r="AQ279" s="133"/>
      <c r="AR279" s="133"/>
      <c r="AS279" s="133"/>
      <c r="AT279" s="133"/>
      <c r="AU279" s="133"/>
      <c r="AV279" s="133"/>
      <c r="AW279" s="133"/>
      <c r="AX279" s="133"/>
      <c r="AY279" s="133"/>
      <c r="AZ279" s="133"/>
      <c r="BA279" s="133"/>
      <c r="BB279" s="133"/>
      <c r="BC279" s="133"/>
      <c r="BD279" s="133"/>
      <c r="BE279" s="133"/>
      <c r="BF279" s="133"/>
      <c r="BG279" s="133"/>
      <c r="BH279" s="133"/>
      <c r="BI279" s="133"/>
      <c r="BJ279" s="133"/>
      <c r="BK279" s="133"/>
      <c r="BL279" s="133"/>
      <c r="BM279" s="133"/>
      <c r="BN279" s="133"/>
      <c r="BO279" s="133"/>
      <c r="BP279" s="133"/>
      <c r="BQ279" s="133"/>
      <c r="BR279" s="133"/>
      <c r="BS279" s="133"/>
      <c r="BT279" s="133"/>
      <c r="BU279" s="133"/>
      <c r="BV279" s="133"/>
      <c r="BW279" s="133"/>
      <c r="BX279" s="133"/>
      <c r="BY279" s="133"/>
      <c r="BZ279" s="133"/>
      <c r="CA279" s="133"/>
      <c r="CB279" s="133"/>
      <c r="CC279" s="133"/>
      <c r="CD279" s="133"/>
      <c r="CE279" s="133"/>
      <c r="CF279" s="133"/>
      <c r="CG279" s="133"/>
      <c r="CH279" s="133"/>
      <c r="CI279" s="133"/>
      <c r="CJ279" s="133"/>
      <c r="CK279" s="133"/>
      <c r="CL279" s="133"/>
      <c r="CM279" s="133"/>
      <c r="CN279" s="133"/>
      <c r="CO279" s="133"/>
      <c r="CP279" s="133"/>
      <c r="CQ279" s="133"/>
      <c r="CR279" s="133"/>
      <c r="CS279" s="133"/>
      <c r="CT279" s="133"/>
      <c r="CU279" s="133"/>
      <c r="CV279" s="133"/>
      <c r="CW279" s="133"/>
      <c r="CX279" s="133"/>
      <c r="CY279" s="133"/>
      <c r="CZ279" s="133"/>
      <c r="DA279" s="133"/>
      <c r="DB279" s="133"/>
      <c r="DC279" s="133"/>
      <c r="DD279" s="133"/>
      <c r="DE279" s="133"/>
      <c r="DF279" s="133"/>
      <c r="DG279" s="133"/>
      <c r="DH279" s="133"/>
      <c r="DI279" s="133"/>
      <c r="DJ279" s="133"/>
      <c r="DK279" s="133"/>
      <c r="DL279" s="133"/>
      <c r="DM279" s="133"/>
      <c r="DN279" s="133"/>
      <c r="DO279" s="133"/>
      <c r="DP279" s="133"/>
      <c r="DQ279" s="133"/>
      <c r="DR279" s="133"/>
      <c r="DS279" s="133"/>
      <c r="DT279" s="133"/>
      <c r="DU279" s="133"/>
      <c r="DV279" s="133"/>
      <c r="DW279" s="133"/>
      <c r="DX279" s="133"/>
      <c r="DY279" s="133"/>
      <c r="DZ279" s="133"/>
      <c r="EA279" s="133"/>
      <c r="EB279" s="133"/>
      <c r="EC279" s="133"/>
      <c r="ED279" s="133"/>
      <c r="EE279" s="133"/>
      <c r="EF279" s="133"/>
      <c r="EG279" s="133"/>
      <c r="EH279" s="133"/>
      <c r="EI279" s="133"/>
      <c r="EJ279" s="133"/>
      <c r="EK279" s="133"/>
      <c r="EL279" s="133"/>
      <c r="EM279" s="133"/>
      <c r="EN279" s="133"/>
      <c r="EO279" s="133"/>
      <c r="EP279" s="133"/>
      <c r="EQ279" s="133"/>
      <c r="ER279" s="133"/>
      <c r="ES279" s="133"/>
      <c r="ET279" s="133"/>
      <c r="EU279" s="133"/>
      <c r="EV279" s="133"/>
      <c r="EW279" s="133"/>
      <c r="EX279" s="133"/>
      <c r="EY279" s="133"/>
      <c r="EZ279" s="133"/>
      <c r="FA279" s="133"/>
      <c r="FB279" s="133"/>
      <c r="FC279" s="133"/>
      <c r="FD279" s="133"/>
      <c r="FE279" s="133"/>
      <c r="FF279" s="133"/>
      <c r="FG279" s="133"/>
      <c r="FH279" s="133"/>
      <c r="FI279" s="133"/>
      <c r="FJ279" s="133"/>
      <c r="FK279" s="133"/>
      <c r="FL279" s="133"/>
      <c r="FM279" s="133"/>
      <c r="FN279" s="133"/>
      <c r="FO279" s="133"/>
      <c r="FP279" s="133"/>
      <c r="FQ279" s="133"/>
      <c r="FR279" s="133"/>
      <c r="FS279" s="133"/>
      <c r="FT279" s="133"/>
      <c r="FU279" s="133"/>
      <c r="FV279" s="133"/>
      <c r="FW279" s="133"/>
      <c r="FX279" s="133"/>
      <c r="FY279" s="133"/>
      <c r="FZ279" s="133"/>
      <c r="GA279" s="133"/>
      <c r="GB279" s="133"/>
      <c r="GC279" s="133"/>
      <c r="GD279" s="133"/>
      <c r="GE279" s="133"/>
      <c r="GF279" s="133"/>
      <c r="GG279" s="133"/>
      <c r="GH279" s="133"/>
      <c r="GI279" s="133"/>
      <c r="GJ279" s="133"/>
      <c r="GK279" s="133"/>
      <c r="GL279" s="133"/>
      <c r="GM279" s="133"/>
      <c r="GN279" s="133"/>
      <c r="GO279" s="133"/>
      <c r="GP279" s="133"/>
      <c r="GQ279" s="133"/>
      <c r="GR279" s="133"/>
      <c r="GS279" s="133"/>
      <c r="GT279" s="133"/>
      <c r="GU279" s="133"/>
      <c r="GV279" s="133"/>
      <c r="GW279" s="133"/>
    </row>
    <row r="280" spans="1:205" s="296" customFormat="1" ht="25.5">
      <c r="A280" s="211">
        <v>44818</v>
      </c>
      <c r="B280" s="205" t="s">
        <v>1758</v>
      </c>
      <c r="C280" s="206" t="s">
        <v>1747</v>
      </c>
      <c r="D280" s="335"/>
      <c r="E280" s="335">
        <v>7700000</v>
      </c>
      <c r="F280" s="309">
        <f t="shared" si="8"/>
        <v>341640404</v>
      </c>
      <c r="G280" s="60">
        <v>6</v>
      </c>
      <c r="H280" s="310">
        <v>6.1</v>
      </c>
      <c r="I280" s="549"/>
      <c r="J280" s="133"/>
      <c r="K280" s="133"/>
      <c r="L280" s="133"/>
      <c r="M280" s="133"/>
      <c r="N280" s="133"/>
      <c r="O280" s="133"/>
      <c r="P280" s="133"/>
      <c r="Q280" s="133"/>
      <c r="R280" s="133"/>
      <c r="S280" s="133"/>
      <c r="T280" s="133"/>
      <c r="U280" s="133"/>
      <c r="V280" s="133"/>
      <c r="W280" s="133"/>
      <c r="X280" s="133"/>
      <c r="Y280" s="133"/>
      <c r="Z280" s="133"/>
      <c r="AA280" s="133"/>
      <c r="AB280" s="133"/>
      <c r="AC280" s="133"/>
      <c r="AD280" s="133"/>
      <c r="AE280" s="133"/>
      <c r="AF280" s="133"/>
      <c r="AG280" s="133"/>
      <c r="AH280" s="133"/>
      <c r="AI280" s="133"/>
      <c r="AJ280" s="133"/>
      <c r="AK280" s="133"/>
      <c r="AL280" s="133"/>
      <c r="AM280" s="133"/>
      <c r="AN280" s="133"/>
      <c r="AO280" s="133"/>
      <c r="AP280" s="133"/>
      <c r="AQ280" s="133"/>
      <c r="AR280" s="133"/>
      <c r="AS280" s="133"/>
      <c r="AT280" s="133"/>
      <c r="AU280" s="133"/>
      <c r="AV280" s="133"/>
      <c r="AW280" s="133"/>
      <c r="AX280" s="133"/>
      <c r="AY280" s="133"/>
      <c r="AZ280" s="133"/>
      <c r="BA280" s="133"/>
      <c r="BB280" s="133"/>
      <c r="BC280" s="133"/>
      <c r="BD280" s="133"/>
      <c r="BE280" s="133"/>
      <c r="BF280" s="133"/>
      <c r="BG280" s="133"/>
      <c r="BH280" s="133"/>
      <c r="BI280" s="133"/>
      <c r="BJ280" s="133"/>
      <c r="BK280" s="133"/>
      <c r="BL280" s="133"/>
      <c r="BM280" s="133"/>
      <c r="BN280" s="133"/>
      <c r="BO280" s="133"/>
      <c r="BP280" s="133"/>
      <c r="BQ280" s="133"/>
      <c r="BR280" s="133"/>
      <c r="BS280" s="133"/>
      <c r="BT280" s="133"/>
      <c r="BU280" s="133"/>
      <c r="BV280" s="133"/>
      <c r="BW280" s="133"/>
      <c r="BX280" s="133"/>
      <c r="BY280" s="133"/>
      <c r="BZ280" s="133"/>
      <c r="CA280" s="133"/>
      <c r="CB280" s="133"/>
      <c r="CC280" s="133"/>
      <c r="CD280" s="133"/>
      <c r="CE280" s="133"/>
      <c r="CF280" s="133"/>
      <c r="CG280" s="133"/>
      <c r="CH280" s="133"/>
      <c r="CI280" s="133"/>
      <c r="CJ280" s="133"/>
      <c r="CK280" s="133"/>
      <c r="CL280" s="133"/>
      <c r="CM280" s="133"/>
      <c r="CN280" s="133"/>
      <c r="CO280" s="133"/>
      <c r="CP280" s="133"/>
      <c r="CQ280" s="133"/>
      <c r="CR280" s="133"/>
      <c r="CS280" s="133"/>
      <c r="CT280" s="133"/>
      <c r="CU280" s="133"/>
      <c r="CV280" s="133"/>
      <c r="CW280" s="133"/>
      <c r="CX280" s="133"/>
      <c r="CY280" s="133"/>
      <c r="CZ280" s="133"/>
      <c r="DA280" s="133"/>
      <c r="DB280" s="133"/>
      <c r="DC280" s="133"/>
      <c r="DD280" s="133"/>
      <c r="DE280" s="133"/>
      <c r="DF280" s="133"/>
      <c r="DG280" s="133"/>
      <c r="DH280" s="133"/>
      <c r="DI280" s="133"/>
      <c r="DJ280" s="133"/>
      <c r="DK280" s="133"/>
      <c r="DL280" s="133"/>
      <c r="DM280" s="133"/>
      <c r="DN280" s="133"/>
      <c r="DO280" s="133"/>
      <c r="DP280" s="133"/>
      <c r="DQ280" s="133"/>
      <c r="DR280" s="133"/>
      <c r="DS280" s="133"/>
      <c r="DT280" s="133"/>
      <c r="DU280" s="133"/>
      <c r="DV280" s="133"/>
      <c r="DW280" s="133"/>
      <c r="DX280" s="133"/>
      <c r="DY280" s="133"/>
      <c r="DZ280" s="133"/>
      <c r="EA280" s="133"/>
      <c r="EB280" s="133"/>
      <c r="EC280" s="133"/>
      <c r="ED280" s="133"/>
      <c r="EE280" s="133"/>
      <c r="EF280" s="133"/>
      <c r="EG280" s="133"/>
      <c r="EH280" s="133"/>
      <c r="EI280" s="133"/>
      <c r="EJ280" s="133"/>
      <c r="EK280" s="133"/>
      <c r="EL280" s="133"/>
      <c r="EM280" s="133"/>
      <c r="EN280" s="133"/>
      <c r="EO280" s="133"/>
      <c r="EP280" s="133"/>
      <c r="EQ280" s="133"/>
      <c r="ER280" s="133"/>
      <c r="ES280" s="133"/>
      <c r="ET280" s="133"/>
      <c r="EU280" s="133"/>
      <c r="EV280" s="133"/>
      <c r="EW280" s="133"/>
      <c r="EX280" s="133"/>
      <c r="EY280" s="133"/>
      <c r="EZ280" s="133"/>
      <c r="FA280" s="133"/>
      <c r="FB280" s="133"/>
      <c r="FC280" s="133"/>
      <c r="FD280" s="133"/>
      <c r="FE280" s="133"/>
      <c r="FF280" s="133"/>
      <c r="FG280" s="133"/>
      <c r="FH280" s="133"/>
      <c r="FI280" s="133"/>
      <c r="FJ280" s="133"/>
      <c r="FK280" s="133"/>
      <c r="FL280" s="133"/>
      <c r="FM280" s="133"/>
      <c r="FN280" s="133"/>
      <c r="FO280" s="133"/>
      <c r="FP280" s="133"/>
      <c r="FQ280" s="133"/>
      <c r="FR280" s="133"/>
      <c r="FS280" s="133"/>
      <c r="FT280" s="133"/>
      <c r="FU280" s="133"/>
      <c r="FV280" s="133"/>
      <c r="FW280" s="133"/>
      <c r="FX280" s="133"/>
      <c r="FY280" s="133"/>
      <c r="FZ280" s="133"/>
      <c r="GA280" s="133"/>
      <c r="GB280" s="133"/>
      <c r="GC280" s="133"/>
      <c r="GD280" s="133"/>
      <c r="GE280" s="133"/>
      <c r="GF280" s="133"/>
      <c r="GG280" s="133"/>
      <c r="GH280" s="133"/>
      <c r="GI280" s="133"/>
      <c r="GJ280" s="133"/>
      <c r="GK280" s="133"/>
      <c r="GL280" s="133"/>
      <c r="GM280" s="133"/>
      <c r="GN280" s="133"/>
      <c r="GO280" s="133"/>
      <c r="GP280" s="133"/>
      <c r="GQ280" s="133"/>
      <c r="GR280" s="133"/>
      <c r="GS280" s="133"/>
      <c r="GT280" s="133"/>
      <c r="GU280" s="133"/>
      <c r="GV280" s="133"/>
      <c r="GW280" s="133"/>
    </row>
    <row r="281" spans="1:205" s="296" customFormat="1">
      <c r="A281" s="211">
        <v>44819</v>
      </c>
      <c r="B281" s="205" t="s">
        <v>1759</v>
      </c>
      <c r="C281" s="177" t="s">
        <v>21</v>
      </c>
      <c r="D281" s="335">
        <v>100000</v>
      </c>
      <c r="E281" s="335"/>
      <c r="F281" s="309">
        <f t="shared" si="8"/>
        <v>341740404</v>
      </c>
      <c r="G281" s="60">
        <v>3</v>
      </c>
      <c r="H281" s="310"/>
      <c r="I281" s="549"/>
      <c r="J281" s="133"/>
      <c r="K281" s="133"/>
      <c r="L281" s="133"/>
      <c r="M281" s="133"/>
      <c r="N281" s="133"/>
      <c r="O281" s="133"/>
      <c r="P281" s="133"/>
      <c r="Q281" s="133"/>
      <c r="R281" s="133"/>
      <c r="S281" s="133"/>
      <c r="T281" s="133"/>
      <c r="U281" s="133"/>
      <c r="V281" s="133"/>
      <c r="W281" s="133"/>
      <c r="X281" s="133"/>
      <c r="Y281" s="133"/>
      <c r="Z281" s="133"/>
      <c r="AA281" s="133"/>
      <c r="AB281" s="133"/>
      <c r="AC281" s="133"/>
      <c r="AD281" s="133"/>
      <c r="AE281" s="133"/>
      <c r="AF281" s="133"/>
      <c r="AG281" s="133"/>
      <c r="AH281" s="133"/>
      <c r="AI281" s="133"/>
      <c r="AJ281" s="133"/>
      <c r="AK281" s="133"/>
      <c r="AL281" s="133"/>
      <c r="AM281" s="133"/>
      <c r="AN281" s="133"/>
      <c r="AO281" s="133"/>
      <c r="AP281" s="133"/>
      <c r="AQ281" s="133"/>
      <c r="AR281" s="133"/>
      <c r="AS281" s="133"/>
      <c r="AT281" s="133"/>
      <c r="AU281" s="133"/>
      <c r="AV281" s="133"/>
      <c r="AW281" s="133"/>
      <c r="AX281" s="133"/>
      <c r="AY281" s="133"/>
      <c r="AZ281" s="133"/>
      <c r="BA281" s="133"/>
      <c r="BB281" s="133"/>
      <c r="BC281" s="133"/>
      <c r="BD281" s="133"/>
      <c r="BE281" s="133"/>
      <c r="BF281" s="133"/>
      <c r="BG281" s="133"/>
      <c r="BH281" s="133"/>
      <c r="BI281" s="133"/>
      <c r="BJ281" s="133"/>
      <c r="BK281" s="133"/>
      <c r="BL281" s="133"/>
      <c r="BM281" s="133"/>
      <c r="BN281" s="133"/>
      <c r="BO281" s="133"/>
      <c r="BP281" s="133"/>
      <c r="BQ281" s="133"/>
      <c r="BR281" s="133"/>
      <c r="BS281" s="133"/>
      <c r="BT281" s="133"/>
      <c r="BU281" s="133"/>
      <c r="BV281" s="133"/>
      <c r="BW281" s="133"/>
      <c r="BX281" s="133"/>
      <c r="BY281" s="133"/>
      <c r="BZ281" s="133"/>
      <c r="CA281" s="133"/>
      <c r="CB281" s="133"/>
      <c r="CC281" s="133"/>
      <c r="CD281" s="133"/>
      <c r="CE281" s="133"/>
      <c r="CF281" s="133"/>
      <c r="CG281" s="133"/>
      <c r="CH281" s="133"/>
      <c r="CI281" s="133"/>
      <c r="CJ281" s="133"/>
      <c r="CK281" s="133"/>
      <c r="CL281" s="133"/>
      <c r="CM281" s="133"/>
      <c r="CN281" s="133"/>
      <c r="CO281" s="133"/>
      <c r="CP281" s="133"/>
      <c r="CQ281" s="133"/>
      <c r="CR281" s="133"/>
      <c r="CS281" s="133"/>
      <c r="CT281" s="133"/>
      <c r="CU281" s="133"/>
      <c r="CV281" s="133"/>
      <c r="CW281" s="133"/>
      <c r="CX281" s="133"/>
      <c r="CY281" s="133"/>
      <c r="CZ281" s="133"/>
      <c r="DA281" s="133"/>
      <c r="DB281" s="133"/>
      <c r="DC281" s="133"/>
      <c r="DD281" s="133"/>
      <c r="DE281" s="133"/>
      <c r="DF281" s="133"/>
      <c r="DG281" s="133"/>
      <c r="DH281" s="133"/>
      <c r="DI281" s="133"/>
      <c r="DJ281" s="133"/>
      <c r="DK281" s="133"/>
      <c r="DL281" s="133"/>
      <c r="DM281" s="133"/>
      <c r="DN281" s="133"/>
      <c r="DO281" s="133"/>
      <c r="DP281" s="133"/>
      <c r="DQ281" s="133"/>
      <c r="DR281" s="133"/>
      <c r="DS281" s="133"/>
      <c r="DT281" s="133"/>
      <c r="DU281" s="133"/>
      <c r="DV281" s="133"/>
      <c r="DW281" s="133"/>
      <c r="DX281" s="133"/>
      <c r="DY281" s="133"/>
      <c r="DZ281" s="133"/>
      <c r="EA281" s="133"/>
      <c r="EB281" s="133"/>
      <c r="EC281" s="133"/>
      <c r="ED281" s="133"/>
      <c r="EE281" s="133"/>
      <c r="EF281" s="133"/>
      <c r="EG281" s="133"/>
      <c r="EH281" s="133"/>
      <c r="EI281" s="133"/>
      <c r="EJ281" s="133"/>
      <c r="EK281" s="133"/>
      <c r="EL281" s="133"/>
      <c r="EM281" s="133"/>
      <c r="EN281" s="133"/>
      <c r="EO281" s="133"/>
      <c r="EP281" s="133"/>
      <c r="EQ281" s="133"/>
      <c r="ER281" s="133"/>
      <c r="ES281" s="133"/>
      <c r="ET281" s="133"/>
      <c r="EU281" s="133"/>
      <c r="EV281" s="133"/>
      <c r="EW281" s="133"/>
      <c r="EX281" s="133"/>
      <c r="EY281" s="133"/>
      <c r="EZ281" s="133"/>
      <c r="FA281" s="133"/>
      <c r="FB281" s="133"/>
      <c r="FC281" s="133"/>
      <c r="FD281" s="133"/>
      <c r="FE281" s="133"/>
      <c r="FF281" s="133"/>
      <c r="FG281" s="133"/>
      <c r="FH281" s="133"/>
      <c r="FI281" s="133"/>
      <c r="FJ281" s="133"/>
      <c r="FK281" s="133"/>
      <c r="FL281" s="133"/>
      <c r="FM281" s="133"/>
      <c r="FN281" s="133"/>
      <c r="FO281" s="133"/>
      <c r="FP281" s="133"/>
      <c r="FQ281" s="133"/>
      <c r="FR281" s="133"/>
      <c r="FS281" s="133"/>
      <c r="FT281" s="133"/>
      <c r="FU281" s="133"/>
      <c r="FV281" s="133"/>
      <c r="FW281" s="133"/>
      <c r="FX281" s="133"/>
      <c r="FY281" s="133"/>
      <c r="FZ281" s="133"/>
      <c r="GA281" s="133"/>
      <c r="GB281" s="133"/>
      <c r="GC281" s="133"/>
      <c r="GD281" s="133"/>
      <c r="GE281" s="133"/>
      <c r="GF281" s="133"/>
      <c r="GG281" s="133"/>
      <c r="GH281" s="133"/>
      <c r="GI281" s="133"/>
      <c r="GJ281" s="133"/>
      <c r="GK281" s="133"/>
      <c r="GL281" s="133"/>
      <c r="GM281" s="133"/>
      <c r="GN281" s="133"/>
      <c r="GO281" s="133"/>
      <c r="GP281" s="133"/>
      <c r="GQ281" s="133"/>
      <c r="GR281" s="133"/>
      <c r="GS281" s="133"/>
      <c r="GT281" s="133"/>
      <c r="GU281" s="133"/>
      <c r="GV281" s="133"/>
      <c r="GW281" s="133"/>
    </row>
    <row r="282" spans="1:205" s="296" customFormat="1">
      <c r="A282" s="211">
        <v>44821</v>
      </c>
      <c r="B282" s="205" t="s">
        <v>1760</v>
      </c>
      <c r="C282" s="206" t="s">
        <v>33</v>
      </c>
      <c r="D282" s="335">
        <v>50000</v>
      </c>
      <c r="E282" s="335"/>
      <c r="F282" s="309">
        <f t="shared" si="8"/>
        <v>341790404</v>
      </c>
      <c r="G282" s="60">
        <v>3</v>
      </c>
      <c r="H282" s="310"/>
      <c r="I282" s="549"/>
      <c r="J282" s="133"/>
      <c r="K282" s="133"/>
      <c r="L282" s="133"/>
      <c r="M282" s="133"/>
      <c r="N282" s="133"/>
      <c r="O282" s="133"/>
      <c r="P282" s="133"/>
      <c r="Q282" s="133"/>
      <c r="R282" s="133"/>
      <c r="S282" s="133"/>
      <c r="T282" s="133"/>
      <c r="U282" s="133"/>
      <c r="V282" s="133"/>
      <c r="W282" s="133"/>
      <c r="X282" s="133"/>
      <c r="Y282" s="133"/>
      <c r="Z282" s="133"/>
      <c r="AA282" s="133"/>
      <c r="AB282" s="133"/>
      <c r="AC282" s="133"/>
      <c r="AD282" s="133"/>
      <c r="AE282" s="133"/>
      <c r="AF282" s="133"/>
      <c r="AG282" s="133"/>
      <c r="AH282" s="133"/>
      <c r="AI282" s="133"/>
      <c r="AJ282" s="133"/>
      <c r="AK282" s="133"/>
      <c r="AL282" s="133"/>
      <c r="AM282" s="133"/>
      <c r="AN282" s="133"/>
      <c r="AO282" s="133"/>
      <c r="AP282" s="133"/>
      <c r="AQ282" s="133"/>
      <c r="AR282" s="133"/>
      <c r="AS282" s="133"/>
      <c r="AT282" s="133"/>
      <c r="AU282" s="133"/>
      <c r="AV282" s="133"/>
      <c r="AW282" s="133"/>
      <c r="AX282" s="133"/>
      <c r="AY282" s="133"/>
      <c r="AZ282" s="133"/>
      <c r="BA282" s="133"/>
      <c r="BB282" s="133"/>
      <c r="BC282" s="133"/>
      <c r="BD282" s="133"/>
      <c r="BE282" s="133"/>
      <c r="BF282" s="133"/>
      <c r="BG282" s="133"/>
      <c r="BH282" s="133"/>
      <c r="BI282" s="133"/>
      <c r="BJ282" s="133"/>
      <c r="BK282" s="133"/>
      <c r="BL282" s="133"/>
      <c r="BM282" s="133"/>
      <c r="BN282" s="133"/>
      <c r="BO282" s="133"/>
      <c r="BP282" s="133"/>
      <c r="BQ282" s="133"/>
      <c r="BR282" s="133"/>
      <c r="BS282" s="133"/>
      <c r="BT282" s="133"/>
      <c r="BU282" s="133"/>
      <c r="BV282" s="133"/>
      <c r="BW282" s="133"/>
      <c r="BX282" s="133"/>
      <c r="BY282" s="133"/>
      <c r="BZ282" s="133"/>
      <c r="CA282" s="133"/>
      <c r="CB282" s="133"/>
      <c r="CC282" s="133"/>
      <c r="CD282" s="133"/>
      <c r="CE282" s="133"/>
      <c r="CF282" s="133"/>
      <c r="CG282" s="133"/>
      <c r="CH282" s="133"/>
      <c r="CI282" s="133"/>
      <c r="CJ282" s="133"/>
      <c r="CK282" s="133"/>
      <c r="CL282" s="133"/>
      <c r="CM282" s="133"/>
      <c r="CN282" s="133"/>
      <c r="CO282" s="133"/>
      <c r="CP282" s="133"/>
      <c r="CQ282" s="133"/>
      <c r="CR282" s="133"/>
      <c r="CS282" s="133"/>
      <c r="CT282" s="133"/>
      <c r="CU282" s="133"/>
      <c r="CV282" s="133"/>
      <c r="CW282" s="133"/>
      <c r="CX282" s="133"/>
      <c r="CY282" s="133"/>
      <c r="CZ282" s="133"/>
      <c r="DA282" s="133"/>
      <c r="DB282" s="133"/>
      <c r="DC282" s="133"/>
      <c r="DD282" s="133"/>
      <c r="DE282" s="133"/>
      <c r="DF282" s="133"/>
      <c r="DG282" s="133"/>
      <c r="DH282" s="133"/>
      <c r="DI282" s="133"/>
      <c r="DJ282" s="133"/>
      <c r="DK282" s="133"/>
      <c r="DL282" s="133"/>
      <c r="DM282" s="133"/>
      <c r="DN282" s="133"/>
      <c r="DO282" s="133"/>
      <c r="DP282" s="133"/>
      <c r="DQ282" s="133"/>
      <c r="DR282" s="133"/>
      <c r="DS282" s="133"/>
      <c r="DT282" s="133"/>
      <c r="DU282" s="133"/>
      <c r="DV282" s="133"/>
      <c r="DW282" s="133"/>
      <c r="DX282" s="133"/>
      <c r="DY282" s="133"/>
      <c r="DZ282" s="133"/>
      <c r="EA282" s="133"/>
      <c r="EB282" s="133"/>
      <c r="EC282" s="133"/>
      <c r="ED282" s="133"/>
      <c r="EE282" s="133"/>
      <c r="EF282" s="133"/>
      <c r="EG282" s="133"/>
      <c r="EH282" s="133"/>
      <c r="EI282" s="133"/>
      <c r="EJ282" s="133"/>
      <c r="EK282" s="133"/>
      <c r="EL282" s="133"/>
      <c r="EM282" s="133"/>
      <c r="EN282" s="133"/>
      <c r="EO282" s="133"/>
      <c r="EP282" s="133"/>
      <c r="EQ282" s="133"/>
      <c r="ER282" s="133"/>
      <c r="ES282" s="133"/>
      <c r="ET282" s="133"/>
      <c r="EU282" s="133"/>
      <c r="EV282" s="133"/>
      <c r="EW282" s="133"/>
      <c r="EX282" s="133"/>
      <c r="EY282" s="133"/>
      <c r="EZ282" s="133"/>
      <c r="FA282" s="133"/>
      <c r="FB282" s="133"/>
      <c r="FC282" s="133"/>
      <c r="FD282" s="133"/>
      <c r="FE282" s="133"/>
      <c r="FF282" s="133"/>
      <c r="FG282" s="133"/>
      <c r="FH282" s="133"/>
      <c r="FI282" s="133"/>
      <c r="FJ282" s="133"/>
      <c r="FK282" s="133"/>
      <c r="FL282" s="133"/>
      <c r="FM282" s="133"/>
      <c r="FN282" s="133"/>
      <c r="FO282" s="133"/>
      <c r="FP282" s="133"/>
      <c r="FQ282" s="133"/>
      <c r="FR282" s="133"/>
      <c r="FS282" s="133"/>
      <c r="FT282" s="133"/>
      <c r="FU282" s="133"/>
      <c r="FV282" s="133"/>
      <c r="FW282" s="133"/>
      <c r="FX282" s="133"/>
      <c r="FY282" s="133"/>
      <c r="FZ282" s="133"/>
      <c r="GA282" s="133"/>
      <c r="GB282" s="133"/>
      <c r="GC282" s="133"/>
      <c r="GD282" s="133"/>
      <c r="GE282" s="133"/>
      <c r="GF282" s="133"/>
      <c r="GG282" s="133"/>
      <c r="GH282" s="133"/>
      <c r="GI282" s="133"/>
      <c r="GJ282" s="133"/>
      <c r="GK282" s="133"/>
      <c r="GL282" s="133"/>
      <c r="GM282" s="133"/>
      <c r="GN282" s="133"/>
      <c r="GO282" s="133"/>
      <c r="GP282" s="133"/>
      <c r="GQ282" s="133"/>
      <c r="GR282" s="133"/>
      <c r="GS282" s="133"/>
      <c r="GT282" s="133"/>
      <c r="GU282" s="133"/>
      <c r="GV282" s="133"/>
      <c r="GW282" s="133"/>
    </row>
    <row r="283" spans="1:205" s="296" customFormat="1">
      <c r="A283" s="211">
        <v>44824</v>
      </c>
      <c r="B283" s="205" t="s">
        <v>1761</v>
      </c>
      <c r="C283" s="177" t="s">
        <v>21</v>
      </c>
      <c r="D283" s="335">
        <v>200000</v>
      </c>
      <c r="E283" s="335"/>
      <c r="F283" s="309">
        <f t="shared" si="8"/>
        <v>341990404</v>
      </c>
      <c r="G283" s="60">
        <v>3</v>
      </c>
      <c r="H283" s="310"/>
      <c r="I283" s="549"/>
      <c r="J283" s="133"/>
      <c r="K283" s="133"/>
      <c r="L283" s="133"/>
      <c r="M283" s="133"/>
      <c r="N283" s="133"/>
      <c r="O283" s="133"/>
      <c r="P283" s="133"/>
      <c r="Q283" s="133"/>
      <c r="R283" s="133"/>
      <c r="S283" s="133"/>
      <c r="T283" s="133"/>
      <c r="U283" s="133"/>
      <c r="V283" s="133"/>
      <c r="W283" s="133"/>
      <c r="X283" s="133"/>
      <c r="Y283" s="133"/>
      <c r="Z283" s="133"/>
      <c r="AA283" s="133"/>
      <c r="AB283" s="133"/>
      <c r="AC283" s="133"/>
      <c r="AD283" s="133"/>
      <c r="AE283" s="133"/>
      <c r="AF283" s="133"/>
      <c r="AG283" s="133"/>
      <c r="AH283" s="133"/>
      <c r="AI283" s="133"/>
      <c r="AJ283" s="133"/>
      <c r="AK283" s="133"/>
      <c r="AL283" s="133"/>
      <c r="AM283" s="133"/>
      <c r="AN283" s="133"/>
      <c r="AO283" s="133"/>
      <c r="AP283" s="133"/>
      <c r="AQ283" s="133"/>
      <c r="AR283" s="133"/>
      <c r="AS283" s="133"/>
      <c r="AT283" s="133"/>
      <c r="AU283" s="133"/>
      <c r="AV283" s="133"/>
      <c r="AW283" s="133"/>
      <c r="AX283" s="133"/>
      <c r="AY283" s="133"/>
      <c r="AZ283" s="133"/>
      <c r="BA283" s="133"/>
      <c r="BB283" s="133"/>
      <c r="BC283" s="133"/>
      <c r="BD283" s="133"/>
      <c r="BE283" s="133"/>
      <c r="BF283" s="133"/>
      <c r="BG283" s="133"/>
      <c r="BH283" s="133"/>
      <c r="BI283" s="133"/>
      <c r="BJ283" s="133"/>
      <c r="BK283" s="133"/>
      <c r="BL283" s="133"/>
      <c r="BM283" s="133"/>
      <c r="BN283" s="133"/>
      <c r="BO283" s="133"/>
      <c r="BP283" s="133"/>
      <c r="BQ283" s="133"/>
      <c r="BR283" s="133"/>
      <c r="BS283" s="133"/>
      <c r="BT283" s="133"/>
      <c r="BU283" s="133"/>
      <c r="BV283" s="133"/>
      <c r="BW283" s="133"/>
      <c r="BX283" s="133"/>
      <c r="BY283" s="133"/>
      <c r="BZ283" s="133"/>
      <c r="CA283" s="133"/>
      <c r="CB283" s="133"/>
      <c r="CC283" s="133"/>
      <c r="CD283" s="133"/>
      <c r="CE283" s="133"/>
      <c r="CF283" s="133"/>
      <c r="CG283" s="133"/>
      <c r="CH283" s="133"/>
      <c r="CI283" s="133"/>
      <c r="CJ283" s="133"/>
      <c r="CK283" s="133"/>
      <c r="CL283" s="133"/>
      <c r="CM283" s="133"/>
      <c r="CN283" s="133"/>
      <c r="CO283" s="133"/>
      <c r="CP283" s="133"/>
      <c r="CQ283" s="133"/>
      <c r="CR283" s="133"/>
      <c r="CS283" s="133"/>
      <c r="CT283" s="133"/>
      <c r="CU283" s="133"/>
      <c r="CV283" s="133"/>
      <c r="CW283" s="133"/>
      <c r="CX283" s="133"/>
      <c r="CY283" s="133"/>
      <c r="CZ283" s="133"/>
      <c r="DA283" s="133"/>
      <c r="DB283" s="133"/>
      <c r="DC283" s="133"/>
      <c r="DD283" s="133"/>
      <c r="DE283" s="133"/>
      <c r="DF283" s="133"/>
      <c r="DG283" s="133"/>
      <c r="DH283" s="133"/>
      <c r="DI283" s="133"/>
      <c r="DJ283" s="133"/>
      <c r="DK283" s="133"/>
      <c r="DL283" s="133"/>
      <c r="DM283" s="133"/>
      <c r="DN283" s="133"/>
      <c r="DO283" s="133"/>
      <c r="DP283" s="133"/>
      <c r="DQ283" s="133"/>
      <c r="DR283" s="133"/>
      <c r="DS283" s="133"/>
      <c r="DT283" s="133"/>
      <c r="DU283" s="133"/>
      <c r="DV283" s="133"/>
      <c r="DW283" s="133"/>
      <c r="DX283" s="133"/>
      <c r="DY283" s="133"/>
      <c r="DZ283" s="133"/>
      <c r="EA283" s="133"/>
      <c r="EB283" s="133"/>
      <c r="EC283" s="133"/>
      <c r="ED283" s="133"/>
      <c r="EE283" s="133"/>
      <c r="EF283" s="133"/>
      <c r="EG283" s="133"/>
      <c r="EH283" s="133"/>
      <c r="EI283" s="133"/>
      <c r="EJ283" s="133"/>
      <c r="EK283" s="133"/>
      <c r="EL283" s="133"/>
      <c r="EM283" s="133"/>
      <c r="EN283" s="133"/>
      <c r="EO283" s="133"/>
      <c r="EP283" s="133"/>
      <c r="EQ283" s="133"/>
      <c r="ER283" s="133"/>
      <c r="ES283" s="133"/>
      <c r="ET283" s="133"/>
      <c r="EU283" s="133"/>
      <c r="EV283" s="133"/>
      <c r="EW283" s="133"/>
      <c r="EX283" s="133"/>
      <c r="EY283" s="133"/>
      <c r="EZ283" s="133"/>
      <c r="FA283" s="133"/>
      <c r="FB283" s="133"/>
      <c r="FC283" s="133"/>
      <c r="FD283" s="133"/>
      <c r="FE283" s="133"/>
      <c r="FF283" s="133"/>
      <c r="FG283" s="133"/>
      <c r="FH283" s="133"/>
      <c r="FI283" s="133"/>
      <c r="FJ283" s="133"/>
      <c r="FK283" s="133"/>
      <c r="FL283" s="133"/>
      <c r="FM283" s="133"/>
      <c r="FN283" s="133"/>
      <c r="FO283" s="133"/>
      <c r="FP283" s="133"/>
      <c r="FQ283" s="133"/>
      <c r="FR283" s="133"/>
      <c r="FS283" s="133"/>
      <c r="FT283" s="133"/>
      <c r="FU283" s="133"/>
      <c r="FV283" s="133"/>
      <c r="FW283" s="133"/>
      <c r="FX283" s="133"/>
      <c r="FY283" s="133"/>
      <c r="FZ283" s="133"/>
      <c r="GA283" s="133"/>
      <c r="GB283" s="133"/>
      <c r="GC283" s="133"/>
      <c r="GD283" s="133"/>
      <c r="GE283" s="133"/>
      <c r="GF283" s="133"/>
      <c r="GG283" s="133"/>
      <c r="GH283" s="133"/>
      <c r="GI283" s="133"/>
      <c r="GJ283" s="133"/>
      <c r="GK283" s="133"/>
      <c r="GL283" s="133"/>
      <c r="GM283" s="133"/>
      <c r="GN283" s="133"/>
      <c r="GO283" s="133"/>
      <c r="GP283" s="133"/>
      <c r="GQ283" s="133"/>
      <c r="GR283" s="133"/>
      <c r="GS283" s="133"/>
      <c r="GT283" s="133"/>
      <c r="GU283" s="133"/>
      <c r="GV283" s="133"/>
      <c r="GW283" s="133"/>
    </row>
    <row r="284" spans="1:205" s="296" customFormat="1">
      <c r="A284" s="211">
        <v>44824</v>
      </c>
      <c r="B284" s="205" t="s">
        <v>1761</v>
      </c>
      <c r="C284" s="177" t="s">
        <v>21</v>
      </c>
      <c r="D284" s="335">
        <v>200000</v>
      </c>
      <c r="E284" s="335"/>
      <c r="F284" s="309">
        <f t="shared" si="8"/>
        <v>342190404</v>
      </c>
      <c r="G284" s="60">
        <v>3</v>
      </c>
      <c r="H284" s="310"/>
      <c r="I284" s="549"/>
      <c r="J284" s="133"/>
      <c r="K284" s="133"/>
      <c r="L284" s="133"/>
      <c r="M284" s="133"/>
      <c r="N284" s="133"/>
      <c r="O284" s="133"/>
      <c r="P284" s="133"/>
      <c r="Q284" s="133"/>
      <c r="R284" s="133"/>
      <c r="S284" s="133"/>
      <c r="T284" s="133"/>
      <c r="U284" s="133"/>
      <c r="V284" s="133"/>
      <c r="W284" s="133"/>
      <c r="X284" s="133"/>
      <c r="Y284" s="133"/>
      <c r="Z284" s="133"/>
      <c r="AA284" s="133"/>
      <c r="AB284" s="133"/>
      <c r="AC284" s="133"/>
      <c r="AD284" s="133"/>
      <c r="AE284" s="133"/>
      <c r="AF284" s="133"/>
      <c r="AG284" s="133"/>
      <c r="AH284" s="133"/>
      <c r="AI284" s="133"/>
      <c r="AJ284" s="133"/>
      <c r="AK284" s="133"/>
      <c r="AL284" s="133"/>
      <c r="AM284" s="133"/>
      <c r="AN284" s="133"/>
      <c r="AO284" s="133"/>
      <c r="AP284" s="133"/>
      <c r="AQ284" s="133"/>
      <c r="AR284" s="133"/>
      <c r="AS284" s="133"/>
      <c r="AT284" s="133"/>
      <c r="AU284" s="133"/>
      <c r="AV284" s="133"/>
      <c r="AW284" s="133"/>
      <c r="AX284" s="133"/>
      <c r="AY284" s="133"/>
      <c r="AZ284" s="133"/>
      <c r="BA284" s="133"/>
      <c r="BB284" s="133"/>
      <c r="BC284" s="133"/>
      <c r="BD284" s="133"/>
      <c r="BE284" s="133"/>
      <c r="BF284" s="133"/>
      <c r="BG284" s="133"/>
      <c r="BH284" s="133"/>
      <c r="BI284" s="133"/>
      <c r="BJ284" s="133"/>
      <c r="BK284" s="133"/>
      <c r="BL284" s="133"/>
      <c r="BM284" s="133"/>
      <c r="BN284" s="133"/>
      <c r="BO284" s="133"/>
      <c r="BP284" s="133"/>
      <c r="BQ284" s="133"/>
      <c r="BR284" s="133"/>
      <c r="BS284" s="133"/>
      <c r="BT284" s="133"/>
      <c r="BU284" s="133"/>
      <c r="BV284" s="133"/>
      <c r="BW284" s="133"/>
      <c r="BX284" s="133"/>
      <c r="BY284" s="133"/>
      <c r="BZ284" s="133"/>
      <c r="CA284" s="133"/>
      <c r="CB284" s="133"/>
      <c r="CC284" s="133"/>
      <c r="CD284" s="133"/>
      <c r="CE284" s="133"/>
      <c r="CF284" s="133"/>
      <c r="CG284" s="133"/>
      <c r="CH284" s="133"/>
      <c r="CI284" s="133"/>
      <c r="CJ284" s="133"/>
      <c r="CK284" s="133"/>
      <c r="CL284" s="133"/>
      <c r="CM284" s="133"/>
      <c r="CN284" s="133"/>
      <c r="CO284" s="133"/>
      <c r="CP284" s="133"/>
      <c r="CQ284" s="133"/>
      <c r="CR284" s="133"/>
      <c r="CS284" s="133"/>
      <c r="CT284" s="133"/>
      <c r="CU284" s="133"/>
      <c r="CV284" s="133"/>
      <c r="CW284" s="133"/>
      <c r="CX284" s="133"/>
      <c r="CY284" s="133"/>
      <c r="CZ284" s="133"/>
      <c r="DA284" s="133"/>
      <c r="DB284" s="133"/>
      <c r="DC284" s="133"/>
      <c r="DD284" s="133"/>
      <c r="DE284" s="133"/>
      <c r="DF284" s="133"/>
      <c r="DG284" s="133"/>
      <c r="DH284" s="133"/>
      <c r="DI284" s="133"/>
      <c r="DJ284" s="133"/>
      <c r="DK284" s="133"/>
      <c r="DL284" s="133"/>
      <c r="DM284" s="133"/>
      <c r="DN284" s="133"/>
      <c r="DO284" s="133"/>
      <c r="DP284" s="133"/>
      <c r="DQ284" s="133"/>
      <c r="DR284" s="133"/>
      <c r="DS284" s="133"/>
      <c r="DT284" s="133"/>
      <c r="DU284" s="133"/>
      <c r="DV284" s="133"/>
      <c r="DW284" s="133"/>
      <c r="DX284" s="133"/>
      <c r="DY284" s="133"/>
      <c r="DZ284" s="133"/>
      <c r="EA284" s="133"/>
      <c r="EB284" s="133"/>
      <c r="EC284" s="133"/>
      <c r="ED284" s="133"/>
      <c r="EE284" s="133"/>
      <c r="EF284" s="133"/>
      <c r="EG284" s="133"/>
      <c r="EH284" s="133"/>
      <c r="EI284" s="133"/>
      <c r="EJ284" s="133"/>
      <c r="EK284" s="133"/>
      <c r="EL284" s="133"/>
      <c r="EM284" s="133"/>
      <c r="EN284" s="133"/>
      <c r="EO284" s="133"/>
      <c r="EP284" s="133"/>
      <c r="EQ284" s="133"/>
      <c r="ER284" s="133"/>
      <c r="ES284" s="133"/>
      <c r="ET284" s="133"/>
      <c r="EU284" s="133"/>
      <c r="EV284" s="133"/>
      <c r="EW284" s="133"/>
      <c r="EX284" s="133"/>
      <c r="EY284" s="133"/>
      <c r="EZ284" s="133"/>
      <c r="FA284" s="133"/>
      <c r="FB284" s="133"/>
      <c r="FC284" s="133"/>
      <c r="FD284" s="133"/>
      <c r="FE284" s="133"/>
      <c r="FF284" s="133"/>
      <c r="FG284" s="133"/>
      <c r="FH284" s="133"/>
      <c r="FI284" s="133"/>
      <c r="FJ284" s="133"/>
      <c r="FK284" s="133"/>
      <c r="FL284" s="133"/>
      <c r="FM284" s="133"/>
      <c r="FN284" s="133"/>
      <c r="FO284" s="133"/>
      <c r="FP284" s="133"/>
      <c r="FQ284" s="133"/>
      <c r="FR284" s="133"/>
      <c r="FS284" s="133"/>
      <c r="FT284" s="133"/>
      <c r="FU284" s="133"/>
      <c r="FV284" s="133"/>
      <c r="FW284" s="133"/>
      <c r="FX284" s="133"/>
      <c r="FY284" s="133"/>
      <c r="FZ284" s="133"/>
      <c r="GA284" s="133"/>
      <c r="GB284" s="133"/>
      <c r="GC284" s="133"/>
      <c r="GD284" s="133"/>
      <c r="GE284" s="133"/>
      <c r="GF284" s="133"/>
      <c r="GG284" s="133"/>
      <c r="GH284" s="133"/>
      <c r="GI284" s="133"/>
      <c r="GJ284" s="133"/>
      <c r="GK284" s="133"/>
      <c r="GL284" s="133"/>
      <c r="GM284" s="133"/>
      <c r="GN284" s="133"/>
      <c r="GO284" s="133"/>
      <c r="GP284" s="133"/>
      <c r="GQ284" s="133"/>
      <c r="GR284" s="133"/>
      <c r="GS284" s="133"/>
      <c r="GT284" s="133"/>
      <c r="GU284" s="133"/>
      <c r="GV284" s="133"/>
      <c r="GW284" s="133"/>
    </row>
    <row r="285" spans="1:205" s="296" customFormat="1">
      <c r="A285" s="211">
        <v>44826</v>
      </c>
      <c r="B285" s="205" t="s">
        <v>1762</v>
      </c>
      <c r="C285" s="177" t="s">
        <v>21</v>
      </c>
      <c r="D285" s="335">
        <v>300000</v>
      </c>
      <c r="E285" s="335"/>
      <c r="F285" s="309">
        <f t="shared" si="8"/>
        <v>342490404</v>
      </c>
      <c r="G285" s="60">
        <v>3</v>
      </c>
      <c r="H285" s="310"/>
      <c r="I285" s="549"/>
      <c r="J285" s="133"/>
      <c r="K285" s="133"/>
      <c r="L285" s="133"/>
      <c r="M285" s="133"/>
      <c r="N285" s="133"/>
      <c r="O285" s="133"/>
      <c r="P285" s="133"/>
      <c r="Q285" s="133"/>
      <c r="R285" s="133"/>
      <c r="S285" s="133"/>
      <c r="T285" s="133"/>
      <c r="U285" s="133"/>
      <c r="V285" s="133"/>
      <c r="W285" s="133"/>
      <c r="X285" s="133"/>
      <c r="Y285" s="133"/>
      <c r="Z285" s="133"/>
      <c r="AA285" s="133"/>
      <c r="AB285" s="133"/>
      <c r="AC285" s="133"/>
      <c r="AD285" s="133"/>
      <c r="AE285" s="133"/>
      <c r="AF285" s="133"/>
      <c r="AG285" s="133"/>
      <c r="AH285" s="133"/>
      <c r="AI285" s="133"/>
      <c r="AJ285" s="133"/>
      <c r="AK285" s="133"/>
      <c r="AL285" s="133"/>
      <c r="AM285" s="133"/>
      <c r="AN285" s="133"/>
      <c r="AO285" s="133"/>
      <c r="AP285" s="133"/>
      <c r="AQ285" s="133"/>
      <c r="AR285" s="133"/>
      <c r="AS285" s="133"/>
      <c r="AT285" s="133"/>
      <c r="AU285" s="133"/>
      <c r="AV285" s="133"/>
      <c r="AW285" s="133"/>
      <c r="AX285" s="133"/>
      <c r="AY285" s="133"/>
      <c r="AZ285" s="133"/>
      <c r="BA285" s="133"/>
      <c r="BB285" s="133"/>
      <c r="BC285" s="133"/>
      <c r="BD285" s="133"/>
      <c r="BE285" s="133"/>
      <c r="BF285" s="133"/>
      <c r="BG285" s="133"/>
      <c r="BH285" s="133"/>
      <c r="BI285" s="133"/>
      <c r="BJ285" s="133"/>
      <c r="BK285" s="133"/>
      <c r="BL285" s="133"/>
      <c r="BM285" s="133"/>
      <c r="BN285" s="133"/>
      <c r="BO285" s="133"/>
      <c r="BP285" s="133"/>
      <c r="BQ285" s="133"/>
      <c r="BR285" s="133"/>
      <c r="BS285" s="133"/>
      <c r="BT285" s="133"/>
      <c r="BU285" s="133"/>
      <c r="BV285" s="133"/>
      <c r="BW285" s="133"/>
      <c r="BX285" s="133"/>
      <c r="BY285" s="133"/>
      <c r="BZ285" s="133"/>
      <c r="CA285" s="133"/>
      <c r="CB285" s="133"/>
      <c r="CC285" s="133"/>
      <c r="CD285" s="133"/>
      <c r="CE285" s="133"/>
      <c r="CF285" s="133"/>
      <c r="CG285" s="133"/>
      <c r="CH285" s="133"/>
      <c r="CI285" s="133"/>
      <c r="CJ285" s="133"/>
      <c r="CK285" s="133"/>
      <c r="CL285" s="133"/>
      <c r="CM285" s="133"/>
      <c r="CN285" s="133"/>
      <c r="CO285" s="133"/>
      <c r="CP285" s="133"/>
      <c r="CQ285" s="133"/>
      <c r="CR285" s="133"/>
      <c r="CS285" s="133"/>
      <c r="CT285" s="133"/>
      <c r="CU285" s="133"/>
      <c r="CV285" s="133"/>
      <c r="CW285" s="133"/>
      <c r="CX285" s="133"/>
      <c r="CY285" s="133"/>
      <c r="CZ285" s="133"/>
      <c r="DA285" s="133"/>
      <c r="DB285" s="133"/>
      <c r="DC285" s="133"/>
      <c r="DD285" s="133"/>
      <c r="DE285" s="133"/>
      <c r="DF285" s="133"/>
      <c r="DG285" s="133"/>
      <c r="DH285" s="133"/>
      <c r="DI285" s="133"/>
      <c r="DJ285" s="133"/>
      <c r="DK285" s="133"/>
      <c r="DL285" s="133"/>
      <c r="DM285" s="133"/>
      <c r="DN285" s="133"/>
      <c r="DO285" s="133"/>
      <c r="DP285" s="133"/>
      <c r="DQ285" s="133"/>
      <c r="DR285" s="133"/>
      <c r="DS285" s="133"/>
      <c r="DT285" s="133"/>
      <c r="DU285" s="133"/>
      <c r="DV285" s="133"/>
      <c r="DW285" s="133"/>
      <c r="DX285" s="133"/>
      <c r="DY285" s="133"/>
      <c r="DZ285" s="133"/>
      <c r="EA285" s="133"/>
      <c r="EB285" s="133"/>
      <c r="EC285" s="133"/>
      <c r="ED285" s="133"/>
      <c r="EE285" s="133"/>
      <c r="EF285" s="133"/>
      <c r="EG285" s="133"/>
      <c r="EH285" s="133"/>
      <c r="EI285" s="133"/>
      <c r="EJ285" s="133"/>
      <c r="EK285" s="133"/>
      <c r="EL285" s="133"/>
      <c r="EM285" s="133"/>
      <c r="EN285" s="133"/>
      <c r="EO285" s="133"/>
      <c r="EP285" s="133"/>
      <c r="EQ285" s="133"/>
      <c r="ER285" s="133"/>
      <c r="ES285" s="133"/>
      <c r="ET285" s="133"/>
      <c r="EU285" s="133"/>
      <c r="EV285" s="133"/>
      <c r="EW285" s="133"/>
      <c r="EX285" s="133"/>
      <c r="EY285" s="133"/>
      <c r="EZ285" s="133"/>
      <c r="FA285" s="133"/>
      <c r="FB285" s="133"/>
      <c r="FC285" s="133"/>
      <c r="FD285" s="133"/>
      <c r="FE285" s="133"/>
      <c r="FF285" s="133"/>
      <c r="FG285" s="133"/>
      <c r="FH285" s="133"/>
      <c r="FI285" s="133"/>
      <c r="FJ285" s="133"/>
      <c r="FK285" s="133"/>
      <c r="FL285" s="133"/>
      <c r="FM285" s="133"/>
      <c r="FN285" s="133"/>
      <c r="FO285" s="133"/>
      <c r="FP285" s="133"/>
      <c r="FQ285" s="133"/>
      <c r="FR285" s="133"/>
      <c r="FS285" s="133"/>
      <c r="FT285" s="133"/>
      <c r="FU285" s="133"/>
      <c r="FV285" s="133"/>
      <c r="FW285" s="133"/>
      <c r="FX285" s="133"/>
      <c r="FY285" s="133"/>
      <c r="FZ285" s="133"/>
      <c r="GA285" s="133"/>
      <c r="GB285" s="133"/>
      <c r="GC285" s="133"/>
      <c r="GD285" s="133"/>
      <c r="GE285" s="133"/>
      <c r="GF285" s="133"/>
      <c r="GG285" s="133"/>
      <c r="GH285" s="133"/>
      <c r="GI285" s="133"/>
      <c r="GJ285" s="133"/>
      <c r="GK285" s="133"/>
      <c r="GL285" s="133"/>
      <c r="GM285" s="133"/>
      <c r="GN285" s="133"/>
      <c r="GO285" s="133"/>
      <c r="GP285" s="133"/>
      <c r="GQ285" s="133"/>
      <c r="GR285" s="133"/>
      <c r="GS285" s="133"/>
      <c r="GT285" s="133"/>
      <c r="GU285" s="133"/>
      <c r="GV285" s="133"/>
      <c r="GW285" s="133"/>
    </row>
    <row r="286" spans="1:205" s="296" customFormat="1" ht="25.5">
      <c r="A286" s="211">
        <v>44826</v>
      </c>
      <c r="B286" s="205" t="s">
        <v>1762</v>
      </c>
      <c r="C286" s="206" t="s">
        <v>2564</v>
      </c>
      <c r="D286" s="335"/>
      <c r="E286" s="335">
        <v>8293000</v>
      </c>
      <c r="F286" s="309">
        <f t="shared" si="8"/>
        <v>334197404</v>
      </c>
      <c r="G286" s="60">
        <v>6</v>
      </c>
      <c r="H286" s="310">
        <v>6.1</v>
      </c>
      <c r="I286" s="549"/>
      <c r="J286" s="133"/>
      <c r="K286" s="133"/>
      <c r="L286" s="133"/>
      <c r="M286" s="133"/>
      <c r="N286" s="133"/>
      <c r="O286" s="133"/>
      <c r="P286" s="133"/>
      <c r="Q286" s="133"/>
      <c r="R286" s="133"/>
      <c r="S286" s="133"/>
      <c r="T286" s="133"/>
      <c r="U286" s="133"/>
      <c r="V286" s="133"/>
      <c r="W286" s="133"/>
      <c r="X286" s="133"/>
      <c r="Y286" s="133"/>
      <c r="Z286" s="133"/>
      <c r="AA286" s="133"/>
      <c r="AB286" s="133"/>
      <c r="AC286" s="133"/>
      <c r="AD286" s="133"/>
      <c r="AE286" s="133"/>
      <c r="AF286" s="133"/>
      <c r="AG286" s="133"/>
      <c r="AH286" s="133"/>
      <c r="AI286" s="133"/>
      <c r="AJ286" s="133"/>
      <c r="AK286" s="133"/>
      <c r="AL286" s="133"/>
      <c r="AM286" s="133"/>
      <c r="AN286" s="133"/>
      <c r="AO286" s="133"/>
      <c r="AP286" s="133"/>
      <c r="AQ286" s="133"/>
      <c r="AR286" s="133"/>
      <c r="AS286" s="133"/>
      <c r="AT286" s="133"/>
      <c r="AU286" s="133"/>
      <c r="AV286" s="133"/>
      <c r="AW286" s="133"/>
      <c r="AX286" s="133"/>
      <c r="AY286" s="133"/>
      <c r="AZ286" s="133"/>
      <c r="BA286" s="133"/>
      <c r="BB286" s="133"/>
      <c r="BC286" s="133"/>
      <c r="BD286" s="133"/>
      <c r="BE286" s="133"/>
      <c r="BF286" s="133"/>
      <c r="BG286" s="133"/>
      <c r="BH286" s="133"/>
      <c r="BI286" s="133"/>
      <c r="BJ286" s="133"/>
      <c r="BK286" s="133"/>
      <c r="BL286" s="133"/>
      <c r="BM286" s="133"/>
      <c r="BN286" s="133"/>
      <c r="BO286" s="133"/>
      <c r="BP286" s="133"/>
      <c r="BQ286" s="133"/>
      <c r="BR286" s="133"/>
      <c r="BS286" s="133"/>
      <c r="BT286" s="133"/>
      <c r="BU286" s="133"/>
      <c r="BV286" s="133"/>
      <c r="BW286" s="133"/>
      <c r="BX286" s="133"/>
      <c r="BY286" s="133"/>
      <c r="BZ286" s="133"/>
      <c r="CA286" s="133"/>
      <c r="CB286" s="133"/>
      <c r="CC286" s="133"/>
      <c r="CD286" s="133"/>
      <c r="CE286" s="133"/>
      <c r="CF286" s="133"/>
      <c r="CG286" s="133"/>
      <c r="CH286" s="133"/>
      <c r="CI286" s="133"/>
      <c r="CJ286" s="133"/>
      <c r="CK286" s="133"/>
      <c r="CL286" s="133"/>
      <c r="CM286" s="133"/>
      <c r="CN286" s="133"/>
      <c r="CO286" s="133"/>
      <c r="CP286" s="133"/>
      <c r="CQ286" s="133"/>
      <c r="CR286" s="133"/>
      <c r="CS286" s="133"/>
      <c r="CT286" s="133"/>
      <c r="CU286" s="133"/>
      <c r="CV286" s="133"/>
      <c r="CW286" s="133"/>
      <c r="CX286" s="133"/>
      <c r="CY286" s="133"/>
      <c r="CZ286" s="133"/>
      <c r="DA286" s="133"/>
      <c r="DB286" s="133"/>
      <c r="DC286" s="133"/>
      <c r="DD286" s="133"/>
      <c r="DE286" s="133"/>
      <c r="DF286" s="133"/>
      <c r="DG286" s="133"/>
      <c r="DH286" s="133"/>
      <c r="DI286" s="133"/>
      <c r="DJ286" s="133"/>
      <c r="DK286" s="133"/>
      <c r="DL286" s="133"/>
      <c r="DM286" s="133"/>
      <c r="DN286" s="133"/>
      <c r="DO286" s="133"/>
      <c r="DP286" s="133"/>
      <c r="DQ286" s="133"/>
      <c r="DR286" s="133"/>
      <c r="DS286" s="133"/>
      <c r="DT286" s="133"/>
      <c r="DU286" s="133"/>
      <c r="DV286" s="133"/>
      <c r="DW286" s="133"/>
      <c r="DX286" s="133"/>
      <c r="DY286" s="133"/>
      <c r="DZ286" s="133"/>
      <c r="EA286" s="133"/>
      <c r="EB286" s="133"/>
      <c r="EC286" s="133"/>
      <c r="ED286" s="133"/>
      <c r="EE286" s="133"/>
      <c r="EF286" s="133"/>
      <c r="EG286" s="133"/>
      <c r="EH286" s="133"/>
      <c r="EI286" s="133"/>
      <c r="EJ286" s="133"/>
      <c r="EK286" s="133"/>
      <c r="EL286" s="133"/>
      <c r="EM286" s="133"/>
      <c r="EN286" s="133"/>
      <c r="EO286" s="133"/>
      <c r="EP286" s="133"/>
      <c r="EQ286" s="133"/>
      <c r="ER286" s="133"/>
      <c r="ES286" s="133"/>
      <c r="ET286" s="133"/>
      <c r="EU286" s="133"/>
      <c r="EV286" s="133"/>
      <c r="EW286" s="133"/>
      <c r="EX286" s="133"/>
      <c r="EY286" s="133"/>
      <c r="EZ286" s="133"/>
      <c r="FA286" s="133"/>
      <c r="FB286" s="133"/>
      <c r="FC286" s="133"/>
      <c r="FD286" s="133"/>
      <c r="FE286" s="133"/>
      <c r="FF286" s="133"/>
      <c r="FG286" s="133"/>
      <c r="FH286" s="133"/>
      <c r="FI286" s="133"/>
      <c r="FJ286" s="133"/>
      <c r="FK286" s="133"/>
      <c r="FL286" s="133"/>
      <c r="FM286" s="133"/>
      <c r="FN286" s="133"/>
      <c r="FO286" s="133"/>
      <c r="FP286" s="133"/>
      <c r="FQ286" s="133"/>
      <c r="FR286" s="133"/>
      <c r="FS286" s="133"/>
      <c r="FT286" s="133"/>
      <c r="FU286" s="133"/>
      <c r="FV286" s="133"/>
      <c r="FW286" s="133"/>
      <c r="FX286" s="133"/>
      <c r="FY286" s="133"/>
      <c r="FZ286" s="133"/>
      <c r="GA286" s="133"/>
      <c r="GB286" s="133"/>
      <c r="GC286" s="133"/>
      <c r="GD286" s="133"/>
      <c r="GE286" s="133"/>
      <c r="GF286" s="133"/>
      <c r="GG286" s="133"/>
      <c r="GH286" s="133"/>
      <c r="GI286" s="133"/>
      <c r="GJ286" s="133"/>
      <c r="GK286" s="133"/>
      <c r="GL286" s="133"/>
      <c r="GM286" s="133"/>
      <c r="GN286" s="133"/>
      <c r="GO286" s="133"/>
      <c r="GP286" s="133"/>
      <c r="GQ286" s="133"/>
      <c r="GR286" s="133"/>
      <c r="GS286" s="133"/>
      <c r="GT286" s="133"/>
      <c r="GU286" s="133"/>
      <c r="GV286" s="133"/>
      <c r="GW286" s="133"/>
    </row>
    <row r="287" spans="1:205" s="296" customFormat="1">
      <c r="A287" s="211">
        <v>44827</v>
      </c>
      <c r="B287" s="205" t="s">
        <v>1763</v>
      </c>
      <c r="C287" s="177" t="s">
        <v>21</v>
      </c>
      <c r="D287" s="335">
        <v>500000</v>
      </c>
      <c r="E287" s="335"/>
      <c r="F287" s="309">
        <f t="shared" si="8"/>
        <v>334697404</v>
      </c>
      <c r="G287" s="60">
        <v>3</v>
      </c>
      <c r="H287" s="310"/>
      <c r="I287" s="549"/>
      <c r="J287" s="133"/>
      <c r="K287" s="133"/>
      <c r="L287" s="133"/>
      <c r="M287" s="133"/>
      <c r="N287" s="133"/>
      <c r="O287" s="133"/>
      <c r="P287" s="133"/>
      <c r="Q287" s="133"/>
      <c r="R287" s="133"/>
      <c r="S287" s="133"/>
      <c r="T287" s="133"/>
      <c r="U287" s="133"/>
      <c r="V287" s="133"/>
      <c r="W287" s="133"/>
      <c r="X287" s="133"/>
      <c r="Y287" s="133"/>
      <c r="Z287" s="133"/>
      <c r="AA287" s="133"/>
      <c r="AB287" s="133"/>
      <c r="AC287" s="133"/>
      <c r="AD287" s="133"/>
      <c r="AE287" s="133"/>
      <c r="AF287" s="133"/>
      <c r="AG287" s="133"/>
      <c r="AH287" s="133"/>
      <c r="AI287" s="133"/>
      <c r="AJ287" s="133"/>
      <c r="AK287" s="133"/>
      <c r="AL287" s="133"/>
      <c r="AM287" s="133"/>
      <c r="AN287" s="133"/>
      <c r="AO287" s="133"/>
      <c r="AP287" s="133"/>
      <c r="AQ287" s="133"/>
      <c r="AR287" s="133"/>
      <c r="AS287" s="133"/>
      <c r="AT287" s="133"/>
      <c r="AU287" s="133"/>
      <c r="AV287" s="133"/>
      <c r="AW287" s="133"/>
      <c r="AX287" s="133"/>
      <c r="AY287" s="133"/>
      <c r="AZ287" s="133"/>
      <c r="BA287" s="133"/>
      <c r="BB287" s="133"/>
      <c r="BC287" s="133"/>
      <c r="BD287" s="133"/>
      <c r="BE287" s="133"/>
      <c r="BF287" s="133"/>
      <c r="BG287" s="133"/>
      <c r="BH287" s="133"/>
      <c r="BI287" s="133"/>
      <c r="BJ287" s="133"/>
      <c r="BK287" s="133"/>
      <c r="BL287" s="133"/>
      <c r="BM287" s="133"/>
      <c r="BN287" s="133"/>
      <c r="BO287" s="133"/>
      <c r="BP287" s="133"/>
      <c r="BQ287" s="133"/>
      <c r="BR287" s="133"/>
      <c r="BS287" s="133"/>
      <c r="BT287" s="133"/>
      <c r="BU287" s="133"/>
      <c r="BV287" s="133"/>
      <c r="BW287" s="133"/>
      <c r="BX287" s="133"/>
      <c r="BY287" s="133"/>
      <c r="BZ287" s="133"/>
      <c r="CA287" s="133"/>
      <c r="CB287" s="133"/>
      <c r="CC287" s="133"/>
      <c r="CD287" s="133"/>
      <c r="CE287" s="133"/>
      <c r="CF287" s="133"/>
      <c r="CG287" s="133"/>
      <c r="CH287" s="133"/>
      <c r="CI287" s="133"/>
      <c r="CJ287" s="133"/>
      <c r="CK287" s="133"/>
      <c r="CL287" s="133"/>
      <c r="CM287" s="133"/>
      <c r="CN287" s="133"/>
      <c r="CO287" s="133"/>
      <c r="CP287" s="133"/>
      <c r="CQ287" s="133"/>
      <c r="CR287" s="133"/>
      <c r="CS287" s="133"/>
      <c r="CT287" s="133"/>
      <c r="CU287" s="133"/>
      <c r="CV287" s="133"/>
      <c r="CW287" s="133"/>
      <c r="CX287" s="133"/>
      <c r="CY287" s="133"/>
      <c r="CZ287" s="133"/>
      <c r="DA287" s="133"/>
      <c r="DB287" s="133"/>
      <c r="DC287" s="133"/>
      <c r="DD287" s="133"/>
      <c r="DE287" s="133"/>
      <c r="DF287" s="133"/>
      <c r="DG287" s="133"/>
      <c r="DH287" s="133"/>
      <c r="DI287" s="133"/>
      <c r="DJ287" s="133"/>
      <c r="DK287" s="133"/>
      <c r="DL287" s="133"/>
      <c r="DM287" s="133"/>
      <c r="DN287" s="133"/>
      <c r="DO287" s="133"/>
      <c r="DP287" s="133"/>
      <c r="DQ287" s="133"/>
      <c r="DR287" s="133"/>
      <c r="DS287" s="133"/>
      <c r="DT287" s="133"/>
      <c r="DU287" s="133"/>
      <c r="DV287" s="133"/>
      <c r="DW287" s="133"/>
      <c r="DX287" s="133"/>
      <c r="DY287" s="133"/>
      <c r="DZ287" s="133"/>
      <c r="EA287" s="133"/>
      <c r="EB287" s="133"/>
      <c r="EC287" s="133"/>
      <c r="ED287" s="133"/>
      <c r="EE287" s="133"/>
      <c r="EF287" s="133"/>
      <c r="EG287" s="133"/>
      <c r="EH287" s="133"/>
      <c r="EI287" s="133"/>
      <c r="EJ287" s="133"/>
      <c r="EK287" s="133"/>
      <c r="EL287" s="133"/>
      <c r="EM287" s="133"/>
      <c r="EN287" s="133"/>
      <c r="EO287" s="133"/>
      <c r="EP287" s="133"/>
      <c r="EQ287" s="133"/>
      <c r="ER287" s="133"/>
      <c r="ES287" s="133"/>
      <c r="ET287" s="133"/>
      <c r="EU287" s="133"/>
      <c r="EV287" s="133"/>
      <c r="EW287" s="133"/>
      <c r="EX287" s="133"/>
      <c r="EY287" s="133"/>
      <c r="EZ287" s="133"/>
      <c r="FA287" s="133"/>
      <c r="FB287" s="133"/>
      <c r="FC287" s="133"/>
      <c r="FD287" s="133"/>
      <c r="FE287" s="133"/>
      <c r="FF287" s="133"/>
      <c r="FG287" s="133"/>
      <c r="FH287" s="133"/>
      <c r="FI287" s="133"/>
      <c r="FJ287" s="133"/>
      <c r="FK287" s="133"/>
      <c r="FL287" s="133"/>
      <c r="FM287" s="133"/>
      <c r="FN287" s="133"/>
      <c r="FO287" s="133"/>
      <c r="FP287" s="133"/>
      <c r="FQ287" s="133"/>
      <c r="FR287" s="133"/>
      <c r="FS287" s="133"/>
      <c r="FT287" s="133"/>
      <c r="FU287" s="133"/>
      <c r="FV287" s="133"/>
      <c r="FW287" s="133"/>
      <c r="FX287" s="133"/>
      <c r="FY287" s="133"/>
      <c r="FZ287" s="133"/>
      <c r="GA287" s="133"/>
      <c r="GB287" s="133"/>
      <c r="GC287" s="133"/>
      <c r="GD287" s="133"/>
      <c r="GE287" s="133"/>
      <c r="GF287" s="133"/>
      <c r="GG287" s="133"/>
      <c r="GH287" s="133"/>
      <c r="GI287" s="133"/>
      <c r="GJ287" s="133"/>
      <c r="GK287" s="133"/>
      <c r="GL287" s="133"/>
      <c r="GM287" s="133"/>
      <c r="GN287" s="133"/>
      <c r="GO287" s="133"/>
      <c r="GP287" s="133"/>
      <c r="GQ287" s="133"/>
      <c r="GR287" s="133"/>
      <c r="GS287" s="133"/>
      <c r="GT287" s="133"/>
      <c r="GU287" s="133"/>
      <c r="GV287" s="133"/>
      <c r="GW287" s="133"/>
    </row>
    <row r="288" spans="1:205" s="296" customFormat="1" ht="25.5">
      <c r="A288" s="211">
        <v>44827</v>
      </c>
      <c r="B288" s="205" t="s">
        <v>1763</v>
      </c>
      <c r="C288" s="206" t="s">
        <v>1748</v>
      </c>
      <c r="D288" s="335"/>
      <c r="E288" s="335">
        <v>9084000</v>
      </c>
      <c r="F288" s="309">
        <f t="shared" si="8"/>
        <v>325613404</v>
      </c>
      <c r="G288" s="60">
        <v>6</v>
      </c>
      <c r="H288" s="310">
        <v>6.1</v>
      </c>
      <c r="I288" s="549"/>
      <c r="J288" s="133"/>
      <c r="K288" s="133"/>
      <c r="L288" s="133"/>
      <c r="M288" s="133"/>
      <c r="N288" s="133"/>
      <c r="O288" s="133"/>
      <c r="P288" s="133"/>
      <c r="Q288" s="133"/>
      <c r="R288" s="133"/>
      <c r="S288" s="133"/>
      <c r="T288" s="133"/>
      <c r="U288" s="133"/>
      <c r="V288" s="133"/>
      <c r="W288" s="133"/>
      <c r="X288" s="133"/>
      <c r="Y288" s="133"/>
      <c r="Z288" s="133"/>
      <c r="AA288" s="133"/>
      <c r="AB288" s="133"/>
      <c r="AC288" s="133"/>
      <c r="AD288" s="133"/>
      <c r="AE288" s="133"/>
      <c r="AF288" s="133"/>
      <c r="AG288" s="133"/>
      <c r="AH288" s="133"/>
      <c r="AI288" s="133"/>
      <c r="AJ288" s="133"/>
      <c r="AK288" s="133"/>
      <c r="AL288" s="133"/>
      <c r="AM288" s="133"/>
      <c r="AN288" s="133"/>
      <c r="AO288" s="133"/>
      <c r="AP288" s="133"/>
      <c r="AQ288" s="133"/>
      <c r="AR288" s="133"/>
      <c r="AS288" s="133"/>
      <c r="AT288" s="133"/>
      <c r="AU288" s="133"/>
      <c r="AV288" s="133"/>
      <c r="AW288" s="133"/>
      <c r="AX288" s="133"/>
      <c r="AY288" s="133"/>
      <c r="AZ288" s="133"/>
      <c r="BA288" s="133"/>
      <c r="BB288" s="133"/>
      <c r="BC288" s="133"/>
      <c r="BD288" s="133"/>
      <c r="BE288" s="133"/>
      <c r="BF288" s="133"/>
      <c r="BG288" s="133"/>
      <c r="BH288" s="133"/>
      <c r="BI288" s="133"/>
      <c r="BJ288" s="133"/>
      <c r="BK288" s="133"/>
      <c r="BL288" s="133"/>
      <c r="BM288" s="133"/>
      <c r="BN288" s="133"/>
      <c r="BO288" s="133"/>
      <c r="BP288" s="133"/>
      <c r="BQ288" s="133"/>
      <c r="BR288" s="133"/>
      <c r="BS288" s="133"/>
      <c r="BT288" s="133"/>
      <c r="BU288" s="133"/>
      <c r="BV288" s="133"/>
      <c r="BW288" s="133"/>
      <c r="BX288" s="133"/>
      <c r="BY288" s="133"/>
      <c r="BZ288" s="133"/>
      <c r="CA288" s="133"/>
      <c r="CB288" s="133"/>
      <c r="CC288" s="133"/>
      <c r="CD288" s="133"/>
      <c r="CE288" s="133"/>
      <c r="CF288" s="133"/>
      <c r="CG288" s="133"/>
      <c r="CH288" s="133"/>
      <c r="CI288" s="133"/>
      <c r="CJ288" s="133"/>
      <c r="CK288" s="133"/>
      <c r="CL288" s="133"/>
      <c r="CM288" s="133"/>
      <c r="CN288" s="133"/>
      <c r="CO288" s="133"/>
      <c r="CP288" s="133"/>
      <c r="CQ288" s="133"/>
      <c r="CR288" s="133"/>
      <c r="CS288" s="133"/>
      <c r="CT288" s="133"/>
      <c r="CU288" s="133"/>
      <c r="CV288" s="133"/>
      <c r="CW288" s="133"/>
      <c r="CX288" s="133"/>
      <c r="CY288" s="133"/>
      <c r="CZ288" s="133"/>
      <c r="DA288" s="133"/>
      <c r="DB288" s="133"/>
      <c r="DC288" s="133"/>
      <c r="DD288" s="133"/>
      <c r="DE288" s="133"/>
      <c r="DF288" s="133"/>
      <c r="DG288" s="133"/>
      <c r="DH288" s="133"/>
      <c r="DI288" s="133"/>
      <c r="DJ288" s="133"/>
      <c r="DK288" s="133"/>
      <c r="DL288" s="133"/>
      <c r="DM288" s="133"/>
      <c r="DN288" s="133"/>
      <c r="DO288" s="133"/>
      <c r="DP288" s="133"/>
      <c r="DQ288" s="133"/>
      <c r="DR288" s="133"/>
      <c r="DS288" s="133"/>
      <c r="DT288" s="133"/>
      <c r="DU288" s="133"/>
      <c r="DV288" s="133"/>
      <c r="DW288" s="133"/>
      <c r="DX288" s="133"/>
      <c r="DY288" s="133"/>
      <c r="DZ288" s="133"/>
      <c r="EA288" s="133"/>
      <c r="EB288" s="133"/>
      <c r="EC288" s="133"/>
      <c r="ED288" s="133"/>
      <c r="EE288" s="133"/>
      <c r="EF288" s="133"/>
      <c r="EG288" s="133"/>
      <c r="EH288" s="133"/>
      <c r="EI288" s="133"/>
      <c r="EJ288" s="133"/>
      <c r="EK288" s="133"/>
      <c r="EL288" s="133"/>
      <c r="EM288" s="133"/>
      <c r="EN288" s="133"/>
      <c r="EO288" s="133"/>
      <c r="EP288" s="133"/>
      <c r="EQ288" s="133"/>
      <c r="ER288" s="133"/>
      <c r="ES288" s="133"/>
      <c r="ET288" s="133"/>
      <c r="EU288" s="133"/>
      <c r="EV288" s="133"/>
      <c r="EW288" s="133"/>
      <c r="EX288" s="133"/>
      <c r="EY288" s="133"/>
      <c r="EZ288" s="133"/>
      <c r="FA288" s="133"/>
      <c r="FB288" s="133"/>
      <c r="FC288" s="133"/>
      <c r="FD288" s="133"/>
      <c r="FE288" s="133"/>
      <c r="FF288" s="133"/>
      <c r="FG288" s="133"/>
      <c r="FH288" s="133"/>
      <c r="FI288" s="133"/>
      <c r="FJ288" s="133"/>
      <c r="FK288" s="133"/>
      <c r="FL288" s="133"/>
      <c r="FM288" s="133"/>
      <c r="FN288" s="133"/>
      <c r="FO288" s="133"/>
      <c r="FP288" s="133"/>
      <c r="FQ288" s="133"/>
      <c r="FR288" s="133"/>
      <c r="FS288" s="133"/>
      <c r="FT288" s="133"/>
      <c r="FU288" s="133"/>
      <c r="FV288" s="133"/>
      <c r="FW288" s="133"/>
      <c r="FX288" s="133"/>
      <c r="FY288" s="133"/>
      <c r="FZ288" s="133"/>
      <c r="GA288" s="133"/>
      <c r="GB288" s="133"/>
      <c r="GC288" s="133"/>
      <c r="GD288" s="133"/>
      <c r="GE288" s="133"/>
      <c r="GF288" s="133"/>
      <c r="GG288" s="133"/>
      <c r="GH288" s="133"/>
      <c r="GI288" s="133"/>
      <c r="GJ288" s="133"/>
      <c r="GK288" s="133"/>
      <c r="GL288" s="133"/>
      <c r="GM288" s="133"/>
      <c r="GN288" s="133"/>
      <c r="GO288" s="133"/>
      <c r="GP288" s="133"/>
      <c r="GQ288" s="133"/>
      <c r="GR288" s="133"/>
      <c r="GS288" s="133"/>
      <c r="GT288" s="133"/>
      <c r="GU288" s="133"/>
      <c r="GV288" s="133"/>
      <c r="GW288" s="133"/>
    </row>
    <row r="289" spans="1:205" s="296" customFormat="1">
      <c r="A289" s="993">
        <v>44828</v>
      </c>
      <c r="B289" s="985" t="s">
        <v>1764</v>
      </c>
      <c r="C289" s="182" t="s">
        <v>1749</v>
      </c>
      <c r="D289" s="210">
        <v>69874</v>
      </c>
      <c r="E289" s="335"/>
      <c r="F289" s="309">
        <f t="shared" si="8"/>
        <v>325683278</v>
      </c>
      <c r="G289" s="60">
        <v>4</v>
      </c>
      <c r="H289" s="310">
        <v>4.0999999999999996</v>
      </c>
      <c r="I289" s="549"/>
      <c r="J289" s="133"/>
      <c r="K289" s="133"/>
      <c r="L289" s="133"/>
      <c r="M289" s="133"/>
      <c r="N289" s="133"/>
      <c r="O289" s="133"/>
      <c r="P289" s="133"/>
      <c r="Q289" s="133"/>
      <c r="R289" s="133"/>
      <c r="S289" s="133"/>
      <c r="T289" s="133"/>
      <c r="U289" s="133"/>
      <c r="V289" s="133"/>
      <c r="W289" s="133"/>
      <c r="X289" s="133"/>
      <c r="Y289" s="133"/>
      <c r="Z289" s="133"/>
      <c r="AA289" s="133"/>
      <c r="AB289" s="133"/>
      <c r="AC289" s="133"/>
      <c r="AD289" s="133"/>
      <c r="AE289" s="133"/>
      <c r="AF289" s="133"/>
      <c r="AG289" s="133"/>
      <c r="AH289" s="133"/>
      <c r="AI289" s="133"/>
      <c r="AJ289" s="133"/>
      <c r="AK289" s="133"/>
      <c r="AL289" s="133"/>
      <c r="AM289" s="133"/>
      <c r="AN289" s="133"/>
      <c r="AO289" s="133"/>
      <c r="AP289" s="133"/>
      <c r="AQ289" s="133"/>
      <c r="AR289" s="133"/>
      <c r="AS289" s="133"/>
      <c r="AT289" s="133"/>
      <c r="AU289" s="133"/>
      <c r="AV289" s="133"/>
      <c r="AW289" s="133"/>
      <c r="AX289" s="133"/>
      <c r="AY289" s="133"/>
      <c r="AZ289" s="133"/>
      <c r="BA289" s="133"/>
      <c r="BB289" s="133"/>
      <c r="BC289" s="133"/>
      <c r="BD289" s="133"/>
      <c r="BE289" s="133"/>
      <c r="BF289" s="133"/>
      <c r="BG289" s="133"/>
      <c r="BH289" s="133"/>
      <c r="BI289" s="133"/>
      <c r="BJ289" s="133"/>
      <c r="BK289" s="133"/>
      <c r="BL289" s="133"/>
      <c r="BM289" s="133"/>
      <c r="BN289" s="133"/>
      <c r="BO289" s="133"/>
      <c r="BP289" s="133"/>
      <c r="BQ289" s="133"/>
      <c r="BR289" s="133"/>
      <c r="BS289" s="133"/>
      <c r="BT289" s="133"/>
      <c r="BU289" s="133"/>
      <c r="BV289" s="133"/>
      <c r="BW289" s="133"/>
      <c r="BX289" s="133"/>
      <c r="BY289" s="133"/>
      <c r="BZ289" s="133"/>
      <c r="CA289" s="133"/>
      <c r="CB289" s="133"/>
      <c r="CC289" s="133"/>
      <c r="CD289" s="133"/>
      <c r="CE289" s="133"/>
      <c r="CF289" s="133"/>
      <c r="CG289" s="133"/>
      <c r="CH289" s="133"/>
      <c r="CI289" s="133"/>
      <c r="CJ289" s="133"/>
      <c r="CK289" s="133"/>
      <c r="CL289" s="133"/>
      <c r="CM289" s="133"/>
      <c r="CN289" s="133"/>
      <c r="CO289" s="133"/>
      <c r="CP289" s="133"/>
      <c r="CQ289" s="133"/>
      <c r="CR289" s="133"/>
      <c r="CS289" s="133"/>
      <c r="CT289" s="133"/>
      <c r="CU289" s="133"/>
      <c r="CV289" s="133"/>
      <c r="CW289" s="133"/>
      <c r="CX289" s="133"/>
      <c r="CY289" s="133"/>
      <c r="CZ289" s="133"/>
      <c r="DA289" s="133"/>
      <c r="DB289" s="133"/>
      <c r="DC289" s="133"/>
      <c r="DD289" s="133"/>
      <c r="DE289" s="133"/>
      <c r="DF289" s="133"/>
      <c r="DG289" s="133"/>
      <c r="DH289" s="133"/>
      <c r="DI289" s="133"/>
      <c r="DJ289" s="133"/>
      <c r="DK289" s="133"/>
      <c r="DL289" s="133"/>
      <c r="DM289" s="133"/>
      <c r="DN289" s="133"/>
      <c r="DO289" s="133"/>
      <c r="DP289" s="133"/>
      <c r="DQ289" s="133"/>
      <c r="DR289" s="133"/>
      <c r="DS289" s="133"/>
      <c r="DT289" s="133"/>
      <c r="DU289" s="133"/>
      <c r="DV289" s="133"/>
      <c r="DW289" s="133"/>
      <c r="DX289" s="133"/>
      <c r="DY289" s="133"/>
      <c r="DZ289" s="133"/>
      <c r="EA289" s="133"/>
      <c r="EB289" s="133"/>
      <c r="EC289" s="133"/>
      <c r="ED289" s="133"/>
      <c r="EE289" s="133"/>
      <c r="EF289" s="133"/>
      <c r="EG289" s="133"/>
      <c r="EH289" s="133"/>
      <c r="EI289" s="133"/>
      <c r="EJ289" s="133"/>
      <c r="EK289" s="133"/>
      <c r="EL289" s="133"/>
      <c r="EM289" s="133"/>
      <c r="EN289" s="133"/>
      <c r="EO289" s="133"/>
      <c r="EP289" s="133"/>
      <c r="EQ289" s="133"/>
      <c r="ER289" s="133"/>
      <c r="ES289" s="133"/>
      <c r="ET289" s="133"/>
      <c r="EU289" s="133"/>
      <c r="EV289" s="133"/>
      <c r="EW289" s="133"/>
      <c r="EX289" s="133"/>
      <c r="EY289" s="133"/>
      <c r="EZ289" s="133"/>
      <c r="FA289" s="133"/>
      <c r="FB289" s="133"/>
      <c r="FC289" s="133"/>
      <c r="FD289" s="133"/>
      <c r="FE289" s="133"/>
      <c r="FF289" s="133"/>
      <c r="FG289" s="133"/>
      <c r="FH289" s="133"/>
      <c r="FI289" s="133"/>
      <c r="FJ289" s="133"/>
      <c r="FK289" s="133"/>
      <c r="FL289" s="133"/>
      <c r="FM289" s="133"/>
      <c r="FN289" s="133"/>
      <c r="FO289" s="133"/>
      <c r="FP289" s="133"/>
      <c r="FQ289" s="133"/>
      <c r="FR289" s="133"/>
      <c r="FS289" s="133"/>
      <c r="FT289" s="133"/>
      <c r="FU289" s="133"/>
      <c r="FV289" s="133"/>
      <c r="FW289" s="133"/>
      <c r="FX289" s="133"/>
      <c r="FY289" s="133"/>
      <c r="FZ289" s="133"/>
      <c r="GA289" s="133"/>
      <c r="GB289" s="133"/>
      <c r="GC289" s="133"/>
      <c r="GD289" s="133"/>
      <c r="GE289" s="133"/>
      <c r="GF289" s="133"/>
      <c r="GG289" s="133"/>
      <c r="GH289" s="133"/>
      <c r="GI289" s="133"/>
      <c r="GJ289" s="133"/>
      <c r="GK289" s="133"/>
      <c r="GL289" s="133"/>
      <c r="GM289" s="133"/>
      <c r="GN289" s="133"/>
      <c r="GO289" s="133"/>
      <c r="GP289" s="133"/>
      <c r="GQ289" s="133"/>
      <c r="GR289" s="133"/>
      <c r="GS289" s="133"/>
      <c r="GT289" s="133"/>
      <c r="GU289" s="133"/>
      <c r="GV289" s="133"/>
      <c r="GW289" s="133"/>
    </row>
    <row r="290" spans="1:205" s="296" customFormat="1" ht="25.5">
      <c r="A290" s="211">
        <v>44831</v>
      </c>
      <c r="B290" s="205" t="s">
        <v>1765</v>
      </c>
      <c r="C290" s="206" t="s">
        <v>1750</v>
      </c>
      <c r="D290" s="335">
        <v>200130322</v>
      </c>
      <c r="E290" s="335"/>
      <c r="F290" s="309">
        <f t="shared" si="8"/>
        <v>525813600</v>
      </c>
      <c r="G290" s="60">
        <v>3</v>
      </c>
      <c r="H290" s="310"/>
      <c r="I290" s="549"/>
      <c r="J290" s="133"/>
      <c r="K290" s="133"/>
      <c r="L290" s="133"/>
      <c r="M290" s="133"/>
      <c r="N290" s="133"/>
      <c r="O290" s="133"/>
      <c r="P290" s="133"/>
      <c r="Q290" s="133"/>
      <c r="R290" s="133"/>
      <c r="S290" s="133"/>
      <c r="T290" s="133"/>
      <c r="U290" s="133"/>
      <c r="V290" s="133"/>
      <c r="W290" s="133"/>
      <c r="X290" s="133"/>
      <c r="Y290" s="133"/>
      <c r="Z290" s="133"/>
      <c r="AA290" s="133"/>
      <c r="AB290" s="133"/>
      <c r="AC290" s="133"/>
      <c r="AD290" s="133"/>
      <c r="AE290" s="133"/>
      <c r="AF290" s="133"/>
      <c r="AG290" s="133"/>
      <c r="AH290" s="133"/>
      <c r="AI290" s="133"/>
      <c r="AJ290" s="133"/>
      <c r="AK290" s="133"/>
      <c r="AL290" s="133"/>
      <c r="AM290" s="133"/>
      <c r="AN290" s="133"/>
      <c r="AO290" s="133"/>
      <c r="AP290" s="133"/>
      <c r="AQ290" s="133"/>
      <c r="AR290" s="133"/>
      <c r="AS290" s="133"/>
      <c r="AT290" s="133"/>
      <c r="AU290" s="133"/>
      <c r="AV290" s="133"/>
      <c r="AW290" s="133"/>
      <c r="AX290" s="133"/>
      <c r="AY290" s="133"/>
      <c r="AZ290" s="133"/>
      <c r="BA290" s="133"/>
      <c r="BB290" s="133"/>
      <c r="BC290" s="133"/>
      <c r="BD290" s="133"/>
      <c r="BE290" s="133"/>
      <c r="BF290" s="133"/>
      <c r="BG290" s="133"/>
      <c r="BH290" s="133"/>
      <c r="BI290" s="133"/>
      <c r="BJ290" s="133"/>
      <c r="BK290" s="133"/>
      <c r="BL290" s="133"/>
      <c r="BM290" s="133"/>
      <c r="BN290" s="133"/>
      <c r="BO290" s="133"/>
      <c r="BP290" s="133"/>
      <c r="BQ290" s="133"/>
      <c r="BR290" s="133"/>
      <c r="BS290" s="133"/>
      <c r="BT290" s="133"/>
      <c r="BU290" s="133"/>
      <c r="BV290" s="133"/>
      <c r="BW290" s="133"/>
      <c r="BX290" s="133"/>
      <c r="BY290" s="133"/>
      <c r="BZ290" s="133"/>
      <c r="CA290" s="133"/>
      <c r="CB290" s="133"/>
      <c r="CC290" s="133"/>
      <c r="CD290" s="133"/>
      <c r="CE290" s="133"/>
      <c r="CF290" s="133"/>
      <c r="CG290" s="133"/>
      <c r="CH290" s="133"/>
      <c r="CI290" s="133"/>
      <c r="CJ290" s="133"/>
      <c r="CK290" s="133"/>
      <c r="CL290" s="133"/>
      <c r="CM290" s="133"/>
      <c r="CN290" s="133"/>
      <c r="CO290" s="133"/>
      <c r="CP290" s="133"/>
      <c r="CQ290" s="133"/>
      <c r="CR290" s="133"/>
      <c r="CS290" s="133"/>
      <c r="CT290" s="133"/>
      <c r="CU290" s="133"/>
      <c r="CV290" s="133"/>
      <c r="CW290" s="133"/>
      <c r="CX290" s="133"/>
      <c r="CY290" s="133"/>
      <c r="CZ290" s="133"/>
      <c r="DA290" s="133"/>
      <c r="DB290" s="133"/>
      <c r="DC290" s="133"/>
      <c r="DD290" s="133"/>
      <c r="DE290" s="133"/>
      <c r="DF290" s="133"/>
      <c r="DG290" s="133"/>
      <c r="DH290" s="133"/>
      <c r="DI290" s="133"/>
      <c r="DJ290" s="133"/>
      <c r="DK290" s="133"/>
      <c r="DL290" s="133"/>
      <c r="DM290" s="133"/>
      <c r="DN290" s="133"/>
      <c r="DO290" s="133"/>
      <c r="DP290" s="133"/>
      <c r="DQ290" s="133"/>
      <c r="DR290" s="133"/>
      <c r="DS290" s="133"/>
      <c r="DT290" s="133"/>
      <c r="DU290" s="133"/>
      <c r="DV290" s="133"/>
      <c r="DW290" s="133"/>
      <c r="DX290" s="133"/>
      <c r="DY290" s="133"/>
      <c r="DZ290" s="133"/>
      <c r="EA290" s="133"/>
      <c r="EB290" s="133"/>
      <c r="EC290" s="133"/>
      <c r="ED290" s="133"/>
      <c r="EE290" s="133"/>
      <c r="EF290" s="133"/>
      <c r="EG290" s="133"/>
      <c r="EH290" s="133"/>
      <c r="EI290" s="133"/>
      <c r="EJ290" s="133"/>
      <c r="EK290" s="133"/>
      <c r="EL290" s="133"/>
      <c r="EM290" s="133"/>
      <c r="EN290" s="133"/>
      <c r="EO290" s="133"/>
      <c r="EP290" s="133"/>
      <c r="EQ290" s="133"/>
      <c r="ER290" s="133"/>
      <c r="ES290" s="133"/>
      <c r="ET290" s="133"/>
      <c r="EU290" s="133"/>
      <c r="EV290" s="133"/>
      <c r="EW290" s="133"/>
      <c r="EX290" s="133"/>
      <c r="EY290" s="133"/>
      <c r="EZ290" s="133"/>
      <c r="FA290" s="133"/>
      <c r="FB290" s="133"/>
      <c r="FC290" s="133"/>
      <c r="FD290" s="133"/>
      <c r="FE290" s="133"/>
      <c r="FF290" s="133"/>
      <c r="FG290" s="133"/>
      <c r="FH290" s="133"/>
      <c r="FI290" s="133"/>
      <c r="FJ290" s="133"/>
      <c r="FK290" s="133"/>
      <c r="FL290" s="133"/>
      <c r="FM290" s="133"/>
      <c r="FN290" s="133"/>
      <c r="FO290" s="133"/>
      <c r="FP290" s="133"/>
      <c r="FQ290" s="133"/>
      <c r="FR290" s="133"/>
      <c r="FS290" s="133"/>
      <c r="FT290" s="133"/>
      <c r="FU290" s="133"/>
      <c r="FV290" s="133"/>
      <c r="FW290" s="133"/>
      <c r="FX290" s="133"/>
      <c r="FY290" s="133"/>
      <c r="FZ290" s="133"/>
      <c r="GA290" s="133"/>
      <c r="GB290" s="133"/>
      <c r="GC290" s="133"/>
      <c r="GD290" s="133"/>
      <c r="GE290" s="133"/>
      <c r="GF290" s="133"/>
      <c r="GG290" s="133"/>
      <c r="GH290" s="133"/>
      <c r="GI290" s="133"/>
      <c r="GJ290" s="133"/>
      <c r="GK290" s="133"/>
      <c r="GL290" s="133"/>
      <c r="GM290" s="133"/>
      <c r="GN290" s="133"/>
      <c r="GO290" s="133"/>
      <c r="GP290" s="133"/>
      <c r="GQ290" s="133"/>
      <c r="GR290" s="133"/>
      <c r="GS290" s="133"/>
      <c r="GT290" s="133"/>
      <c r="GU290" s="133"/>
      <c r="GV290" s="133"/>
      <c r="GW290" s="133"/>
    </row>
    <row r="291" spans="1:205" s="296" customFormat="1">
      <c r="A291" s="211">
        <v>44832</v>
      </c>
      <c r="B291" s="205" t="s">
        <v>1766</v>
      </c>
      <c r="C291" s="177" t="s">
        <v>2504</v>
      </c>
      <c r="D291" s="335">
        <v>300000</v>
      </c>
      <c r="E291" s="335"/>
      <c r="F291" s="309">
        <f t="shared" si="8"/>
        <v>526113600</v>
      </c>
      <c r="G291" s="60">
        <v>3</v>
      </c>
      <c r="H291" s="310"/>
      <c r="I291" s="549"/>
      <c r="J291" s="133"/>
      <c r="K291" s="133"/>
      <c r="L291" s="133"/>
      <c r="M291" s="133"/>
      <c r="N291" s="133"/>
      <c r="O291" s="133"/>
      <c r="P291" s="133"/>
      <c r="Q291" s="133"/>
      <c r="R291" s="133"/>
      <c r="S291" s="133"/>
      <c r="T291" s="133"/>
      <c r="U291" s="133"/>
      <c r="V291" s="133"/>
      <c r="W291" s="133"/>
      <c r="X291" s="133"/>
      <c r="Y291" s="133"/>
      <c r="Z291" s="133"/>
      <c r="AA291" s="133"/>
      <c r="AB291" s="133"/>
      <c r="AC291" s="133"/>
      <c r="AD291" s="133"/>
      <c r="AE291" s="133"/>
      <c r="AF291" s="133"/>
      <c r="AG291" s="133"/>
      <c r="AH291" s="133"/>
      <c r="AI291" s="133"/>
      <c r="AJ291" s="133"/>
      <c r="AK291" s="133"/>
      <c r="AL291" s="133"/>
      <c r="AM291" s="133"/>
      <c r="AN291" s="133"/>
      <c r="AO291" s="133"/>
      <c r="AP291" s="133"/>
      <c r="AQ291" s="133"/>
      <c r="AR291" s="133"/>
      <c r="AS291" s="133"/>
      <c r="AT291" s="133"/>
      <c r="AU291" s="133"/>
      <c r="AV291" s="133"/>
      <c r="AW291" s="133"/>
      <c r="AX291" s="133"/>
      <c r="AY291" s="133"/>
      <c r="AZ291" s="133"/>
      <c r="BA291" s="133"/>
      <c r="BB291" s="133"/>
      <c r="BC291" s="133"/>
      <c r="BD291" s="133"/>
      <c r="BE291" s="133"/>
      <c r="BF291" s="133"/>
      <c r="BG291" s="133"/>
      <c r="BH291" s="133"/>
      <c r="BI291" s="133"/>
      <c r="BJ291" s="133"/>
      <c r="BK291" s="133"/>
      <c r="BL291" s="133"/>
      <c r="BM291" s="133"/>
      <c r="BN291" s="133"/>
      <c r="BO291" s="133"/>
      <c r="BP291" s="133"/>
      <c r="BQ291" s="133"/>
      <c r="BR291" s="133"/>
      <c r="BS291" s="133"/>
      <c r="BT291" s="133"/>
      <c r="BU291" s="133"/>
      <c r="BV291" s="133"/>
      <c r="BW291" s="133"/>
      <c r="BX291" s="133"/>
      <c r="BY291" s="133"/>
      <c r="BZ291" s="133"/>
      <c r="CA291" s="133"/>
      <c r="CB291" s="133"/>
      <c r="CC291" s="133"/>
      <c r="CD291" s="133"/>
      <c r="CE291" s="133"/>
      <c r="CF291" s="133"/>
      <c r="CG291" s="133"/>
      <c r="CH291" s="133"/>
      <c r="CI291" s="133"/>
      <c r="CJ291" s="133"/>
      <c r="CK291" s="133"/>
      <c r="CL291" s="133"/>
      <c r="CM291" s="133"/>
      <c r="CN291" s="133"/>
      <c r="CO291" s="133"/>
      <c r="CP291" s="133"/>
      <c r="CQ291" s="133"/>
      <c r="CR291" s="133"/>
      <c r="CS291" s="133"/>
      <c r="CT291" s="133"/>
      <c r="CU291" s="133"/>
      <c r="CV291" s="133"/>
      <c r="CW291" s="133"/>
      <c r="CX291" s="133"/>
      <c r="CY291" s="133"/>
      <c r="CZ291" s="133"/>
      <c r="DA291" s="133"/>
      <c r="DB291" s="133"/>
      <c r="DC291" s="133"/>
      <c r="DD291" s="133"/>
      <c r="DE291" s="133"/>
      <c r="DF291" s="133"/>
      <c r="DG291" s="133"/>
      <c r="DH291" s="133"/>
      <c r="DI291" s="133"/>
      <c r="DJ291" s="133"/>
      <c r="DK291" s="133"/>
      <c r="DL291" s="133"/>
      <c r="DM291" s="133"/>
      <c r="DN291" s="133"/>
      <c r="DO291" s="133"/>
      <c r="DP291" s="133"/>
      <c r="DQ291" s="133"/>
      <c r="DR291" s="133"/>
      <c r="DS291" s="133"/>
      <c r="DT291" s="133"/>
      <c r="DU291" s="133"/>
      <c r="DV291" s="133"/>
      <c r="DW291" s="133"/>
      <c r="DX291" s="133"/>
      <c r="DY291" s="133"/>
      <c r="DZ291" s="133"/>
      <c r="EA291" s="133"/>
      <c r="EB291" s="133"/>
      <c r="EC291" s="133"/>
      <c r="ED291" s="133"/>
      <c r="EE291" s="133"/>
      <c r="EF291" s="133"/>
      <c r="EG291" s="133"/>
      <c r="EH291" s="133"/>
      <c r="EI291" s="133"/>
      <c r="EJ291" s="133"/>
      <c r="EK291" s="133"/>
      <c r="EL291" s="133"/>
      <c r="EM291" s="133"/>
      <c r="EN291" s="133"/>
      <c r="EO291" s="133"/>
      <c r="EP291" s="133"/>
      <c r="EQ291" s="133"/>
      <c r="ER291" s="133"/>
      <c r="ES291" s="133"/>
      <c r="ET291" s="133"/>
      <c r="EU291" s="133"/>
      <c r="EV291" s="133"/>
      <c r="EW291" s="133"/>
      <c r="EX291" s="133"/>
      <c r="EY291" s="133"/>
      <c r="EZ291" s="133"/>
      <c r="FA291" s="133"/>
      <c r="FB291" s="133"/>
      <c r="FC291" s="133"/>
      <c r="FD291" s="133"/>
      <c r="FE291" s="133"/>
      <c r="FF291" s="133"/>
      <c r="FG291" s="133"/>
      <c r="FH291" s="133"/>
      <c r="FI291" s="133"/>
      <c r="FJ291" s="133"/>
      <c r="FK291" s="133"/>
      <c r="FL291" s="133"/>
      <c r="FM291" s="133"/>
      <c r="FN291" s="133"/>
      <c r="FO291" s="133"/>
      <c r="FP291" s="133"/>
      <c r="FQ291" s="133"/>
      <c r="FR291" s="133"/>
      <c r="FS291" s="133"/>
      <c r="FT291" s="133"/>
      <c r="FU291" s="133"/>
      <c r="FV291" s="133"/>
      <c r="FW291" s="133"/>
      <c r="FX291" s="133"/>
      <c r="FY291" s="133"/>
      <c r="FZ291" s="133"/>
      <c r="GA291" s="133"/>
      <c r="GB291" s="133"/>
      <c r="GC291" s="133"/>
      <c r="GD291" s="133"/>
      <c r="GE291" s="133"/>
      <c r="GF291" s="133"/>
      <c r="GG291" s="133"/>
      <c r="GH291" s="133"/>
      <c r="GI291" s="133"/>
      <c r="GJ291" s="133"/>
      <c r="GK291" s="133"/>
      <c r="GL291" s="133"/>
      <c r="GM291" s="133"/>
      <c r="GN291" s="133"/>
      <c r="GO291" s="133"/>
      <c r="GP291" s="133"/>
      <c r="GQ291" s="133"/>
      <c r="GR291" s="133"/>
      <c r="GS291" s="133"/>
      <c r="GT291" s="133"/>
      <c r="GU291" s="133"/>
      <c r="GV291" s="133"/>
      <c r="GW291" s="133"/>
    </row>
    <row r="292" spans="1:205" s="296" customFormat="1" ht="25.5">
      <c r="A292" s="211">
        <v>44832</v>
      </c>
      <c r="B292" s="205" t="s">
        <v>1766</v>
      </c>
      <c r="C292" s="206" t="s">
        <v>1751</v>
      </c>
      <c r="D292" s="335"/>
      <c r="E292" s="335">
        <v>75031000</v>
      </c>
      <c r="F292" s="309">
        <f t="shared" si="8"/>
        <v>451082600</v>
      </c>
      <c r="G292" s="60">
        <v>6</v>
      </c>
      <c r="H292" s="310">
        <v>6.1</v>
      </c>
      <c r="I292" s="549"/>
      <c r="J292" s="133"/>
      <c r="K292" s="133"/>
      <c r="L292" s="133"/>
      <c r="M292" s="133"/>
      <c r="N292" s="133"/>
      <c r="O292" s="133"/>
      <c r="P292" s="133"/>
      <c r="Q292" s="133"/>
      <c r="R292" s="133"/>
      <c r="S292" s="133"/>
      <c r="T292" s="133"/>
      <c r="U292" s="133"/>
      <c r="V292" s="133"/>
      <c r="W292" s="133"/>
      <c r="X292" s="133"/>
      <c r="Y292" s="133"/>
      <c r="Z292" s="133"/>
      <c r="AA292" s="133"/>
      <c r="AB292" s="133"/>
      <c r="AC292" s="133"/>
      <c r="AD292" s="133"/>
      <c r="AE292" s="133"/>
      <c r="AF292" s="133"/>
      <c r="AG292" s="133"/>
      <c r="AH292" s="133"/>
      <c r="AI292" s="133"/>
      <c r="AJ292" s="133"/>
      <c r="AK292" s="133"/>
      <c r="AL292" s="133"/>
      <c r="AM292" s="133"/>
      <c r="AN292" s="133"/>
      <c r="AO292" s="133"/>
      <c r="AP292" s="133"/>
      <c r="AQ292" s="133"/>
      <c r="AR292" s="133"/>
      <c r="AS292" s="133"/>
      <c r="AT292" s="133"/>
      <c r="AU292" s="133"/>
      <c r="AV292" s="133"/>
      <c r="AW292" s="133"/>
      <c r="AX292" s="133"/>
      <c r="AY292" s="133"/>
      <c r="AZ292" s="133"/>
      <c r="BA292" s="133"/>
      <c r="BB292" s="133"/>
      <c r="BC292" s="133"/>
      <c r="BD292" s="133"/>
      <c r="BE292" s="133"/>
      <c r="BF292" s="133"/>
      <c r="BG292" s="133"/>
      <c r="BH292" s="133"/>
      <c r="BI292" s="133"/>
      <c r="BJ292" s="133"/>
      <c r="BK292" s="133"/>
      <c r="BL292" s="133"/>
      <c r="BM292" s="133"/>
      <c r="BN292" s="133"/>
      <c r="BO292" s="133"/>
      <c r="BP292" s="133"/>
      <c r="BQ292" s="133"/>
      <c r="BR292" s="133"/>
      <c r="BS292" s="133"/>
      <c r="BT292" s="133"/>
      <c r="BU292" s="133"/>
      <c r="BV292" s="133"/>
      <c r="BW292" s="133"/>
      <c r="BX292" s="133"/>
      <c r="BY292" s="133"/>
      <c r="BZ292" s="133"/>
      <c r="CA292" s="133"/>
      <c r="CB292" s="133"/>
      <c r="CC292" s="133"/>
      <c r="CD292" s="133"/>
      <c r="CE292" s="133"/>
      <c r="CF292" s="133"/>
      <c r="CG292" s="133"/>
      <c r="CH292" s="133"/>
      <c r="CI292" s="133"/>
      <c r="CJ292" s="133"/>
      <c r="CK292" s="133"/>
      <c r="CL292" s="133"/>
      <c r="CM292" s="133"/>
      <c r="CN292" s="133"/>
      <c r="CO292" s="133"/>
      <c r="CP292" s="133"/>
      <c r="CQ292" s="133"/>
      <c r="CR292" s="133"/>
      <c r="CS292" s="133"/>
      <c r="CT292" s="133"/>
      <c r="CU292" s="133"/>
      <c r="CV292" s="133"/>
      <c r="CW292" s="133"/>
      <c r="CX292" s="133"/>
      <c r="CY292" s="133"/>
      <c r="CZ292" s="133"/>
      <c r="DA292" s="133"/>
      <c r="DB292" s="133"/>
      <c r="DC292" s="133"/>
      <c r="DD292" s="133"/>
      <c r="DE292" s="133"/>
      <c r="DF292" s="133"/>
      <c r="DG292" s="133"/>
      <c r="DH292" s="133"/>
      <c r="DI292" s="133"/>
      <c r="DJ292" s="133"/>
      <c r="DK292" s="133"/>
      <c r="DL292" s="133"/>
      <c r="DM292" s="133"/>
      <c r="DN292" s="133"/>
      <c r="DO292" s="133"/>
      <c r="DP292" s="133"/>
      <c r="DQ292" s="133"/>
      <c r="DR292" s="133"/>
      <c r="DS292" s="133"/>
      <c r="DT292" s="133"/>
      <c r="DU292" s="133"/>
      <c r="DV292" s="133"/>
      <c r="DW292" s="133"/>
      <c r="DX292" s="133"/>
      <c r="DY292" s="133"/>
      <c r="DZ292" s="133"/>
      <c r="EA292" s="133"/>
      <c r="EB292" s="133"/>
      <c r="EC292" s="133"/>
      <c r="ED292" s="133"/>
      <c r="EE292" s="133"/>
      <c r="EF292" s="133"/>
      <c r="EG292" s="133"/>
      <c r="EH292" s="133"/>
      <c r="EI292" s="133"/>
      <c r="EJ292" s="133"/>
      <c r="EK292" s="133"/>
      <c r="EL292" s="133"/>
      <c r="EM292" s="133"/>
      <c r="EN292" s="133"/>
      <c r="EO292" s="133"/>
      <c r="EP292" s="133"/>
      <c r="EQ292" s="133"/>
      <c r="ER292" s="133"/>
      <c r="ES292" s="133"/>
      <c r="ET292" s="133"/>
      <c r="EU292" s="133"/>
      <c r="EV292" s="133"/>
      <c r="EW292" s="133"/>
      <c r="EX292" s="133"/>
      <c r="EY292" s="133"/>
      <c r="EZ292" s="133"/>
      <c r="FA292" s="133"/>
      <c r="FB292" s="133"/>
      <c r="FC292" s="133"/>
      <c r="FD292" s="133"/>
      <c r="FE292" s="133"/>
      <c r="FF292" s="133"/>
      <c r="FG292" s="133"/>
      <c r="FH292" s="133"/>
      <c r="FI292" s="133"/>
      <c r="FJ292" s="133"/>
      <c r="FK292" s="133"/>
      <c r="FL292" s="133"/>
      <c r="FM292" s="133"/>
      <c r="FN292" s="133"/>
      <c r="FO292" s="133"/>
      <c r="FP292" s="133"/>
      <c r="FQ292" s="133"/>
      <c r="FR292" s="133"/>
      <c r="FS292" s="133"/>
      <c r="FT292" s="133"/>
      <c r="FU292" s="133"/>
      <c r="FV292" s="133"/>
      <c r="FW292" s="133"/>
      <c r="FX292" s="133"/>
      <c r="FY292" s="133"/>
      <c r="FZ292" s="133"/>
      <c r="GA292" s="133"/>
      <c r="GB292" s="133"/>
      <c r="GC292" s="133"/>
      <c r="GD292" s="133"/>
      <c r="GE292" s="133"/>
      <c r="GF292" s="133"/>
      <c r="GG292" s="133"/>
      <c r="GH292" s="133"/>
      <c r="GI292" s="133"/>
      <c r="GJ292" s="133"/>
      <c r="GK292" s="133"/>
      <c r="GL292" s="133"/>
      <c r="GM292" s="133"/>
      <c r="GN292" s="133"/>
      <c r="GO292" s="133"/>
      <c r="GP292" s="133"/>
      <c r="GQ292" s="133"/>
      <c r="GR292" s="133"/>
      <c r="GS292" s="133"/>
      <c r="GT292" s="133"/>
      <c r="GU292" s="133"/>
      <c r="GV292" s="133"/>
      <c r="GW292" s="133"/>
    </row>
    <row r="293" spans="1:205" s="296" customFormat="1">
      <c r="A293" s="211">
        <v>44834</v>
      </c>
      <c r="B293" s="205" t="s">
        <v>1767</v>
      </c>
      <c r="C293" s="206" t="s">
        <v>1752</v>
      </c>
      <c r="D293" s="210"/>
      <c r="E293" s="335">
        <v>13576000</v>
      </c>
      <c r="F293" s="309">
        <f t="shared" si="8"/>
        <v>437506600</v>
      </c>
      <c r="G293" s="60">
        <v>6</v>
      </c>
      <c r="H293" s="310">
        <v>6.1</v>
      </c>
      <c r="I293" s="549"/>
      <c r="J293" s="133"/>
      <c r="K293" s="133"/>
      <c r="L293" s="133"/>
      <c r="M293" s="133"/>
      <c r="N293" s="133"/>
      <c r="O293" s="133"/>
      <c r="P293" s="133"/>
      <c r="Q293" s="133"/>
      <c r="R293" s="133"/>
      <c r="S293" s="133"/>
      <c r="T293" s="133"/>
      <c r="U293" s="133"/>
      <c r="V293" s="133"/>
      <c r="W293" s="133"/>
      <c r="X293" s="133"/>
      <c r="Y293" s="133"/>
      <c r="Z293" s="133"/>
      <c r="AA293" s="133"/>
      <c r="AB293" s="133"/>
      <c r="AC293" s="133"/>
      <c r="AD293" s="133"/>
      <c r="AE293" s="133"/>
      <c r="AF293" s="133"/>
      <c r="AG293" s="133"/>
      <c r="AH293" s="133"/>
      <c r="AI293" s="133"/>
      <c r="AJ293" s="133"/>
      <c r="AK293" s="133"/>
      <c r="AL293" s="133"/>
      <c r="AM293" s="133"/>
      <c r="AN293" s="133"/>
      <c r="AO293" s="133"/>
      <c r="AP293" s="133"/>
      <c r="AQ293" s="133"/>
      <c r="AR293" s="133"/>
      <c r="AS293" s="133"/>
      <c r="AT293" s="133"/>
      <c r="AU293" s="133"/>
      <c r="AV293" s="133"/>
      <c r="AW293" s="133"/>
      <c r="AX293" s="133"/>
      <c r="AY293" s="133"/>
      <c r="AZ293" s="133"/>
      <c r="BA293" s="133"/>
      <c r="BB293" s="133"/>
      <c r="BC293" s="133"/>
      <c r="BD293" s="133"/>
      <c r="BE293" s="133"/>
      <c r="BF293" s="133"/>
      <c r="BG293" s="133"/>
      <c r="BH293" s="133"/>
      <c r="BI293" s="133"/>
      <c r="BJ293" s="133"/>
      <c r="BK293" s="133"/>
      <c r="BL293" s="133"/>
      <c r="BM293" s="133"/>
      <c r="BN293" s="133"/>
      <c r="BO293" s="133"/>
      <c r="BP293" s="133"/>
      <c r="BQ293" s="133"/>
      <c r="BR293" s="133"/>
      <c r="BS293" s="133"/>
      <c r="BT293" s="133"/>
      <c r="BU293" s="133"/>
      <c r="BV293" s="133"/>
      <c r="BW293" s="133"/>
      <c r="BX293" s="133"/>
      <c r="BY293" s="133"/>
      <c r="BZ293" s="133"/>
      <c r="CA293" s="133"/>
      <c r="CB293" s="133"/>
      <c r="CC293" s="133"/>
      <c r="CD293" s="133"/>
      <c r="CE293" s="133"/>
      <c r="CF293" s="133"/>
      <c r="CG293" s="133"/>
      <c r="CH293" s="133"/>
      <c r="CI293" s="133"/>
      <c r="CJ293" s="133"/>
      <c r="CK293" s="133"/>
      <c r="CL293" s="133"/>
      <c r="CM293" s="133"/>
      <c r="CN293" s="133"/>
      <c r="CO293" s="133"/>
      <c r="CP293" s="133"/>
      <c r="CQ293" s="133"/>
      <c r="CR293" s="133"/>
      <c r="CS293" s="133"/>
      <c r="CT293" s="133"/>
      <c r="CU293" s="133"/>
      <c r="CV293" s="133"/>
      <c r="CW293" s="133"/>
      <c r="CX293" s="133"/>
      <c r="CY293" s="133"/>
      <c r="CZ293" s="133"/>
      <c r="DA293" s="133"/>
      <c r="DB293" s="133"/>
      <c r="DC293" s="133"/>
      <c r="DD293" s="133"/>
      <c r="DE293" s="133"/>
      <c r="DF293" s="133"/>
      <c r="DG293" s="133"/>
      <c r="DH293" s="133"/>
      <c r="DI293" s="133"/>
      <c r="DJ293" s="133"/>
      <c r="DK293" s="133"/>
      <c r="DL293" s="133"/>
      <c r="DM293" s="133"/>
      <c r="DN293" s="133"/>
      <c r="DO293" s="133"/>
      <c r="DP293" s="133"/>
      <c r="DQ293" s="133"/>
      <c r="DR293" s="133"/>
      <c r="DS293" s="133"/>
      <c r="DT293" s="133"/>
      <c r="DU293" s="133"/>
      <c r="DV293" s="133"/>
      <c r="DW293" s="133"/>
      <c r="DX293" s="133"/>
      <c r="DY293" s="133"/>
      <c r="DZ293" s="133"/>
      <c r="EA293" s="133"/>
      <c r="EB293" s="133"/>
      <c r="EC293" s="133"/>
      <c r="ED293" s="133"/>
      <c r="EE293" s="133"/>
      <c r="EF293" s="133"/>
      <c r="EG293" s="133"/>
      <c r="EH293" s="133"/>
      <c r="EI293" s="133"/>
      <c r="EJ293" s="133"/>
      <c r="EK293" s="133"/>
      <c r="EL293" s="133"/>
      <c r="EM293" s="133"/>
      <c r="EN293" s="133"/>
      <c r="EO293" s="133"/>
      <c r="EP293" s="133"/>
      <c r="EQ293" s="133"/>
      <c r="ER293" s="133"/>
      <c r="ES293" s="133"/>
      <c r="ET293" s="133"/>
      <c r="EU293" s="133"/>
      <c r="EV293" s="133"/>
      <c r="EW293" s="133"/>
      <c r="EX293" s="133"/>
      <c r="EY293" s="133"/>
      <c r="EZ293" s="133"/>
      <c r="FA293" s="133"/>
      <c r="FB293" s="133"/>
      <c r="FC293" s="133"/>
      <c r="FD293" s="133"/>
      <c r="FE293" s="133"/>
      <c r="FF293" s="133"/>
      <c r="FG293" s="133"/>
      <c r="FH293" s="133"/>
      <c r="FI293" s="133"/>
      <c r="FJ293" s="133"/>
      <c r="FK293" s="133"/>
      <c r="FL293" s="133"/>
      <c r="FM293" s="133"/>
      <c r="FN293" s="133"/>
      <c r="FO293" s="133"/>
      <c r="FP293" s="133"/>
      <c r="FQ293" s="133"/>
      <c r="FR293" s="133"/>
      <c r="FS293" s="133"/>
      <c r="FT293" s="133"/>
      <c r="FU293" s="133"/>
      <c r="FV293" s="133"/>
      <c r="FW293" s="133"/>
      <c r="FX293" s="133"/>
      <c r="FY293" s="133"/>
      <c r="FZ293" s="133"/>
      <c r="GA293" s="133"/>
      <c r="GB293" s="133"/>
      <c r="GC293" s="133"/>
      <c r="GD293" s="133"/>
      <c r="GE293" s="133"/>
      <c r="GF293" s="133"/>
      <c r="GG293" s="133"/>
      <c r="GH293" s="133"/>
      <c r="GI293" s="133"/>
      <c r="GJ293" s="133"/>
      <c r="GK293" s="133"/>
      <c r="GL293" s="133"/>
      <c r="GM293" s="133"/>
      <c r="GN293" s="133"/>
      <c r="GO293" s="133"/>
      <c r="GP293" s="133"/>
      <c r="GQ293" s="133"/>
      <c r="GR293" s="133"/>
      <c r="GS293" s="133"/>
      <c r="GT293" s="133"/>
      <c r="GU293" s="133"/>
      <c r="GV293" s="133"/>
      <c r="GW293" s="133"/>
    </row>
    <row r="294" spans="1:205" s="296" customFormat="1">
      <c r="A294" s="381"/>
      <c r="B294" s="205"/>
      <c r="C294" s="312" t="s">
        <v>1375</v>
      </c>
      <c r="D294" s="373">
        <f>SUM(D270:D293)</f>
        <v>203400196</v>
      </c>
      <c r="E294" s="373">
        <f>SUM(E270:E293)</f>
        <v>222000000</v>
      </c>
      <c r="F294" s="314">
        <f>F269+D294-E294</f>
        <v>437506600</v>
      </c>
      <c r="G294" s="60"/>
      <c r="H294" s="310"/>
      <c r="I294" s="549"/>
      <c r="J294" s="133"/>
      <c r="K294" s="133"/>
      <c r="L294" s="133"/>
      <c r="M294" s="133"/>
      <c r="N294" s="133"/>
      <c r="O294" s="133"/>
      <c r="P294" s="133"/>
      <c r="Q294" s="133"/>
      <c r="R294" s="133"/>
      <c r="S294" s="133"/>
      <c r="T294" s="133"/>
      <c r="U294" s="133"/>
      <c r="V294" s="133"/>
      <c r="W294" s="133"/>
      <c r="X294" s="133"/>
      <c r="Y294" s="133"/>
      <c r="Z294" s="133"/>
      <c r="AA294" s="133"/>
      <c r="AB294" s="133"/>
      <c r="AC294" s="133"/>
      <c r="AD294" s="133"/>
      <c r="AE294" s="133"/>
      <c r="AF294" s="133"/>
      <c r="AG294" s="133"/>
      <c r="AH294" s="133"/>
      <c r="AI294" s="133"/>
      <c r="AJ294" s="133"/>
      <c r="AK294" s="133"/>
      <c r="AL294" s="133"/>
      <c r="AM294" s="133"/>
      <c r="AN294" s="133"/>
      <c r="AO294" s="133"/>
      <c r="AP294" s="133"/>
      <c r="AQ294" s="133"/>
      <c r="AR294" s="133"/>
      <c r="AS294" s="133"/>
      <c r="AT294" s="133"/>
      <c r="AU294" s="133"/>
      <c r="AV294" s="133"/>
      <c r="AW294" s="133"/>
      <c r="AX294" s="133"/>
      <c r="AY294" s="133"/>
      <c r="AZ294" s="133"/>
      <c r="BA294" s="133"/>
      <c r="BB294" s="133"/>
      <c r="BC294" s="133"/>
      <c r="BD294" s="133"/>
      <c r="BE294" s="133"/>
      <c r="BF294" s="133"/>
      <c r="BG294" s="133"/>
      <c r="BH294" s="133"/>
      <c r="BI294" s="133"/>
      <c r="BJ294" s="133"/>
      <c r="BK294" s="133"/>
      <c r="BL294" s="133"/>
      <c r="BM294" s="133"/>
      <c r="BN294" s="133"/>
      <c r="BO294" s="133"/>
      <c r="BP294" s="133"/>
      <c r="BQ294" s="133"/>
      <c r="BR294" s="133"/>
      <c r="BS294" s="133"/>
      <c r="BT294" s="133"/>
      <c r="BU294" s="133"/>
      <c r="BV294" s="133"/>
      <c r="BW294" s="133"/>
      <c r="BX294" s="133"/>
      <c r="BY294" s="133"/>
      <c r="BZ294" s="133"/>
      <c r="CA294" s="133"/>
      <c r="CB294" s="133"/>
      <c r="CC294" s="133"/>
      <c r="CD294" s="133"/>
      <c r="CE294" s="133"/>
      <c r="CF294" s="133"/>
      <c r="CG294" s="133"/>
      <c r="CH294" s="133"/>
      <c r="CI294" s="133"/>
      <c r="CJ294" s="133"/>
      <c r="CK294" s="133"/>
      <c r="CL294" s="133"/>
      <c r="CM294" s="133"/>
      <c r="CN294" s="133"/>
      <c r="CO294" s="133"/>
      <c r="CP294" s="133"/>
      <c r="CQ294" s="133"/>
      <c r="CR294" s="133"/>
      <c r="CS294" s="133"/>
      <c r="CT294" s="133"/>
      <c r="CU294" s="133"/>
      <c r="CV294" s="133"/>
      <c r="CW294" s="133"/>
      <c r="CX294" s="133"/>
      <c r="CY294" s="133"/>
      <c r="CZ294" s="133"/>
      <c r="DA294" s="133"/>
      <c r="DB294" s="133"/>
      <c r="DC294" s="133"/>
      <c r="DD294" s="133"/>
      <c r="DE294" s="133"/>
      <c r="DF294" s="133"/>
      <c r="DG294" s="133"/>
      <c r="DH294" s="133"/>
      <c r="DI294" s="133"/>
      <c r="DJ294" s="133"/>
      <c r="DK294" s="133"/>
      <c r="DL294" s="133"/>
      <c r="DM294" s="133"/>
      <c r="DN294" s="133"/>
      <c r="DO294" s="133"/>
      <c r="DP294" s="133"/>
      <c r="DQ294" s="133"/>
      <c r="DR294" s="133"/>
      <c r="DS294" s="133"/>
      <c r="DT294" s="133"/>
      <c r="DU294" s="133"/>
      <c r="DV294" s="133"/>
      <c r="DW294" s="133"/>
      <c r="DX294" s="133"/>
      <c r="DY294" s="133"/>
      <c r="DZ294" s="133"/>
      <c r="EA294" s="133"/>
      <c r="EB294" s="133"/>
      <c r="EC294" s="133"/>
      <c r="ED294" s="133"/>
      <c r="EE294" s="133"/>
      <c r="EF294" s="133"/>
      <c r="EG294" s="133"/>
      <c r="EH294" s="133"/>
      <c r="EI294" s="133"/>
      <c r="EJ294" s="133"/>
      <c r="EK294" s="133"/>
      <c r="EL294" s="133"/>
      <c r="EM294" s="133"/>
      <c r="EN294" s="133"/>
      <c r="EO294" s="133"/>
      <c r="EP294" s="133"/>
      <c r="EQ294" s="133"/>
      <c r="ER294" s="133"/>
      <c r="ES294" s="133"/>
      <c r="ET294" s="133"/>
      <c r="EU294" s="133"/>
      <c r="EV294" s="133"/>
      <c r="EW294" s="133"/>
      <c r="EX294" s="133"/>
      <c r="EY294" s="133"/>
      <c r="EZ294" s="133"/>
      <c r="FA294" s="133"/>
      <c r="FB294" s="133"/>
      <c r="FC294" s="133"/>
      <c r="FD294" s="133"/>
      <c r="FE294" s="133"/>
      <c r="FF294" s="133"/>
      <c r="FG294" s="133"/>
      <c r="FH294" s="133"/>
      <c r="FI294" s="133"/>
      <c r="FJ294" s="133"/>
      <c r="FK294" s="133"/>
      <c r="FL294" s="133"/>
      <c r="FM294" s="133"/>
      <c r="FN294" s="133"/>
      <c r="FO294" s="133"/>
      <c r="FP294" s="133"/>
      <c r="FQ294" s="133"/>
      <c r="FR294" s="133"/>
      <c r="FS294" s="133"/>
      <c r="FT294" s="133"/>
      <c r="FU294" s="133"/>
      <c r="FV294" s="133"/>
      <c r="FW294" s="133"/>
      <c r="FX294" s="133"/>
      <c r="FY294" s="133"/>
      <c r="FZ294" s="133"/>
      <c r="GA294" s="133"/>
      <c r="GB294" s="133"/>
      <c r="GC294" s="133"/>
      <c r="GD294" s="133"/>
      <c r="GE294" s="133"/>
      <c r="GF294" s="133"/>
      <c r="GG294" s="133"/>
      <c r="GH294" s="133"/>
      <c r="GI294" s="133"/>
      <c r="GJ294" s="133"/>
      <c r="GK294" s="133"/>
      <c r="GL294" s="133"/>
      <c r="GM294" s="133"/>
      <c r="GN294" s="133"/>
      <c r="GO294" s="133"/>
      <c r="GP294" s="133"/>
      <c r="GQ294" s="133"/>
      <c r="GR294" s="133"/>
      <c r="GS294" s="133"/>
      <c r="GT294" s="133"/>
      <c r="GU294" s="133"/>
      <c r="GV294" s="133"/>
      <c r="GW294" s="133"/>
    </row>
    <row r="295" spans="1:205" s="296" customFormat="1" ht="13.5" thickBot="1">
      <c r="A295" s="382"/>
      <c r="B295" s="351"/>
      <c r="C295" s="324"/>
      <c r="D295" s="224"/>
      <c r="E295" s="224"/>
      <c r="F295" s="362"/>
      <c r="G295" s="104"/>
      <c r="H295" s="419"/>
      <c r="I295" s="549"/>
      <c r="J295" s="133"/>
      <c r="K295" s="133"/>
      <c r="L295" s="133"/>
      <c r="M295" s="133"/>
      <c r="N295" s="133"/>
      <c r="O295" s="133"/>
      <c r="P295" s="133"/>
      <c r="Q295" s="133"/>
      <c r="R295" s="133"/>
      <c r="S295" s="133"/>
      <c r="T295" s="133"/>
      <c r="U295" s="133"/>
      <c r="V295" s="133"/>
      <c r="W295" s="133"/>
      <c r="X295" s="133"/>
      <c r="Y295" s="133"/>
      <c r="Z295" s="133"/>
      <c r="AA295" s="133"/>
      <c r="AB295" s="133"/>
      <c r="AC295" s="133"/>
      <c r="AD295" s="133"/>
      <c r="AE295" s="133"/>
      <c r="AF295" s="133"/>
      <c r="AG295" s="133"/>
      <c r="AH295" s="133"/>
      <c r="AI295" s="133"/>
      <c r="AJ295" s="133"/>
      <c r="AK295" s="133"/>
      <c r="AL295" s="133"/>
      <c r="AM295" s="133"/>
      <c r="AN295" s="133"/>
      <c r="AO295" s="133"/>
      <c r="AP295" s="133"/>
      <c r="AQ295" s="133"/>
      <c r="AR295" s="133"/>
      <c r="AS295" s="133"/>
      <c r="AT295" s="133"/>
      <c r="AU295" s="133"/>
      <c r="AV295" s="133"/>
      <c r="AW295" s="133"/>
      <c r="AX295" s="133"/>
      <c r="AY295" s="133"/>
      <c r="AZ295" s="133"/>
      <c r="BA295" s="133"/>
      <c r="BB295" s="133"/>
      <c r="BC295" s="133"/>
      <c r="BD295" s="133"/>
      <c r="BE295" s="133"/>
      <c r="BF295" s="133"/>
      <c r="BG295" s="133"/>
      <c r="BH295" s="133"/>
      <c r="BI295" s="133"/>
      <c r="BJ295" s="133"/>
      <c r="BK295" s="133"/>
      <c r="BL295" s="133"/>
      <c r="BM295" s="133"/>
      <c r="BN295" s="133"/>
      <c r="BO295" s="133"/>
      <c r="BP295" s="133"/>
      <c r="BQ295" s="133"/>
      <c r="BR295" s="133"/>
      <c r="BS295" s="133"/>
      <c r="BT295" s="133"/>
      <c r="BU295" s="133"/>
      <c r="BV295" s="133"/>
      <c r="BW295" s="133"/>
      <c r="BX295" s="133"/>
      <c r="BY295" s="133"/>
      <c r="BZ295" s="133"/>
      <c r="CA295" s="133"/>
      <c r="CB295" s="133"/>
      <c r="CC295" s="133"/>
      <c r="CD295" s="133"/>
      <c r="CE295" s="133"/>
      <c r="CF295" s="133"/>
      <c r="CG295" s="133"/>
      <c r="CH295" s="133"/>
      <c r="CI295" s="133"/>
      <c r="CJ295" s="133"/>
      <c r="CK295" s="133"/>
      <c r="CL295" s="133"/>
      <c r="CM295" s="133"/>
      <c r="CN295" s="133"/>
      <c r="CO295" s="133"/>
      <c r="CP295" s="133"/>
      <c r="CQ295" s="133"/>
      <c r="CR295" s="133"/>
      <c r="CS295" s="133"/>
      <c r="CT295" s="133"/>
      <c r="CU295" s="133"/>
      <c r="CV295" s="133"/>
      <c r="CW295" s="133"/>
      <c r="CX295" s="133"/>
      <c r="CY295" s="133"/>
      <c r="CZ295" s="133"/>
      <c r="DA295" s="133"/>
      <c r="DB295" s="133"/>
      <c r="DC295" s="133"/>
      <c r="DD295" s="133"/>
      <c r="DE295" s="133"/>
      <c r="DF295" s="133"/>
      <c r="DG295" s="133"/>
      <c r="DH295" s="133"/>
      <c r="DI295" s="133"/>
      <c r="DJ295" s="133"/>
      <c r="DK295" s="133"/>
      <c r="DL295" s="133"/>
      <c r="DM295" s="133"/>
      <c r="DN295" s="133"/>
      <c r="DO295" s="133"/>
      <c r="DP295" s="133"/>
      <c r="DQ295" s="133"/>
      <c r="DR295" s="133"/>
      <c r="DS295" s="133"/>
      <c r="DT295" s="133"/>
      <c r="DU295" s="133"/>
      <c r="DV295" s="133"/>
      <c r="DW295" s="133"/>
      <c r="DX295" s="133"/>
      <c r="DY295" s="133"/>
      <c r="DZ295" s="133"/>
      <c r="EA295" s="133"/>
      <c r="EB295" s="133"/>
      <c r="EC295" s="133"/>
      <c r="ED295" s="133"/>
      <c r="EE295" s="133"/>
      <c r="EF295" s="133"/>
      <c r="EG295" s="133"/>
      <c r="EH295" s="133"/>
      <c r="EI295" s="133"/>
      <c r="EJ295" s="133"/>
      <c r="EK295" s="133"/>
      <c r="EL295" s="133"/>
      <c r="EM295" s="133"/>
      <c r="EN295" s="133"/>
      <c r="EO295" s="133"/>
      <c r="EP295" s="133"/>
      <c r="EQ295" s="133"/>
      <c r="ER295" s="133"/>
      <c r="ES295" s="133"/>
      <c r="ET295" s="133"/>
      <c r="EU295" s="133"/>
      <c r="EV295" s="133"/>
      <c r="EW295" s="133"/>
      <c r="EX295" s="133"/>
      <c r="EY295" s="133"/>
      <c r="EZ295" s="133"/>
      <c r="FA295" s="133"/>
      <c r="FB295" s="133"/>
      <c r="FC295" s="133"/>
      <c r="FD295" s="133"/>
      <c r="FE295" s="133"/>
      <c r="FF295" s="133"/>
      <c r="FG295" s="133"/>
      <c r="FH295" s="133"/>
      <c r="FI295" s="133"/>
      <c r="FJ295" s="133"/>
      <c r="FK295" s="133"/>
      <c r="FL295" s="133"/>
      <c r="FM295" s="133"/>
      <c r="FN295" s="133"/>
      <c r="FO295" s="133"/>
      <c r="FP295" s="133"/>
      <c r="FQ295" s="133"/>
      <c r="FR295" s="133"/>
      <c r="FS295" s="133"/>
      <c r="FT295" s="133"/>
      <c r="FU295" s="133"/>
      <c r="FV295" s="133"/>
      <c r="FW295" s="133"/>
      <c r="FX295" s="133"/>
      <c r="FY295" s="133"/>
      <c r="FZ295" s="133"/>
      <c r="GA295" s="133"/>
      <c r="GB295" s="133"/>
      <c r="GC295" s="133"/>
      <c r="GD295" s="133"/>
      <c r="GE295" s="133"/>
      <c r="GF295" s="133"/>
      <c r="GG295" s="133"/>
      <c r="GH295" s="133"/>
      <c r="GI295" s="133"/>
      <c r="GJ295" s="133"/>
      <c r="GK295" s="133"/>
      <c r="GL295" s="133"/>
      <c r="GM295" s="133"/>
      <c r="GN295" s="133"/>
      <c r="GO295" s="133"/>
      <c r="GP295" s="133"/>
      <c r="GQ295" s="133"/>
      <c r="GR295" s="133"/>
      <c r="GS295" s="133"/>
      <c r="GT295" s="133"/>
      <c r="GU295" s="133"/>
      <c r="GV295" s="133"/>
      <c r="GW295" s="133"/>
    </row>
    <row r="296" spans="1:205" s="296" customFormat="1" ht="13.5" thickTop="1">
      <c r="A296" s="327" t="s">
        <v>1377</v>
      </c>
      <c r="B296" s="213"/>
      <c r="C296" s="355" t="s">
        <v>1376</v>
      </c>
      <c r="D296" s="383"/>
      <c r="E296" s="383"/>
      <c r="F296" s="365">
        <f>F294</f>
        <v>437506600</v>
      </c>
      <c r="G296" s="105"/>
      <c r="H296" s="425"/>
      <c r="I296" s="549"/>
      <c r="J296" s="133"/>
      <c r="K296" s="133"/>
      <c r="L296" s="133"/>
      <c r="M296" s="133"/>
      <c r="N296" s="133"/>
      <c r="O296" s="133"/>
      <c r="P296" s="133"/>
      <c r="Q296" s="133"/>
      <c r="R296" s="133"/>
      <c r="S296" s="133"/>
      <c r="T296" s="133"/>
      <c r="U296" s="133"/>
      <c r="V296" s="133"/>
      <c r="W296" s="133"/>
      <c r="X296" s="133"/>
      <c r="Y296" s="133"/>
      <c r="Z296" s="133"/>
      <c r="AA296" s="133"/>
      <c r="AB296" s="133"/>
      <c r="AC296" s="133"/>
      <c r="AD296" s="133"/>
      <c r="AE296" s="133"/>
      <c r="AF296" s="133"/>
      <c r="AG296" s="133"/>
      <c r="AH296" s="133"/>
      <c r="AI296" s="133"/>
      <c r="AJ296" s="133"/>
      <c r="AK296" s="133"/>
      <c r="AL296" s="133"/>
      <c r="AM296" s="133"/>
      <c r="AN296" s="133"/>
      <c r="AO296" s="133"/>
      <c r="AP296" s="133"/>
      <c r="AQ296" s="133"/>
      <c r="AR296" s="133"/>
      <c r="AS296" s="133"/>
      <c r="AT296" s="133"/>
      <c r="AU296" s="133"/>
      <c r="AV296" s="133"/>
      <c r="AW296" s="133"/>
      <c r="AX296" s="133"/>
      <c r="AY296" s="133"/>
      <c r="AZ296" s="133"/>
      <c r="BA296" s="133"/>
      <c r="BB296" s="133"/>
      <c r="BC296" s="133"/>
      <c r="BD296" s="133"/>
      <c r="BE296" s="133"/>
      <c r="BF296" s="133"/>
      <c r="BG296" s="133"/>
      <c r="BH296" s="133"/>
      <c r="BI296" s="133"/>
      <c r="BJ296" s="133"/>
      <c r="BK296" s="133"/>
      <c r="BL296" s="133"/>
      <c r="BM296" s="133"/>
      <c r="BN296" s="133"/>
      <c r="BO296" s="133"/>
      <c r="BP296" s="133"/>
      <c r="BQ296" s="133"/>
      <c r="BR296" s="133"/>
      <c r="BS296" s="133"/>
      <c r="BT296" s="133"/>
      <c r="BU296" s="133"/>
      <c r="BV296" s="133"/>
      <c r="BW296" s="133"/>
      <c r="BX296" s="133"/>
      <c r="BY296" s="133"/>
      <c r="BZ296" s="133"/>
      <c r="CA296" s="133"/>
      <c r="CB296" s="133"/>
      <c r="CC296" s="133"/>
      <c r="CD296" s="133"/>
      <c r="CE296" s="133"/>
      <c r="CF296" s="133"/>
      <c r="CG296" s="133"/>
      <c r="CH296" s="133"/>
      <c r="CI296" s="133"/>
      <c r="CJ296" s="133"/>
      <c r="CK296" s="133"/>
      <c r="CL296" s="133"/>
      <c r="CM296" s="133"/>
      <c r="CN296" s="133"/>
      <c r="CO296" s="133"/>
      <c r="CP296" s="133"/>
      <c r="CQ296" s="133"/>
      <c r="CR296" s="133"/>
      <c r="CS296" s="133"/>
      <c r="CT296" s="133"/>
      <c r="CU296" s="133"/>
      <c r="CV296" s="133"/>
      <c r="CW296" s="133"/>
      <c r="CX296" s="133"/>
      <c r="CY296" s="133"/>
      <c r="CZ296" s="133"/>
      <c r="DA296" s="133"/>
      <c r="DB296" s="133"/>
      <c r="DC296" s="133"/>
      <c r="DD296" s="133"/>
      <c r="DE296" s="133"/>
      <c r="DF296" s="133"/>
      <c r="DG296" s="133"/>
      <c r="DH296" s="133"/>
      <c r="DI296" s="133"/>
      <c r="DJ296" s="133"/>
      <c r="DK296" s="133"/>
      <c r="DL296" s="133"/>
      <c r="DM296" s="133"/>
      <c r="DN296" s="133"/>
      <c r="DO296" s="133"/>
      <c r="DP296" s="133"/>
      <c r="DQ296" s="133"/>
      <c r="DR296" s="133"/>
      <c r="DS296" s="133"/>
      <c r="DT296" s="133"/>
      <c r="DU296" s="133"/>
      <c r="DV296" s="133"/>
      <c r="DW296" s="133"/>
      <c r="DX296" s="133"/>
      <c r="DY296" s="133"/>
      <c r="DZ296" s="133"/>
      <c r="EA296" s="133"/>
      <c r="EB296" s="133"/>
      <c r="EC296" s="133"/>
      <c r="ED296" s="133"/>
      <c r="EE296" s="133"/>
      <c r="EF296" s="133"/>
      <c r="EG296" s="133"/>
      <c r="EH296" s="133"/>
      <c r="EI296" s="133"/>
      <c r="EJ296" s="133"/>
      <c r="EK296" s="133"/>
      <c r="EL296" s="133"/>
      <c r="EM296" s="133"/>
      <c r="EN296" s="133"/>
      <c r="EO296" s="133"/>
      <c r="EP296" s="133"/>
      <c r="EQ296" s="133"/>
      <c r="ER296" s="133"/>
      <c r="ES296" s="133"/>
      <c r="ET296" s="133"/>
      <c r="EU296" s="133"/>
      <c r="EV296" s="133"/>
      <c r="EW296" s="133"/>
      <c r="EX296" s="133"/>
      <c r="EY296" s="133"/>
      <c r="EZ296" s="133"/>
      <c r="FA296" s="133"/>
      <c r="FB296" s="133"/>
      <c r="FC296" s="133"/>
      <c r="FD296" s="133"/>
      <c r="FE296" s="133"/>
      <c r="FF296" s="133"/>
      <c r="FG296" s="133"/>
      <c r="FH296" s="133"/>
      <c r="FI296" s="133"/>
      <c r="FJ296" s="133"/>
      <c r="FK296" s="133"/>
      <c r="FL296" s="133"/>
      <c r="FM296" s="133"/>
      <c r="FN296" s="133"/>
      <c r="FO296" s="133"/>
      <c r="FP296" s="133"/>
      <c r="FQ296" s="133"/>
      <c r="FR296" s="133"/>
      <c r="FS296" s="133"/>
      <c r="FT296" s="133"/>
      <c r="FU296" s="133"/>
      <c r="FV296" s="133"/>
      <c r="FW296" s="133"/>
      <c r="FX296" s="133"/>
      <c r="FY296" s="133"/>
      <c r="FZ296" s="133"/>
      <c r="GA296" s="133"/>
      <c r="GB296" s="133"/>
      <c r="GC296" s="133"/>
      <c r="GD296" s="133"/>
      <c r="GE296" s="133"/>
      <c r="GF296" s="133"/>
      <c r="GG296" s="133"/>
      <c r="GH296" s="133"/>
      <c r="GI296" s="133"/>
      <c r="GJ296" s="133"/>
      <c r="GK296" s="133"/>
      <c r="GL296" s="133"/>
      <c r="GM296" s="133"/>
      <c r="GN296" s="133"/>
      <c r="GO296" s="133"/>
      <c r="GP296" s="133"/>
      <c r="GQ296" s="133"/>
      <c r="GR296" s="133"/>
      <c r="GS296" s="133"/>
      <c r="GT296" s="133"/>
      <c r="GU296" s="133"/>
      <c r="GV296" s="133"/>
      <c r="GW296" s="133"/>
    </row>
    <row r="297" spans="1:205" s="296" customFormat="1">
      <c r="A297" s="384">
        <v>44835</v>
      </c>
      <c r="B297" s="213" t="s">
        <v>1781</v>
      </c>
      <c r="C297" s="177" t="s">
        <v>2547</v>
      </c>
      <c r="D297" s="335">
        <v>100000</v>
      </c>
      <c r="E297" s="335"/>
      <c r="F297" s="347">
        <f>F296+D297-E297</f>
        <v>437606600</v>
      </c>
      <c r="G297" s="60">
        <v>3</v>
      </c>
      <c r="H297" s="310"/>
      <c r="I297" s="549"/>
      <c r="J297" s="133"/>
      <c r="K297" s="133"/>
      <c r="L297" s="133"/>
      <c r="M297" s="133"/>
      <c r="N297" s="133"/>
      <c r="O297" s="133"/>
      <c r="P297" s="133"/>
      <c r="Q297" s="133"/>
      <c r="R297" s="133"/>
      <c r="S297" s="133"/>
      <c r="T297" s="133"/>
      <c r="U297" s="133"/>
      <c r="V297" s="133"/>
      <c r="W297" s="133"/>
      <c r="X297" s="133"/>
      <c r="Y297" s="133"/>
      <c r="Z297" s="133"/>
      <c r="AA297" s="133"/>
      <c r="AB297" s="133"/>
      <c r="AC297" s="133"/>
      <c r="AD297" s="133"/>
      <c r="AE297" s="133"/>
      <c r="AF297" s="133"/>
      <c r="AG297" s="133"/>
      <c r="AH297" s="133"/>
      <c r="AI297" s="133"/>
      <c r="AJ297" s="133"/>
      <c r="AK297" s="133"/>
      <c r="AL297" s="133"/>
      <c r="AM297" s="133"/>
      <c r="AN297" s="133"/>
      <c r="AO297" s="133"/>
      <c r="AP297" s="133"/>
      <c r="AQ297" s="133"/>
      <c r="AR297" s="133"/>
      <c r="AS297" s="133"/>
      <c r="AT297" s="133"/>
      <c r="AU297" s="133"/>
      <c r="AV297" s="133"/>
      <c r="AW297" s="133"/>
      <c r="AX297" s="133"/>
      <c r="AY297" s="133"/>
      <c r="AZ297" s="133"/>
      <c r="BA297" s="133"/>
      <c r="BB297" s="133"/>
      <c r="BC297" s="133"/>
      <c r="BD297" s="133"/>
      <c r="BE297" s="133"/>
      <c r="BF297" s="133"/>
      <c r="BG297" s="133"/>
      <c r="BH297" s="133"/>
      <c r="BI297" s="133"/>
      <c r="BJ297" s="133"/>
      <c r="BK297" s="133"/>
      <c r="BL297" s="133"/>
      <c r="BM297" s="133"/>
      <c r="BN297" s="133"/>
      <c r="BO297" s="133"/>
      <c r="BP297" s="133"/>
      <c r="BQ297" s="133"/>
      <c r="BR297" s="133"/>
      <c r="BS297" s="133"/>
      <c r="BT297" s="133"/>
      <c r="BU297" s="133"/>
      <c r="BV297" s="133"/>
      <c r="BW297" s="133"/>
      <c r="BX297" s="133"/>
      <c r="BY297" s="133"/>
      <c r="BZ297" s="133"/>
      <c r="CA297" s="133"/>
      <c r="CB297" s="133"/>
      <c r="CC297" s="133"/>
      <c r="CD297" s="133"/>
      <c r="CE297" s="133"/>
      <c r="CF297" s="133"/>
      <c r="CG297" s="133"/>
      <c r="CH297" s="133"/>
      <c r="CI297" s="133"/>
      <c r="CJ297" s="133"/>
      <c r="CK297" s="133"/>
      <c r="CL297" s="133"/>
      <c r="CM297" s="133"/>
      <c r="CN297" s="133"/>
      <c r="CO297" s="133"/>
      <c r="CP297" s="133"/>
      <c r="CQ297" s="133"/>
      <c r="CR297" s="133"/>
      <c r="CS297" s="133"/>
      <c r="CT297" s="133"/>
      <c r="CU297" s="133"/>
      <c r="CV297" s="133"/>
      <c r="CW297" s="133"/>
      <c r="CX297" s="133"/>
      <c r="CY297" s="133"/>
      <c r="CZ297" s="133"/>
      <c r="DA297" s="133"/>
      <c r="DB297" s="133"/>
      <c r="DC297" s="133"/>
      <c r="DD297" s="133"/>
      <c r="DE297" s="133"/>
      <c r="DF297" s="133"/>
      <c r="DG297" s="133"/>
      <c r="DH297" s="133"/>
      <c r="DI297" s="133"/>
      <c r="DJ297" s="133"/>
      <c r="DK297" s="133"/>
      <c r="DL297" s="133"/>
      <c r="DM297" s="133"/>
      <c r="DN297" s="133"/>
      <c r="DO297" s="133"/>
      <c r="DP297" s="133"/>
      <c r="DQ297" s="133"/>
      <c r="DR297" s="133"/>
      <c r="DS297" s="133"/>
      <c r="DT297" s="133"/>
      <c r="DU297" s="133"/>
      <c r="DV297" s="133"/>
      <c r="DW297" s="133"/>
      <c r="DX297" s="133"/>
      <c r="DY297" s="133"/>
      <c r="DZ297" s="133"/>
      <c r="EA297" s="133"/>
      <c r="EB297" s="133"/>
      <c r="EC297" s="133"/>
      <c r="ED297" s="133"/>
      <c r="EE297" s="133"/>
      <c r="EF297" s="133"/>
      <c r="EG297" s="133"/>
      <c r="EH297" s="133"/>
      <c r="EI297" s="133"/>
      <c r="EJ297" s="133"/>
      <c r="EK297" s="133"/>
      <c r="EL297" s="133"/>
      <c r="EM297" s="133"/>
      <c r="EN297" s="133"/>
      <c r="EO297" s="133"/>
      <c r="EP297" s="133"/>
      <c r="EQ297" s="133"/>
      <c r="ER297" s="133"/>
      <c r="ES297" s="133"/>
      <c r="ET297" s="133"/>
      <c r="EU297" s="133"/>
      <c r="EV297" s="133"/>
      <c r="EW297" s="133"/>
      <c r="EX297" s="133"/>
      <c r="EY297" s="133"/>
      <c r="EZ297" s="133"/>
      <c r="FA297" s="133"/>
      <c r="FB297" s="133"/>
      <c r="FC297" s="133"/>
      <c r="FD297" s="133"/>
      <c r="FE297" s="133"/>
      <c r="FF297" s="133"/>
      <c r="FG297" s="133"/>
      <c r="FH297" s="133"/>
      <c r="FI297" s="133"/>
      <c r="FJ297" s="133"/>
      <c r="FK297" s="133"/>
      <c r="FL297" s="133"/>
      <c r="FM297" s="133"/>
      <c r="FN297" s="133"/>
      <c r="FO297" s="133"/>
      <c r="FP297" s="133"/>
      <c r="FQ297" s="133"/>
      <c r="FR297" s="133"/>
      <c r="FS297" s="133"/>
      <c r="FT297" s="133"/>
      <c r="FU297" s="133"/>
      <c r="FV297" s="133"/>
      <c r="FW297" s="133"/>
      <c r="FX297" s="133"/>
      <c r="FY297" s="133"/>
      <c r="FZ297" s="133"/>
      <c r="GA297" s="133"/>
      <c r="GB297" s="133"/>
      <c r="GC297" s="133"/>
      <c r="GD297" s="133"/>
      <c r="GE297" s="133"/>
      <c r="GF297" s="133"/>
      <c r="GG297" s="133"/>
      <c r="GH297" s="133"/>
      <c r="GI297" s="133"/>
      <c r="GJ297" s="133"/>
      <c r="GK297" s="133"/>
      <c r="GL297" s="133"/>
      <c r="GM297" s="133"/>
      <c r="GN297" s="133"/>
      <c r="GO297" s="133"/>
      <c r="GP297" s="133"/>
      <c r="GQ297" s="133"/>
      <c r="GR297" s="133"/>
      <c r="GS297" s="133"/>
      <c r="GT297" s="133"/>
      <c r="GU297" s="133"/>
      <c r="GV297" s="133"/>
      <c r="GW297" s="133"/>
    </row>
    <row r="298" spans="1:205" s="296" customFormat="1" ht="25.5">
      <c r="A298" s="384">
        <v>44837</v>
      </c>
      <c r="B298" s="213" t="s">
        <v>1782</v>
      </c>
      <c r="C298" s="177" t="s">
        <v>2565</v>
      </c>
      <c r="D298" s="335">
        <v>19560000</v>
      </c>
      <c r="E298" s="335"/>
      <c r="F298" s="347">
        <f t="shared" ref="F298:F340" si="9">F297+D298-E298</f>
        <v>457166600</v>
      </c>
      <c r="G298" s="60">
        <v>3</v>
      </c>
      <c r="H298" s="310"/>
      <c r="I298" s="549"/>
      <c r="J298" s="133"/>
      <c r="K298" s="133"/>
      <c r="L298" s="133"/>
      <c r="M298" s="133"/>
      <c r="N298" s="133"/>
      <c r="O298" s="133"/>
      <c r="P298" s="133"/>
      <c r="Q298" s="133"/>
      <c r="R298" s="133"/>
      <c r="S298" s="133"/>
      <c r="T298" s="133"/>
      <c r="U298" s="133"/>
      <c r="V298" s="133"/>
      <c r="W298" s="133"/>
      <c r="X298" s="133"/>
      <c r="Y298" s="133"/>
      <c r="Z298" s="133"/>
      <c r="AA298" s="133"/>
      <c r="AB298" s="133"/>
      <c r="AC298" s="133"/>
      <c r="AD298" s="133"/>
      <c r="AE298" s="133"/>
      <c r="AF298" s="133"/>
      <c r="AG298" s="133"/>
      <c r="AH298" s="133"/>
      <c r="AI298" s="133"/>
      <c r="AJ298" s="133"/>
      <c r="AK298" s="133"/>
      <c r="AL298" s="133"/>
      <c r="AM298" s="133"/>
      <c r="AN298" s="133"/>
      <c r="AO298" s="133"/>
      <c r="AP298" s="133"/>
      <c r="AQ298" s="133"/>
      <c r="AR298" s="133"/>
      <c r="AS298" s="133"/>
      <c r="AT298" s="133"/>
      <c r="AU298" s="133"/>
      <c r="AV298" s="133"/>
      <c r="AW298" s="133"/>
      <c r="AX298" s="133"/>
      <c r="AY298" s="133"/>
      <c r="AZ298" s="133"/>
      <c r="BA298" s="133"/>
      <c r="BB298" s="133"/>
      <c r="BC298" s="133"/>
      <c r="BD298" s="133"/>
      <c r="BE298" s="133"/>
      <c r="BF298" s="133"/>
      <c r="BG298" s="133"/>
      <c r="BH298" s="133"/>
      <c r="BI298" s="133"/>
      <c r="BJ298" s="133"/>
      <c r="BK298" s="133"/>
      <c r="BL298" s="133"/>
      <c r="BM298" s="133"/>
      <c r="BN298" s="133"/>
      <c r="BO298" s="133"/>
      <c r="BP298" s="133"/>
      <c r="BQ298" s="133"/>
      <c r="BR298" s="133"/>
      <c r="BS298" s="133"/>
      <c r="BT298" s="133"/>
      <c r="BU298" s="133"/>
      <c r="BV298" s="133"/>
      <c r="BW298" s="133"/>
      <c r="BX298" s="133"/>
      <c r="BY298" s="133"/>
      <c r="BZ298" s="133"/>
      <c r="CA298" s="133"/>
      <c r="CB298" s="133"/>
      <c r="CC298" s="133"/>
      <c r="CD298" s="133"/>
      <c r="CE298" s="133"/>
      <c r="CF298" s="133"/>
      <c r="CG298" s="133"/>
      <c r="CH298" s="133"/>
      <c r="CI298" s="133"/>
      <c r="CJ298" s="133"/>
      <c r="CK298" s="133"/>
      <c r="CL298" s="133"/>
      <c r="CM298" s="133"/>
      <c r="CN298" s="133"/>
      <c r="CO298" s="133"/>
      <c r="CP298" s="133"/>
      <c r="CQ298" s="133"/>
      <c r="CR298" s="133"/>
      <c r="CS298" s="133"/>
      <c r="CT298" s="133"/>
      <c r="CU298" s="133"/>
      <c r="CV298" s="133"/>
      <c r="CW298" s="133"/>
      <c r="CX298" s="133"/>
      <c r="CY298" s="133"/>
      <c r="CZ298" s="133"/>
      <c r="DA298" s="133"/>
      <c r="DB298" s="133"/>
      <c r="DC298" s="133"/>
      <c r="DD298" s="133"/>
      <c r="DE298" s="133"/>
      <c r="DF298" s="133"/>
      <c r="DG298" s="133"/>
      <c r="DH298" s="133"/>
      <c r="DI298" s="133"/>
      <c r="DJ298" s="133"/>
      <c r="DK298" s="133"/>
      <c r="DL298" s="133"/>
      <c r="DM298" s="133"/>
      <c r="DN298" s="133"/>
      <c r="DO298" s="133"/>
      <c r="DP298" s="133"/>
      <c r="DQ298" s="133"/>
      <c r="DR298" s="133"/>
      <c r="DS298" s="133"/>
      <c r="DT298" s="133"/>
      <c r="DU298" s="133"/>
      <c r="DV298" s="133"/>
      <c r="DW298" s="133"/>
      <c r="DX298" s="133"/>
      <c r="DY298" s="133"/>
      <c r="DZ298" s="133"/>
      <c r="EA298" s="133"/>
      <c r="EB298" s="133"/>
      <c r="EC298" s="133"/>
      <c r="ED298" s="133"/>
      <c r="EE298" s="133"/>
      <c r="EF298" s="133"/>
      <c r="EG298" s="133"/>
      <c r="EH298" s="133"/>
      <c r="EI298" s="133"/>
      <c r="EJ298" s="133"/>
      <c r="EK298" s="133"/>
      <c r="EL298" s="133"/>
      <c r="EM298" s="133"/>
      <c r="EN298" s="133"/>
      <c r="EO298" s="133"/>
      <c r="EP298" s="133"/>
      <c r="EQ298" s="133"/>
      <c r="ER298" s="133"/>
      <c r="ES298" s="133"/>
      <c r="ET298" s="133"/>
      <c r="EU298" s="133"/>
      <c r="EV298" s="133"/>
      <c r="EW298" s="133"/>
      <c r="EX298" s="133"/>
      <c r="EY298" s="133"/>
      <c r="EZ298" s="133"/>
      <c r="FA298" s="133"/>
      <c r="FB298" s="133"/>
      <c r="FC298" s="133"/>
      <c r="FD298" s="133"/>
      <c r="FE298" s="133"/>
      <c r="FF298" s="133"/>
      <c r="FG298" s="133"/>
      <c r="FH298" s="133"/>
      <c r="FI298" s="133"/>
      <c r="FJ298" s="133"/>
      <c r="FK298" s="133"/>
      <c r="FL298" s="133"/>
      <c r="FM298" s="133"/>
      <c r="FN298" s="133"/>
      <c r="FO298" s="133"/>
      <c r="FP298" s="133"/>
      <c r="FQ298" s="133"/>
      <c r="FR298" s="133"/>
      <c r="FS298" s="133"/>
      <c r="FT298" s="133"/>
      <c r="FU298" s="133"/>
      <c r="FV298" s="133"/>
      <c r="FW298" s="133"/>
      <c r="FX298" s="133"/>
      <c r="FY298" s="133"/>
      <c r="FZ298" s="133"/>
      <c r="GA298" s="133"/>
      <c r="GB298" s="133"/>
      <c r="GC298" s="133"/>
      <c r="GD298" s="133"/>
      <c r="GE298" s="133"/>
      <c r="GF298" s="133"/>
      <c r="GG298" s="133"/>
      <c r="GH298" s="133"/>
      <c r="GI298" s="133"/>
      <c r="GJ298" s="133"/>
      <c r="GK298" s="133"/>
      <c r="GL298" s="133"/>
      <c r="GM298" s="133"/>
      <c r="GN298" s="133"/>
      <c r="GO298" s="133"/>
      <c r="GP298" s="133"/>
      <c r="GQ298" s="133"/>
      <c r="GR298" s="133"/>
      <c r="GS298" s="133"/>
      <c r="GT298" s="133"/>
      <c r="GU298" s="133"/>
      <c r="GV298" s="133"/>
      <c r="GW298" s="133"/>
    </row>
    <row r="299" spans="1:205" s="296" customFormat="1">
      <c r="A299" s="384">
        <v>44839</v>
      </c>
      <c r="B299" s="213" t="s">
        <v>1783</v>
      </c>
      <c r="C299" s="206" t="s">
        <v>2489</v>
      </c>
      <c r="D299" s="335">
        <v>200000</v>
      </c>
      <c r="E299" s="335"/>
      <c r="F299" s="347">
        <f t="shared" si="9"/>
        <v>457366600</v>
      </c>
      <c r="G299" s="60">
        <v>3</v>
      </c>
      <c r="H299" s="310"/>
      <c r="I299" s="549"/>
      <c r="J299" s="133"/>
      <c r="K299" s="133"/>
      <c r="L299" s="133"/>
      <c r="M299" s="133"/>
      <c r="N299" s="133"/>
      <c r="O299" s="133"/>
      <c r="P299" s="133"/>
      <c r="Q299" s="133"/>
      <c r="R299" s="133"/>
      <c r="S299" s="133"/>
      <c r="T299" s="133"/>
      <c r="U299" s="133"/>
      <c r="V299" s="133"/>
      <c r="W299" s="133"/>
      <c r="X299" s="133"/>
      <c r="Y299" s="133"/>
      <c r="Z299" s="133"/>
      <c r="AA299" s="133"/>
      <c r="AB299" s="133"/>
      <c r="AC299" s="133"/>
      <c r="AD299" s="133"/>
      <c r="AE299" s="133"/>
      <c r="AF299" s="133"/>
      <c r="AG299" s="133"/>
      <c r="AH299" s="133"/>
      <c r="AI299" s="133"/>
      <c r="AJ299" s="133"/>
      <c r="AK299" s="133"/>
      <c r="AL299" s="133"/>
      <c r="AM299" s="133"/>
      <c r="AN299" s="133"/>
      <c r="AO299" s="133"/>
      <c r="AP299" s="133"/>
      <c r="AQ299" s="133"/>
      <c r="AR299" s="133"/>
      <c r="AS299" s="133"/>
      <c r="AT299" s="133"/>
      <c r="AU299" s="133"/>
      <c r="AV299" s="133"/>
      <c r="AW299" s="133"/>
      <c r="AX299" s="133"/>
      <c r="AY299" s="133"/>
      <c r="AZ299" s="133"/>
      <c r="BA299" s="133"/>
      <c r="BB299" s="133"/>
      <c r="BC299" s="133"/>
      <c r="BD299" s="133"/>
      <c r="BE299" s="133"/>
      <c r="BF299" s="133"/>
      <c r="BG299" s="133"/>
      <c r="BH299" s="133"/>
      <c r="BI299" s="133"/>
      <c r="BJ299" s="133"/>
      <c r="BK299" s="133"/>
      <c r="BL299" s="133"/>
      <c r="BM299" s="133"/>
      <c r="BN299" s="133"/>
      <c r="BO299" s="133"/>
      <c r="BP299" s="133"/>
      <c r="BQ299" s="133"/>
      <c r="BR299" s="133"/>
      <c r="BS299" s="133"/>
      <c r="BT299" s="133"/>
      <c r="BU299" s="133"/>
      <c r="BV299" s="133"/>
      <c r="BW299" s="133"/>
      <c r="BX299" s="133"/>
      <c r="BY299" s="133"/>
      <c r="BZ299" s="133"/>
      <c r="CA299" s="133"/>
      <c r="CB299" s="133"/>
      <c r="CC299" s="133"/>
      <c r="CD299" s="133"/>
      <c r="CE299" s="133"/>
      <c r="CF299" s="133"/>
      <c r="CG299" s="133"/>
      <c r="CH299" s="133"/>
      <c r="CI299" s="133"/>
      <c r="CJ299" s="133"/>
      <c r="CK299" s="133"/>
      <c r="CL299" s="133"/>
      <c r="CM299" s="133"/>
      <c r="CN299" s="133"/>
      <c r="CO299" s="133"/>
      <c r="CP299" s="133"/>
      <c r="CQ299" s="133"/>
      <c r="CR299" s="133"/>
      <c r="CS299" s="133"/>
      <c r="CT299" s="133"/>
      <c r="CU299" s="133"/>
      <c r="CV299" s="133"/>
      <c r="CW299" s="133"/>
      <c r="CX299" s="133"/>
      <c r="CY299" s="133"/>
      <c r="CZ299" s="133"/>
      <c r="DA299" s="133"/>
      <c r="DB299" s="133"/>
      <c r="DC299" s="133"/>
      <c r="DD299" s="133"/>
      <c r="DE299" s="133"/>
      <c r="DF299" s="133"/>
      <c r="DG299" s="133"/>
      <c r="DH299" s="133"/>
      <c r="DI299" s="133"/>
      <c r="DJ299" s="133"/>
      <c r="DK299" s="133"/>
      <c r="DL299" s="133"/>
      <c r="DM299" s="133"/>
      <c r="DN299" s="133"/>
      <c r="DO299" s="133"/>
      <c r="DP299" s="133"/>
      <c r="DQ299" s="133"/>
      <c r="DR299" s="133"/>
      <c r="DS299" s="133"/>
      <c r="DT299" s="133"/>
      <c r="DU299" s="133"/>
      <c r="DV299" s="133"/>
      <c r="DW299" s="133"/>
      <c r="DX299" s="133"/>
      <c r="DY299" s="133"/>
      <c r="DZ299" s="133"/>
      <c r="EA299" s="133"/>
      <c r="EB299" s="133"/>
      <c r="EC299" s="133"/>
      <c r="ED299" s="133"/>
      <c r="EE299" s="133"/>
      <c r="EF299" s="133"/>
      <c r="EG299" s="133"/>
      <c r="EH299" s="133"/>
      <c r="EI299" s="133"/>
      <c r="EJ299" s="133"/>
      <c r="EK299" s="133"/>
      <c r="EL299" s="133"/>
      <c r="EM299" s="133"/>
      <c r="EN299" s="133"/>
      <c r="EO299" s="133"/>
      <c r="EP299" s="133"/>
      <c r="EQ299" s="133"/>
      <c r="ER299" s="133"/>
      <c r="ES299" s="133"/>
      <c r="ET299" s="133"/>
      <c r="EU299" s="133"/>
      <c r="EV299" s="133"/>
      <c r="EW299" s="133"/>
      <c r="EX299" s="133"/>
      <c r="EY299" s="133"/>
      <c r="EZ299" s="133"/>
      <c r="FA299" s="133"/>
      <c r="FB299" s="133"/>
      <c r="FC299" s="133"/>
      <c r="FD299" s="133"/>
      <c r="FE299" s="133"/>
      <c r="FF299" s="133"/>
      <c r="FG299" s="133"/>
      <c r="FH299" s="133"/>
      <c r="FI299" s="133"/>
      <c r="FJ299" s="133"/>
      <c r="FK299" s="133"/>
      <c r="FL299" s="133"/>
      <c r="FM299" s="133"/>
      <c r="FN299" s="133"/>
      <c r="FO299" s="133"/>
      <c r="FP299" s="133"/>
      <c r="FQ299" s="133"/>
      <c r="FR299" s="133"/>
      <c r="FS299" s="133"/>
      <c r="FT299" s="133"/>
      <c r="FU299" s="133"/>
      <c r="FV299" s="133"/>
      <c r="FW299" s="133"/>
      <c r="FX299" s="133"/>
      <c r="FY299" s="133"/>
      <c r="FZ299" s="133"/>
      <c r="GA299" s="133"/>
      <c r="GB299" s="133"/>
      <c r="GC299" s="133"/>
      <c r="GD299" s="133"/>
      <c r="GE299" s="133"/>
      <c r="GF299" s="133"/>
      <c r="GG299" s="133"/>
      <c r="GH299" s="133"/>
      <c r="GI299" s="133"/>
      <c r="GJ299" s="133"/>
      <c r="GK299" s="133"/>
      <c r="GL299" s="133"/>
      <c r="GM299" s="133"/>
      <c r="GN299" s="133"/>
      <c r="GO299" s="133"/>
      <c r="GP299" s="133"/>
      <c r="GQ299" s="133"/>
      <c r="GR299" s="133"/>
      <c r="GS299" s="133"/>
      <c r="GT299" s="133"/>
      <c r="GU299" s="133"/>
      <c r="GV299" s="133"/>
      <c r="GW299" s="133"/>
    </row>
    <row r="300" spans="1:205" s="296" customFormat="1">
      <c r="A300" s="384">
        <v>44839</v>
      </c>
      <c r="B300" s="213" t="s">
        <v>1783</v>
      </c>
      <c r="C300" s="177" t="s">
        <v>21</v>
      </c>
      <c r="D300" s="261">
        <v>65000</v>
      </c>
      <c r="E300" s="385"/>
      <c r="F300" s="347">
        <f t="shared" si="9"/>
        <v>457431600</v>
      </c>
      <c r="G300" s="60">
        <v>3</v>
      </c>
      <c r="H300" s="310"/>
      <c r="I300" s="549"/>
      <c r="J300" s="133"/>
      <c r="K300" s="133"/>
      <c r="L300" s="133"/>
      <c r="M300" s="133"/>
      <c r="N300" s="133"/>
      <c r="O300" s="133"/>
      <c r="P300" s="133"/>
      <c r="Q300" s="133"/>
      <c r="R300" s="133"/>
      <c r="S300" s="133"/>
      <c r="T300" s="133"/>
      <c r="U300" s="133"/>
      <c r="V300" s="133"/>
      <c r="W300" s="133"/>
      <c r="X300" s="133"/>
      <c r="Y300" s="133"/>
      <c r="Z300" s="133"/>
      <c r="AA300" s="133"/>
      <c r="AB300" s="133"/>
      <c r="AC300" s="133"/>
      <c r="AD300" s="133"/>
      <c r="AE300" s="133"/>
      <c r="AF300" s="133"/>
      <c r="AG300" s="133"/>
      <c r="AH300" s="133"/>
      <c r="AI300" s="133"/>
      <c r="AJ300" s="133"/>
      <c r="AK300" s="133"/>
      <c r="AL300" s="133"/>
      <c r="AM300" s="133"/>
      <c r="AN300" s="133"/>
      <c r="AO300" s="133"/>
      <c r="AP300" s="133"/>
      <c r="AQ300" s="133"/>
      <c r="AR300" s="133"/>
      <c r="AS300" s="133"/>
      <c r="AT300" s="133"/>
      <c r="AU300" s="133"/>
      <c r="AV300" s="133"/>
      <c r="AW300" s="133"/>
      <c r="AX300" s="133"/>
      <c r="AY300" s="133"/>
      <c r="AZ300" s="133"/>
      <c r="BA300" s="133"/>
      <c r="BB300" s="133"/>
      <c r="BC300" s="133"/>
      <c r="BD300" s="133"/>
      <c r="BE300" s="133"/>
      <c r="BF300" s="133"/>
      <c r="BG300" s="133"/>
      <c r="BH300" s="133"/>
      <c r="BI300" s="133"/>
      <c r="BJ300" s="133"/>
      <c r="BK300" s="133"/>
      <c r="BL300" s="133"/>
      <c r="BM300" s="133"/>
      <c r="BN300" s="133"/>
      <c r="BO300" s="133"/>
      <c r="BP300" s="133"/>
      <c r="BQ300" s="133"/>
      <c r="BR300" s="133"/>
      <c r="BS300" s="133"/>
      <c r="BT300" s="133"/>
      <c r="BU300" s="133"/>
      <c r="BV300" s="133"/>
      <c r="BW300" s="133"/>
      <c r="BX300" s="133"/>
      <c r="BY300" s="133"/>
      <c r="BZ300" s="133"/>
      <c r="CA300" s="133"/>
      <c r="CB300" s="133"/>
      <c r="CC300" s="133"/>
      <c r="CD300" s="133"/>
      <c r="CE300" s="133"/>
      <c r="CF300" s="133"/>
      <c r="CG300" s="133"/>
      <c r="CH300" s="133"/>
      <c r="CI300" s="133"/>
      <c r="CJ300" s="133"/>
      <c r="CK300" s="133"/>
      <c r="CL300" s="133"/>
      <c r="CM300" s="133"/>
      <c r="CN300" s="133"/>
      <c r="CO300" s="133"/>
      <c r="CP300" s="133"/>
      <c r="CQ300" s="133"/>
      <c r="CR300" s="133"/>
      <c r="CS300" s="133"/>
      <c r="CT300" s="133"/>
      <c r="CU300" s="133"/>
      <c r="CV300" s="133"/>
      <c r="CW300" s="133"/>
      <c r="CX300" s="133"/>
      <c r="CY300" s="133"/>
      <c r="CZ300" s="133"/>
      <c r="DA300" s="133"/>
      <c r="DB300" s="133"/>
      <c r="DC300" s="133"/>
      <c r="DD300" s="133"/>
      <c r="DE300" s="133"/>
      <c r="DF300" s="133"/>
      <c r="DG300" s="133"/>
      <c r="DH300" s="133"/>
      <c r="DI300" s="133"/>
      <c r="DJ300" s="133"/>
      <c r="DK300" s="133"/>
      <c r="DL300" s="133"/>
      <c r="DM300" s="133"/>
      <c r="DN300" s="133"/>
      <c r="DO300" s="133"/>
      <c r="DP300" s="133"/>
      <c r="DQ300" s="133"/>
      <c r="DR300" s="133"/>
      <c r="DS300" s="133"/>
      <c r="DT300" s="133"/>
      <c r="DU300" s="133"/>
      <c r="DV300" s="133"/>
      <c r="DW300" s="133"/>
      <c r="DX300" s="133"/>
      <c r="DY300" s="133"/>
      <c r="DZ300" s="133"/>
      <c r="EA300" s="133"/>
      <c r="EB300" s="133"/>
      <c r="EC300" s="133"/>
      <c r="ED300" s="133"/>
      <c r="EE300" s="133"/>
      <c r="EF300" s="133"/>
      <c r="EG300" s="133"/>
      <c r="EH300" s="133"/>
      <c r="EI300" s="133"/>
      <c r="EJ300" s="133"/>
      <c r="EK300" s="133"/>
      <c r="EL300" s="133"/>
      <c r="EM300" s="133"/>
      <c r="EN300" s="133"/>
      <c r="EO300" s="133"/>
      <c r="EP300" s="133"/>
      <c r="EQ300" s="133"/>
      <c r="ER300" s="133"/>
      <c r="ES300" s="133"/>
      <c r="ET300" s="133"/>
      <c r="EU300" s="133"/>
      <c r="EV300" s="133"/>
      <c r="EW300" s="133"/>
      <c r="EX300" s="133"/>
      <c r="EY300" s="133"/>
      <c r="EZ300" s="133"/>
      <c r="FA300" s="133"/>
      <c r="FB300" s="133"/>
      <c r="FC300" s="133"/>
      <c r="FD300" s="133"/>
      <c r="FE300" s="133"/>
      <c r="FF300" s="133"/>
      <c r="FG300" s="133"/>
      <c r="FH300" s="133"/>
      <c r="FI300" s="133"/>
      <c r="FJ300" s="133"/>
      <c r="FK300" s="133"/>
      <c r="FL300" s="133"/>
      <c r="FM300" s="133"/>
      <c r="FN300" s="133"/>
      <c r="FO300" s="133"/>
      <c r="FP300" s="133"/>
      <c r="FQ300" s="133"/>
      <c r="FR300" s="133"/>
      <c r="FS300" s="133"/>
      <c r="FT300" s="133"/>
      <c r="FU300" s="133"/>
      <c r="FV300" s="133"/>
      <c r="FW300" s="133"/>
      <c r="FX300" s="133"/>
      <c r="FY300" s="133"/>
      <c r="FZ300" s="133"/>
      <c r="GA300" s="133"/>
      <c r="GB300" s="133"/>
      <c r="GC300" s="133"/>
      <c r="GD300" s="133"/>
      <c r="GE300" s="133"/>
      <c r="GF300" s="133"/>
      <c r="GG300" s="133"/>
      <c r="GH300" s="133"/>
      <c r="GI300" s="133"/>
      <c r="GJ300" s="133"/>
      <c r="GK300" s="133"/>
      <c r="GL300" s="133"/>
      <c r="GM300" s="133"/>
      <c r="GN300" s="133"/>
      <c r="GO300" s="133"/>
      <c r="GP300" s="133"/>
      <c r="GQ300" s="133"/>
      <c r="GR300" s="133"/>
      <c r="GS300" s="133"/>
      <c r="GT300" s="133"/>
      <c r="GU300" s="133"/>
      <c r="GV300" s="133"/>
      <c r="GW300" s="133"/>
    </row>
    <row r="301" spans="1:205" s="296" customFormat="1">
      <c r="A301" s="260">
        <v>44840</v>
      </c>
      <c r="B301" s="213" t="s">
        <v>1783</v>
      </c>
      <c r="C301" s="177" t="s">
        <v>21</v>
      </c>
      <c r="D301" s="261">
        <v>70000</v>
      </c>
      <c r="E301" s="261"/>
      <c r="F301" s="347">
        <f t="shared" si="9"/>
        <v>457501600</v>
      </c>
      <c r="G301" s="60">
        <v>3</v>
      </c>
      <c r="H301" s="310"/>
      <c r="I301" s="549"/>
      <c r="J301" s="133"/>
      <c r="K301" s="133"/>
      <c r="L301" s="133"/>
      <c r="M301" s="133"/>
      <c r="N301" s="133"/>
      <c r="O301" s="133"/>
      <c r="P301" s="133"/>
      <c r="Q301" s="133"/>
      <c r="R301" s="133"/>
      <c r="S301" s="133"/>
      <c r="T301" s="133"/>
      <c r="U301" s="133"/>
      <c r="V301" s="133"/>
      <c r="W301" s="133"/>
      <c r="X301" s="133"/>
      <c r="Y301" s="133"/>
      <c r="Z301" s="133"/>
      <c r="AA301" s="133"/>
      <c r="AB301" s="133"/>
      <c r="AC301" s="133"/>
      <c r="AD301" s="133"/>
      <c r="AE301" s="133"/>
      <c r="AF301" s="133"/>
      <c r="AG301" s="133"/>
      <c r="AH301" s="133"/>
      <c r="AI301" s="133"/>
      <c r="AJ301" s="133"/>
      <c r="AK301" s="133"/>
      <c r="AL301" s="133"/>
      <c r="AM301" s="133"/>
      <c r="AN301" s="133"/>
      <c r="AO301" s="133"/>
      <c r="AP301" s="133"/>
      <c r="AQ301" s="133"/>
      <c r="AR301" s="133"/>
      <c r="AS301" s="133"/>
      <c r="AT301" s="133"/>
      <c r="AU301" s="133"/>
      <c r="AV301" s="133"/>
      <c r="AW301" s="133"/>
      <c r="AX301" s="133"/>
      <c r="AY301" s="133"/>
      <c r="AZ301" s="133"/>
      <c r="BA301" s="133"/>
      <c r="BB301" s="133"/>
      <c r="BC301" s="133"/>
      <c r="BD301" s="133"/>
      <c r="BE301" s="133"/>
      <c r="BF301" s="133"/>
      <c r="BG301" s="133"/>
      <c r="BH301" s="133"/>
      <c r="BI301" s="133"/>
      <c r="BJ301" s="133"/>
      <c r="BK301" s="133"/>
      <c r="BL301" s="133"/>
      <c r="BM301" s="133"/>
      <c r="BN301" s="133"/>
      <c r="BO301" s="133"/>
      <c r="BP301" s="133"/>
      <c r="BQ301" s="133"/>
      <c r="BR301" s="133"/>
      <c r="BS301" s="133"/>
      <c r="BT301" s="133"/>
      <c r="BU301" s="133"/>
      <c r="BV301" s="133"/>
      <c r="BW301" s="133"/>
      <c r="BX301" s="133"/>
      <c r="BY301" s="133"/>
      <c r="BZ301" s="133"/>
      <c r="CA301" s="133"/>
      <c r="CB301" s="133"/>
      <c r="CC301" s="133"/>
      <c r="CD301" s="133"/>
      <c r="CE301" s="133"/>
      <c r="CF301" s="133"/>
      <c r="CG301" s="133"/>
      <c r="CH301" s="133"/>
      <c r="CI301" s="133"/>
      <c r="CJ301" s="133"/>
      <c r="CK301" s="133"/>
      <c r="CL301" s="133"/>
      <c r="CM301" s="133"/>
      <c r="CN301" s="133"/>
      <c r="CO301" s="133"/>
      <c r="CP301" s="133"/>
      <c r="CQ301" s="133"/>
      <c r="CR301" s="133"/>
      <c r="CS301" s="133"/>
      <c r="CT301" s="133"/>
      <c r="CU301" s="133"/>
      <c r="CV301" s="133"/>
      <c r="CW301" s="133"/>
      <c r="CX301" s="133"/>
      <c r="CY301" s="133"/>
      <c r="CZ301" s="133"/>
      <c r="DA301" s="133"/>
      <c r="DB301" s="133"/>
      <c r="DC301" s="133"/>
      <c r="DD301" s="133"/>
      <c r="DE301" s="133"/>
      <c r="DF301" s="133"/>
      <c r="DG301" s="133"/>
      <c r="DH301" s="133"/>
      <c r="DI301" s="133"/>
      <c r="DJ301" s="133"/>
      <c r="DK301" s="133"/>
      <c r="DL301" s="133"/>
      <c r="DM301" s="133"/>
      <c r="DN301" s="133"/>
      <c r="DO301" s="133"/>
      <c r="DP301" s="133"/>
      <c r="DQ301" s="133"/>
      <c r="DR301" s="133"/>
      <c r="DS301" s="133"/>
      <c r="DT301" s="133"/>
      <c r="DU301" s="133"/>
      <c r="DV301" s="133"/>
      <c r="DW301" s="133"/>
      <c r="DX301" s="133"/>
      <c r="DY301" s="133"/>
      <c r="DZ301" s="133"/>
      <c r="EA301" s="133"/>
      <c r="EB301" s="133"/>
      <c r="EC301" s="133"/>
      <c r="ED301" s="133"/>
      <c r="EE301" s="133"/>
      <c r="EF301" s="133"/>
      <c r="EG301" s="133"/>
      <c r="EH301" s="133"/>
      <c r="EI301" s="133"/>
      <c r="EJ301" s="133"/>
      <c r="EK301" s="133"/>
      <c r="EL301" s="133"/>
      <c r="EM301" s="133"/>
      <c r="EN301" s="133"/>
      <c r="EO301" s="133"/>
      <c r="EP301" s="133"/>
      <c r="EQ301" s="133"/>
      <c r="ER301" s="133"/>
      <c r="ES301" s="133"/>
      <c r="ET301" s="133"/>
      <c r="EU301" s="133"/>
      <c r="EV301" s="133"/>
      <c r="EW301" s="133"/>
      <c r="EX301" s="133"/>
      <c r="EY301" s="133"/>
      <c r="EZ301" s="133"/>
      <c r="FA301" s="133"/>
      <c r="FB301" s="133"/>
      <c r="FC301" s="133"/>
      <c r="FD301" s="133"/>
      <c r="FE301" s="133"/>
      <c r="FF301" s="133"/>
      <c r="FG301" s="133"/>
      <c r="FH301" s="133"/>
      <c r="FI301" s="133"/>
      <c r="FJ301" s="133"/>
      <c r="FK301" s="133"/>
      <c r="FL301" s="133"/>
      <c r="FM301" s="133"/>
      <c r="FN301" s="133"/>
      <c r="FO301" s="133"/>
      <c r="FP301" s="133"/>
      <c r="FQ301" s="133"/>
      <c r="FR301" s="133"/>
      <c r="FS301" s="133"/>
      <c r="FT301" s="133"/>
      <c r="FU301" s="133"/>
      <c r="FV301" s="133"/>
      <c r="FW301" s="133"/>
      <c r="FX301" s="133"/>
      <c r="FY301" s="133"/>
      <c r="FZ301" s="133"/>
      <c r="GA301" s="133"/>
      <c r="GB301" s="133"/>
      <c r="GC301" s="133"/>
      <c r="GD301" s="133"/>
      <c r="GE301" s="133"/>
      <c r="GF301" s="133"/>
      <c r="GG301" s="133"/>
      <c r="GH301" s="133"/>
      <c r="GI301" s="133"/>
      <c r="GJ301" s="133"/>
      <c r="GK301" s="133"/>
      <c r="GL301" s="133"/>
      <c r="GM301" s="133"/>
      <c r="GN301" s="133"/>
      <c r="GO301" s="133"/>
      <c r="GP301" s="133"/>
      <c r="GQ301" s="133"/>
      <c r="GR301" s="133"/>
      <c r="GS301" s="133"/>
      <c r="GT301" s="133"/>
      <c r="GU301" s="133"/>
      <c r="GV301" s="133"/>
      <c r="GW301" s="133"/>
    </row>
    <row r="302" spans="1:205" s="296" customFormat="1">
      <c r="A302" s="260">
        <v>44840</v>
      </c>
      <c r="B302" s="213" t="s">
        <v>1783</v>
      </c>
      <c r="C302" s="177" t="s">
        <v>21</v>
      </c>
      <c r="D302" s="261">
        <v>100000</v>
      </c>
      <c r="E302" s="261"/>
      <c r="F302" s="347">
        <f t="shared" si="9"/>
        <v>457601600</v>
      </c>
      <c r="G302" s="60">
        <v>3</v>
      </c>
      <c r="H302" s="310"/>
      <c r="I302" s="549"/>
      <c r="J302" s="133"/>
      <c r="K302" s="133"/>
      <c r="L302" s="133"/>
      <c r="M302" s="133"/>
      <c r="N302" s="133"/>
      <c r="O302" s="133"/>
      <c r="P302" s="133"/>
      <c r="Q302" s="133"/>
      <c r="R302" s="133"/>
      <c r="S302" s="133"/>
      <c r="T302" s="133"/>
      <c r="U302" s="133"/>
      <c r="V302" s="133"/>
      <c r="W302" s="133"/>
      <c r="X302" s="133"/>
      <c r="Y302" s="133"/>
      <c r="Z302" s="133"/>
      <c r="AA302" s="133"/>
      <c r="AB302" s="133"/>
      <c r="AC302" s="133"/>
      <c r="AD302" s="133"/>
      <c r="AE302" s="133"/>
      <c r="AF302" s="133"/>
      <c r="AG302" s="133"/>
      <c r="AH302" s="133"/>
      <c r="AI302" s="133"/>
      <c r="AJ302" s="133"/>
      <c r="AK302" s="133"/>
      <c r="AL302" s="133"/>
      <c r="AM302" s="133"/>
      <c r="AN302" s="133"/>
      <c r="AO302" s="133"/>
      <c r="AP302" s="133"/>
      <c r="AQ302" s="133"/>
      <c r="AR302" s="133"/>
      <c r="AS302" s="133"/>
      <c r="AT302" s="133"/>
      <c r="AU302" s="133"/>
      <c r="AV302" s="133"/>
      <c r="AW302" s="133"/>
      <c r="AX302" s="133"/>
      <c r="AY302" s="133"/>
      <c r="AZ302" s="133"/>
      <c r="BA302" s="133"/>
      <c r="BB302" s="133"/>
      <c r="BC302" s="133"/>
      <c r="BD302" s="133"/>
      <c r="BE302" s="133"/>
      <c r="BF302" s="133"/>
      <c r="BG302" s="133"/>
      <c r="BH302" s="133"/>
      <c r="BI302" s="133"/>
      <c r="BJ302" s="133"/>
      <c r="BK302" s="133"/>
      <c r="BL302" s="133"/>
      <c r="BM302" s="133"/>
      <c r="BN302" s="133"/>
      <c r="BO302" s="133"/>
      <c r="BP302" s="133"/>
      <c r="BQ302" s="133"/>
      <c r="BR302" s="133"/>
      <c r="BS302" s="133"/>
      <c r="BT302" s="133"/>
      <c r="BU302" s="133"/>
      <c r="BV302" s="133"/>
      <c r="BW302" s="133"/>
      <c r="BX302" s="133"/>
      <c r="BY302" s="133"/>
      <c r="BZ302" s="133"/>
      <c r="CA302" s="133"/>
      <c r="CB302" s="133"/>
      <c r="CC302" s="133"/>
      <c r="CD302" s="133"/>
      <c r="CE302" s="133"/>
      <c r="CF302" s="133"/>
      <c r="CG302" s="133"/>
      <c r="CH302" s="133"/>
      <c r="CI302" s="133"/>
      <c r="CJ302" s="133"/>
      <c r="CK302" s="133"/>
      <c r="CL302" s="133"/>
      <c r="CM302" s="133"/>
      <c r="CN302" s="133"/>
      <c r="CO302" s="133"/>
      <c r="CP302" s="133"/>
      <c r="CQ302" s="133"/>
      <c r="CR302" s="133"/>
      <c r="CS302" s="133"/>
      <c r="CT302" s="133"/>
      <c r="CU302" s="133"/>
      <c r="CV302" s="133"/>
      <c r="CW302" s="133"/>
      <c r="CX302" s="133"/>
      <c r="CY302" s="133"/>
      <c r="CZ302" s="133"/>
      <c r="DA302" s="133"/>
      <c r="DB302" s="133"/>
      <c r="DC302" s="133"/>
      <c r="DD302" s="133"/>
      <c r="DE302" s="133"/>
      <c r="DF302" s="133"/>
      <c r="DG302" s="133"/>
      <c r="DH302" s="133"/>
      <c r="DI302" s="133"/>
      <c r="DJ302" s="133"/>
      <c r="DK302" s="133"/>
      <c r="DL302" s="133"/>
      <c r="DM302" s="133"/>
      <c r="DN302" s="133"/>
      <c r="DO302" s="133"/>
      <c r="DP302" s="133"/>
      <c r="DQ302" s="133"/>
      <c r="DR302" s="133"/>
      <c r="DS302" s="133"/>
      <c r="DT302" s="133"/>
      <c r="DU302" s="133"/>
      <c r="DV302" s="133"/>
      <c r="DW302" s="133"/>
      <c r="DX302" s="133"/>
      <c r="DY302" s="133"/>
      <c r="DZ302" s="133"/>
      <c r="EA302" s="133"/>
      <c r="EB302" s="133"/>
      <c r="EC302" s="133"/>
      <c r="ED302" s="133"/>
      <c r="EE302" s="133"/>
      <c r="EF302" s="133"/>
      <c r="EG302" s="133"/>
      <c r="EH302" s="133"/>
      <c r="EI302" s="133"/>
      <c r="EJ302" s="133"/>
      <c r="EK302" s="133"/>
      <c r="EL302" s="133"/>
      <c r="EM302" s="133"/>
      <c r="EN302" s="133"/>
      <c r="EO302" s="133"/>
      <c r="EP302" s="133"/>
      <c r="EQ302" s="133"/>
      <c r="ER302" s="133"/>
      <c r="ES302" s="133"/>
      <c r="ET302" s="133"/>
      <c r="EU302" s="133"/>
      <c r="EV302" s="133"/>
      <c r="EW302" s="133"/>
      <c r="EX302" s="133"/>
      <c r="EY302" s="133"/>
      <c r="EZ302" s="133"/>
      <c r="FA302" s="133"/>
      <c r="FB302" s="133"/>
      <c r="FC302" s="133"/>
      <c r="FD302" s="133"/>
      <c r="FE302" s="133"/>
      <c r="FF302" s="133"/>
      <c r="FG302" s="133"/>
      <c r="FH302" s="133"/>
      <c r="FI302" s="133"/>
      <c r="FJ302" s="133"/>
      <c r="FK302" s="133"/>
      <c r="FL302" s="133"/>
      <c r="FM302" s="133"/>
      <c r="FN302" s="133"/>
      <c r="FO302" s="133"/>
      <c r="FP302" s="133"/>
      <c r="FQ302" s="133"/>
      <c r="FR302" s="133"/>
      <c r="FS302" s="133"/>
      <c r="FT302" s="133"/>
      <c r="FU302" s="133"/>
      <c r="FV302" s="133"/>
      <c r="FW302" s="133"/>
      <c r="FX302" s="133"/>
      <c r="FY302" s="133"/>
      <c r="FZ302" s="133"/>
      <c r="GA302" s="133"/>
      <c r="GB302" s="133"/>
      <c r="GC302" s="133"/>
      <c r="GD302" s="133"/>
      <c r="GE302" s="133"/>
      <c r="GF302" s="133"/>
      <c r="GG302" s="133"/>
      <c r="GH302" s="133"/>
      <c r="GI302" s="133"/>
      <c r="GJ302" s="133"/>
      <c r="GK302" s="133"/>
      <c r="GL302" s="133"/>
      <c r="GM302" s="133"/>
      <c r="GN302" s="133"/>
      <c r="GO302" s="133"/>
      <c r="GP302" s="133"/>
      <c r="GQ302" s="133"/>
      <c r="GR302" s="133"/>
      <c r="GS302" s="133"/>
      <c r="GT302" s="133"/>
      <c r="GU302" s="133"/>
      <c r="GV302" s="133"/>
      <c r="GW302" s="133"/>
    </row>
    <row r="303" spans="1:205" s="296" customFormat="1">
      <c r="A303" s="260">
        <v>44840</v>
      </c>
      <c r="B303" s="213" t="s">
        <v>1783</v>
      </c>
      <c r="C303" s="177" t="s">
        <v>21</v>
      </c>
      <c r="D303" s="261">
        <v>100000</v>
      </c>
      <c r="E303" s="261"/>
      <c r="F303" s="347">
        <f t="shared" si="9"/>
        <v>457701600</v>
      </c>
      <c r="G303" s="60">
        <v>3</v>
      </c>
      <c r="H303" s="310"/>
      <c r="I303" s="549"/>
      <c r="J303" s="133"/>
      <c r="K303" s="133"/>
      <c r="L303" s="133"/>
      <c r="M303" s="133"/>
      <c r="N303" s="133"/>
      <c r="O303" s="133"/>
      <c r="P303" s="133"/>
      <c r="Q303" s="133"/>
      <c r="R303" s="133"/>
      <c r="S303" s="133"/>
      <c r="T303" s="133"/>
      <c r="U303" s="133"/>
      <c r="V303" s="133"/>
      <c r="W303" s="133"/>
      <c r="X303" s="133"/>
      <c r="Y303" s="133"/>
      <c r="Z303" s="133"/>
      <c r="AA303" s="133"/>
      <c r="AB303" s="133"/>
      <c r="AC303" s="133"/>
      <c r="AD303" s="133"/>
      <c r="AE303" s="133"/>
      <c r="AF303" s="133"/>
      <c r="AG303" s="133"/>
      <c r="AH303" s="133"/>
      <c r="AI303" s="133"/>
      <c r="AJ303" s="133"/>
      <c r="AK303" s="133"/>
      <c r="AL303" s="133"/>
      <c r="AM303" s="133"/>
      <c r="AN303" s="133"/>
      <c r="AO303" s="133"/>
      <c r="AP303" s="133"/>
      <c r="AQ303" s="133"/>
      <c r="AR303" s="133"/>
      <c r="AS303" s="133"/>
      <c r="AT303" s="133"/>
      <c r="AU303" s="133"/>
      <c r="AV303" s="133"/>
      <c r="AW303" s="133"/>
      <c r="AX303" s="133"/>
      <c r="AY303" s="133"/>
      <c r="AZ303" s="133"/>
      <c r="BA303" s="133"/>
      <c r="BB303" s="133"/>
      <c r="BC303" s="133"/>
      <c r="BD303" s="133"/>
      <c r="BE303" s="133"/>
      <c r="BF303" s="133"/>
      <c r="BG303" s="133"/>
      <c r="BH303" s="133"/>
      <c r="BI303" s="133"/>
      <c r="BJ303" s="133"/>
      <c r="BK303" s="133"/>
      <c r="BL303" s="133"/>
      <c r="BM303" s="133"/>
      <c r="BN303" s="133"/>
      <c r="BO303" s="133"/>
      <c r="BP303" s="133"/>
      <c r="BQ303" s="133"/>
      <c r="BR303" s="133"/>
      <c r="BS303" s="133"/>
      <c r="BT303" s="133"/>
      <c r="BU303" s="133"/>
      <c r="BV303" s="133"/>
      <c r="BW303" s="133"/>
      <c r="BX303" s="133"/>
      <c r="BY303" s="133"/>
      <c r="BZ303" s="133"/>
      <c r="CA303" s="133"/>
      <c r="CB303" s="133"/>
      <c r="CC303" s="133"/>
      <c r="CD303" s="133"/>
      <c r="CE303" s="133"/>
      <c r="CF303" s="133"/>
      <c r="CG303" s="133"/>
      <c r="CH303" s="133"/>
      <c r="CI303" s="133"/>
      <c r="CJ303" s="133"/>
      <c r="CK303" s="133"/>
      <c r="CL303" s="133"/>
      <c r="CM303" s="133"/>
      <c r="CN303" s="133"/>
      <c r="CO303" s="133"/>
      <c r="CP303" s="133"/>
      <c r="CQ303" s="133"/>
      <c r="CR303" s="133"/>
      <c r="CS303" s="133"/>
      <c r="CT303" s="133"/>
      <c r="CU303" s="133"/>
      <c r="CV303" s="133"/>
      <c r="CW303" s="133"/>
      <c r="CX303" s="133"/>
      <c r="CY303" s="133"/>
      <c r="CZ303" s="133"/>
      <c r="DA303" s="133"/>
      <c r="DB303" s="133"/>
      <c r="DC303" s="133"/>
      <c r="DD303" s="133"/>
      <c r="DE303" s="133"/>
      <c r="DF303" s="133"/>
      <c r="DG303" s="133"/>
      <c r="DH303" s="133"/>
      <c r="DI303" s="133"/>
      <c r="DJ303" s="133"/>
      <c r="DK303" s="133"/>
      <c r="DL303" s="133"/>
      <c r="DM303" s="133"/>
      <c r="DN303" s="133"/>
      <c r="DO303" s="133"/>
      <c r="DP303" s="133"/>
      <c r="DQ303" s="133"/>
      <c r="DR303" s="133"/>
      <c r="DS303" s="133"/>
      <c r="DT303" s="133"/>
      <c r="DU303" s="133"/>
      <c r="DV303" s="133"/>
      <c r="DW303" s="133"/>
      <c r="DX303" s="133"/>
      <c r="DY303" s="133"/>
      <c r="DZ303" s="133"/>
      <c r="EA303" s="133"/>
      <c r="EB303" s="133"/>
      <c r="EC303" s="133"/>
      <c r="ED303" s="133"/>
      <c r="EE303" s="133"/>
      <c r="EF303" s="133"/>
      <c r="EG303" s="133"/>
      <c r="EH303" s="133"/>
      <c r="EI303" s="133"/>
      <c r="EJ303" s="133"/>
      <c r="EK303" s="133"/>
      <c r="EL303" s="133"/>
      <c r="EM303" s="133"/>
      <c r="EN303" s="133"/>
      <c r="EO303" s="133"/>
      <c r="EP303" s="133"/>
      <c r="EQ303" s="133"/>
      <c r="ER303" s="133"/>
      <c r="ES303" s="133"/>
      <c r="ET303" s="133"/>
      <c r="EU303" s="133"/>
      <c r="EV303" s="133"/>
      <c r="EW303" s="133"/>
      <c r="EX303" s="133"/>
      <c r="EY303" s="133"/>
      <c r="EZ303" s="133"/>
      <c r="FA303" s="133"/>
      <c r="FB303" s="133"/>
      <c r="FC303" s="133"/>
      <c r="FD303" s="133"/>
      <c r="FE303" s="133"/>
      <c r="FF303" s="133"/>
      <c r="FG303" s="133"/>
      <c r="FH303" s="133"/>
      <c r="FI303" s="133"/>
      <c r="FJ303" s="133"/>
      <c r="FK303" s="133"/>
      <c r="FL303" s="133"/>
      <c r="FM303" s="133"/>
      <c r="FN303" s="133"/>
      <c r="FO303" s="133"/>
      <c r="FP303" s="133"/>
      <c r="FQ303" s="133"/>
      <c r="FR303" s="133"/>
      <c r="FS303" s="133"/>
      <c r="FT303" s="133"/>
      <c r="FU303" s="133"/>
      <c r="FV303" s="133"/>
      <c r="FW303" s="133"/>
      <c r="FX303" s="133"/>
      <c r="FY303" s="133"/>
      <c r="FZ303" s="133"/>
      <c r="GA303" s="133"/>
      <c r="GB303" s="133"/>
      <c r="GC303" s="133"/>
      <c r="GD303" s="133"/>
      <c r="GE303" s="133"/>
      <c r="GF303" s="133"/>
      <c r="GG303" s="133"/>
      <c r="GH303" s="133"/>
      <c r="GI303" s="133"/>
      <c r="GJ303" s="133"/>
      <c r="GK303" s="133"/>
      <c r="GL303" s="133"/>
      <c r="GM303" s="133"/>
      <c r="GN303" s="133"/>
      <c r="GO303" s="133"/>
      <c r="GP303" s="133"/>
      <c r="GQ303" s="133"/>
      <c r="GR303" s="133"/>
      <c r="GS303" s="133"/>
      <c r="GT303" s="133"/>
      <c r="GU303" s="133"/>
      <c r="GV303" s="133"/>
      <c r="GW303" s="133"/>
    </row>
    <row r="304" spans="1:205" s="296" customFormat="1">
      <c r="A304" s="260">
        <v>44840</v>
      </c>
      <c r="B304" s="213" t="s">
        <v>1783</v>
      </c>
      <c r="C304" s="177" t="s">
        <v>21</v>
      </c>
      <c r="D304" s="261">
        <v>100000</v>
      </c>
      <c r="E304" s="261"/>
      <c r="F304" s="347">
        <f t="shared" si="9"/>
        <v>457801600</v>
      </c>
      <c r="G304" s="60">
        <v>3</v>
      </c>
      <c r="H304" s="310"/>
      <c r="I304" s="549"/>
      <c r="J304" s="133"/>
      <c r="K304" s="133"/>
      <c r="L304" s="133"/>
      <c r="M304" s="133"/>
      <c r="N304" s="133"/>
      <c r="O304" s="133"/>
      <c r="P304" s="133"/>
      <c r="Q304" s="133"/>
      <c r="R304" s="133"/>
      <c r="S304" s="133"/>
      <c r="T304" s="133"/>
      <c r="U304" s="133"/>
      <c r="V304" s="133"/>
      <c r="W304" s="133"/>
      <c r="X304" s="133"/>
      <c r="Y304" s="133"/>
      <c r="Z304" s="133"/>
      <c r="AA304" s="133"/>
      <c r="AB304" s="133"/>
      <c r="AC304" s="133"/>
      <c r="AD304" s="133"/>
      <c r="AE304" s="133"/>
      <c r="AF304" s="133"/>
      <c r="AG304" s="133"/>
      <c r="AH304" s="133"/>
      <c r="AI304" s="133"/>
      <c r="AJ304" s="133"/>
      <c r="AK304" s="133"/>
      <c r="AL304" s="133"/>
      <c r="AM304" s="133"/>
      <c r="AN304" s="133"/>
      <c r="AO304" s="133"/>
      <c r="AP304" s="133"/>
      <c r="AQ304" s="133"/>
      <c r="AR304" s="133"/>
      <c r="AS304" s="133"/>
      <c r="AT304" s="133"/>
      <c r="AU304" s="133"/>
      <c r="AV304" s="133"/>
      <c r="AW304" s="133"/>
      <c r="AX304" s="133"/>
      <c r="AY304" s="133"/>
      <c r="AZ304" s="133"/>
      <c r="BA304" s="133"/>
      <c r="BB304" s="133"/>
      <c r="BC304" s="133"/>
      <c r="BD304" s="133"/>
      <c r="BE304" s="133"/>
      <c r="BF304" s="133"/>
      <c r="BG304" s="133"/>
      <c r="BH304" s="133"/>
      <c r="BI304" s="133"/>
      <c r="BJ304" s="133"/>
      <c r="BK304" s="133"/>
      <c r="BL304" s="133"/>
      <c r="BM304" s="133"/>
      <c r="BN304" s="133"/>
      <c r="BO304" s="133"/>
      <c r="BP304" s="133"/>
      <c r="BQ304" s="133"/>
      <c r="BR304" s="133"/>
      <c r="BS304" s="133"/>
      <c r="BT304" s="133"/>
      <c r="BU304" s="133"/>
      <c r="BV304" s="133"/>
      <c r="BW304" s="133"/>
      <c r="BX304" s="133"/>
      <c r="BY304" s="133"/>
      <c r="BZ304" s="133"/>
      <c r="CA304" s="133"/>
      <c r="CB304" s="133"/>
      <c r="CC304" s="133"/>
      <c r="CD304" s="133"/>
      <c r="CE304" s="133"/>
      <c r="CF304" s="133"/>
      <c r="CG304" s="133"/>
      <c r="CH304" s="133"/>
      <c r="CI304" s="133"/>
      <c r="CJ304" s="133"/>
      <c r="CK304" s="133"/>
      <c r="CL304" s="133"/>
      <c r="CM304" s="133"/>
      <c r="CN304" s="133"/>
      <c r="CO304" s="133"/>
      <c r="CP304" s="133"/>
      <c r="CQ304" s="133"/>
      <c r="CR304" s="133"/>
      <c r="CS304" s="133"/>
      <c r="CT304" s="133"/>
      <c r="CU304" s="133"/>
      <c r="CV304" s="133"/>
      <c r="CW304" s="133"/>
      <c r="CX304" s="133"/>
      <c r="CY304" s="133"/>
      <c r="CZ304" s="133"/>
      <c r="DA304" s="133"/>
      <c r="DB304" s="133"/>
      <c r="DC304" s="133"/>
      <c r="DD304" s="133"/>
      <c r="DE304" s="133"/>
      <c r="DF304" s="133"/>
      <c r="DG304" s="133"/>
      <c r="DH304" s="133"/>
      <c r="DI304" s="133"/>
      <c r="DJ304" s="133"/>
      <c r="DK304" s="133"/>
      <c r="DL304" s="133"/>
      <c r="DM304" s="133"/>
      <c r="DN304" s="133"/>
      <c r="DO304" s="133"/>
      <c r="DP304" s="133"/>
      <c r="DQ304" s="133"/>
      <c r="DR304" s="133"/>
      <c r="DS304" s="133"/>
      <c r="DT304" s="133"/>
      <c r="DU304" s="133"/>
      <c r="DV304" s="133"/>
      <c r="DW304" s="133"/>
      <c r="DX304" s="133"/>
      <c r="DY304" s="133"/>
      <c r="DZ304" s="133"/>
      <c r="EA304" s="133"/>
      <c r="EB304" s="133"/>
      <c r="EC304" s="133"/>
      <c r="ED304" s="133"/>
      <c r="EE304" s="133"/>
      <c r="EF304" s="133"/>
      <c r="EG304" s="133"/>
      <c r="EH304" s="133"/>
      <c r="EI304" s="133"/>
      <c r="EJ304" s="133"/>
      <c r="EK304" s="133"/>
      <c r="EL304" s="133"/>
      <c r="EM304" s="133"/>
      <c r="EN304" s="133"/>
      <c r="EO304" s="133"/>
      <c r="EP304" s="133"/>
      <c r="EQ304" s="133"/>
      <c r="ER304" s="133"/>
      <c r="ES304" s="133"/>
      <c r="ET304" s="133"/>
      <c r="EU304" s="133"/>
      <c r="EV304" s="133"/>
      <c r="EW304" s="133"/>
      <c r="EX304" s="133"/>
      <c r="EY304" s="133"/>
      <c r="EZ304" s="133"/>
      <c r="FA304" s="133"/>
      <c r="FB304" s="133"/>
      <c r="FC304" s="133"/>
      <c r="FD304" s="133"/>
      <c r="FE304" s="133"/>
      <c r="FF304" s="133"/>
      <c r="FG304" s="133"/>
      <c r="FH304" s="133"/>
      <c r="FI304" s="133"/>
      <c r="FJ304" s="133"/>
      <c r="FK304" s="133"/>
      <c r="FL304" s="133"/>
      <c r="FM304" s="133"/>
      <c r="FN304" s="133"/>
      <c r="FO304" s="133"/>
      <c r="FP304" s="133"/>
      <c r="FQ304" s="133"/>
      <c r="FR304" s="133"/>
      <c r="FS304" s="133"/>
      <c r="FT304" s="133"/>
      <c r="FU304" s="133"/>
      <c r="FV304" s="133"/>
      <c r="FW304" s="133"/>
      <c r="FX304" s="133"/>
      <c r="FY304" s="133"/>
      <c r="FZ304" s="133"/>
      <c r="GA304" s="133"/>
      <c r="GB304" s="133"/>
      <c r="GC304" s="133"/>
      <c r="GD304" s="133"/>
      <c r="GE304" s="133"/>
      <c r="GF304" s="133"/>
      <c r="GG304" s="133"/>
      <c r="GH304" s="133"/>
      <c r="GI304" s="133"/>
      <c r="GJ304" s="133"/>
      <c r="GK304" s="133"/>
      <c r="GL304" s="133"/>
      <c r="GM304" s="133"/>
      <c r="GN304" s="133"/>
      <c r="GO304" s="133"/>
      <c r="GP304" s="133"/>
      <c r="GQ304" s="133"/>
      <c r="GR304" s="133"/>
      <c r="GS304" s="133"/>
      <c r="GT304" s="133"/>
      <c r="GU304" s="133"/>
      <c r="GV304" s="133"/>
      <c r="GW304" s="133"/>
    </row>
    <row r="305" spans="1:205" s="296" customFormat="1">
      <c r="A305" s="260">
        <v>44840</v>
      </c>
      <c r="B305" s="213" t="s">
        <v>1783</v>
      </c>
      <c r="C305" s="177" t="s">
        <v>21</v>
      </c>
      <c r="D305" s="261">
        <v>70000</v>
      </c>
      <c r="E305" s="261"/>
      <c r="F305" s="347">
        <f t="shared" si="9"/>
        <v>457871600</v>
      </c>
      <c r="G305" s="60">
        <v>3</v>
      </c>
      <c r="H305" s="310"/>
      <c r="I305" s="549"/>
      <c r="J305" s="133"/>
      <c r="K305" s="133"/>
      <c r="L305" s="133"/>
      <c r="M305" s="133"/>
      <c r="N305" s="133"/>
      <c r="O305" s="133"/>
      <c r="P305" s="133"/>
      <c r="Q305" s="133"/>
      <c r="R305" s="133"/>
      <c r="S305" s="133"/>
      <c r="T305" s="133"/>
      <c r="U305" s="133"/>
      <c r="V305" s="133"/>
      <c r="W305" s="133"/>
      <c r="X305" s="133"/>
      <c r="Y305" s="133"/>
      <c r="Z305" s="133"/>
      <c r="AA305" s="133"/>
      <c r="AB305" s="133"/>
      <c r="AC305" s="133"/>
      <c r="AD305" s="133"/>
      <c r="AE305" s="133"/>
      <c r="AF305" s="133"/>
      <c r="AG305" s="133"/>
      <c r="AH305" s="133"/>
      <c r="AI305" s="133"/>
      <c r="AJ305" s="133"/>
      <c r="AK305" s="133"/>
      <c r="AL305" s="133"/>
      <c r="AM305" s="133"/>
      <c r="AN305" s="133"/>
      <c r="AO305" s="133"/>
      <c r="AP305" s="133"/>
      <c r="AQ305" s="133"/>
      <c r="AR305" s="133"/>
      <c r="AS305" s="133"/>
      <c r="AT305" s="133"/>
      <c r="AU305" s="133"/>
      <c r="AV305" s="133"/>
      <c r="AW305" s="133"/>
      <c r="AX305" s="133"/>
      <c r="AY305" s="133"/>
      <c r="AZ305" s="133"/>
      <c r="BA305" s="133"/>
      <c r="BB305" s="133"/>
      <c r="BC305" s="133"/>
      <c r="BD305" s="133"/>
      <c r="BE305" s="133"/>
      <c r="BF305" s="133"/>
      <c r="BG305" s="133"/>
      <c r="BH305" s="133"/>
      <c r="BI305" s="133"/>
      <c r="BJ305" s="133"/>
      <c r="BK305" s="133"/>
      <c r="BL305" s="133"/>
      <c r="BM305" s="133"/>
      <c r="BN305" s="133"/>
      <c r="BO305" s="133"/>
      <c r="BP305" s="133"/>
      <c r="BQ305" s="133"/>
      <c r="BR305" s="133"/>
      <c r="BS305" s="133"/>
      <c r="BT305" s="133"/>
      <c r="BU305" s="133"/>
      <c r="BV305" s="133"/>
      <c r="BW305" s="133"/>
      <c r="BX305" s="133"/>
      <c r="BY305" s="133"/>
      <c r="BZ305" s="133"/>
      <c r="CA305" s="133"/>
      <c r="CB305" s="133"/>
      <c r="CC305" s="133"/>
      <c r="CD305" s="133"/>
      <c r="CE305" s="133"/>
      <c r="CF305" s="133"/>
      <c r="CG305" s="133"/>
      <c r="CH305" s="133"/>
      <c r="CI305" s="133"/>
      <c r="CJ305" s="133"/>
      <c r="CK305" s="133"/>
      <c r="CL305" s="133"/>
      <c r="CM305" s="133"/>
      <c r="CN305" s="133"/>
      <c r="CO305" s="133"/>
      <c r="CP305" s="133"/>
      <c r="CQ305" s="133"/>
      <c r="CR305" s="133"/>
      <c r="CS305" s="133"/>
      <c r="CT305" s="133"/>
      <c r="CU305" s="133"/>
      <c r="CV305" s="133"/>
      <c r="CW305" s="133"/>
      <c r="CX305" s="133"/>
      <c r="CY305" s="133"/>
      <c r="CZ305" s="133"/>
      <c r="DA305" s="133"/>
      <c r="DB305" s="133"/>
      <c r="DC305" s="133"/>
      <c r="DD305" s="133"/>
      <c r="DE305" s="133"/>
      <c r="DF305" s="133"/>
      <c r="DG305" s="133"/>
      <c r="DH305" s="133"/>
      <c r="DI305" s="133"/>
      <c r="DJ305" s="133"/>
      <c r="DK305" s="133"/>
      <c r="DL305" s="133"/>
      <c r="DM305" s="133"/>
      <c r="DN305" s="133"/>
      <c r="DO305" s="133"/>
      <c r="DP305" s="133"/>
      <c r="DQ305" s="133"/>
      <c r="DR305" s="133"/>
      <c r="DS305" s="133"/>
      <c r="DT305" s="133"/>
      <c r="DU305" s="133"/>
      <c r="DV305" s="133"/>
      <c r="DW305" s="133"/>
      <c r="DX305" s="133"/>
      <c r="DY305" s="133"/>
      <c r="DZ305" s="133"/>
      <c r="EA305" s="133"/>
      <c r="EB305" s="133"/>
      <c r="EC305" s="133"/>
      <c r="ED305" s="133"/>
      <c r="EE305" s="133"/>
      <c r="EF305" s="133"/>
      <c r="EG305" s="133"/>
      <c r="EH305" s="133"/>
      <c r="EI305" s="133"/>
      <c r="EJ305" s="133"/>
      <c r="EK305" s="133"/>
      <c r="EL305" s="133"/>
      <c r="EM305" s="133"/>
      <c r="EN305" s="133"/>
      <c r="EO305" s="133"/>
      <c r="EP305" s="133"/>
      <c r="EQ305" s="133"/>
      <c r="ER305" s="133"/>
      <c r="ES305" s="133"/>
      <c r="ET305" s="133"/>
      <c r="EU305" s="133"/>
      <c r="EV305" s="133"/>
      <c r="EW305" s="133"/>
      <c r="EX305" s="133"/>
      <c r="EY305" s="133"/>
      <c r="EZ305" s="133"/>
      <c r="FA305" s="133"/>
      <c r="FB305" s="133"/>
      <c r="FC305" s="133"/>
      <c r="FD305" s="133"/>
      <c r="FE305" s="133"/>
      <c r="FF305" s="133"/>
      <c r="FG305" s="133"/>
      <c r="FH305" s="133"/>
      <c r="FI305" s="133"/>
      <c r="FJ305" s="133"/>
      <c r="FK305" s="133"/>
      <c r="FL305" s="133"/>
      <c r="FM305" s="133"/>
      <c r="FN305" s="133"/>
      <c r="FO305" s="133"/>
      <c r="FP305" s="133"/>
      <c r="FQ305" s="133"/>
      <c r="FR305" s="133"/>
      <c r="FS305" s="133"/>
      <c r="FT305" s="133"/>
      <c r="FU305" s="133"/>
      <c r="FV305" s="133"/>
      <c r="FW305" s="133"/>
      <c r="FX305" s="133"/>
      <c r="FY305" s="133"/>
      <c r="FZ305" s="133"/>
      <c r="GA305" s="133"/>
      <c r="GB305" s="133"/>
      <c r="GC305" s="133"/>
      <c r="GD305" s="133"/>
      <c r="GE305" s="133"/>
      <c r="GF305" s="133"/>
      <c r="GG305" s="133"/>
      <c r="GH305" s="133"/>
      <c r="GI305" s="133"/>
      <c r="GJ305" s="133"/>
      <c r="GK305" s="133"/>
      <c r="GL305" s="133"/>
      <c r="GM305" s="133"/>
      <c r="GN305" s="133"/>
      <c r="GO305" s="133"/>
      <c r="GP305" s="133"/>
      <c r="GQ305" s="133"/>
      <c r="GR305" s="133"/>
      <c r="GS305" s="133"/>
      <c r="GT305" s="133"/>
      <c r="GU305" s="133"/>
      <c r="GV305" s="133"/>
      <c r="GW305" s="133"/>
    </row>
    <row r="306" spans="1:205" s="296" customFormat="1">
      <c r="A306" s="260">
        <v>44840</v>
      </c>
      <c r="B306" s="213" t="s">
        <v>1783</v>
      </c>
      <c r="C306" s="204" t="s">
        <v>1769</v>
      </c>
      <c r="D306" s="261"/>
      <c r="E306" s="261">
        <v>1000000</v>
      </c>
      <c r="F306" s="347">
        <f t="shared" si="9"/>
        <v>456871600</v>
      </c>
      <c r="G306" s="60">
        <v>8</v>
      </c>
      <c r="H306" s="961" t="s">
        <v>1402</v>
      </c>
      <c r="I306" s="549"/>
      <c r="J306" s="133"/>
      <c r="K306" s="133"/>
      <c r="L306" s="133"/>
      <c r="M306" s="133"/>
      <c r="N306" s="133"/>
      <c r="O306" s="133"/>
      <c r="P306" s="133"/>
      <c r="Q306" s="133"/>
      <c r="R306" s="133"/>
      <c r="S306" s="133"/>
      <c r="T306" s="133"/>
      <c r="U306" s="133"/>
      <c r="V306" s="133"/>
      <c r="W306" s="133"/>
      <c r="X306" s="133"/>
      <c r="Y306" s="133"/>
      <c r="Z306" s="133"/>
      <c r="AA306" s="133"/>
      <c r="AB306" s="133"/>
      <c r="AC306" s="133"/>
      <c r="AD306" s="133"/>
      <c r="AE306" s="133"/>
      <c r="AF306" s="133"/>
      <c r="AG306" s="133"/>
      <c r="AH306" s="133"/>
      <c r="AI306" s="133"/>
      <c r="AJ306" s="133"/>
      <c r="AK306" s="133"/>
      <c r="AL306" s="133"/>
      <c r="AM306" s="133"/>
      <c r="AN306" s="133"/>
      <c r="AO306" s="133"/>
      <c r="AP306" s="133"/>
      <c r="AQ306" s="133"/>
      <c r="AR306" s="133"/>
      <c r="AS306" s="133"/>
      <c r="AT306" s="133"/>
      <c r="AU306" s="133"/>
      <c r="AV306" s="133"/>
      <c r="AW306" s="133"/>
      <c r="AX306" s="133"/>
      <c r="AY306" s="133"/>
      <c r="AZ306" s="133"/>
      <c r="BA306" s="133"/>
      <c r="BB306" s="133"/>
      <c r="BC306" s="133"/>
      <c r="BD306" s="133"/>
      <c r="BE306" s="133"/>
      <c r="BF306" s="133"/>
      <c r="BG306" s="133"/>
      <c r="BH306" s="133"/>
      <c r="BI306" s="133"/>
      <c r="BJ306" s="133"/>
      <c r="BK306" s="133"/>
      <c r="BL306" s="133"/>
      <c r="BM306" s="133"/>
      <c r="BN306" s="133"/>
      <c r="BO306" s="133"/>
      <c r="BP306" s="133"/>
      <c r="BQ306" s="133"/>
      <c r="BR306" s="133"/>
      <c r="BS306" s="133"/>
      <c r="BT306" s="133"/>
      <c r="BU306" s="133"/>
      <c r="BV306" s="133"/>
      <c r="BW306" s="133"/>
      <c r="BX306" s="133"/>
      <c r="BY306" s="133"/>
      <c r="BZ306" s="133"/>
      <c r="CA306" s="133"/>
      <c r="CB306" s="133"/>
      <c r="CC306" s="133"/>
      <c r="CD306" s="133"/>
      <c r="CE306" s="133"/>
      <c r="CF306" s="133"/>
      <c r="CG306" s="133"/>
      <c r="CH306" s="133"/>
      <c r="CI306" s="133"/>
      <c r="CJ306" s="133"/>
      <c r="CK306" s="133"/>
      <c r="CL306" s="133"/>
      <c r="CM306" s="133"/>
      <c r="CN306" s="133"/>
      <c r="CO306" s="133"/>
      <c r="CP306" s="133"/>
      <c r="CQ306" s="133"/>
      <c r="CR306" s="133"/>
      <c r="CS306" s="133"/>
      <c r="CT306" s="133"/>
      <c r="CU306" s="133"/>
      <c r="CV306" s="133"/>
      <c r="CW306" s="133"/>
      <c r="CX306" s="133"/>
      <c r="CY306" s="133"/>
      <c r="CZ306" s="133"/>
      <c r="DA306" s="133"/>
      <c r="DB306" s="133"/>
      <c r="DC306" s="133"/>
      <c r="DD306" s="133"/>
      <c r="DE306" s="133"/>
      <c r="DF306" s="133"/>
      <c r="DG306" s="133"/>
      <c r="DH306" s="133"/>
      <c r="DI306" s="133"/>
      <c r="DJ306" s="133"/>
      <c r="DK306" s="133"/>
      <c r="DL306" s="133"/>
      <c r="DM306" s="133"/>
      <c r="DN306" s="133"/>
      <c r="DO306" s="133"/>
      <c r="DP306" s="133"/>
      <c r="DQ306" s="133"/>
      <c r="DR306" s="133"/>
      <c r="DS306" s="133"/>
      <c r="DT306" s="133"/>
      <c r="DU306" s="133"/>
      <c r="DV306" s="133"/>
      <c r="DW306" s="133"/>
      <c r="DX306" s="133"/>
      <c r="DY306" s="133"/>
      <c r="DZ306" s="133"/>
      <c r="EA306" s="133"/>
      <c r="EB306" s="133"/>
      <c r="EC306" s="133"/>
      <c r="ED306" s="133"/>
      <c r="EE306" s="133"/>
      <c r="EF306" s="133"/>
      <c r="EG306" s="133"/>
      <c r="EH306" s="133"/>
      <c r="EI306" s="133"/>
      <c r="EJ306" s="133"/>
      <c r="EK306" s="133"/>
      <c r="EL306" s="133"/>
      <c r="EM306" s="133"/>
      <c r="EN306" s="133"/>
      <c r="EO306" s="133"/>
      <c r="EP306" s="133"/>
      <c r="EQ306" s="133"/>
      <c r="ER306" s="133"/>
      <c r="ES306" s="133"/>
      <c r="ET306" s="133"/>
      <c r="EU306" s="133"/>
      <c r="EV306" s="133"/>
      <c r="EW306" s="133"/>
      <c r="EX306" s="133"/>
      <c r="EY306" s="133"/>
      <c r="EZ306" s="133"/>
      <c r="FA306" s="133"/>
      <c r="FB306" s="133"/>
      <c r="FC306" s="133"/>
      <c r="FD306" s="133"/>
      <c r="FE306" s="133"/>
      <c r="FF306" s="133"/>
      <c r="FG306" s="133"/>
      <c r="FH306" s="133"/>
      <c r="FI306" s="133"/>
      <c r="FJ306" s="133"/>
      <c r="FK306" s="133"/>
      <c r="FL306" s="133"/>
      <c r="FM306" s="133"/>
      <c r="FN306" s="133"/>
      <c r="FO306" s="133"/>
      <c r="FP306" s="133"/>
      <c r="FQ306" s="133"/>
      <c r="FR306" s="133"/>
      <c r="FS306" s="133"/>
      <c r="FT306" s="133"/>
      <c r="FU306" s="133"/>
      <c r="FV306" s="133"/>
      <c r="FW306" s="133"/>
      <c r="FX306" s="133"/>
      <c r="FY306" s="133"/>
      <c r="FZ306" s="133"/>
      <c r="GA306" s="133"/>
      <c r="GB306" s="133"/>
      <c r="GC306" s="133"/>
      <c r="GD306" s="133"/>
      <c r="GE306" s="133"/>
      <c r="GF306" s="133"/>
      <c r="GG306" s="133"/>
      <c r="GH306" s="133"/>
      <c r="GI306" s="133"/>
      <c r="GJ306" s="133"/>
      <c r="GK306" s="133"/>
      <c r="GL306" s="133"/>
      <c r="GM306" s="133"/>
      <c r="GN306" s="133"/>
      <c r="GO306" s="133"/>
      <c r="GP306" s="133"/>
      <c r="GQ306" s="133"/>
      <c r="GR306" s="133"/>
      <c r="GS306" s="133"/>
      <c r="GT306" s="133"/>
      <c r="GU306" s="133"/>
      <c r="GV306" s="133"/>
      <c r="GW306" s="133"/>
    </row>
    <row r="307" spans="1:205" s="296" customFormat="1">
      <c r="A307" s="260">
        <v>44840</v>
      </c>
      <c r="B307" s="213" t="s">
        <v>1783</v>
      </c>
      <c r="C307" s="204" t="s">
        <v>1770</v>
      </c>
      <c r="D307" s="214"/>
      <c r="E307" s="261">
        <v>1000000</v>
      </c>
      <c r="F307" s="347">
        <f t="shared" si="9"/>
        <v>455871600</v>
      </c>
      <c r="G307" s="60">
        <v>8</v>
      </c>
      <c r="H307" s="961" t="s">
        <v>1403</v>
      </c>
      <c r="I307" s="549"/>
      <c r="J307" s="133"/>
      <c r="K307" s="133"/>
      <c r="L307" s="133"/>
      <c r="M307" s="133"/>
      <c r="N307" s="133"/>
      <c r="O307" s="133"/>
      <c r="P307" s="133"/>
      <c r="Q307" s="133"/>
      <c r="R307" s="133"/>
      <c r="S307" s="133"/>
      <c r="T307" s="133"/>
      <c r="U307" s="133"/>
      <c r="V307" s="133"/>
      <c r="W307" s="133"/>
      <c r="X307" s="133"/>
      <c r="Y307" s="133"/>
      <c r="Z307" s="133"/>
      <c r="AA307" s="133"/>
      <c r="AB307" s="133"/>
      <c r="AC307" s="133"/>
      <c r="AD307" s="133"/>
      <c r="AE307" s="133"/>
      <c r="AF307" s="133"/>
      <c r="AG307" s="133"/>
      <c r="AH307" s="133"/>
      <c r="AI307" s="133"/>
      <c r="AJ307" s="133"/>
      <c r="AK307" s="133"/>
      <c r="AL307" s="133"/>
      <c r="AM307" s="133"/>
      <c r="AN307" s="133"/>
      <c r="AO307" s="133"/>
      <c r="AP307" s="133"/>
      <c r="AQ307" s="133"/>
      <c r="AR307" s="133"/>
      <c r="AS307" s="133"/>
      <c r="AT307" s="133"/>
      <c r="AU307" s="133"/>
      <c r="AV307" s="133"/>
      <c r="AW307" s="133"/>
      <c r="AX307" s="133"/>
      <c r="AY307" s="133"/>
      <c r="AZ307" s="133"/>
      <c r="BA307" s="133"/>
      <c r="BB307" s="133"/>
      <c r="BC307" s="133"/>
      <c r="BD307" s="133"/>
      <c r="BE307" s="133"/>
      <c r="BF307" s="133"/>
      <c r="BG307" s="133"/>
      <c r="BH307" s="133"/>
      <c r="BI307" s="133"/>
      <c r="BJ307" s="133"/>
      <c r="BK307" s="133"/>
      <c r="BL307" s="133"/>
      <c r="BM307" s="133"/>
      <c r="BN307" s="133"/>
      <c r="BO307" s="133"/>
      <c r="BP307" s="133"/>
      <c r="BQ307" s="133"/>
      <c r="BR307" s="133"/>
      <c r="BS307" s="133"/>
      <c r="BT307" s="133"/>
      <c r="BU307" s="133"/>
      <c r="BV307" s="133"/>
      <c r="BW307" s="133"/>
      <c r="BX307" s="133"/>
      <c r="BY307" s="133"/>
      <c r="BZ307" s="133"/>
      <c r="CA307" s="133"/>
      <c r="CB307" s="133"/>
      <c r="CC307" s="133"/>
      <c r="CD307" s="133"/>
      <c r="CE307" s="133"/>
      <c r="CF307" s="133"/>
      <c r="CG307" s="133"/>
      <c r="CH307" s="133"/>
      <c r="CI307" s="133"/>
      <c r="CJ307" s="133"/>
      <c r="CK307" s="133"/>
      <c r="CL307" s="133"/>
      <c r="CM307" s="133"/>
      <c r="CN307" s="133"/>
      <c r="CO307" s="133"/>
      <c r="CP307" s="133"/>
      <c r="CQ307" s="133"/>
      <c r="CR307" s="133"/>
      <c r="CS307" s="133"/>
      <c r="CT307" s="133"/>
      <c r="CU307" s="133"/>
      <c r="CV307" s="133"/>
      <c r="CW307" s="133"/>
      <c r="CX307" s="133"/>
      <c r="CY307" s="133"/>
      <c r="CZ307" s="133"/>
      <c r="DA307" s="133"/>
      <c r="DB307" s="133"/>
      <c r="DC307" s="133"/>
      <c r="DD307" s="133"/>
      <c r="DE307" s="133"/>
      <c r="DF307" s="133"/>
      <c r="DG307" s="133"/>
      <c r="DH307" s="133"/>
      <c r="DI307" s="133"/>
      <c r="DJ307" s="133"/>
      <c r="DK307" s="133"/>
      <c r="DL307" s="133"/>
      <c r="DM307" s="133"/>
      <c r="DN307" s="133"/>
      <c r="DO307" s="133"/>
      <c r="DP307" s="133"/>
      <c r="DQ307" s="133"/>
      <c r="DR307" s="133"/>
      <c r="DS307" s="133"/>
      <c r="DT307" s="133"/>
      <c r="DU307" s="133"/>
      <c r="DV307" s="133"/>
      <c r="DW307" s="133"/>
      <c r="DX307" s="133"/>
      <c r="DY307" s="133"/>
      <c r="DZ307" s="133"/>
      <c r="EA307" s="133"/>
      <c r="EB307" s="133"/>
      <c r="EC307" s="133"/>
      <c r="ED307" s="133"/>
      <c r="EE307" s="133"/>
      <c r="EF307" s="133"/>
      <c r="EG307" s="133"/>
      <c r="EH307" s="133"/>
      <c r="EI307" s="133"/>
      <c r="EJ307" s="133"/>
      <c r="EK307" s="133"/>
      <c r="EL307" s="133"/>
      <c r="EM307" s="133"/>
      <c r="EN307" s="133"/>
      <c r="EO307" s="133"/>
      <c r="EP307" s="133"/>
      <c r="EQ307" s="133"/>
      <c r="ER307" s="133"/>
      <c r="ES307" s="133"/>
      <c r="ET307" s="133"/>
      <c r="EU307" s="133"/>
      <c r="EV307" s="133"/>
      <c r="EW307" s="133"/>
      <c r="EX307" s="133"/>
      <c r="EY307" s="133"/>
      <c r="EZ307" s="133"/>
      <c r="FA307" s="133"/>
      <c r="FB307" s="133"/>
      <c r="FC307" s="133"/>
      <c r="FD307" s="133"/>
      <c r="FE307" s="133"/>
      <c r="FF307" s="133"/>
      <c r="FG307" s="133"/>
      <c r="FH307" s="133"/>
      <c r="FI307" s="133"/>
      <c r="FJ307" s="133"/>
      <c r="FK307" s="133"/>
      <c r="FL307" s="133"/>
      <c r="FM307" s="133"/>
      <c r="FN307" s="133"/>
      <c r="FO307" s="133"/>
      <c r="FP307" s="133"/>
      <c r="FQ307" s="133"/>
      <c r="FR307" s="133"/>
      <c r="FS307" s="133"/>
      <c r="FT307" s="133"/>
      <c r="FU307" s="133"/>
      <c r="FV307" s="133"/>
      <c r="FW307" s="133"/>
      <c r="FX307" s="133"/>
      <c r="FY307" s="133"/>
      <c r="FZ307" s="133"/>
      <c r="GA307" s="133"/>
      <c r="GB307" s="133"/>
      <c r="GC307" s="133"/>
      <c r="GD307" s="133"/>
      <c r="GE307" s="133"/>
      <c r="GF307" s="133"/>
      <c r="GG307" s="133"/>
      <c r="GH307" s="133"/>
      <c r="GI307" s="133"/>
      <c r="GJ307" s="133"/>
      <c r="GK307" s="133"/>
      <c r="GL307" s="133"/>
      <c r="GM307" s="133"/>
      <c r="GN307" s="133"/>
      <c r="GO307" s="133"/>
      <c r="GP307" s="133"/>
      <c r="GQ307" s="133"/>
      <c r="GR307" s="133"/>
      <c r="GS307" s="133"/>
      <c r="GT307" s="133"/>
      <c r="GU307" s="133"/>
      <c r="GV307" s="133"/>
      <c r="GW307" s="133"/>
    </row>
    <row r="308" spans="1:205" s="296" customFormat="1">
      <c r="A308" s="260">
        <v>44840</v>
      </c>
      <c r="B308" s="213" t="s">
        <v>1783</v>
      </c>
      <c r="C308" s="204" t="s">
        <v>1771</v>
      </c>
      <c r="D308" s="261"/>
      <c r="E308" s="261">
        <v>1000000</v>
      </c>
      <c r="F308" s="347">
        <f t="shared" si="9"/>
        <v>454871600</v>
      </c>
      <c r="G308" s="357">
        <v>8</v>
      </c>
      <c r="H308" s="961" t="s">
        <v>1403</v>
      </c>
      <c r="I308" s="549"/>
      <c r="J308" s="133"/>
      <c r="K308" s="133"/>
      <c r="L308" s="133"/>
      <c r="M308" s="133"/>
      <c r="N308" s="133"/>
      <c r="O308" s="133"/>
      <c r="P308" s="133"/>
      <c r="Q308" s="133"/>
      <c r="R308" s="133"/>
      <c r="S308" s="133"/>
      <c r="T308" s="133"/>
      <c r="U308" s="133"/>
      <c r="V308" s="133"/>
      <c r="W308" s="133"/>
      <c r="X308" s="133"/>
      <c r="Y308" s="133"/>
      <c r="Z308" s="133"/>
      <c r="AA308" s="133"/>
      <c r="AB308" s="133"/>
      <c r="AC308" s="133"/>
      <c r="AD308" s="133"/>
      <c r="AE308" s="133"/>
      <c r="AF308" s="133"/>
      <c r="AG308" s="133"/>
      <c r="AH308" s="133"/>
      <c r="AI308" s="133"/>
      <c r="AJ308" s="133"/>
      <c r="AK308" s="133"/>
      <c r="AL308" s="133"/>
      <c r="AM308" s="133"/>
      <c r="AN308" s="133"/>
      <c r="AO308" s="133"/>
      <c r="AP308" s="133"/>
      <c r="AQ308" s="133"/>
      <c r="AR308" s="133"/>
      <c r="AS308" s="133"/>
      <c r="AT308" s="133"/>
      <c r="AU308" s="133"/>
      <c r="AV308" s="133"/>
      <c r="AW308" s="133"/>
      <c r="AX308" s="133"/>
      <c r="AY308" s="133"/>
      <c r="AZ308" s="133"/>
      <c r="BA308" s="133"/>
      <c r="BB308" s="133"/>
      <c r="BC308" s="133"/>
      <c r="BD308" s="133"/>
      <c r="BE308" s="133"/>
      <c r="BF308" s="133"/>
      <c r="BG308" s="133"/>
      <c r="BH308" s="133"/>
      <c r="BI308" s="133"/>
      <c r="BJ308" s="133"/>
      <c r="BK308" s="133"/>
      <c r="BL308" s="133"/>
      <c r="BM308" s="133"/>
      <c r="BN308" s="133"/>
      <c r="BO308" s="133"/>
      <c r="BP308" s="133"/>
      <c r="BQ308" s="133"/>
      <c r="BR308" s="133"/>
      <c r="BS308" s="133"/>
      <c r="BT308" s="133"/>
      <c r="BU308" s="133"/>
      <c r="BV308" s="133"/>
      <c r="BW308" s="133"/>
      <c r="BX308" s="133"/>
      <c r="BY308" s="133"/>
      <c r="BZ308" s="133"/>
      <c r="CA308" s="133"/>
      <c r="CB308" s="133"/>
      <c r="CC308" s="133"/>
      <c r="CD308" s="133"/>
      <c r="CE308" s="133"/>
      <c r="CF308" s="133"/>
      <c r="CG308" s="133"/>
      <c r="CH308" s="133"/>
      <c r="CI308" s="133"/>
      <c r="CJ308" s="133"/>
      <c r="CK308" s="133"/>
      <c r="CL308" s="133"/>
      <c r="CM308" s="133"/>
      <c r="CN308" s="133"/>
      <c r="CO308" s="133"/>
      <c r="CP308" s="133"/>
      <c r="CQ308" s="133"/>
      <c r="CR308" s="133"/>
      <c r="CS308" s="133"/>
      <c r="CT308" s="133"/>
      <c r="CU308" s="133"/>
      <c r="CV308" s="133"/>
      <c r="CW308" s="133"/>
      <c r="CX308" s="133"/>
      <c r="CY308" s="133"/>
      <c r="CZ308" s="133"/>
      <c r="DA308" s="133"/>
      <c r="DB308" s="133"/>
      <c r="DC308" s="133"/>
      <c r="DD308" s="133"/>
      <c r="DE308" s="133"/>
      <c r="DF308" s="133"/>
      <c r="DG308" s="133"/>
      <c r="DH308" s="133"/>
      <c r="DI308" s="133"/>
      <c r="DJ308" s="133"/>
      <c r="DK308" s="133"/>
      <c r="DL308" s="133"/>
      <c r="DM308" s="133"/>
      <c r="DN308" s="133"/>
      <c r="DO308" s="133"/>
      <c r="DP308" s="133"/>
      <c r="DQ308" s="133"/>
      <c r="DR308" s="133"/>
      <c r="DS308" s="133"/>
      <c r="DT308" s="133"/>
      <c r="DU308" s="133"/>
      <c r="DV308" s="133"/>
      <c r="DW308" s="133"/>
      <c r="DX308" s="133"/>
      <c r="DY308" s="133"/>
      <c r="DZ308" s="133"/>
      <c r="EA308" s="133"/>
      <c r="EB308" s="133"/>
      <c r="EC308" s="133"/>
      <c r="ED308" s="133"/>
      <c r="EE308" s="133"/>
      <c r="EF308" s="133"/>
      <c r="EG308" s="133"/>
      <c r="EH308" s="133"/>
      <c r="EI308" s="133"/>
      <c r="EJ308" s="133"/>
      <c r="EK308" s="133"/>
      <c r="EL308" s="133"/>
      <c r="EM308" s="133"/>
      <c r="EN308" s="133"/>
      <c r="EO308" s="133"/>
      <c r="EP308" s="133"/>
      <c r="EQ308" s="133"/>
      <c r="ER308" s="133"/>
      <c r="ES308" s="133"/>
      <c r="ET308" s="133"/>
      <c r="EU308" s="133"/>
      <c r="EV308" s="133"/>
      <c r="EW308" s="133"/>
      <c r="EX308" s="133"/>
      <c r="EY308" s="133"/>
      <c r="EZ308" s="133"/>
      <c r="FA308" s="133"/>
      <c r="FB308" s="133"/>
      <c r="FC308" s="133"/>
      <c r="FD308" s="133"/>
      <c r="FE308" s="133"/>
      <c r="FF308" s="133"/>
      <c r="FG308" s="133"/>
      <c r="FH308" s="133"/>
      <c r="FI308" s="133"/>
      <c r="FJ308" s="133"/>
      <c r="FK308" s="133"/>
      <c r="FL308" s="133"/>
      <c r="FM308" s="133"/>
      <c r="FN308" s="133"/>
      <c r="FO308" s="133"/>
      <c r="FP308" s="133"/>
      <c r="FQ308" s="133"/>
      <c r="FR308" s="133"/>
      <c r="FS308" s="133"/>
      <c r="FT308" s="133"/>
      <c r="FU308" s="133"/>
      <c r="FV308" s="133"/>
      <c r="FW308" s="133"/>
      <c r="FX308" s="133"/>
      <c r="FY308" s="133"/>
      <c r="FZ308" s="133"/>
      <c r="GA308" s="133"/>
      <c r="GB308" s="133"/>
      <c r="GC308" s="133"/>
      <c r="GD308" s="133"/>
      <c r="GE308" s="133"/>
      <c r="GF308" s="133"/>
      <c r="GG308" s="133"/>
      <c r="GH308" s="133"/>
      <c r="GI308" s="133"/>
      <c r="GJ308" s="133"/>
      <c r="GK308" s="133"/>
      <c r="GL308" s="133"/>
      <c r="GM308" s="133"/>
      <c r="GN308" s="133"/>
      <c r="GO308" s="133"/>
      <c r="GP308" s="133"/>
      <c r="GQ308" s="133"/>
      <c r="GR308" s="133"/>
      <c r="GS308" s="133"/>
      <c r="GT308" s="133"/>
      <c r="GU308" s="133"/>
      <c r="GV308" s="133"/>
      <c r="GW308" s="133"/>
    </row>
    <row r="309" spans="1:205" s="296" customFormat="1" ht="25.5">
      <c r="A309" s="260">
        <v>44840</v>
      </c>
      <c r="B309" s="213" t="s">
        <v>1783</v>
      </c>
      <c r="C309" s="206" t="s">
        <v>1772</v>
      </c>
      <c r="D309" s="261"/>
      <c r="E309" s="261">
        <v>3000000</v>
      </c>
      <c r="F309" s="347">
        <f t="shared" si="9"/>
        <v>451871600</v>
      </c>
      <c r="G309" s="60">
        <v>8</v>
      </c>
      <c r="H309" s="961" t="s">
        <v>1401</v>
      </c>
      <c r="I309" s="549"/>
      <c r="J309" s="133"/>
      <c r="K309" s="133"/>
      <c r="L309" s="133"/>
      <c r="M309" s="133"/>
      <c r="N309" s="133"/>
      <c r="O309" s="133"/>
      <c r="P309" s="133"/>
      <c r="Q309" s="133"/>
      <c r="R309" s="133"/>
      <c r="S309" s="133"/>
      <c r="T309" s="133"/>
      <c r="U309" s="133"/>
      <c r="V309" s="133"/>
      <c r="W309" s="133"/>
      <c r="X309" s="133"/>
      <c r="Y309" s="133"/>
      <c r="Z309" s="133"/>
      <c r="AA309" s="133"/>
      <c r="AB309" s="133"/>
      <c r="AC309" s="133"/>
      <c r="AD309" s="133"/>
      <c r="AE309" s="133"/>
      <c r="AF309" s="133"/>
      <c r="AG309" s="133"/>
      <c r="AH309" s="133"/>
      <c r="AI309" s="133"/>
      <c r="AJ309" s="133"/>
      <c r="AK309" s="133"/>
      <c r="AL309" s="133"/>
      <c r="AM309" s="133"/>
      <c r="AN309" s="133"/>
      <c r="AO309" s="133"/>
      <c r="AP309" s="133"/>
      <c r="AQ309" s="133"/>
      <c r="AR309" s="133"/>
      <c r="AS309" s="133"/>
      <c r="AT309" s="133"/>
      <c r="AU309" s="133"/>
      <c r="AV309" s="133"/>
      <c r="AW309" s="133"/>
      <c r="AX309" s="133"/>
      <c r="AY309" s="133"/>
      <c r="AZ309" s="133"/>
      <c r="BA309" s="133"/>
      <c r="BB309" s="133"/>
      <c r="BC309" s="133"/>
      <c r="BD309" s="133"/>
      <c r="BE309" s="133"/>
      <c r="BF309" s="133"/>
      <c r="BG309" s="133"/>
      <c r="BH309" s="133"/>
      <c r="BI309" s="133"/>
      <c r="BJ309" s="133"/>
      <c r="BK309" s="133"/>
      <c r="BL309" s="133"/>
      <c r="BM309" s="133"/>
      <c r="BN309" s="133"/>
      <c r="BO309" s="133"/>
      <c r="BP309" s="133"/>
      <c r="BQ309" s="133"/>
      <c r="BR309" s="133"/>
      <c r="BS309" s="133"/>
      <c r="BT309" s="133"/>
      <c r="BU309" s="133"/>
      <c r="BV309" s="133"/>
      <c r="BW309" s="133"/>
      <c r="BX309" s="133"/>
      <c r="BY309" s="133"/>
      <c r="BZ309" s="133"/>
      <c r="CA309" s="133"/>
      <c r="CB309" s="133"/>
      <c r="CC309" s="133"/>
      <c r="CD309" s="133"/>
      <c r="CE309" s="133"/>
      <c r="CF309" s="133"/>
      <c r="CG309" s="133"/>
      <c r="CH309" s="133"/>
      <c r="CI309" s="133"/>
      <c r="CJ309" s="133"/>
      <c r="CK309" s="133"/>
      <c r="CL309" s="133"/>
      <c r="CM309" s="133"/>
      <c r="CN309" s="133"/>
      <c r="CO309" s="133"/>
      <c r="CP309" s="133"/>
      <c r="CQ309" s="133"/>
      <c r="CR309" s="133"/>
      <c r="CS309" s="133"/>
      <c r="CT309" s="133"/>
      <c r="CU309" s="133"/>
      <c r="CV309" s="133"/>
      <c r="CW309" s="133"/>
      <c r="CX309" s="133"/>
      <c r="CY309" s="133"/>
      <c r="CZ309" s="133"/>
      <c r="DA309" s="133"/>
      <c r="DB309" s="133"/>
      <c r="DC309" s="133"/>
      <c r="DD309" s="133"/>
      <c r="DE309" s="133"/>
      <c r="DF309" s="133"/>
      <c r="DG309" s="133"/>
      <c r="DH309" s="133"/>
      <c r="DI309" s="133"/>
      <c r="DJ309" s="133"/>
      <c r="DK309" s="133"/>
      <c r="DL309" s="133"/>
      <c r="DM309" s="133"/>
      <c r="DN309" s="133"/>
      <c r="DO309" s="133"/>
      <c r="DP309" s="133"/>
      <c r="DQ309" s="133"/>
      <c r="DR309" s="133"/>
      <c r="DS309" s="133"/>
      <c r="DT309" s="133"/>
      <c r="DU309" s="133"/>
      <c r="DV309" s="133"/>
      <c r="DW309" s="133"/>
      <c r="DX309" s="133"/>
      <c r="DY309" s="133"/>
      <c r="DZ309" s="133"/>
      <c r="EA309" s="133"/>
      <c r="EB309" s="133"/>
      <c r="EC309" s="133"/>
      <c r="ED309" s="133"/>
      <c r="EE309" s="133"/>
      <c r="EF309" s="133"/>
      <c r="EG309" s="133"/>
      <c r="EH309" s="133"/>
      <c r="EI309" s="133"/>
      <c r="EJ309" s="133"/>
      <c r="EK309" s="133"/>
      <c r="EL309" s="133"/>
      <c r="EM309" s="133"/>
      <c r="EN309" s="133"/>
      <c r="EO309" s="133"/>
      <c r="EP309" s="133"/>
      <c r="EQ309" s="133"/>
      <c r="ER309" s="133"/>
      <c r="ES309" s="133"/>
      <c r="ET309" s="133"/>
      <c r="EU309" s="133"/>
      <c r="EV309" s="133"/>
      <c r="EW309" s="133"/>
      <c r="EX309" s="133"/>
      <c r="EY309" s="133"/>
      <c r="EZ309" s="133"/>
      <c r="FA309" s="133"/>
      <c r="FB309" s="133"/>
      <c r="FC309" s="133"/>
      <c r="FD309" s="133"/>
      <c r="FE309" s="133"/>
      <c r="FF309" s="133"/>
      <c r="FG309" s="133"/>
      <c r="FH309" s="133"/>
      <c r="FI309" s="133"/>
      <c r="FJ309" s="133"/>
      <c r="FK309" s="133"/>
      <c r="FL309" s="133"/>
      <c r="FM309" s="133"/>
      <c r="FN309" s="133"/>
      <c r="FO309" s="133"/>
      <c r="FP309" s="133"/>
      <c r="FQ309" s="133"/>
      <c r="FR309" s="133"/>
      <c r="FS309" s="133"/>
      <c r="FT309" s="133"/>
      <c r="FU309" s="133"/>
      <c r="FV309" s="133"/>
      <c r="FW309" s="133"/>
      <c r="FX309" s="133"/>
      <c r="FY309" s="133"/>
      <c r="FZ309" s="133"/>
      <c r="GA309" s="133"/>
      <c r="GB309" s="133"/>
      <c r="GC309" s="133"/>
      <c r="GD309" s="133"/>
      <c r="GE309" s="133"/>
      <c r="GF309" s="133"/>
      <c r="GG309" s="133"/>
      <c r="GH309" s="133"/>
      <c r="GI309" s="133"/>
      <c r="GJ309" s="133"/>
      <c r="GK309" s="133"/>
      <c r="GL309" s="133"/>
      <c r="GM309" s="133"/>
      <c r="GN309" s="133"/>
      <c r="GO309" s="133"/>
      <c r="GP309" s="133"/>
      <c r="GQ309" s="133"/>
      <c r="GR309" s="133"/>
      <c r="GS309" s="133"/>
      <c r="GT309" s="133"/>
      <c r="GU309" s="133"/>
      <c r="GV309" s="133"/>
      <c r="GW309" s="133"/>
    </row>
    <row r="310" spans="1:205" s="296" customFormat="1">
      <c r="A310" s="260">
        <v>44841</v>
      </c>
      <c r="B310" s="200" t="s">
        <v>1784</v>
      </c>
      <c r="C310" s="179" t="s">
        <v>2508</v>
      </c>
      <c r="D310" s="261">
        <v>200000</v>
      </c>
      <c r="E310" s="261"/>
      <c r="F310" s="347">
        <f t="shared" si="9"/>
        <v>452071600</v>
      </c>
      <c r="G310" s="60">
        <v>3</v>
      </c>
      <c r="H310" s="310"/>
      <c r="I310" s="549"/>
      <c r="J310" s="133"/>
      <c r="K310" s="133"/>
      <c r="L310" s="133"/>
      <c r="M310" s="133"/>
      <c r="N310" s="133"/>
      <c r="O310" s="133"/>
      <c r="P310" s="133"/>
      <c r="Q310" s="133"/>
      <c r="R310" s="133"/>
      <c r="S310" s="133"/>
      <c r="T310" s="133"/>
      <c r="U310" s="133"/>
      <c r="V310" s="133"/>
      <c r="W310" s="133"/>
      <c r="X310" s="133"/>
      <c r="Y310" s="133"/>
      <c r="Z310" s="133"/>
      <c r="AA310" s="133"/>
      <c r="AB310" s="133"/>
      <c r="AC310" s="133"/>
      <c r="AD310" s="133"/>
      <c r="AE310" s="133"/>
      <c r="AF310" s="133"/>
      <c r="AG310" s="133"/>
      <c r="AH310" s="133"/>
      <c r="AI310" s="133"/>
      <c r="AJ310" s="133"/>
      <c r="AK310" s="133"/>
      <c r="AL310" s="133"/>
      <c r="AM310" s="133"/>
      <c r="AN310" s="133"/>
      <c r="AO310" s="133"/>
      <c r="AP310" s="133"/>
      <c r="AQ310" s="133"/>
      <c r="AR310" s="133"/>
      <c r="AS310" s="133"/>
      <c r="AT310" s="133"/>
      <c r="AU310" s="133"/>
      <c r="AV310" s="133"/>
      <c r="AW310" s="133"/>
      <c r="AX310" s="133"/>
      <c r="AY310" s="133"/>
      <c r="AZ310" s="133"/>
      <c r="BA310" s="133"/>
      <c r="BB310" s="133"/>
      <c r="BC310" s="133"/>
      <c r="BD310" s="133"/>
      <c r="BE310" s="133"/>
      <c r="BF310" s="133"/>
      <c r="BG310" s="133"/>
      <c r="BH310" s="133"/>
      <c r="BI310" s="133"/>
      <c r="BJ310" s="133"/>
      <c r="BK310" s="133"/>
      <c r="BL310" s="133"/>
      <c r="BM310" s="133"/>
      <c r="BN310" s="133"/>
      <c r="BO310" s="133"/>
      <c r="BP310" s="133"/>
      <c r="BQ310" s="133"/>
      <c r="BR310" s="133"/>
      <c r="BS310" s="133"/>
      <c r="BT310" s="133"/>
      <c r="BU310" s="133"/>
      <c r="BV310" s="133"/>
      <c r="BW310" s="133"/>
      <c r="BX310" s="133"/>
      <c r="BY310" s="133"/>
      <c r="BZ310" s="133"/>
      <c r="CA310" s="133"/>
      <c r="CB310" s="133"/>
      <c r="CC310" s="133"/>
      <c r="CD310" s="133"/>
      <c r="CE310" s="133"/>
      <c r="CF310" s="133"/>
      <c r="CG310" s="133"/>
      <c r="CH310" s="133"/>
      <c r="CI310" s="133"/>
      <c r="CJ310" s="133"/>
      <c r="CK310" s="133"/>
      <c r="CL310" s="133"/>
      <c r="CM310" s="133"/>
      <c r="CN310" s="133"/>
      <c r="CO310" s="133"/>
      <c r="CP310" s="133"/>
      <c r="CQ310" s="133"/>
      <c r="CR310" s="133"/>
      <c r="CS310" s="133"/>
      <c r="CT310" s="133"/>
      <c r="CU310" s="133"/>
      <c r="CV310" s="133"/>
      <c r="CW310" s="133"/>
      <c r="CX310" s="133"/>
      <c r="CY310" s="133"/>
      <c r="CZ310" s="133"/>
      <c r="DA310" s="133"/>
      <c r="DB310" s="133"/>
      <c r="DC310" s="133"/>
      <c r="DD310" s="133"/>
      <c r="DE310" s="133"/>
      <c r="DF310" s="133"/>
      <c r="DG310" s="133"/>
      <c r="DH310" s="133"/>
      <c r="DI310" s="133"/>
      <c r="DJ310" s="133"/>
      <c r="DK310" s="133"/>
      <c r="DL310" s="133"/>
      <c r="DM310" s="133"/>
      <c r="DN310" s="133"/>
      <c r="DO310" s="133"/>
      <c r="DP310" s="133"/>
      <c r="DQ310" s="133"/>
      <c r="DR310" s="133"/>
      <c r="DS310" s="133"/>
      <c r="DT310" s="133"/>
      <c r="DU310" s="133"/>
      <c r="DV310" s="133"/>
      <c r="DW310" s="133"/>
      <c r="DX310" s="133"/>
      <c r="DY310" s="133"/>
      <c r="DZ310" s="133"/>
      <c r="EA310" s="133"/>
      <c r="EB310" s="133"/>
      <c r="EC310" s="133"/>
      <c r="ED310" s="133"/>
      <c r="EE310" s="133"/>
      <c r="EF310" s="133"/>
      <c r="EG310" s="133"/>
      <c r="EH310" s="133"/>
      <c r="EI310" s="133"/>
      <c r="EJ310" s="133"/>
      <c r="EK310" s="133"/>
      <c r="EL310" s="133"/>
      <c r="EM310" s="133"/>
      <c r="EN310" s="133"/>
      <c r="EO310" s="133"/>
      <c r="EP310" s="133"/>
      <c r="EQ310" s="133"/>
      <c r="ER310" s="133"/>
      <c r="ES310" s="133"/>
      <c r="ET310" s="133"/>
      <c r="EU310" s="133"/>
      <c r="EV310" s="133"/>
      <c r="EW310" s="133"/>
      <c r="EX310" s="133"/>
      <c r="EY310" s="133"/>
      <c r="EZ310" s="133"/>
      <c r="FA310" s="133"/>
      <c r="FB310" s="133"/>
      <c r="FC310" s="133"/>
      <c r="FD310" s="133"/>
      <c r="FE310" s="133"/>
      <c r="FF310" s="133"/>
      <c r="FG310" s="133"/>
      <c r="FH310" s="133"/>
      <c r="FI310" s="133"/>
      <c r="FJ310" s="133"/>
      <c r="FK310" s="133"/>
      <c r="FL310" s="133"/>
      <c r="FM310" s="133"/>
      <c r="FN310" s="133"/>
      <c r="FO310" s="133"/>
      <c r="FP310" s="133"/>
      <c r="FQ310" s="133"/>
      <c r="FR310" s="133"/>
      <c r="FS310" s="133"/>
      <c r="FT310" s="133"/>
      <c r="FU310" s="133"/>
      <c r="FV310" s="133"/>
      <c r="FW310" s="133"/>
      <c r="FX310" s="133"/>
      <c r="FY310" s="133"/>
      <c r="FZ310" s="133"/>
      <c r="GA310" s="133"/>
      <c r="GB310" s="133"/>
      <c r="GC310" s="133"/>
      <c r="GD310" s="133"/>
      <c r="GE310" s="133"/>
      <c r="GF310" s="133"/>
      <c r="GG310" s="133"/>
      <c r="GH310" s="133"/>
      <c r="GI310" s="133"/>
      <c r="GJ310" s="133"/>
      <c r="GK310" s="133"/>
      <c r="GL310" s="133"/>
      <c r="GM310" s="133"/>
      <c r="GN310" s="133"/>
      <c r="GO310" s="133"/>
      <c r="GP310" s="133"/>
      <c r="GQ310" s="133"/>
      <c r="GR310" s="133"/>
      <c r="GS310" s="133"/>
      <c r="GT310" s="133"/>
      <c r="GU310" s="133"/>
      <c r="GV310" s="133"/>
      <c r="GW310" s="133"/>
    </row>
    <row r="311" spans="1:205" s="296" customFormat="1" ht="25.5">
      <c r="A311" s="260">
        <v>44841</v>
      </c>
      <c r="B311" s="200" t="s">
        <v>1784</v>
      </c>
      <c r="C311" s="204" t="s">
        <v>1773</v>
      </c>
      <c r="D311" s="261"/>
      <c r="E311" s="261">
        <v>103138000</v>
      </c>
      <c r="F311" s="347">
        <f t="shared" si="9"/>
        <v>348933600</v>
      </c>
      <c r="G311" s="60">
        <v>6</v>
      </c>
      <c r="H311" s="310">
        <v>6.1</v>
      </c>
      <c r="I311" s="549"/>
      <c r="J311" s="133"/>
      <c r="K311" s="133"/>
      <c r="L311" s="133"/>
      <c r="M311" s="133"/>
      <c r="N311" s="133"/>
      <c r="O311" s="133"/>
      <c r="P311" s="133"/>
      <c r="Q311" s="133"/>
      <c r="R311" s="133"/>
      <c r="S311" s="133"/>
      <c r="T311" s="133"/>
      <c r="U311" s="133"/>
      <c r="V311" s="133"/>
      <c r="W311" s="133"/>
      <c r="X311" s="133"/>
      <c r="Y311" s="133"/>
      <c r="Z311" s="133"/>
      <c r="AA311" s="133"/>
      <c r="AB311" s="133"/>
      <c r="AC311" s="133"/>
      <c r="AD311" s="133"/>
      <c r="AE311" s="133"/>
      <c r="AF311" s="133"/>
      <c r="AG311" s="133"/>
      <c r="AH311" s="133"/>
      <c r="AI311" s="133"/>
      <c r="AJ311" s="133"/>
      <c r="AK311" s="133"/>
      <c r="AL311" s="133"/>
      <c r="AM311" s="133"/>
      <c r="AN311" s="133"/>
      <c r="AO311" s="133"/>
      <c r="AP311" s="133"/>
      <c r="AQ311" s="133"/>
      <c r="AR311" s="133"/>
      <c r="AS311" s="133"/>
      <c r="AT311" s="133"/>
      <c r="AU311" s="133"/>
      <c r="AV311" s="133"/>
      <c r="AW311" s="133"/>
      <c r="AX311" s="133"/>
      <c r="AY311" s="133"/>
      <c r="AZ311" s="133"/>
      <c r="BA311" s="133"/>
      <c r="BB311" s="133"/>
      <c r="BC311" s="133"/>
      <c r="BD311" s="133"/>
      <c r="BE311" s="133"/>
      <c r="BF311" s="133"/>
      <c r="BG311" s="133"/>
      <c r="BH311" s="133"/>
      <c r="BI311" s="133"/>
      <c r="BJ311" s="133"/>
      <c r="BK311" s="133"/>
      <c r="BL311" s="133"/>
      <c r="BM311" s="133"/>
      <c r="BN311" s="133"/>
      <c r="BO311" s="133"/>
      <c r="BP311" s="133"/>
      <c r="BQ311" s="133"/>
      <c r="BR311" s="133"/>
      <c r="BS311" s="133"/>
      <c r="BT311" s="133"/>
      <c r="BU311" s="133"/>
      <c r="BV311" s="133"/>
      <c r="BW311" s="133"/>
      <c r="BX311" s="133"/>
      <c r="BY311" s="133"/>
      <c r="BZ311" s="133"/>
      <c r="CA311" s="133"/>
      <c r="CB311" s="133"/>
      <c r="CC311" s="133"/>
      <c r="CD311" s="133"/>
      <c r="CE311" s="133"/>
      <c r="CF311" s="133"/>
      <c r="CG311" s="133"/>
      <c r="CH311" s="133"/>
      <c r="CI311" s="133"/>
      <c r="CJ311" s="133"/>
      <c r="CK311" s="133"/>
      <c r="CL311" s="133"/>
      <c r="CM311" s="133"/>
      <c r="CN311" s="133"/>
      <c r="CO311" s="133"/>
      <c r="CP311" s="133"/>
      <c r="CQ311" s="133"/>
      <c r="CR311" s="133"/>
      <c r="CS311" s="133"/>
      <c r="CT311" s="133"/>
      <c r="CU311" s="133"/>
      <c r="CV311" s="133"/>
      <c r="CW311" s="133"/>
      <c r="CX311" s="133"/>
      <c r="CY311" s="133"/>
      <c r="CZ311" s="133"/>
      <c r="DA311" s="133"/>
      <c r="DB311" s="133"/>
      <c r="DC311" s="133"/>
      <c r="DD311" s="133"/>
      <c r="DE311" s="133"/>
      <c r="DF311" s="133"/>
      <c r="DG311" s="133"/>
      <c r="DH311" s="133"/>
      <c r="DI311" s="133"/>
      <c r="DJ311" s="133"/>
      <c r="DK311" s="133"/>
      <c r="DL311" s="133"/>
      <c r="DM311" s="133"/>
      <c r="DN311" s="133"/>
      <c r="DO311" s="133"/>
      <c r="DP311" s="133"/>
      <c r="DQ311" s="133"/>
      <c r="DR311" s="133"/>
      <c r="DS311" s="133"/>
      <c r="DT311" s="133"/>
      <c r="DU311" s="133"/>
      <c r="DV311" s="133"/>
      <c r="DW311" s="133"/>
      <c r="DX311" s="133"/>
      <c r="DY311" s="133"/>
      <c r="DZ311" s="133"/>
      <c r="EA311" s="133"/>
      <c r="EB311" s="133"/>
      <c r="EC311" s="133"/>
      <c r="ED311" s="133"/>
      <c r="EE311" s="133"/>
      <c r="EF311" s="133"/>
      <c r="EG311" s="133"/>
      <c r="EH311" s="133"/>
      <c r="EI311" s="133"/>
      <c r="EJ311" s="133"/>
      <c r="EK311" s="133"/>
      <c r="EL311" s="133"/>
      <c r="EM311" s="133"/>
      <c r="EN311" s="133"/>
      <c r="EO311" s="133"/>
      <c r="EP311" s="133"/>
      <c r="EQ311" s="133"/>
      <c r="ER311" s="133"/>
      <c r="ES311" s="133"/>
      <c r="ET311" s="133"/>
      <c r="EU311" s="133"/>
      <c r="EV311" s="133"/>
      <c r="EW311" s="133"/>
      <c r="EX311" s="133"/>
      <c r="EY311" s="133"/>
      <c r="EZ311" s="133"/>
      <c r="FA311" s="133"/>
      <c r="FB311" s="133"/>
      <c r="FC311" s="133"/>
      <c r="FD311" s="133"/>
      <c r="FE311" s="133"/>
      <c r="FF311" s="133"/>
      <c r="FG311" s="133"/>
      <c r="FH311" s="133"/>
      <c r="FI311" s="133"/>
      <c r="FJ311" s="133"/>
      <c r="FK311" s="133"/>
      <c r="FL311" s="133"/>
      <c r="FM311" s="133"/>
      <c r="FN311" s="133"/>
      <c r="FO311" s="133"/>
      <c r="FP311" s="133"/>
      <c r="FQ311" s="133"/>
      <c r="FR311" s="133"/>
      <c r="FS311" s="133"/>
      <c r="FT311" s="133"/>
      <c r="FU311" s="133"/>
      <c r="FV311" s="133"/>
      <c r="FW311" s="133"/>
      <c r="FX311" s="133"/>
      <c r="FY311" s="133"/>
      <c r="FZ311" s="133"/>
      <c r="GA311" s="133"/>
      <c r="GB311" s="133"/>
      <c r="GC311" s="133"/>
      <c r="GD311" s="133"/>
      <c r="GE311" s="133"/>
      <c r="GF311" s="133"/>
      <c r="GG311" s="133"/>
      <c r="GH311" s="133"/>
      <c r="GI311" s="133"/>
      <c r="GJ311" s="133"/>
      <c r="GK311" s="133"/>
      <c r="GL311" s="133"/>
      <c r="GM311" s="133"/>
      <c r="GN311" s="133"/>
      <c r="GO311" s="133"/>
      <c r="GP311" s="133"/>
      <c r="GQ311" s="133"/>
      <c r="GR311" s="133"/>
      <c r="GS311" s="133"/>
      <c r="GT311" s="133"/>
      <c r="GU311" s="133"/>
      <c r="GV311" s="133"/>
      <c r="GW311" s="133"/>
    </row>
    <row r="312" spans="1:205" s="296" customFormat="1">
      <c r="A312" s="260">
        <v>44841</v>
      </c>
      <c r="B312" s="200" t="s">
        <v>1784</v>
      </c>
      <c r="C312" s="203" t="s">
        <v>1752</v>
      </c>
      <c r="D312" s="261"/>
      <c r="E312" s="261">
        <v>25892000</v>
      </c>
      <c r="F312" s="347">
        <f t="shared" si="9"/>
        <v>323041600</v>
      </c>
      <c r="G312" s="60">
        <v>6</v>
      </c>
      <c r="H312" s="310">
        <v>6.1</v>
      </c>
      <c r="I312" s="549"/>
      <c r="J312" s="133"/>
      <c r="K312" s="133"/>
      <c r="L312" s="133"/>
      <c r="M312" s="133"/>
      <c r="N312" s="133"/>
      <c r="O312" s="133"/>
      <c r="P312" s="133"/>
      <c r="Q312" s="133"/>
      <c r="R312" s="133"/>
      <c r="S312" s="133"/>
      <c r="T312" s="133"/>
      <c r="U312" s="133"/>
      <c r="V312" s="133"/>
      <c r="W312" s="133"/>
      <c r="X312" s="133"/>
      <c r="Y312" s="133"/>
      <c r="Z312" s="133"/>
      <c r="AA312" s="133"/>
      <c r="AB312" s="133"/>
      <c r="AC312" s="133"/>
      <c r="AD312" s="133"/>
      <c r="AE312" s="133"/>
      <c r="AF312" s="133"/>
      <c r="AG312" s="133"/>
      <c r="AH312" s="133"/>
      <c r="AI312" s="133"/>
      <c r="AJ312" s="133"/>
      <c r="AK312" s="133"/>
      <c r="AL312" s="133"/>
      <c r="AM312" s="133"/>
      <c r="AN312" s="133"/>
      <c r="AO312" s="133"/>
      <c r="AP312" s="133"/>
      <c r="AQ312" s="133"/>
      <c r="AR312" s="133"/>
      <c r="AS312" s="133"/>
      <c r="AT312" s="133"/>
      <c r="AU312" s="133"/>
      <c r="AV312" s="133"/>
      <c r="AW312" s="133"/>
      <c r="AX312" s="133"/>
      <c r="AY312" s="133"/>
      <c r="AZ312" s="133"/>
      <c r="BA312" s="133"/>
      <c r="BB312" s="133"/>
      <c r="BC312" s="133"/>
      <c r="BD312" s="133"/>
      <c r="BE312" s="133"/>
      <c r="BF312" s="133"/>
      <c r="BG312" s="133"/>
      <c r="BH312" s="133"/>
      <c r="BI312" s="133"/>
      <c r="BJ312" s="133"/>
      <c r="BK312" s="133"/>
      <c r="BL312" s="133"/>
      <c r="BM312" s="133"/>
      <c r="BN312" s="133"/>
      <c r="BO312" s="133"/>
      <c r="BP312" s="133"/>
      <c r="BQ312" s="133"/>
      <c r="BR312" s="133"/>
      <c r="BS312" s="133"/>
      <c r="BT312" s="133"/>
      <c r="BU312" s="133"/>
      <c r="BV312" s="133"/>
      <c r="BW312" s="133"/>
      <c r="BX312" s="133"/>
      <c r="BY312" s="133"/>
      <c r="BZ312" s="133"/>
      <c r="CA312" s="133"/>
      <c r="CB312" s="133"/>
      <c r="CC312" s="133"/>
      <c r="CD312" s="133"/>
      <c r="CE312" s="133"/>
      <c r="CF312" s="133"/>
      <c r="CG312" s="133"/>
      <c r="CH312" s="133"/>
      <c r="CI312" s="133"/>
      <c r="CJ312" s="133"/>
      <c r="CK312" s="133"/>
      <c r="CL312" s="133"/>
      <c r="CM312" s="133"/>
      <c r="CN312" s="133"/>
      <c r="CO312" s="133"/>
      <c r="CP312" s="133"/>
      <c r="CQ312" s="133"/>
      <c r="CR312" s="133"/>
      <c r="CS312" s="133"/>
      <c r="CT312" s="133"/>
      <c r="CU312" s="133"/>
      <c r="CV312" s="133"/>
      <c r="CW312" s="133"/>
      <c r="CX312" s="133"/>
      <c r="CY312" s="133"/>
      <c r="CZ312" s="133"/>
      <c r="DA312" s="133"/>
      <c r="DB312" s="133"/>
      <c r="DC312" s="133"/>
      <c r="DD312" s="133"/>
      <c r="DE312" s="133"/>
      <c r="DF312" s="133"/>
      <c r="DG312" s="133"/>
      <c r="DH312" s="133"/>
      <c r="DI312" s="133"/>
      <c r="DJ312" s="133"/>
      <c r="DK312" s="133"/>
      <c r="DL312" s="133"/>
      <c r="DM312" s="133"/>
      <c r="DN312" s="133"/>
      <c r="DO312" s="133"/>
      <c r="DP312" s="133"/>
      <c r="DQ312" s="133"/>
      <c r="DR312" s="133"/>
      <c r="DS312" s="133"/>
      <c r="DT312" s="133"/>
      <c r="DU312" s="133"/>
      <c r="DV312" s="133"/>
      <c r="DW312" s="133"/>
      <c r="DX312" s="133"/>
      <c r="DY312" s="133"/>
      <c r="DZ312" s="133"/>
      <c r="EA312" s="133"/>
      <c r="EB312" s="133"/>
      <c r="EC312" s="133"/>
      <c r="ED312" s="133"/>
      <c r="EE312" s="133"/>
      <c r="EF312" s="133"/>
      <c r="EG312" s="133"/>
      <c r="EH312" s="133"/>
      <c r="EI312" s="133"/>
      <c r="EJ312" s="133"/>
      <c r="EK312" s="133"/>
      <c r="EL312" s="133"/>
      <c r="EM312" s="133"/>
      <c r="EN312" s="133"/>
      <c r="EO312" s="133"/>
      <c r="EP312" s="133"/>
      <c r="EQ312" s="133"/>
      <c r="ER312" s="133"/>
      <c r="ES312" s="133"/>
      <c r="ET312" s="133"/>
      <c r="EU312" s="133"/>
      <c r="EV312" s="133"/>
      <c r="EW312" s="133"/>
      <c r="EX312" s="133"/>
      <c r="EY312" s="133"/>
      <c r="EZ312" s="133"/>
      <c r="FA312" s="133"/>
      <c r="FB312" s="133"/>
      <c r="FC312" s="133"/>
      <c r="FD312" s="133"/>
      <c r="FE312" s="133"/>
      <c r="FF312" s="133"/>
      <c r="FG312" s="133"/>
      <c r="FH312" s="133"/>
      <c r="FI312" s="133"/>
      <c r="FJ312" s="133"/>
      <c r="FK312" s="133"/>
      <c r="FL312" s="133"/>
      <c r="FM312" s="133"/>
      <c r="FN312" s="133"/>
      <c r="FO312" s="133"/>
      <c r="FP312" s="133"/>
      <c r="FQ312" s="133"/>
      <c r="FR312" s="133"/>
      <c r="FS312" s="133"/>
      <c r="FT312" s="133"/>
      <c r="FU312" s="133"/>
      <c r="FV312" s="133"/>
      <c r="FW312" s="133"/>
      <c r="FX312" s="133"/>
      <c r="FY312" s="133"/>
      <c r="FZ312" s="133"/>
      <c r="GA312" s="133"/>
      <c r="GB312" s="133"/>
      <c r="GC312" s="133"/>
      <c r="GD312" s="133"/>
      <c r="GE312" s="133"/>
      <c r="GF312" s="133"/>
      <c r="GG312" s="133"/>
      <c r="GH312" s="133"/>
      <c r="GI312" s="133"/>
      <c r="GJ312" s="133"/>
      <c r="GK312" s="133"/>
      <c r="GL312" s="133"/>
      <c r="GM312" s="133"/>
      <c r="GN312" s="133"/>
      <c r="GO312" s="133"/>
      <c r="GP312" s="133"/>
      <c r="GQ312" s="133"/>
      <c r="GR312" s="133"/>
      <c r="GS312" s="133"/>
      <c r="GT312" s="133"/>
      <c r="GU312" s="133"/>
      <c r="GV312" s="133"/>
      <c r="GW312" s="133"/>
    </row>
    <row r="313" spans="1:205" s="296" customFormat="1" ht="25.5">
      <c r="A313" s="260">
        <v>44845</v>
      </c>
      <c r="B313" s="200" t="s">
        <v>1785</v>
      </c>
      <c r="C313" s="193" t="s">
        <v>2551</v>
      </c>
      <c r="D313" s="261">
        <v>1000000</v>
      </c>
      <c r="E313" s="261"/>
      <c r="F313" s="347">
        <f t="shared" si="9"/>
        <v>324041600</v>
      </c>
      <c r="G313" s="60">
        <v>3</v>
      </c>
      <c r="H313" s="310"/>
      <c r="I313" s="549"/>
      <c r="J313" s="133"/>
      <c r="K313" s="133"/>
      <c r="L313" s="133"/>
      <c r="M313" s="133"/>
      <c r="N313" s="133"/>
      <c r="O313" s="133"/>
      <c r="P313" s="133"/>
      <c r="Q313" s="133"/>
      <c r="R313" s="133"/>
      <c r="S313" s="133"/>
      <c r="T313" s="133"/>
      <c r="U313" s="133"/>
      <c r="V313" s="133"/>
      <c r="W313" s="133"/>
      <c r="X313" s="133"/>
      <c r="Y313" s="133"/>
      <c r="Z313" s="133"/>
      <c r="AA313" s="133"/>
      <c r="AB313" s="133"/>
      <c r="AC313" s="133"/>
      <c r="AD313" s="133"/>
      <c r="AE313" s="133"/>
      <c r="AF313" s="133"/>
      <c r="AG313" s="133"/>
      <c r="AH313" s="133"/>
      <c r="AI313" s="133"/>
      <c r="AJ313" s="133"/>
      <c r="AK313" s="133"/>
      <c r="AL313" s="133"/>
      <c r="AM313" s="133"/>
      <c r="AN313" s="133"/>
      <c r="AO313" s="133"/>
      <c r="AP313" s="133"/>
      <c r="AQ313" s="133"/>
      <c r="AR313" s="133"/>
      <c r="AS313" s="133"/>
      <c r="AT313" s="133"/>
      <c r="AU313" s="133"/>
      <c r="AV313" s="133"/>
      <c r="AW313" s="133"/>
      <c r="AX313" s="133"/>
      <c r="AY313" s="133"/>
      <c r="AZ313" s="133"/>
      <c r="BA313" s="133"/>
      <c r="BB313" s="133"/>
      <c r="BC313" s="133"/>
      <c r="BD313" s="133"/>
      <c r="BE313" s="133"/>
      <c r="BF313" s="133"/>
      <c r="BG313" s="133"/>
      <c r="BH313" s="133"/>
      <c r="BI313" s="133"/>
      <c r="BJ313" s="133"/>
      <c r="BK313" s="133"/>
      <c r="BL313" s="133"/>
      <c r="BM313" s="133"/>
      <c r="BN313" s="133"/>
      <c r="BO313" s="133"/>
      <c r="BP313" s="133"/>
      <c r="BQ313" s="133"/>
      <c r="BR313" s="133"/>
      <c r="BS313" s="133"/>
      <c r="BT313" s="133"/>
      <c r="BU313" s="133"/>
      <c r="BV313" s="133"/>
      <c r="BW313" s="133"/>
      <c r="BX313" s="133"/>
      <c r="BY313" s="133"/>
      <c r="BZ313" s="133"/>
      <c r="CA313" s="133"/>
      <c r="CB313" s="133"/>
      <c r="CC313" s="133"/>
      <c r="CD313" s="133"/>
      <c r="CE313" s="133"/>
      <c r="CF313" s="133"/>
      <c r="CG313" s="133"/>
      <c r="CH313" s="133"/>
      <c r="CI313" s="133"/>
      <c r="CJ313" s="133"/>
      <c r="CK313" s="133"/>
      <c r="CL313" s="133"/>
      <c r="CM313" s="133"/>
      <c r="CN313" s="133"/>
      <c r="CO313" s="133"/>
      <c r="CP313" s="133"/>
      <c r="CQ313" s="133"/>
      <c r="CR313" s="133"/>
      <c r="CS313" s="133"/>
      <c r="CT313" s="133"/>
      <c r="CU313" s="133"/>
      <c r="CV313" s="133"/>
      <c r="CW313" s="133"/>
      <c r="CX313" s="133"/>
      <c r="CY313" s="133"/>
      <c r="CZ313" s="133"/>
      <c r="DA313" s="133"/>
      <c r="DB313" s="133"/>
      <c r="DC313" s="133"/>
      <c r="DD313" s="133"/>
      <c r="DE313" s="133"/>
      <c r="DF313" s="133"/>
      <c r="DG313" s="133"/>
      <c r="DH313" s="133"/>
      <c r="DI313" s="133"/>
      <c r="DJ313" s="133"/>
      <c r="DK313" s="133"/>
      <c r="DL313" s="133"/>
      <c r="DM313" s="133"/>
      <c r="DN313" s="133"/>
      <c r="DO313" s="133"/>
      <c r="DP313" s="133"/>
      <c r="DQ313" s="133"/>
      <c r="DR313" s="133"/>
      <c r="DS313" s="133"/>
      <c r="DT313" s="133"/>
      <c r="DU313" s="133"/>
      <c r="DV313" s="133"/>
      <c r="DW313" s="133"/>
      <c r="DX313" s="133"/>
      <c r="DY313" s="133"/>
      <c r="DZ313" s="133"/>
      <c r="EA313" s="133"/>
      <c r="EB313" s="133"/>
      <c r="EC313" s="133"/>
      <c r="ED313" s="133"/>
      <c r="EE313" s="133"/>
      <c r="EF313" s="133"/>
      <c r="EG313" s="133"/>
      <c r="EH313" s="133"/>
      <c r="EI313" s="133"/>
      <c r="EJ313" s="133"/>
      <c r="EK313" s="133"/>
      <c r="EL313" s="133"/>
      <c r="EM313" s="133"/>
      <c r="EN313" s="133"/>
      <c r="EO313" s="133"/>
      <c r="EP313" s="133"/>
      <c r="EQ313" s="133"/>
      <c r="ER313" s="133"/>
      <c r="ES313" s="133"/>
      <c r="ET313" s="133"/>
      <c r="EU313" s="133"/>
      <c r="EV313" s="133"/>
      <c r="EW313" s="133"/>
      <c r="EX313" s="133"/>
      <c r="EY313" s="133"/>
      <c r="EZ313" s="133"/>
      <c r="FA313" s="133"/>
      <c r="FB313" s="133"/>
      <c r="FC313" s="133"/>
      <c r="FD313" s="133"/>
      <c r="FE313" s="133"/>
      <c r="FF313" s="133"/>
      <c r="FG313" s="133"/>
      <c r="FH313" s="133"/>
      <c r="FI313" s="133"/>
      <c r="FJ313" s="133"/>
      <c r="FK313" s="133"/>
      <c r="FL313" s="133"/>
      <c r="FM313" s="133"/>
      <c r="FN313" s="133"/>
      <c r="FO313" s="133"/>
      <c r="FP313" s="133"/>
      <c r="FQ313" s="133"/>
      <c r="FR313" s="133"/>
      <c r="FS313" s="133"/>
      <c r="FT313" s="133"/>
      <c r="FU313" s="133"/>
      <c r="FV313" s="133"/>
      <c r="FW313" s="133"/>
      <c r="FX313" s="133"/>
      <c r="FY313" s="133"/>
      <c r="FZ313" s="133"/>
      <c r="GA313" s="133"/>
      <c r="GB313" s="133"/>
      <c r="GC313" s="133"/>
      <c r="GD313" s="133"/>
      <c r="GE313" s="133"/>
      <c r="GF313" s="133"/>
      <c r="GG313" s="133"/>
      <c r="GH313" s="133"/>
      <c r="GI313" s="133"/>
      <c r="GJ313" s="133"/>
      <c r="GK313" s="133"/>
      <c r="GL313" s="133"/>
      <c r="GM313" s="133"/>
      <c r="GN313" s="133"/>
      <c r="GO313" s="133"/>
      <c r="GP313" s="133"/>
      <c r="GQ313" s="133"/>
      <c r="GR313" s="133"/>
      <c r="GS313" s="133"/>
      <c r="GT313" s="133"/>
      <c r="GU313" s="133"/>
      <c r="GV313" s="133"/>
      <c r="GW313" s="133"/>
    </row>
    <row r="314" spans="1:205" s="296" customFormat="1" ht="25.5">
      <c r="A314" s="260">
        <v>44846</v>
      </c>
      <c r="B314" s="200" t="s">
        <v>1786</v>
      </c>
      <c r="C314" s="204" t="s">
        <v>1774</v>
      </c>
      <c r="D314" s="261"/>
      <c r="E314" s="261">
        <v>133969000</v>
      </c>
      <c r="F314" s="347">
        <f t="shared" si="9"/>
        <v>190072600</v>
      </c>
      <c r="G314" s="60">
        <v>6</v>
      </c>
      <c r="H314" s="310">
        <v>6.1</v>
      </c>
      <c r="I314" s="549"/>
      <c r="J314" s="133"/>
      <c r="K314" s="133"/>
      <c r="L314" s="133"/>
      <c r="M314" s="133"/>
      <c r="N314" s="133"/>
      <c r="O314" s="133"/>
      <c r="P314" s="133"/>
      <c r="Q314" s="133"/>
      <c r="R314" s="133"/>
      <c r="S314" s="133"/>
      <c r="T314" s="133"/>
      <c r="U314" s="133"/>
      <c r="V314" s="133"/>
      <c r="W314" s="133"/>
      <c r="X314" s="133"/>
      <c r="Y314" s="133"/>
      <c r="Z314" s="133"/>
      <c r="AA314" s="133"/>
      <c r="AB314" s="133"/>
      <c r="AC314" s="133"/>
      <c r="AD314" s="133"/>
      <c r="AE314" s="133"/>
      <c r="AF314" s="133"/>
      <c r="AG314" s="133"/>
      <c r="AH314" s="133"/>
      <c r="AI314" s="133"/>
      <c r="AJ314" s="133"/>
      <c r="AK314" s="133"/>
      <c r="AL314" s="133"/>
      <c r="AM314" s="133"/>
      <c r="AN314" s="133"/>
      <c r="AO314" s="133"/>
      <c r="AP314" s="133"/>
      <c r="AQ314" s="133"/>
      <c r="AR314" s="133"/>
      <c r="AS314" s="133"/>
      <c r="AT314" s="133"/>
      <c r="AU314" s="133"/>
      <c r="AV314" s="133"/>
      <c r="AW314" s="133"/>
      <c r="AX314" s="133"/>
      <c r="AY314" s="133"/>
      <c r="AZ314" s="133"/>
      <c r="BA314" s="133"/>
      <c r="BB314" s="133"/>
      <c r="BC314" s="133"/>
      <c r="BD314" s="133"/>
      <c r="BE314" s="133"/>
      <c r="BF314" s="133"/>
      <c r="BG314" s="133"/>
      <c r="BH314" s="133"/>
      <c r="BI314" s="133"/>
      <c r="BJ314" s="133"/>
      <c r="BK314" s="133"/>
      <c r="BL314" s="133"/>
      <c r="BM314" s="133"/>
      <c r="BN314" s="133"/>
      <c r="BO314" s="133"/>
      <c r="BP314" s="133"/>
      <c r="BQ314" s="133"/>
      <c r="BR314" s="133"/>
      <c r="BS314" s="133"/>
      <c r="BT314" s="133"/>
      <c r="BU314" s="133"/>
      <c r="BV314" s="133"/>
      <c r="BW314" s="133"/>
      <c r="BX314" s="133"/>
      <c r="BY314" s="133"/>
      <c r="BZ314" s="133"/>
      <c r="CA314" s="133"/>
      <c r="CB314" s="133"/>
      <c r="CC314" s="133"/>
      <c r="CD314" s="133"/>
      <c r="CE314" s="133"/>
      <c r="CF314" s="133"/>
      <c r="CG314" s="133"/>
      <c r="CH314" s="133"/>
      <c r="CI314" s="133"/>
      <c r="CJ314" s="133"/>
      <c r="CK314" s="133"/>
      <c r="CL314" s="133"/>
      <c r="CM314" s="133"/>
      <c r="CN314" s="133"/>
      <c r="CO314" s="133"/>
      <c r="CP314" s="133"/>
      <c r="CQ314" s="133"/>
      <c r="CR314" s="133"/>
      <c r="CS314" s="133"/>
      <c r="CT314" s="133"/>
      <c r="CU314" s="133"/>
      <c r="CV314" s="133"/>
      <c r="CW314" s="133"/>
      <c r="CX314" s="133"/>
      <c r="CY314" s="133"/>
      <c r="CZ314" s="133"/>
      <c r="DA314" s="133"/>
      <c r="DB314" s="133"/>
      <c r="DC314" s="133"/>
      <c r="DD314" s="133"/>
      <c r="DE314" s="133"/>
      <c r="DF314" s="133"/>
      <c r="DG314" s="133"/>
      <c r="DH314" s="133"/>
      <c r="DI314" s="133"/>
      <c r="DJ314" s="133"/>
      <c r="DK314" s="133"/>
      <c r="DL314" s="133"/>
      <c r="DM314" s="133"/>
      <c r="DN314" s="133"/>
      <c r="DO314" s="133"/>
      <c r="DP314" s="133"/>
      <c r="DQ314" s="133"/>
      <c r="DR314" s="133"/>
      <c r="DS314" s="133"/>
      <c r="DT314" s="133"/>
      <c r="DU314" s="133"/>
      <c r="DV314" s="133"/>
      <c r="DW314" s="133"/>
      <c r="DX314" s="133"/>
      <c r="DY314" s="133"/>
      <c r="DZ314" s="133"/>
      <c r="EA314" s="133"/>
      <c r="EB314" s="133"/>
      <c r="EC314" s="133"/>
      <c r="ED314" s="133"/>
      <c r="EE314" s="133"/>
      <c r="EF314" s="133"/>
      <c r="EG314" s="133"/>
      <c r="EH314" s="133"/>
      <c r="EI314" s="133"/>
      <c r="EJ314" s="133"/>
      <c r="EK314" s="133"/>
      <c r="EL314" s="133"/>
      <c r="EM314" s="133"/>
      <c r="EN314" s="133"/>
      <c r="EO314" s="133"/>
      <c r="EP314" s="133"/>
      <c r="EQ314" s="133"/>
      <c r="ER314" s="133"/>
      <c r="ES314" s="133"/>
      <c r="ET314" s="133"/>
      <c r="EU314" s="133"/>
      <c r="EV314" s="133"/>
      <c r="EW314" s="133"/>
      <c r="EX314" s="133"/>
      <c r="EY314" s="133"/>
      <c r="EZ314" s="133"/>
      <c r="FA314" s="133"/>
      <c r="FB314" s="133"/>
      <c r="FC314" s="133"/>
      <c r="FD314" s="133"/>
      <c r="FE314" s="133"/>
      <c r="FF314" s="133"/>
      <c r="FG314" s="133"/>
      <c r="FH314" s="133"/>
      <c r="FI314" s="133"/>
      <c r="FJ314" s="133"/>
      <c r="FK314" s="133"/>
      <c r="FL314" s="133"/>
      <c r="FM314" s="133"/>
      <c r="FN314" s="133"/>
      <c r="FO314" s="133"/>
      <c r="FP314" s="133"/>
      <c r="FQ314" s="133"/>
      <c r="FR314" s="133"/>
      <c r="FS314" s="133"/>
      <c r="FT314" s="133"/>
      <c r="FU314" s="133"/>
      <c r="FV314" s="133"/>
      <c r="FW314" s="133"/>
      <c r="FX314" s="133"/>
      <c r="FY314" s="133"/>
      <c r="FZ314" s="133"/>
      <c r="GA314" s="133"/>
      <c r="GB314" s="133"/>
      <c r="GC314" s="133"/>
      <c r="GD314" s="133"/>
      <c r="GE314" s="133"/>
      <c r="GF314" s="133"/>
      <c r="GG314" s="133"/>
      <c r="GH314" s="133"/>
      <c r="GI314" s="133"/>
      <c r="GJ314" s="133"/>
      <c r="GK314" s="133"/>
      <c r="GL314" s="133"/>
      <c r="GM314" s="133"/>
      <c r="GN314" s="133"/>
      <c r="GO314" s="133"/>
      <c r="GP314" s="133"/>
      <c r="GQ314" s="133"/>
      <c r="GR314" s="133"/>
      <c r="GS314" s="133"/>
      <c r="GT314" s="133"/>
      <c r="GU314" s="133"/>
      <c r="GV314" s="133"/>
      <c r="GW314" s="133"/>
    </row>
    <row r="315" spans="1:205" s="296" customFormat="1" ht="25.5">
      <c r="A315" s="260">
        <v>44848</v>
      </c>
      <c r="B315" s="200" t="s">
        <v>1787</v>
      </c>
      <c r="C315" s="204" t="s">
        <v>1775</v>
      </c>
      <c r="D315" s="261">
        <v>5000000</v>
      </c>
      <c r="E315" s="261"/>
      <c r="F315" s="347">
        <f t="shared" si="9"/>
        <v>195072600</v>
      </c>
      <c r="G315" s="60">
        <v>3</v>
      </c>
      <c r="H315" s="310"/>
      <c r="I315" s="549"/>
      <c r="J315" s="133"/>
      <c r="K315" s="133"/>
      <c r="L315" s="133"/>
      <c r="M315" s="133"/>
      <c r="N315" s="133"/>
      <c r="O315" s="133"/>
      <c r="P315" s="133"/>
      <c r="Q315" s="133"/>
      <c r="R315" s="133"/>
      <c r="S315" s="133"/>
      <c r="T315" s="133"/>
      <c r="U315" s="133"/>
      <c r="V315" s="133"/>
      <c r="W315" s="133"/>
      <c r="X315" s="133"/>
      <c r="Y315" s="133"/>
      <c r="Z315" s="133"/>
      <c r="AA315" s="133"/>
      <c r="AB315" s="133"/>
      <c r="AC315" s="133"/>
      <c r="AD315" s="133"/>
      <c r="AE315" s="133"/>
      <c r="AF315" s="133"/>
      <c r="AG315" s="133"/>
      <c r="AH315" s="133"/>
      <c r="AI315" s="133"/>
      <c r="AJ315" s="133"/>
      <c r="AK315" s="133"/>
      <c r="AL315" s="133"/>
      <c r="AM315" s="133"/>
      <c r="AN315" s="133"/>
      <c r="AO315" s="133"/>
      <c r="AP315" s="133"/>
      <c r="AQ315" s="133"/>
      <c r="AR315" s="133"/>
      <c r="AS315" s="133"/>
      <c r="AT315" s="133"/>
      <c r="AU315" s="133"/>
      <c r="AV315" s="133"/>
      <c r="AW315" s="133"/>
      <c r="AX315" s="133"/>
      <c r="AY315" s="133"/>
      <c r="AZ315" s="133"/>
      <c r="BA315" s="133"/>
      <c r="BB315" s="133"/>
      <c r="BC315" s="133"/>
      <c r="BD315" s="133"/>
      <c r="BE315" s="133"/>
      <c r="BF315" s="133"/>
      <c r="BG315" s="133"/>
      <c r="BH315" s="133"/>
      <c r="BI315" s="133"/>
      <c r="BJ315" s="133"/>
      <c r="BK315" s="133"/>
      <c r="BL315" s="133"/>
      <c r="BM315" s="133"/>
      <c r="BN315" s="133"/>
      <c r="BO315" s="133"/>
      <c r="BP315" s="133"/>
      <c r="BQ315" s="133"/>
      <c r="BR315" s="133"/>
      <c r="BS315" s="133"/>
      <c r="BT315" s="133"/>
      <c r="BU315" s="133"/>
      <c r="BV315" s="133"/>
      <c r="BW315" s="133"/>
      <c r="BX315" s="133"/>
      <c r="BY315" s="133"/>
      <c r="BZ315" s="133"/>
      <c r="CA315" s="133"/>
      <c r="CB315" s="133"/>
      <c r="CC315" s="133"/>
      <c r="CD315" s="133"/>
      <c r="CE315" s="133"/>
      <c r="CF315" s="133"/>
      <c r="CG315" s="133"/>
      <c r="CH315" s="133"/>
      <c r="CI315" s="133"/>
      <c r="CJ315" s="133"/>
      <c r="CK315" s="133"/>
      <c r="CL315" s="133"/>
      <c r="CM315" s="133"/>
      <c r="CN315" s="133"/>
      <c r="CO315" s="133"/>
      <c r="CP315" s="133"/>
      <c r="CQ315" s="133"/>
      <c r="CR315" s="133"/>
      <c r="CS315" s="133"/>
      <c r="CT315" s="133"/>
      <c r="CU315" s="133"/>
      <c r="CV315" s="133"/>
      <c r="CW315" s="133"/>
      <c r="CX315" s="133"/>
      <c r="CY315" s="133"/>
      <c r="CZ315" s="133"/>
      <c r="DA315" s="133"/>
      <c r="DB315" s="133"/>
      <c r="DC315" s="133"/>
      <c r="DD315" s="133"/>
      <c r="DE315" s="133"/>
      <c r="DF315" s="133"/>
      <c r="DG315" s="133"/>
      <c r="DH315" s="133"/>
      <c r="DI315" s="133"/>
      <c r="DJ315" s="133"/>
      <c r="DK315" s="133"/>
      <c r="DL315" s="133"/>
      <c r="DM315" s="133"/>
      <c r="DN315" s="133"/>
      <c r="DO315" s="133"/>
      <c r="DP315" s="133"/>
      <c r="DQ315" s="133"/>
      <c r="DR315" s="133"/>
      <c r="DS315" s="133"/>
      <c r="DT315" s="133"/>
      <c r="DU315" s="133"/>
      <c r="DV315" s="133"/>
      <c r="DW315" s="133"/>
      <c r="DX315" s="133"/>
      <c r="DY315" s="133"/>
      <c r="DZ315" s="133"/>
      <c r="EA315" s="133"/>
      <c r="EB315" s="133"/>
      <c r="EC315" s="133"/>
      <c r="ED315" s="133"/>
      <c r="EE315" s="133"/>
      <c r="EF315" s="133"/>
      <c r="EG315" s="133"/>
      <c r="EH315" s="133"/>
      <c r="EI315" s="133"/>
      <c r="EJ315" s="133"/>
      <c r="EK315" s="133"/>
      <c r="EL315" s="133"/>
      <c r="EM315" s="133"/>
      <c r="EN315" s="133"/>
      <c r="EO315" s="133"/>
      <c r="EP315" s="133"/>
      <c r="EQ315" s="133"/>
      <c r="ER315" s="133"/>
      <c r="ES315" s="133"/>
      <c r="ET315" s="133"/>
      <c r="EU315" s="133"/>
      <c r="EV315" s="133"/>
      <c r="EW315" s="133"/>
      <c r="EX315" s="133"/>
      <c r="EY315" s="133"/>
      <c r="EZ315" s="133"/>
      <c r="FA315" s="133"/>
      <c r="FB315" s="133"/>
      <c r="FC315" s="133"/>
      <c r="FD315" s="133"/>
      <c r="FE315" s="133"/>
      <c r="FF315" s="133"/>
      <c r="FG315" s="133"/>
      <c r="FH315" s="133"/>
      <c r="FI315" s="133"/>
      <c r="FJ315" s="133"/>
      <c r="FK315" s="133"/>
      <c r="FL315" s="133"/>
      <c r="FM315" s="133"/>
      <c r="FN315" s="133"/>
      <c r="FO315" s="133"/>
      <c r="FP315" s="133"/>
      <c r="FQ315" s="133"/>
      <c r="FR315" s="133"/>
      <c r="FS315" s="133"/>
      <c r="FT315" s="133"/>
      <c r="FU315" s="133"/>
      <c r="FV315" s="133"/>
      <c r="FW315" s="133"/>
      <c r="FX315" s="133"/>
      <c r="FY315" s="133"/>
      <c r="FZ315" s="133"/>
      <c r="GA315" s="133"/>
      <c r="GB315" s="133"/>
      <c r="GC315" s="133"/>
      <c r="GD315" s="133"/>
      <c r="GE315" s="133"/>
      <c r="GF315" s="133"/>
      <c r="GG315" s="133"/>
      <c r="GH315" s="133"/>
      <c r="GI315" s="133"/>
      <c r="GJ315" s="133"/>
      <c r="GK315" s="133"/>
      <c r="GL315" s="133"/>
      <c r="GM315" s="133"/>
      <c r="GN315" s="133"/>
      <c r="GO315" s="133"/>
      <c r="GP315" s="133"/>
      <c r="GQ315" s="133"/>
      <c r="GR315" s="133"/>
      <c r="GS315" s="133"/>
      <c r="GT315" s="133"/>
      <c r="GU315" s="133"/>
      <c r="GV315" s="133"/>
      <c r="GW315" s="133"/>
    </row>
    <row r="316" spans="1:205" s="296" customFormat="1">
      <c r="A316" s="260">
        <v>44849</v>
      </c>
      <c r="B316" s="200" t="s">
        <v>1788</v>
      </c>
      <c r="C316" s="177" t="s">
        <v>21</v>
      </c>
      <c r="D316" s="261">
        <v>20000</v>
      </c>
      <c r="E316" s="261"/>
      <c r="F316" s="347">
        <f t="shared" si="9"/>
        <v>195092600</v>
      </c>
      <c r="G316" s="60">
        <v>3</v>
      </c>
      <c r="H316" s="310"/>
      <c r="I316" s="549"/>
      <c r="J316" s="133"/>
      <c r="K316" s="133"/>
      <c r="L316" s="133"/>
      <c r="M316" s="133"/>
      <c r="N316" s="133"/>
      <c r="O316" s="133"/>
      <c r="P316" s="133"/>
      <c r="Q316" s="133"/>
      <c r="R316" s="133"/>
      <c r="S316" s="133"/>
      <c r="T316" s="133"/>
      <c r="U316" s="133"/>
      <c r="V316" s="133"/>
      <c r="W316" s="133"/>
      <c r="X316" s="133"/>
      <c r="Y316" s="133"/>
      <c r="Z316" s="133"/>
      <c r="AA316" s="133"/>
      <c r="AB316" s="133"/>
      <c r="AC316" s="133"/>
      <c r="AD316" s="133"/>
      <c r="AE316" s="133"/>
      <c r="AF316" s="133"/>
      <c r="AG316" s="133"/>
      <c r="AH316" s="133"/>
      <c r="AI316" s="133"/>
      <c r="AJ316" s="133"/>
      <c r="AK316" s="133"/>
      <c r="AL316" s="133"/>
      <c r="AM316" s="133"/>
      <c r="AN316" s="133"/>
      <c r="AO316" s="133"/>
      <c r="AP316" s="133"/>
      <c r="AQ316" s="133"/>
      <c r="AR316" s="133"/>
      <c r="AS316" s="133"/>
      <c r="AT316" s="133"/>
      <c r="AU316" s="133"/>
      <c r="AV316" s="133"/>
      <c r="AW316" s="133"/>
      <c r="AX316" s="133"/>
      <c r="AY316" s="133"/>
      <c r="AZ316" s="133"/>
      <c r="BA316" s="133"/>
      <c r="BB316" s="133"/>
      <c r="BC316" s="133"/>
      <c r="BD316" s="133"/>
      <c r="BE316" s="133"/>
      <c r="BF316" s="133"/>
      <c r="BG316" s="133"/>
      <c r="BH316" s="133"/>
      <c r="BI316" s="133"/>
      <c r="BJ316" s="133"/>
      <c r="BK316" s="133"/>
      <c r="BL316" s="133"/>
      <c r="BM316" s="133"/>
      <c r="BN316" s="133"/>
      <c r="BO316" s="133"/>
      <c r="BP316" s="133"/>
      <c r="BQ316" s="133"/>
      <c r="BR316" s="133"/>
      <c r="BS316" s="133"/>
      <c r="BT316" s="133"/>
      <c r="BU316" s="133"/>
      <c r="BV316" s="133"/>
      <c r="BW316" s="133"/>
      <c r="BX316" s="133"/>
      <c r="BY316" s="133"/>
      <c r="BZ316" s="133"/>
      <c r="CA316" s="133"/>
      <c r="CB316" s="133"/>
      <c r="CC316" s="133"/>
      <c r="CD316" s="133"/>
      <c r="CE316" s="133"/>
      <c r="CF316" s="133"/>
      <c r="CG316" s="133"/>
      <c r="CH316" s="133"/>
      <c r="CI316" s="133"/>
      <c r="CJ316" s="133"/>
      <c r="CK316" s="133"/>
      <c r="CL316" s="133"/>
      <c r="CM316" s="133"/>
      <c r="CN316" s="133"/>
      <c r="CO316" s="133"/>
      <c r="CP316" s="133"/>
      <c r="CQ316" s="133"/>
      <c r="CR316" s="133"/>
      <c r="CS316" s="133"/>
      <c r="CT316" s="133"/>
      <c r="CU316" s="133"/>
      <c r="CV316" s="133"/>
      <c r="CW316" s="133"/>
      <c r="CX316" s="133"/>
      <c r="CY316" s="133"/>
      <c r="CZ316" s="133"/>
      <c r="DA316" s="133"/>
      <c r="DB316" s="133"/>
      <c r="DC316" s="133"/>
      <c r="DD316" s="133"/>
      <c r="DE316" s="133"/>
      <c r="DF316" s="133"/>
      <c r="DG316" s="133"/>
      <c r="DH316" s="133"/>
      <c r="DI316" s="133"/>
      <c r="DJ316" s="133"/>
      <c r="DK316" s="133"/>
      <c r="DL316" s="133"/>
      <c r="DM316" s="133"/>
      <c r="DN316" s="133"/>
      <c r="DO316" s="133"/>
      <c r="DP316" s="133"/>
      <c r="DQ316" s="133"/>
      <c r="DR316" s="133"/>
      <c r="DS316" s="133"/>
      <c r="DT316" s="133"/>
      <c r="DU316" s="133"/>
      <c r="DV316" s="133"/>
      <c r="DW316" s="133"/>
      <c r="DX316" s="133"/>
      <c r="DY316" s="133"/>
      <c r="DZ316" s="133"/>
      <c r="EA316" s="133"/>
      <c r="EB316" s="133"/>
      <c r="EC316" s="133"/>
      <c r="ED316" s="133"/>
      <c r="EE316" s="133"/>
      <c r="EF316" s="133"/>
      <c r="EG316" s="133"/>
      <c r="EH316" s="133"/>
      <c r="EI316" s="133"/>
      <c r="EJ316" s="133"/>
      <c r="EK316" s="133"/>
      <c r="EL316" s="133"/>
      <c r="EM316" s="133"/>
      <c r="EN316" s="133"/>
      <c r="EO316" s="133"/>
      <c r="EP316" s="133"/>
      <c r="EQ316" s="133"/>
      <c r="ER316" s="133"/>
      <c r="ES316" s="133"/>
      <c r="ET316" s="133"/>
      <c r="EU316" s="133"/>
      <c r="EV316" s="133"/>
      <c r="EW316" s="133"/>
      <c r="EX316" s="133"/>
      <c r="EY316" s="133"/>
      <c r="EZ316" s="133"/>
      <c r="FA316" s="133"/>
      <c r="FB316" s="133"/>
      <c r="FC316" s="133"/>
      <c r="FD316" s="133"/>
      <c r="FE316" s="133"/>
      <c r="FF316" s="133"/>
      <c r="FG316" s="133"/>
      <c r="FH316" s="133"/>
      <c r="FI316" s="133"/>
      <c r="FJ316" s="133"/>
      <c r="FK316" s="133"/>
      <c r="FL316" s="133"/>
      <c r="FM316" s="133"/>
      <c r="FN316" s="133"/>
      <c r="FO316" s="133"/>
      <c r="FP316" s="133"/>
      <c r="FQ316" s="133"/>
      <c r="FR316" s="133"/>
      <c r="FS316" s="133"/>
      <c r="FT316" s="133"/>
      <c r="FU316" s="133"/>
      <c r="FV316" s="133"/>
      <c r="FW316" s="133"/>
      <c r="FX316" s="133"/>
      <c r="FY316" s="133"/>
      <c r="FZ316" s="133"/>
      <c r="GA316" s="133"/>
      <c r="GB316" s="133"/>
      <c r="GC316" s="133"/>
      <c r="GD316" s="133"/>
      <c r="GE316" s="133"/>
      <c r="GF316" s="133"/>
      <c r="GG316" s="133"/>
      <c r="GH316" s="133"/>
      <c r="GI316" s="133"/>
      <c r="GJ316" s="133"/>
      <c r="GK316" s="133"/>
      <c r="GL316" s="133"/>
      <c r="GM316" s="133"/>
      <c r="GN316" s="133"/>
      <c r="GO316" s="133"/>
      <c r="GP316" s="133"/>
      <c r="GQ316" s="133"/>
      <c r="GR316" s="133"/>
      <c r="GS316" s="133"/>
      <c r="GT316" s="133"/>
      <c r="GU316" s="133"/>
      <c r="GV316" s="133"/>
      <c r="GW316" s="133"/>
    </row>
    <row r="317" spans="1:205" s="296" customFormat="1">
      <c r="A317" s="260">
        <v>44849</v>
      </c>
      <c r="B317" s="200" t="s">
        <v>1788</v>
      </c>
      <c r="C317" s="177" t="s">
        <v>21</v>
      </c>
      <c r="D317" s="261">
        <v>2000</v>
      </c>
      <c r="E317" s="261"/>
      <c r="F317" s="347">
        <f t="shared" si="9"/>
        <v>195094600</v>
      </c>
      <c r="G317" s="60">
        <v>3</v>
      </c>
      <c r="H317" s="310"/>
      <c r="I317" s="549"/>
      <c r="J317" s="133"/>
      <c r="K317" s="133"/>
      <c r="L317" s="133"/>
      <c r="M317" s="133"/>
      <c r="N317" s="133"/>
      <c r="O317" s="133"/>
      <c r="P317" s="133"/>
      <c r="Q317" s="133"/>
      <c r="R317" s="133"/>
      <c r="S317" s="133"/>
      <c r="T317" s="133"/>
      <c r="U317" s="133"/>
      <c r="V317" s="133"/>
      <c r="W317" s="133"/>
      <c r="X317" s="133"/>
      <c r="Y317" s="133"/>
      <c r="Z317" s="133"/>
      <c r="AA317" s="133"/>
      <c r="AB317" s="133"/>
      <c r="AC317" s="133"/>
      <c r="AD317" s="133"/>
      <c r="AE317" s="133"/>
      <c r="AF317" s="133"/>
      <c r="AG317" s="133"/>
      <c r="AH317" s="133"/>
      <c r="AI317" s="133"/>
      <c r="AJ317" s="133"/>
      <c r="AK317" s="133"/>
      <c r="AL317" s="133"/>
      <c r="AM317" s="133"/>
      <c r="AN317" s="133"/>
      <c r="AO317" s="133"/>
      <c r="AP317" s="133"/>
      <c r="AQ317" s="133"/>
      <c r="AR317" s="133"/>
      <c r="AS317" s="133"/>
      <c r="AT317" s="133"/>
      <c r="AU317" s="133"/>
      <c r="AV317" s="133"/>
      <c r="AW317" s="133"/>
      <c r="AX317" s="133"/>
      <c r="AY317" s="133"/>
      <c r="AZ317" s="133"/>
      <c r="BA317" s="133"/>
      <c r="BB317" s="133"/>
      <c r="BC317" s="133"/>
      <c r="BD317" s="133"/>
      <c r="BE317" s="133"/>
      <c r="BF317" s="133"/>
      <c r="BG317" s="133"/>
      <c r="BH317" s="133"/>
      <c r="BI317" s="133"/>
      <c r="BJ317" s="133"/>
      <c r="BK317" s="133"/>
      <c r="BL317" s="133"/>
      <c r="BM317" s="133"/>
      <c r="BN317" s="133"/>
      <c r="BO317" s="133"/>
      <c r="BP317" s="133"/>
      <c r="BQ317" s="133"/>
      <c r="BR317" s="133"/>
      <c r="BS317" s="133"/>
      <c r="BT317" s="133"/>
      <c r="BU317" s="133"/>
      <c r="BV317" s="133"/>
      <c r="BW317" s="133"/>
      <c r="BX317" s="133"/>
      <c r="BY317" s="133"/>
      <c r="BZ317" s="133"/>
      <c r="CA317" s="133"/>
      <c r="CB317" s="133"/>
      <c r="CC317" s="133"/>
      <c r="CD317" s="133"/>
      <c r="CE317" s="133"/>
      <c r="CF317" s="133"/>
      <c r="CG317" s="133"/>
      <c r="CH317" s="133"/>
      <c r="CI317" s="133"/>
      <c r="CJ317" s="133"/>
      <c r="CK317" s="133"/>
      <c r="CL317" s="133"/>
      <c r="CM317" s="133"/>
      <c r="CN317" s="133"/>
      <c r="CO317" s="133"/>
      <c r="CP317" s="133"/>
      <c r="CQ317" s="133"/>
      <c r="CR317" s="133"/>
      <c r="CS317" s="133"/>
      <c r="CT317" s="133"/>
      <c r="CU317" s="133"/>
      <c r="CV317" s="133"/>
      <c r="CW317" s="133"/>
      <c r="CX317" s="133"/>
      <c r="CY317" s="133"/>
      <c r="CZ317" s="133"/>
      <c r="DA317" s="133"/>
      <c r="DB317" s="133"/>
      <c r="DC317" s="133"/>
      <c r="DD317" s="133"/>
      <c r="DE317" s="133"/>
      <c r="DF317" s="133"/>
      <c r="DG317" s="133"/>
      <c r="DH317" s="133"/>
      <c r="DI317" s="133"/>
      <c r="DJ317" s="133"/>
      <c r="DK317" s="133"/>
      <c r="DL317" s="133"/>
      <c r="DM317" s="133"/>
      <c r="DN317" s="133"/>
      <c r="DO317" s="133"/>
      <c r="DP317" s="133"/>
      <c r="DQ317" s="133"/>
      <c r="DR317" s="133"/>
      <c r="DS317" s="133"/>
      <c r="DT317" s="133"/>
      <c r="DU317" s="133"/>
      <c r="DV317" s="133"/>
      <c r="DW317" s="133"/>
      <c r="DX317" s="133"/>
      <c r="DY317" s="133"/>
      <c r="DZ317" s="133"/>
      <c r="EA317" s="133"/>
      <c r="EB317" s="133"/>
      <c r="EC317" s="133"/>
      <c r="ED317" s="133"/>
      <c r="EE317" s="133"/>
      <c r="EF317" s="133"/>
      <c r="EG317" s="133"/>
      <c r="EH317" s="133"/>
      <c r="EI317" s="133"/>
      <c r="EJ317" s="133"/>
      <c r="EK317" s="133"/>
      <c r="EL317" s="133"/>
      <c r="EM317" s="133"/>
      <c r="EN317" s="133"/>
      <c r="EO317" s="133"/>
      <c r="EP317" s="133"/>
      <c r="EQ317" s="133"/>
      <c r="ER317" s="133"/>
      <c r="ES317" s="133"/>
      <c r="ET317" s="133"/>
      <c r="EU317" s="133"/>
      <c r="EV317" s="133"/>
      <c r="EW317" s="133"/>
      <c r="EX317" s="133"/>
      <c r="EY317" s="133"/>
      <c r="EZ317" s="133"/>
      <c r="FA317" s="133"/>
      <c r="FB317" s="133"/>
      <c r="FC317" s="133"/>
      <c r="FD317" s="133"/>
      <c r="FE317" s="133"/>
      <c r="FF317" s="133"/>
      <c r="FG317" s="133"/>
      <c r="FH317" s="133"/>
      <c r="FI317" s="133"/>
      <c r="FJ317" s="133"/>
      <c r="FK317" s="133"/>
      <c r="FL317" s="133"/>
      <c r="FM317" s="133"/>
      <c r="FN317" s="133"/>
      <c r="FO317" s="133"/>
      <c r="FP317" s="133"/>
      <c r="FQ317" s="133"/>
      <c r="FR317" s="133"/>
      <c r="FS317" s="133"/>
      <c r="FT317" s="133"/>
      <c r="FU317" s="133"/>
      <c r="FV317" s="133"/>
      <c r="FW317" s="133"/>
      <c r="FX317" s="133"/>
      <c r="FY317" s="133"/>
      <c r="FZ317" s="133"/>
      <c r="GA317" s="133"/>
      <c r="GB317" s="133"/>
      <c r="GC317" s="133"/>
      <c r="GD317" s="133"/>
      <c r="GE317" s="133"/>
      <c r="GF317" s="133"/>
      <c r="GG317" s="133"/>
      <c r="GH317" s="133"/>
      <c r="GI317" s="133"/>
      <c r="GJ317" s="133"/>
      <c r="GK317" s="133"/>
      <c r="GL317" s="133"/>
      <c r="GM317" s="133"/>
      <c r="GN317" s="133"/>
      <c r="GO317" s="133"/>
      <c r="GP317" s="133"/>
      <c r="GQ317" s="133"/>
      <c r="GR317" s="133"/>
      <c r="GS317" s="133"/>
      <c r="GT317" s="133"/>
      <c r="GU317" s="133"/>
      <c r="GV317" s="133"/>
      <c r="GW317" s="133"/>
    </row>
    <row r="318" spans="1:205" s="296" customFormat="1">
      <c r="A318" s="260">
        <v>44850</v>
      </c>
      <c r="B318" s="200" t="s">
        <v>1789</v>
      </c>
      <c r="C318" s="177" t="s">
        <v>21</v>
      </c>
      <c r="D318" s="261">
        <v>6000</v>
      </c>
      <c r="E318" s="261"/>
      <c r="F318" s="347">
        <f t="shared" si="9"/>
        <v>195100600</v>
      </c>
      <c r="G318" s="60">
        <v>3</v>
      </c>
      <c r="H318" s="310"/>
      <c r="I318" s="549"/>
      <c r="J318" s="133"/>
      <c r="K318" s="133"/>
      <c r="L318" s="133"/>
      <c r="M318" s="133"/>
      <c r="N318" s="133"/>
      <c r="O318" s="133"/>
      <c r="P318" s="133"/>
      <c r="Q318" s="133"/>
      <c r="R318" s="133"/>
      <c r="S318" s="133"/>
      <c r="T318" s="133"/>
      <c r="U318" s="133"/>
      <c r="V318" s="133"/>
      <c r="W318" s="133"/>
      <c r="X318" s="133"/>
      <c r="Y318" s="133"/>
      <c r="Z318" s="133"/>
      <c r="AA318" s="133"/>
      <c r="AB318" s="133"/>
      <c r="AC318" s="133"/>
      <c r="AD318" s="133"/>
      <c r="AE318" s="133"/>
      <c r="AF318" s="133"/>
      <c r="AG318" s="133"/>
      <c r="AH318" s="133"/>
      <c r="AI318" s="133"/>
      <c r="AJ318" s="133"/>
      <c r="AK318" s="133"/>
      <c r="AL318" s="133"/>
      <c r="AM318" s="133"/>
      <c r="AN318" s="133"/>
      <c r="AO318" s="133"/>
      <c r="AP318" s="133"/>
      <c r="AQ318" s="133"/>
      <c r="AR318" s="133"/>
      <c r="AS318" s="133"/>
      <c r="AT318" s="133"/>
      <c r="AU318" s="133"/>
      <c r="AV318" s="133"/>
      <c r="AW318" s="133"/>
      <c r="AX318" s="133"/>
      <c r="AY318" s="133"/>
      <c r="AZ318" s="133"/>
      <c r="BA318" s="133"/>
      <c r="BB318" s="133"/>
      <c r="BC318" s="133"/>
      <c r="BD318" s="133"/>
      <c r="BE318" s="133"/>
      <c r="BF318" s="133"/>
      <c r="BG318" s="133"/>
      <c r="BH318" s="133"/>
      <c r="BI318" s="133"/>
      <c r="BJ318" s="133"/>
      <c r="BK318" s="133"/>
      <c r="BL318" s="133"/>
      <c r="BM318" s="133"/>
      <c r="BN318" s="133"/>
      <c r="BO318" s="133"/>
      <c r="BP318" s="133"/>
      <c r="BQ318" s="133"/>
      <c r="BR318" s="133"/>
      <c r="BS318" s="133"/>
      <c r="BT318" s="133"/>
      <c r="BU318" s="133"/>
      <c r="BV318" s="133"/>
      <c r="BW318" s="133"/>
      <c r="BX318" s="133"/>
      <c r="BY318" s="133"/>
      <c r="BZ318" s="133"/>
      <c r="CA318" s="133"/>
      <c r="CB318" s="133"/>
      <c r="CC318" s="133"/>
      <c r="CD318" s="133"/>
      <c r="CE318" s="133"/>
      <c r="CF318" s="133"/>
      <c r="CG318" s="133"/>
      <c r="CH318" s="133"/>
      <c r="CI318" s="133"/>
      <c r="CJ318" s="133"/>
      <c r="CK318" s="133"/>
      <c r="CL318" s="133"/>
      <c r="CM318" s="133"/>
      <c r="CN318" s="133"/>
      <c r="CO318" s="133"/>
      <c r="CP318" s="133"/>
      <c r="CQ318" s="133"/>
      <c r="CR318" s="133"/>
      <c r="CS318" s="133"/>
      <c r="CT318" s="133"/>
      <c r="CU318" s="133"/>
      <c r="CV318" s="133"/>
      <c r="CW318" s="133"/>
      <c r="CX318" s="133"/>
      <c r="CY318" s="133"/>
      <c r="CZ318" s="133"/>
      <c r="DA318" s="133"/>
      <c r="DB318" s="133"/>
      <c r="DC318" s="133"/>
      <c r="DD318" s="133"/>
      <c r="DE318" s="133"/>
      <c r="DF318" s="133"/>
      <c r="DG318" s="133"/>
      <c r="DH318" s="133"/>
      <c r="DI318" s="133"/>
      <c r="DJ318" s="133"/>
      <c r="DK318" s="133"/>
      <c r="DL318" s="133"/>
      <c r="DM318" s="133"/>
      <c r="DN318" s="133"/>
      <c r="DO318" s="133"/>
      <c r="DP318" s="133"/>
      <c r="DQ318" s="133"/>
      <c r="DR318" s="133"/>
      <c r="DS318" s="133"/>
      <c r="DT318" s="133"/>
      <c r="DU318" s="133"/>
      <c r="DV318" s="133"/>
      <c r="DW318" s="133"/>
      <c r="DX318" s="133"/>
      <c r="DY318" s="133"/>
      <c r="DZ318" s="133"/>
      <c r="EA318" s="133"/>
      <c r="EB318" s="133"/>
      <c r="EC318" s="133"/>
      <c r="ED318" s="133"/>
      <c r="EE318" s="133"/>
      <c r="EF318" s="133"/>
      <c r="EG318" s="133"/>
      <c r="EH318" s="133"/>
      <c r="EI318" s="133"/>
      <c r="EJ318" s="133"/>
      <c r="EK318" s="133"/>
      <c r="EL318" s="133"/>
      <c r="EM318" s="133"/>
      <c r="EN318" s="133"/>
      <c r="EO318" s="133"/>
      <c r="EP318" s="133"/>
      <c r="EQ318" s="133"/>
      <c r="ER318" s="133"/>
      <c r="ES318" s="133"/>
      <c r="ET318" s="133"/>
      <c r="EU318" s="133"/>
      <c r="EV318" s="133"/>
      <c r="EW318" s="133"/>
      <c r="EX318" s="133"/>
      <c r="EY318" s="133"/>
      <c r="EZ318" s="133"/>
      <c r="FA318" s="133"/>
      <c r="FB318" s="133"/>
      <c r="FC318" s="133"/>
      <c r="FD318" s="133"/>
      <c r="FE318" s="133"/>
      <c r="FF318" s="133"/>
      <c r="FG318" s="133"/>
      <c r="FH318" s="133"/>
      <c r="FI318" s="133"/>
      <c r="FJ318" s="133"/>
      <c r="FK318" s="133"/>
      <c r="FL318" s="133"/>
      <c r="FM318" s="133"/>
      <c r="FN318" s="133"/>
      <c r="FO318" s="133"/>
      <c r="FP318" s="133"/>
      <c r="FQ318" s="133"/>
      <c r="FR318" s="133"/>
      <c r="FS318" s="133"/>
      <c r="FT318" s="133"/>
      <c r="FU318" s="133"/>
      <c r="FV318" s="133"/>
      <c r="FW318" s="133"/>
      <c r="FX318" s="133"/>
      <c r="FY318" s="133"/>
      <c r="FZ318" s="133"/>
      <c r="GA318" s="133"/>
      <c r="GB318" s="133"/>
      <c r="GC318" s="133"/>
      <c r="GD318" s="133"/>
      <c r="GE318" s="133"/>
      <c r="GF318" s="133"/>
      <c r="GG318" s="133"/>
      <c r="GH318" s="133"/>
      <c r="GI318" s="133"/>
      <c r="GJ318" s="133"/>
      <c r="GK318" s="133"/>
      <c r="GL318" s="133"/>
      <c r="GM318" s="133"/>
      <c r="GN318" s="133"/>
      <c r="GO318" s="133"/>
      <c r="GP318" s="133"/>
      <c r="GQ318" s="133"/>
      <c r="GR318" s="133"/>
      <c r="GS318" s="133"/>
      <c r="GT318" s="133"/>
      <c r="GU318" s="133"/>
      <c r="GV318" s="133"/>
      <c r="GW318" s="133"/>
    </row>
    <row r="319" spans="1:205" s="296" customFormat="1">
      <c r="A319" s="260">
        <v>44851</v>
      </c>
      <c r="B319" s="200" t="s">
        <v>1790</v>
      </c>
      <c r="C319" s="177" t="s">
        <v>21</v>
      </c>
      <c r="D319" s="261">
        <v>10000</v>
      </c>
      <c r="E319" s="261"/>
      <c r="F319" s="347">
        <f t="shared" si="9"/>
        <v>195110600</v>
      </c>
      <c r="G319" s="60">
        <v>3</v>
      </c>
      <c r="H319" s="310"/>
      <c r="I319" s="549"/>
      <c r="J319" s="133"/>
      <c r="K319" s="133"/>
      <c r="L319" s="133"/>
      <c r="M319" s="133"/>
      <c r="N319" s="133"/>
      <c r="O319" s="133"/>
      <c r="P319" s="133"/>
      <c r="Q319" s="133"/>
      <c r="R319" s="133"/>
      <c r="S319" s="133"/>
      <c r="T319" s="133"/>
      <c r="U319" s="133"/>
      <c r="V319" s="133"/>
      <c r="W319" s="133"/>
      <c r="X319" s="133"/>
      <c r="Y319" s="133"/>
      <c r="Z319" s="133"/>
      <c r="AA319" s="133"/>
      <c r="AB319" s="133"/>
      <c r="AC319" s="133"/>
      <c r="AD319" s="133"/>
      <c r="AE319" s="133"/>
      <c r="AF319" s="133"/>
      <c r="AG319" s="133"/>
      <c r="AH319" s="133"/>
      <c r="AI319" s="133"/>
      <c r="AJ319" s="133"/>
      <c r="AK319" s="133"/>
      <c r="AL319" s="133"/>
      <c r="AM319" s="133"/>
      <c r="AN319" s="133"/>
      <c r="AO319" s="133"/>
      <c r="AP319" s="133"/>
      <c r="AQ319" s="133"/>
      <c r="AR319" s="133"/>
      <c r="AS319" s="133"/>
      <c r="AT319" s="133"/>
      <c r="AU319" s="133"/>
      <c r="AV319" s="133"/>
      <c r="AW319" s="133"/>
      <c r="AX319" s="133"/>
      <c r="AY319" s="133"/>
      <c r="AZ319" s="133"/>
      <c r="BA319" s="133"/>
      <c r="BB319" s="133"/>
      <c r="BC319" s="133"/>
      <c r="BD319" s="133"/>
      <c r="BE319" s="133"/>
      <c r="BF319" s="133"/>
      <c r="BG319" s="133"/>
      <c r="BH319" s="133"/>
      <c r="BI319" s="133"/>
      <c r="BJ319" s="133"/>
      <c r="BK319" s="133"/>
      <c r="BL319" s="133"/>
      <c r="BM319" s="133"/>
      <c r="BN319" s="133"/>
      <c r="BO319" s="133"/>
      <c r="BP319" s="133"/>
      <c r="BQ319" s="133"/>
      <c r="BR319" s="133"/>
      <c r="BS319" s="133"/>
      <c r="BT319" s="133"/>
      <c r="BU319" s="133"/>
      <c r="BV319" s="133"/>
      <c r="BW319" s="133"/>
      <c r="BX319" s="133"/>
      <c r="BY319" s="133"/>
      <c r="BZ319" s="133"/>
      <c r="CA319" s="133"/>
      <c r="CB319" s="133"/>
      <c r="CC319" s="133"/>
      <c r="CD319" s="133"/>
      <c r="CE319" s="133"/>
      <c r="CF319" s="133"/>
      <c r="CG319" s="133"/>
      <c r="CH319" s="133"/>
      <c r="CI319" s="133"/>
      <c r="CJ319" s="133"/>
      <c r="CK319" s="133"/>
      <c r="CL319" s="133"/>
      <c r="CM319" s="133"/>
      <c r="CN319" s="133"/>
      <c r="CO319" s="133"/>
      <c r="CP319" s="133"/>
      <c r="CQ319" s="133"/>
      <c r="CR319" s="133"/>
      <c r="CS319" s="133"/>
      <c r="CT319" s="133"/>
      <c r="CU319" s="133"/>
      <c r="CV319" s="133"/>
      <c r="CW319" s="133"/>
      <c r="CX319" s="133"/>
      <c r="CY319" s="133"/>
      <c r="CZ319" s="133"/>
      <c r="DA319" s="133"/>
      <c r="DB319" s="133"/>
      <c r="DC319" s="133"/>
      <c r="DD319" s="133"/>
      <c r="DE319" s="133"/>
      <c r="DF319" s="133"/>
      <c r="DG319" s="133"/>
      <c r="DH319" s="133"/>
      <c r="DI319" s="133"/>
      <c r="DJ319" s="133"/>
      <c r="DK319" s="133"/>
      <c r="DL319" s="133"/>
      <c r="DM319" s="133"/>
      <c r="DN319" s="133"/>
      <c r="DO319" s="133"/>
      <c r="DP319" s="133"/>
      <c r="DQ319" s="133"/>
      <c r="DR319" s="133"/>
      <c r="DS319" s="133"/>
      <c r="DT319" s="133"/>
      <c r="DU319" s="133"/>
      <c r="DV319" s="133"/>
      <c r="DW319" s="133"/>
      <c r="DX319" s="133"/>
      <c r="DY319" s="133"/>
      <c r="DZ319" s="133"/>
      <c r="EA319" s="133"/>
      <c r="EB319" s="133"/>
      <c r="EC319" s="133"/>
      <c r="ED319" s="133"/>
      <c r="EE319" s="133"/>
      <c r="EF319" s="133"/>
      <c r="EG319" s="133"/>
      <c r="EH319" s="133"/>
      <c r="EI319" s="133"/>
      <c r="EJ319" s="133"/>
      <c r="EK319" s="133"/>
      <c r="EL319" s="133"/>
      <c r="EM319" s="133"/>
      <c r="EN319" s="133"/>
      <c r="EO319" s="133"/>
      <c r="EP319" s="133"/>
      <c r="EQ319" s="133"/>
      <c r="ER319" s="133"/>
      <c r="ES319" s="133"/>
      <c r="ET319" s="133"/>
      <c r="EU319" s="133"/>
      <c r="EV319" s="133"/>
      <c r="EW319" s="133"/>
      <c r="EX319" s="133"/>
      <c r="EY319" s="133"/>
      <c r="EZ319" s="133"/>
      <c r="FA319" s="133"/>
      <c r="FB319" s="133"/>
      <c r="FC319" s="133"/>
      <c r="FD319" s="133"/>
      <c r="FE319" s="133"/>
      <c r="FF319" s="133"/>
      <c r="FG319" s="133"/>
      <c r="FH319" s="133"/>
      <c r="FI319" s="133"/>
      <c r="FJ319" s="133"/>
      <c r="FK319" s="133"/>
      <c r="FL319" s="133"/>
      <c r="FM319" s="133"/>
      <c r="FN319" s="133"/>
      <c r="FO319" s="133"/>
      <c r="FP319" s="133"/>
      <c r="FQ319" s="133"/>
      <c r="FR319" s="133"/>
      <c r="FS319" s="133"/>
      <c r="FT319" s="133"/>
      <c r="FU319" s="133"/>
      <c r="FV319" s="133"/>
      <c r="FW319" s="133"/>
      <c r="FX319" s="133"/>
      <c r="FY319" s="133"/>
      <c r="FZ319" s="133"/>
      <c r="GA319" s="133"/>
      <c r="GB319" s="133"/>
      <c r="GC319" s="133"/>
      <c r="GD319" s="133"/>
      <c r="GE319" s="133"/>
      <c r="GF319" s="133"/>
      <c r="GG319" s="133"/>
      <c r="GH319" s="133"/>
      <c r="GI319" s="133"/>
      <c r="GJ319" s="133"/>
      <c r="GK319" s="133"/>
      <c r="GL319" s="133"/>
      <c r="GM319" s="133"/>
      <c r="GN319" s="133"/>
      <c r="GO319" s="133"/>
      <c r="GP319" s="133"/>
      <c r="GQ319" s="133"/>
      <c r="GR319" s="133"/>
      <c r="GS319" s="133"/>
      <c r="GT319" s="133"/>
      <c r="GU319" s="133"/>
      <c r="GV319" s="133"/>
      <c r="GW319" s="133"/>
    </row>
    <row r="320" spans="1:205" s="296" customFormat="1">
      <c r="A320" s="260">
        <v>44851</v>
      </c>
      <c r="B320" s="200" t="s">
        <v>1790</v>
      </c>
      <c r="C320" s="177" t="s">
        <v>21</v>
      </c>
      <c r="D320" s="261">
        <v>10000</v>
      </c>
      <c r="E320" s="261"/>
      <c r="F320" s="347">
        <f t="shared" si="9"/>
        <v>195120600</v>
      </c>
      <c r="G320" s="60">
        <v>3</v>
      </c>
      <c r="H320" s="310"/>
      <c r="I320" s="549"/>
      <c r="J320" s="133"/>
      <c r="K320" s="133"/>
      <c r="L320" s="133"/>
      <c r="M320" s="133"/>
      <c r="N320" s="133"/>
      <c r="O320" s="133"/>
      <c r="P320" s="133"/>
      <c r="Q320" s="133"/>
      <c r="R320" s="133"/>
      <c r="S320" s="133"/>
      <c r="T320" s="133"/>
      <c r="U320" s="133"/>
      <c r="V320" s="133"/>
      <c r="W320" s="133"/>
      <c r="X320" s="133"/>
      <c r="Y320" s="133"/>
      <c r="Z320" s="133"/>
      <c r="AA320" s="133"/>
      <c r="AB320" s="133"/>
      <c r="AC320" s="133"/>
      <c r="AD320" s="133"/>
      <c r="AE320" s="133"/>
      <c r="AF320" s="133"/>
      <c r="AG320" s="133"/>
      <c r="AH320" s="133"/>
      <c r="AI320" s="133"/>
      <c r="AJ320" s="133"/>
      <c r="AK320" s="133"/>
      <c r="AL320" s="133"/>
      <c r="AM320" s="133"/>
      <c r="AN320" s="133"/>
      <c r="AO320" s="133"/>
      <c r="AP320" s="133"/>
      <c r="AQ320" s="133"/>
      <c r="AR320" s="133"/>
      <c r="AS320" s="133"/>
      <c r="AT320" s="133"/>
      <c r="AU320" s="133"/>
      <c r="AV320" s="133"/>
      <c r="AW320" s="133"/>
      <c r="AX320" s="133"/>
      <c r="AY320" s="133"/>
      <c r="AZ320" s="133"/>
      <c r="BA320" s="133"/>
      <c r="BB320" s="133"/>
      <c r="BC320" s="133"/>
      <c r="BD320" s="133"/>
      <c r="BE320" s="133"/>
      <c r="BF320" s="133"/>
      <c r="BG320" s="133"/>
      <c r="BH320" s="133"/>
      <c r="BI320" s="133"/>
      <c r="BJ320" s="133"/>
      <c r="BK320" s="133"/>
      <c r="BL320" s="133"/>
      <c r="BM320" s="133"/>
      <c r="BN320" s="133"/>
      <c r="BO320" s="133"/>
      <c r="BP320" s="133"/>
      <c r="BQ320" s="133"/>
      <c r="BR320" s="133"/>
      <c r="BS320" s="133"/>
      <c r="BT320" s="133"/>
      <c r="BU320" s="133"/>
      <c r="BV320" s="133"/>
      <c r="BW320" s="133"/>
      <c r="BX320" s="133"/>
      <c r="BY320" s="133"/>
      <c r="BZ320" s="133"/>
      <c r="CA320" s="133"/>
      <c r="CB320" s="133"/>
      <c r="CC320" s="133"/>
      <c r="CD320" s="133"/>
      <c r="CE320" s="133"/>
      <c r="CF320" s="133"/>
      <c r="CG320" s="133"/>
      <c r="CH320" s="133"/>
      <c r="CI320" s="133"/>
      <c r="CJ320" s="133"/>
      <c r="CK320" s="133"/>
      <c r="CL320" s="133"/>
      <c r="CM320" s="133"/>
      <c r="CN320" s="133"/>
      <c r="CO320" s="133"/>
      <c r="CP320" s="133"/>
      <c r="CQ320" s="133"/>
      <c r="CR320" s="133"/>
      <c r="CS320" s="133"/>
      <c r="CT320" s="133"/>
      <c r="CU320" s="133"/>
      <c r="CV320" s="133"/>
      <c r="CW320" s="133"/>
      <c r="CX320" s="133"/>
      <c r="CY320" s="133"/>
      <c r="CZ320" s="133"/>
      <c r="DA320" s="133"/>
      <c r="DB320" s="133"/>
      <c r="DC320" s="133"/>
      <c r="DD320" s="133"/>
      <c r="DE320" s="133"/>
      <c r="DF320" s="133"/>
      <c r="DG320" s="133"/>
      <c r="DH320" s="133"/>
      <c r="DI320" s="133"/>
      <c r="DJ320" s="133"/>
      <c r="DK320" s="133"/>
      <c r="DL320" s="133"/>
      <c r="DM320" s="133"/>
      <c r="DN320" s="133"/>
      <c r="DO320" s="133"/>
      <c r="DP320" s="133"/>
      <c r="DQ320" s="133"/>
      <c r="DR320" s="133"/>
      <c r="DS320" s="133"/>
      <c r="DT320" s="133"/>
      <c r="DU320" s="133"/>
      <c r="DV320" s="133"/>
      <c r="DW320" s="133"/>
      <c r="DX320" s="133"/>
      <c r="DY320" s="133"/>
      <c r="DZ320" s="133"/>
      <c r="EA320" s="133"/>
      <c r="EB320" s="133"/>
      <c r="EC320" s="133"/>
      <c r="ED320" s="133"/>
      <c r="EE320" s="133"/>
      <c r="EF320" s="133"/>
      <c r="EG320" s="133"/>
      <c r="EH320" s="133"/>
      <c r="EI320" s="133"/>
      <c r="EJ320" s="133"/>
      <c r="EK320" s="133"/>
      <c r="EL320" s="133"/>
      <c r="EM320" s="133"/>
      <c r="EN320" s="133"/>
      <c r="EO320" s="133"/>
      <c r="EP320" s="133"/>
      <c r="EQ320" s="133"/>
      <c r="ER320" s="133"/>
      <c r="ES320" s="133"/>
      <c r="ET320" s="133"/>
      <c r="EU320" s="133"/>
      <c r="EV320" s="133"/>
      <c r="EW320" s="133"/>
      <c r="EX320" s="133"/>
      <c r="EY320" s="133"/>
      <c r="EZ320" s="133"/>
      <c r="FA320" s="133"/>
      <c r="FB320" s="133"/>
      <c r="FC320" s="133"/>
      <c r="FD320" s="133"/>
      <c r="FE320" s="133"/>
      <c r="FF320" s="133"/>
      <c r="FG320" s="133"/>
      <c r="FH320" s="133"/>
      <c r="FI320" s="133"/>
      <c r="FJ320" s="133"/>
      <c r="FK320" s="133"/>
      <c r="FL320" s="133"/>
      <c r="FM320" s="133"/>
      <c r="FN320" s="133"/>
      <c r="FO320" s="133"/>
      <c r="FP320" s="133"/>
      <c r="FQ320" s="133"/>
      <c r="FR320" s="133"/>
      <c r="FS320" s="133"/>
      <c r="FT320" s="133"/>
      <c r="FU320" s="133"/>
      <c r="FV320" s="133"/>
      <c r="FW320" s="133"/>
      <c r="FX320" s="133"/>
      <c r="FY320" s="133"/>
      <c r="FZ320" s="133"/>
      <c r="GA320" s="133"/>
      <c r="GB320" s="133"/>
      <c r="GC320" s="133"/>
      <c r="GD320" s="133"/>
      <c r="GE320" s="133"/>
      <c r="GF320" s="133"/>
      <c r="GG320" s="133"/>
      <c r="GH320" s="133"/>
      <c r="GI320" s="133"/>
      <c r="GJ320" s="133"/>
      <c r="GK320" s="133"/>
      <c r="GL320" s="133"/>
      <c r="GM320" s="133"/>
      <c r="GN320" s="133"/>
      <c r="GO320" s="133"/>
      <c r="GP320" s="133"/>
      <c r="GQ320" s="133"/>
      <c r="GR320" s="133"/>
      <c r="GS320" s="133"/>
      <c r="GT320" s="133"/>
      <c r="GU320" s="133"/>
      <c r="GV320" s="133"/>
      <c r="GW320" s="133"/>
    </row>
    <row r="321" spans="1:205" s="296" customFormat="1">
      <c r="A321" s="260">
        <v>44851</v>
      </c>
      <c r="B321" s="200" t="s">
        <v>1790</v>
      </c>
      <c r="C321" s="177" t="s">
        <v>21</v>
      </c>
      <c r="D321" s="261">
        <v>10000</v>
      </c>
      <c r="E321" s="261"/>
      <c r="F321" s="347">
        <f t="shared" si="9"/>
        <v>195130600</v>
      </c>
      <c r="G321" s="60">
        <v>3</v>
      </c>
      <c r="H321" s="310"/>
      <c r="I321" s="549"/>
      <c r="J321" s="133"/>
      <c r="K321" s="133"/>
      <c r="L321" s="133"/>
      <c r="M321" s="133"/>
      <c r="N321" s="133"/>
      <c r="O321" s="133"/>
      <c r="P321" s="133"/>
      <c r="Q321" s="133"/>
      <c r="R321" s="133"/>
      <c r="S321" s="133"/>
      <c r="T321" s="133"/>
      <c r="U321" s="133"/>
      <c r="V321" s="133"/>
      <c r="W321" s="133"/>
      <c r="X321" s="133"/>
      <c r="Y321" s="133"/>
      <c r="Z321" s="133"/>
      <c r="AA321" s="133"/>
      <c r="AB321" s="133"/>
      <c r="AC321" s="133"/>
      <c r="AD321" s="133"/>
      <c r="AE321" s="133"/>
      <c r="AF321" s="133"/>
      <c r="AG321" s="133"/>
      <c r="AH321" s="133"/>
      <c r="AI321" s="133"/>
      <c r="AJ321" s="133"/>
      <c r="AK321" s="133"/>
      <c r="AL321" s="133"/>
      <c r="AM321" s="133"/>
      <c r="AN321" s="133"/>
      <c r="AO321" s="133"/>
      <c r="AP321" s="133"/>
      <c r="AQ321" s="133"/>
      <c r="AR321" s="133"/>
      <c r="AS321" s="133"/>
      <c r="AT321" s="133"/>
      <c r="AU321" s="133"/>
      <c r="AV321" s="133"/>
      <c r="AW321" s="133"/>
      <c r="AX321" s="133"/>
      <c r="AY321" s="133"/>
      <c r="AZ321" s="133"/>
      <c r="BA321" s="133"/>
      <c r="BB321" s="133"/>
      <c r="BC321" s="133"/>
      <c r="BD321" s="133"/>
      <c r="BE321" s="133"/>
      <c r="BF321" s="133"/>
      <c r="BG321" s="133"/>
      <c r="BH321" s="133"/>
      <c r="BI321" s="133"/>
      <c r="BJ321" s="133"/>
      <c r="BK321" s="133"/>
      <c r="BL321" s="133"/>
      <c r="BM321" s="133"/>
      <c r="BN321" s="133"/>
      <c r="BO321" s="133"/>
      <c r="BP321" s="133"/>
      <c r="BQ321" s="133"/>
      <c r="BR321" s="133"/>
      <c r="BS321" s="133"/>
      <c r="BT321" s="133"/>
      <c r="BU321" s="133"/>
      <c r="BV321" s="133"/>
      <c r="BW321" s="133"/>
      <c r="BX321" s="133"/>
      <c r="BY321" s="133"/>
      <c r="BZ321" s="133"/>
      <c r="CA321" s="133"/>
      <c r="CB321" s="133"/>
      <c r="CC321" s="133"/>
      <c r="CD321" s="133"/>
      <c r="CE321" s="133"/>
      <c r="CF321" s="133"/>
      <c r="CG321" s="133"/>
      <c r="CH321" s="133"/>
      <c r="CI321" s="133"/>
      <c r="CJ321" s="133"/>
      <c r="CK321" s="133"/>
      <c r="CL321" s="133"/>
      <c r="CM321" s="133"/>
      <c r="CN321" s="133"/>
      <c r="CO321" s="133"/>
      <c r="CP321" s="133"/>
      <c r="CQ321" s="133"/>
      <c r="CR321" s="133"/>
      <c r="CS321" s="133"/>
      <c r="CT321" s="133"/>
      <c r="CU321" s="133"/>
      <c r="CV321" s="133"/>
      <c r="CW321" s="133"/>
      <c r="CX321" s="133"/>
      <c r="CY321" s="133"/>
      <c r="CZ321" s="133"/>
      <c r="DA321" s="133"/>
      <c r="DB321" s="133"/>
      <c r="DC321" s="133"/>
      <c r="DD321" s="133"/>
      <c r="DE321" s="133"/>
      <c r="DF321" s="133"/>
      <c r="DG321" s="133"/>
      <c r="DH321" s="133"/>
      <c r="DI321" s="133"/>
      <c r="DJ321" s="133"/>
      <c r="DK321" s="133"/>
      <c r="DL321" s="133"/>
      <c r="DM321" s="133"/>
      <c r="DN321" s="133"/>
      <c r="DO321" s="133"/>
      <c r="DP321" s="133"/>
      <c r="DQ321" s="133"/>
      <c r="DR321" s="133"/>
      <c r="DS321" s="133"/>
      <c r="DT321" s="133"/>
      <c r="DU321" s="133"/>
      <c r="DV321" s="133"/>
      <c r="DW321" s="133"/>
      <c r="DX321" s="133"/>
      <c r="DY321" s="133"/>
      <c r="DZ321" s="133"/>
      <c r="EA321" s="133"/>
      <c r="EB321" s="133"/>
      <c r="EC321" s="133"/>
      <c r="ED321" s="133"/>
      <c r="EE321" s="133"/>
      <c r="EF321" s="133"/>
      <c r="EG321" s="133"/>
      <c r="EH321" s="133"/>
      <c r="EI321" s="133"/>
      <c r="EJ321" s="133"/>
      <c r="EK321" s="133"/>
      <c r="EL321" s="133"/>
      <c r="EM321" s="133"/>
      <c r="EN321" s="133"/>
      <c r="EO321" s="133"/>
      <c r="EP321" s="133"/>
      <c r="EQ321" s="133"/>
      <c r="ER321" s="133"/>
      <c r="ES321" s="133"/>
      <c r="ET321" s="133"/>
      <c r="EU321" s="133"/>
      <c r="EV321" s="133"/>
      <c r="EW321" s="133"/>
      <c r="EX321" s="133"/>
      <c r="EY321" s="133"/>
      <c r="EZ321" s="133"/>
      <c r="FA321" s="133"/>
      <c r="FB321" s="133"/>
      <c r="FC321" s="133"/>
      <c r="FD321" s="133"/>
      <c r="FE321" s="133"/>
      <c r="FF321" s="133"/>
      <c r="FG321" s="133"/>
      <c r="FH321" s="133"/>
      <c r="FI321" s="133"/>
      <c r="FJ321" s="133"/>
      <c r="FK321" s="133"/>
      <c r="FL321" s="133"/>
      <c r="FM321" s="133"/>
      <c r="FN321" s="133"/>
      <c r="FO321" s="133"/>
      <c r="FP321" s="133"/>
      <c r="FQ321" s="133"/>
      <c r="FR321" s="133"/>
      <c r="FS321" s="133"/>
      <c r="FT321" s="133"/>
      <c r="FU321" s="133"/>
      <c r="FV321" s="133"/>
      <c r="FW321" s="133"/>
      <c r="FX321" s="133"/>
      <c r="FY321" s="133"/>
      <c r="FZ321" s="133"/>
      <c r="GA321" s="133"/>
      <c r="GB321" s="133"/>
      <c r="GC321" s="133"/>
      <c r="GD321" s="133"/>
      <c r="GE321" s="133"/>
      <c r="GF321" s="133"/>
      <c r="GG321" s="133"/>
      <c r="GH321" s="133"/>
      <c r="GI321" s="133"/>
      <c r="GJ321" s="133"/>
      <c r="GK321" s="133"/>
      <c r="GL321" s="133"/>
      <c r="GM321" s="133"/>
      <c r="GN321" s="133"/>
      <c r="GO321" s="133"/>
      <c r="GP321" s="133"/>
      <c r="GQ321" s="133"/>
      <c r="GR321" s="133"/>
      <c r="GS321" s="133"/>
      <c r="GT321" s="133"/>
      <c r="GU321" s="133"/>
      <c r="GV321" s="133"/>
      <c r="GW321" s="133"/>
    </row>
    <row r="322" spans="1:205" s="296" customFormat="1">
      <c r="A322" s="260">
        <v>44852</v>
      </c>
      <c r="B322" s="200" t="s">
        <v>1791</v>
      </c>
      <c r="C322" s="177" t="s">
        <v>21</v>
      </c>
      <c r="D322" s="261">
        <v>65000</v>
      </c>
      <c r="E322" s="261"/>
      <c r="F322" s="347">
        <f t="shared" si="9"/>
        <v>195195600</v>
      </c>
      <c r="G322" s="60">
        <v>3</v>
      </c>
      <c r="H322" s="310"/>
      <c r="I322" s="549"/>
      <c r="J322" s="133"/>
      <c r="K322" s="133"/>
      <c r="L322" s="133"/>
      <c r="M322" s="133"/>
      <c r="N322" s="133"/>
      <c r="O322" s="133"/>
      <c r="P322" s="133"/>
      <c r="Q322" s="133"/>
      <c r="R322" s="133"/>
      <c r="S322" s="133"/>
      <c r="T322" s="133"/>
      <c r="U322" s="133"/>
      <c r="V322" s="133"/>
      <c r="W322" s="133"/>
      <c r="X322" s="133"/>
      <c r="Y322" s="133"/>
      <c r="Z322" s="133"/>
      <c r="AA322" s="133"/>
      <c r="AB322" s="133"/>
      <c r="AC322" s="133"/>
      <c r="AD322" s="133"/>
      <c r="AE322" s="133"/>
      <c r="AF322" s="133"/>
      <c r="AG322" s="133"/>
      <c r="AH322" s="133"/>
      <c r="AI322" s="133"/>
      <c r="AJ322" s="133"/>
      <c r="AK322" s="133"/>
      <c r="AL322" s="133"/>
      <c r="AM322" s="133"/>
      <c r="AN322" s="133"/>
      <c r="AO322" s="133"/>
      <c r="AP322" s="133"/>
      <c r="AQ322" s="133"/>
      <c r="AR322" s="133"/>
      <c r="AS322" s="133"/>
      <c r="AT322" s="133"/>
      <c r="AU322" s="133"/>
      <c r="AV322" s="133"/>
      <c r="AW322" s="133"/>
      <c r="AX322" s="133"/>
      <c r="AY322" s="133"/>
      <c r="AZ322" s="133"/>
      <c r="BA322" s="133"/>
      <c r="BB322" s="133"/>
      <c r="BC322" s="133"/>
      <c r="BD322" s="133"/>
      <c r="BE322" s="133"/>
      <c r="BF322" s="133"/>
      <c r="BG322" s="133"/>
      <c r="BH322" s="133"/>
      <c r="BI322" s="133"/>
      <c r="BJ322" s="133"/>
      <c r="BK322" s="133"/>
      <c r="BL322" s="133"/>
      <c r="BM322" s="133"/>
      <c r="BN322" s="133"/>
      <c r="BO322" s="133"/>
      <c r="BP322" s="133"/>
      <c r="BQ322" s="133"/>
      <c r="BR322" s="133"/>
      <c r="BS322" s="133"/>
      <c r="BT322" s="133"/>
      <c r="BU322" s="133"/>
      <c r="BV322" s="133"/>
      <c r="BW322" s="133"/>
      <c r="BX322" s="133"/>
      <c r="BY322" s="133"/>
      <c r="BZ322" s="133"/>
      <c r="CA322" s="133"/>
      <c r="CB322" s="133"/>
      <c r="CC322" s="133"/>
      <c r="CD322" s="133"/>
      <c r="CE322" s="133"/>
      <c r="CF322" s="133"/>
      <c r="CG322" s="133"/>
      <c r="CH322" s="133"/>
      <c r="CI322" s="133"/>
      <c r="CJ322" s="133"/>
      <c r="CK322" s="133"/>
      <c r="CL322" s="133"/>
      <c r="CM322" s="133"/>
      <c r="CN322" s="133"/>
      <c r="CO322" s="133"/>
      <c r="CP322" s="133"/>
      <c r="CQ322" s="133"/>
      <c r="CR322" s="133"/>
      <c r="CS322" s="133"/>
      <c r="CT322" s="133"/>
      <c r="CU322" s="133"/>
      <c r="CV322" s="133"/>
      <c r="CW322" s="133"/>
      <c r="CX322" s="133"/>
      <c r="CY322" s="133"/>
      <c r="CZ322" s="133"/>
      <c r="DA322" s="133"/>
      <c r="DB322" s="133"/>
      <c r="DC322" s="133"/>
      <c r="DD322" s="133"/>
      <c r="DE322" s="133"/>
      <c r="DF322" s="133"/>
      <c r="DG322" s="133"/>
      <c r="DH322" s="133"/>
      <c r="DI322" s="133"/>
      <c r="DJ322" s="133"/>
      <c r="DK322" s="133"/>
      <c r="DL322" s="133"/>
      <c r="DM322" s="133"/>
      <c r="DN322" s="133"/>
      <c r="DO322" s="133"/>
      <c r="DP322" s="133"/>
      <c r="DQ322" s="133"/>
      <c r="DR322" s="133"/>
      <c r="DS322" s="133"/>
      <c r="DT322" s="133"/>
      <c r="DU322" s="133"/>
      <c r="DV322" s="133"/>
      <c r="DW322" s="133"/>
      <c r="DX322" s="133"/>
      <c r="DY322" s="133"/>
      <c r="DZ322" s="133"/>
      <c r="EA322" s="133"/>
      <c r="EB322" s="133"/>
      <c r="EC322" s="133"/>
      <c r="ED322" s="133"/>
      <c r="EE322" s="133"/>
      <c r="EF322" s="133"/>
      <c r="EG322" s="133"/>
      <c r="EH322" s="133"/>
      <c r="EI322" s="133"/>
      <c r="EJ322" s="133"/>
      <c r="EK322" s="133"/>
      <c r="EL322" s="133"/>
      <c r="EM322" s="133"/>
      <c r="EN322" s="133"/>
      <c r="EO322" s="133"/>
      <c r="EP322" s="133"/>
      <c r="EQ322" s="133"/>
      <c r="ER322" s="133"/>
      <c r="ES322" s="133"/>
      <c r="ET322" s="133"/>
      <c r="EU322" s="133"/>
      <c r="EV322" s="133"/>
      <c r="EW322" s="133"/>
      <c r="EX322" s="133"/>
      <c r="EY322" s="133"/>
      <c r="EZ322" s="133"/>
      <c r="FA322" s="133"/>
      <c r="FB322" s="133"/>
      <c r="FC322" s="133"/>
      <c r="FD322" s="133"/>
      <c r="FE322" s="133"/>
      <c r="FF322" s="133"/>
      <c r="FG322" s="133"/>
      <c r="FH322" s="133"/>
      <c r="FI322" s="133"/>
      <c r="FJ322" s="133"/>
      <c r="FK322" s="133"/>
      <c r="FL322" s="133"/>
      <c r="FM322" s="133"/>
      <c r="FN322" s="133"/>
      <c r="FO322" s="133"/>
      <c r="FP322" s="133"/>
      <c r="FQ322" s="133"/>
      <c r="FR322" s="133"/>
      <c r="FS322" s="133"/>
      <c r="FT322" s="133"/>
      <c r="FU322" s="133"/>
      <c r="FV322" s="133"/>
      <c r="FW322" s="133"/>
      <c r="FX322" s="133"/>
      <c r="FY322" s="133"/>
      <c r="FZ322" s="133"/>
      <c r="GA322" s="133"/>
      <c r="GB322" s="133"/>
      <c r="GC322" s="133"/>
      <c r="GD322" s="133"/>
      <c r="GE322" s="133"/>
      <c r="GF322" s="133"/>
      <c r="GG322" s="133"/>
      <c r="GH322" s="133"/>
      <c r="GI322" s="133"/>
      <c r="GJ322" s="133"/>
      <c r="GK322" s="133"/>
      <c r="GL322" s="133"/>
      <c r="GM322" s="133"/>
      <c r="GN322" s="133"/>
      <c r="GO322" s="133"/>
      <c r="GP322" s="133"/>
      <c r="GQ322" s="133"/>
      <c r="GR322" s="133"/>
      <c r="GS322" s="133"/>
      <c r="GT322" s="133"/>
      <c r="GU322" s="133"/>
      <c r="GV322" s="133"/>
      <c r="GW322" s="133"/>
    </row>
    <row r="323" spans="1:205" s="296" customFormat="1">
      <c r="A323" s="260">
        <v>44853</v>
      </c>
      <c r="B323" s="200" t="s">
        <v>1792</v>
      </c>
      <c r="C323" s="177" t="s">
        <v>21</v>
      </c>
      <c r="D323" s="261">
        <v>10000</v>
      </c>
      <c r="E323" s="261"/>
      <c r="F323" s="347">
        <f t="shared" si="9"/>
        <v>195205600</v>
      </c>
      <c r="G323" s="60">
        <v>3</v>
      </c>
      <c r="H323" s="310"/>
      <c r="I323" s="549"/>
      <c r="J323" s="133"/>
      <c r="K323" s="133"/>
      <c r="L323" s="133"/>
      <c r="M323" s="133"/>
      <c r="N323" s="133"/>
      <c r="O323" s="133"/>
      <c r="P323" s="133"/>
      <c r="Q323" s="133"/>
      <c r="R323" s="133"/>
      <c r="S323" s="133"/>
      <c r="T323" s="133"/>
      <c r="U323" s="133"/>
      <c r="V323" s="133"/>
      <c r="W323" s="133"/>
      <c r="X323" s="133"/>
      <c r="Y323" s="133"/>
      <c r="Z323" s="133"/>
      <c r="AA323" s="133"/>
      <c r="AB323" s="133"/>
      <c r="AC323" s="133"/>
      <c r="AD323" s="133"/>
      <c r="AE323" s="133"/>
      <c r="AF323" s="133"/>
      <c r="AG323" s="133"/>
      <c r="AH323" s="133"/>
      <c r="AI323" s="133"/>
      <c r="AJ323" s="133"/>
      <c r="AK323" s="133"/>
      <c r="AL323" s="133"/>
      <c r="AM323" s="133"/>
      <c r="AN323" s="133"/>
      <c r="AO323" s="133"/>
      <c r="AP323" s="133"/>
      <c r="AQ323" s="133"/>
      <c r="AR323" s="133"/>
      <c r="AS323" s="133"/>
      <c r="AT323" s="133"/>
      <c r="AU323" s="133"/>
      <c r="AV323" s="133"/>
      <c r="AW323" s="133"/>
      <c r="AX323" s="133"/>
      <c r="AY323" s="133"/>
      <c r="AZ323" s="133"/>
      <c r="BA323" s="133"/>
      <c r="BB323" s="133"/>
      <c r="BC323" s="133"/>
      <c r="BD323" s="133"/>
      <c r="BE323" s="133"/>
      <c r="BF323" s="133"/>
      <c r="BG323" s="133"/>
      <c r="BH323" s="133"/>
      <c r="BI323" s="133"/>
      <c r="BJ323" s="133"/>
      <c r="BK323" s="133"/>
      <c r="BL323" s="133"/>
      <c r="BM323" s="133"/>
      <c r="BN323" s="133"/>
      <c r="BO323" s="133"/>
      <c r="BP323" s="133"/>
      <c r="BQ323" s="133"/>
      <c r="BR323" s="133"/>
      <c r="BS323" s="133"/>
      <c r="BT323" s="133"/>
      <c r="BU323" s="133"/>
      <c r="BV323" s="133"/>
      <c r="BW323" s="133"/>
      <c r="BX323" s="133"/>
      <c r="BY323" s="133"/>
      <c r="BZ323" s="133"/>
      <c r="CA323" s="133"/>
      <c r="CB323" s="133"/>
      <c r="CC323" s="133"/>
      <c r="CD323" s="133"/>
      <c r="CE323" s="133"/>
      <c r="CF323" s="133"/>
      <c r="CG323" s="133"/>
      <c r="CH323" s="133"/>
      <c r="CI323" s="133"/>
      <c r="CJ323" s="133"/>
      <c r="CK323" s="133"/>
      <c r="CL323" s="133"/>
      <c r="CM323" s="133"/>
      <c r="CN323" s="133"/>
      <c r="CO323" s="133"/>
      <c r="CP323" s="133"/>
      <c r="CQ323" s="133"/>
      <c r="CR323" s="133"/>
      <c r="CS323" s="133"/>
      <c r="CT323" s="133"/>
      <c r="CU323" s="133"/>
      <c r="CV323" s="133"/>
      <c r="CW323" s="133"/>
      <c r="CX323" s="133"/>
      <c r="CY323" s="133"/>
      <c r="CZ323" s="133"/>
      <c r="DA323" s="133"/>
      <c r="DB323" s="133"/>
      <c r="DC323" s="133"/>
      <c r="DD323" s="133"/>
      <c r="DE323" s="133"/>
      <c r="DF323" s="133"/>
      <c r="DG323" s="133"/>
      <c r="DH323" s="133"/>
      <c r="DI323" s="133"/>
      <c r="DJ323" s="133"/>
      <c r="DK323" s="133"/>
      <c r="DL323" s="133"/>
      <c r="DM323" s="133"/>
      <c r="DN323" s="133"/>
      <c r="DO323" s="133"/>
      <c r="DP323" s="133"/>
      <c r="DQ323" s="133"/>
      <c r="DR323" s="133"/>
      <c r="DS323" s="133"/>
      <c r="DT323" s="133"/>
      <c r="DU323" s="133"/>
      <c r="DV323" s="133"/>
      <c r="DW323" s="133"/>
      <c r="DX323" s="133"/>
      <c r="DY323" s="133"/>
      <c r="DZ323" s="133"/>
      <c r="EA323" s="133"/>
      <c r="EB323" s="133"/>
      <c r="EC323" s="133"/>
      <c r="ED323" s="133"/>
      <c r="EE323" s="133"/>
      <c r="EF323" s="133"/>
      <c r="EG323" s="133"/>
      <c r="EH323" s="133"/>
      <c r="EI323" s="133"/>
      <c r="EJ323" s="133"/>
      <c r="EK323" s="133"/>
      <c r="EL323" s="133"/>
      <c r="EM323" s="133"/>
      <c r="EN323" s="133"/>
      <c r="EO323" s="133"/>
      <c r="EP323" s="133"/>
      <c r="EQ323" s="133"/>
      <c r="ER323" s="133"/>
      <c r="ES323" s="133"/>
      <c r="ET323" s="133"/>
      <c r="EU323" s="133"/>
      <c r="EV323" s="133"/>
      <c r="EW323" s="133"/>
      <c r="EX323" s="133"/>
      <c r="EY323" s="133"/>
      <c r="EZ323" s="133"/>
      <c r="FA323" s="133"/>
      <c r="FB323" s="133"/>
      <c r="FC323" s="133"/>
      <c r="FD323" s="133"/>
      <c r="FE323" s="133"/>
      <c r="FF323" s="133"/>
      <c r="FG323" s="133"/>
      <c r="FH323" s="133"/>
      <c r="FI323" s="133"/>
      <c r="FJ323" s="133"/>
      <c r="FK323" s="133"/>
      <c r="FL323" s="133"/>
      <c r="FM323" s="133"/>
      <c r="FN323" s="133"/>
      <c r="FO323" s="133"/>
      <c r="FP323" s="133"/>
      <c r="FQ323" s="133"/>
      <c r="FR323" s="133"/>
      <c r="FS323" s="133"/>
      <c r="FT323" s="133"/>
      <c r="FU323" s="133"/>
      <c r="FV323" s="133"/>
      <c r="FW323" s="133"/>
      <c r="FX323" s="133"/>
      <c r="FY323" s="133"/>
      <c r="FZ323" s="133"/>
      <c r="GA323" s="133"/>
      <c r="GB323" s="133"/>
      <c r="GC323" s="133"/>
      <c r="GD323" s="133"/>
      <c r="GE323" s="133"/>
      <c r="GF323" s="133"/>
      <c r="GG323" s="133"/>
      <c r="GH323" s="133"/>
      <c r="GI323" s="133"/>
      <c r="GJ323" s="133"/>
      <c r="GK323" s="133"/>
      <c r="GL323" s="133"/>
      <c r="GM323" s="133"/>
      <c r="GN323" s="133"/>
      <c r="GO323" s="133"/>
      <c r="GP323" s="133"/>
      <c r="GQ323" s="133"/>
      <c r="GR323" s="133"/>
      <c r="GS323" s="133"/>
      <c r="GT323" s="133"/>
      <c r="GU323" s="133"/>
      <c r="GV323" s="133"/>
      <c r="GW323" s="133"/>
    </row>
    <row r="324" spans="1:205" s="296" customFormat="1">
      <c r="A324" s="260">
        <v>44853</v>
      </c>
      <c r="B324" s="200" t="s">
        <v>1792</v>
      </c>
      <c r="C324" s="177" t="s">
        <v>21</v>
      </c>
      <c r="D324" s="261">
        <v>5000</v>
      </c>
      <c r="E324" s="261"/>
      <c r="F324" s="347">
        <f t="shared" si="9"/>
        <v>195210600</v>
      </c>
      <c r="G324" s="60">
        <v>3</v>
      </c>
      <c r="H324" s="310"/>
      <c r="I324" s="549"/>
      <c r="J324" s="133"/>
      <c r="K324" s="133"/>
      <c r="L324" s="133"/>
      <c r="M324" s="133"/>
      <c r="N324" s="133"/>
      <c r="O324" s="133"/>
      <c r="P324" s="133"/>
      <c r="Q324" s="133"/>
      <c r="R324" s="133"/>
      <c r="S324" s="133"/>
      <c r="T324" s="133"/>
      <c r="U324" s="133"/>
      <c r="V324" s="133"/>
      <c r="W324" s="133"/>
      <c r="X324" s="133"/>
      <c r="Y324" s="133"/>
      <c r="Z324" s="133"/>
      <c r="AA324" s="133"/>
      <c r="AB324" s="133"/>
      <c r="AC324" s="133"/>
      <c r="AD324" s="133"/>
      <c r="AE324" s="133"/>
      <c r="AF324" s="133"/>
      <c r="AG324" s="133"/>
      <c r="AH324" s="133"/>
      <c r="AI324" s="133"/>
      <c r="AJ324" s="133"/>
      <c r="AK324" s="133"/>
      <c r="AL324" s="133"/>
      <c r="AM324" s="133"/>
      <c r="AN324" s="133"/>
      <c r="AO324" s="133"/>
      <c r="AP324" s="133"/>
      <c r="AQ324" s="133"/>
      <c r="AR324" s="133"/>
      <c r="AS324" s="133"/>
      <c r="AT324" s="133"/>
      <c r="AU324" s="133"/>
      <c r="AV324" s="133"/>
      <c r="AW324" s="133"/>
      <c r="AX324" s="133"/>
      <c r="AY324" s="133"/>
      <c r="AZ324" s="133"/>
      <c r="BA324" s="133"/>
      <c r="BB324" s="133"/>
      <c r="BC324" s="133"/>
      <c r="BD324" s="133"/>
      <c r="BE324" s="133"/>
      <c r="BF324" s="133"/>
      <c r="BG324" s="133"/>
      <c r="BH324" s="133"/>
      <c r="BI324" s="133"/>
      <c r="BJ324" s="133"/>
      <c r="BK324" s="133"/>
      <c r="BL324" s="133"/>
      <c r="BM324" s="133"/>
      <c r="BN324" s="133"/>
      <c r="BO324" s="133"/>
      <c r="BP324" s="133"/>
      <c r="BQ324" s="133"/>
      <c r="BR324" s="133"/>
      <c r="BS324" s="133"/>
      <c r="BT324" s="133"/>
      <c r="BU324" s="133"/>
      <c r="BV324" s="133"/>
      <c r="BW324" s="133"/>
      <c r="BX324" s="133"/>
      <c r="BY324" s="133"/>
      <c r="BZ324" s="133"/>
      <c r="CA324" s="133"/>
      <c r="CB324" s="133"/>
      <c r="CC324" s="133"/>
      <c r="CD324" s="133"/>
      <c r="CE324" s="133"/>
      <c r="CF324" s="133"/>
      <c r="CG324" s="133"/>
      <c r="CH324" s="133"/>
      <c r="CI324" s="133"/>
      <c r="CJ324" s="133"/>
      <c r="CK324" s="133"/>
      <c r="CL324" s="133"/>
      <c r="CM324" s="133"/>
      <c r="CN324" s="133"/>
      <c r="CO324" s="133"/>
      <c r="CP324" s="133"/>
      <c r="CQ324" s="133"/>
      <c r="CR324" s="133"/>
      <c r="CS324" s="133"/>
      <c r="CT324" s="133"/>
      <c r="CU324" s="133"/>
      <c r="CV324" s="133"/>
      <c r="CW324" s="133"/>
      <c r="CX324" s="133"/>
      <c r="CY324" s="133"/>
      <c r="CZ324" s="133"/>
      <c r="DA324" s="133"/>
      <c r="DB324" s="133"/>
      <c r="DC324" s="133"/>
      <c r="DD324" s="133"/>
      <c r="DE324" s="133"/>
      <c r="DF324" s="133"/>
      <c r="DG324" s="133"/>
      <c r="DH324" s="133"/>
      <c r="DI324" s="133"/>
      <c r="DJ324" s="133"/>
      <c r="DK324" s="133"/>
      <c r="DL324" s="133"/>
      <c r="DM324" s="133"/>
      <c r="DN324" s="133"/>
      <c r="DO324" s="133"/>
      <c r="DP324" s="133"/>
      <c r="DQ324" s="133"/>
      <c r="DR324" s="133"/>
      <c r="DS324" s="133"/>
      <c r="DT324" s="133"/>
      <c r="DU324" s="133"/>
      <c r="DV324" s="133"/>
      <c r="DW324" s="133"/>
      <c r="DX324" s="133"/>
      <c r="DY324" s="133"/>
      <c r="DZ324" s="133"/>
      <c r="EA324" s="133"/>
      <c r="EB324" s="133"/>
      <c r="EC324" s="133"/>
      <c r="ED324" s="133"/>
      <c r="EE324" s="133"/>
      <c r="EF324" s="133"/>
      <c r="EG324" s="133"/>
      <c r="EH324" s="133"/>
      <c r="EI324" s="133"/>
      <c r="EJ324" s="133"/>
      <c r="EK324" s="133"/>
      <c r="EL324" s="133"/>
      <c r="EM324" s="133"/>
      <c r="EN324" s="133"/>
      <c r="EO324" s="133"/>
      <c r="EP324" s="133"/>
      <c r="EQ324" s="133"/>
      <c r="ER324" s="133"/>
      <c r="ES324" s="133"/>
      <c r="ET324" s="133"/>
      <c r="EU324" s="133"/>
      <c r="EV324" s="133"/>
      <c r="EW324" s="133"/>
      <c r="EX324" s="133"/>
      <c r="EY324" s="133"/>
      <c r="EZ324" s="133"/>
      <c r="FA324" s="133"/>
      <c r="FB324" s="133"/>
      <c r="FC324" s="133"/>
      <c r="FD324" s="133"/>
      <c r="FE324" s="133"/>
      <c r="FF324" s="133"/>
      <c r="FG324" s="133"/>
      <c r="FH324" s="133"/>
      <c r="FI324" s="133"/>
      <c r="FJ324" s="133"/>
      <c r="FK324" s="133"/>
      <c r="FL324" s="133"/>
      <c r="FM324" s="133"/>
      <c r="FN324" s="133"/>
      <c r="FO324" s="133"/>
      <c r="FP324" s="133"/>
      <c r="FQ324" s="133"/>
      <c r="FR324" s="133"/>
      <c r="FS324" s="133"/>
      <c r="FT324" s="133"/>
      <c r="FU324" s="133"/>
      <c r="FV324" s="133"/>
      <c r="FW324" s="133"/>
      <c r="FX324" s="133"/>
      <c r="FY324" s="133"/>
      <c r="FZ324" s="133"/>
      <c r="GA324" s="133"/>
      <c r="GB324" s="133"/>
      <c r="GC324" s="133"/>
      <c r="GD324" s="133"/>
      <c r="GE324" s="133"/>
      <c r="GF324" s="133"/>
      <c r="GG324" s="133"/>
      <c r="GH324" s="133"/>
      <c r="GI324" s="133"/>
      <c r="GJ324" s="133"/>
      <c r="GK324" s="133"/>
      <c r="GL324" s="133"/>
      <c r="GM324" s="133"/>
      <c r="GN324" s="133"/>
      <c r="GO324" s="133"/>
      <c r="GP324" s="133"/>
      <c r="GQ324" s="133"/>
      <c r="GR324" s="133"/>
      <c r="GS324" s="133"/>
      <c r="GT324" s="133"/>
      <c r="GU324" s="133"/>
      <c r="GV324" s="133"/>
      <c r="GW324" s="133"/>
    </row>
    <row r="325" spans="1:205" s="296" customFormat="1" ht="25.5">
      <c r="A325" s="260">
        <v>44854</v>
      </c>
      <c r="B325" s="200" t="s">
        <v>792</v>
      </c>
      <c r="C325" s="177" t="s">
        <v>2566</v>
      </c>
      <c r="D325" s="261"/>
      <c r="E325" s="261">
        <v>7246800</v>
      </c>
      <c r="F325" s="347">
        <f t="shared" si="9"/>
        <v>187963800</v>
      </c>
      <c r="G325" s="60">
        <v>7</v>
      </c>
      <c r="H325" s="310"/>
      <c r="I325" s="549"/>
      <c r="J325" s="133"/>
      <c r="K325" s="133"/>
      <c r="L325" s="133"/>
      <c r="M325" s="133"/>
      <c r="N325" s="133"/>
      <c r="O325" s="133"/>
      <c r="P325" s="133"/>
      <c r="Q325" s="133"/>
      <c r="R325" s="133"/>
      <c r="S325" s="133"/>
      <c r="T325" s="133"/>
      <c r="U325" s="133"/>
      <c r="V325" s="133"/>
      <c r="W325" s="133"/>
      <c r="X325" s="133"/>
      <c r="Y325" s="133"/>
      <c r="Z325" s="133"/>
      <c r="AA325" s="133"/>
      <c r="AB325" s="133"/>
      <c r="AC325" s="133"/>
      <c r="AD325" s="133"/>
      <c r="AE325" s="133"/>
      <c r="AF325" s="133"/>
      <c r="AG325" s="133"/>
      <c r="AH325" s="133"/>
      <c r="AI325" s="133"/>
      <c r="AJ325" s="133"/>
      <c r="AK325" s="133"/>
      <c r="AL325" s="133"/>
      <c r="AM325" s="133"/>
      <c r="AN325" s="133"/>
      <c r="AO325" s="133"/>
      <c r="AP325" s="133"/>
      <c r="AQ325" s="133"/>
      <c r="AR325" s="133"/>
      <c r="AS325" s="133"/>
      <c r="AT325" s="133"/>
      <c r="AU325" s="133"/>
      <c r="AV325" s="133"/>
      <c r="AW325" s="133"/>
      <c r="AX325" s="133"/>
      <c r="AY325" s="133"/>
      <c r="AZ325" s="133"/>
      <c r="BA325" s="133"/>
      <c r="BB325" s="133"/>
      <c r="BC325" s="133"/>
      <c r="BD325" s="133"/>
      <c r="BE325" s="133"/>
      <c r="BF325" s="133"/>
      <c r="BG325" s="133"/>
      <c r="BH325" s="133"/>
      <c r="BI325" s="133"/>
      <c r="BJ325" s="133"/>
      <c r="BK325" s="133"/>
      <c r="BL325" s="133"/>
      <c r="BM325" s="133"/>
      <c r="BN325" s="133"/>
      <c r="BO325" s="133"/>
      <c r="BP325" s="133"/>
      <c r="BQ325" s="133"/>
      <c r="BR325" s="133"/>
      <c r="BS325" s="133"/>
      <c r="BT325" s="133"/>
      <c r="BU325" s="133"/>
      <c r="BV325" s="133"/>
      <c r="BW325" s="133"/>
      <c r="BX325" s="133"/>
      <c r="BY325" s="133"/>
      <c r="BZ325" s="133"/>
      <c r="CA325" s="133"/>
      <c r="CB325" s="133"/>
      <c r="CC325" s="133"/>
      <c r="CD325" s="133"/>
      <c r="CE325" s="133"/>
      <c r="CF325" s="133"/>
      <c r="CG325" s="133"/>
      <c r="CH325" s="133"/>
      <c r="CI325" s="133"/>
      <c r="CJ325" s="133"/>
      <c r="CK325" s="133"/>
      <c r="CL325" s="133"/>
      <c r="CM325" s="133"/>
      <c r="CN325" s="133"/>
      <c r="CO325" s="133"/>
      <c r="CP325" s="133"/>
      <c r="CQ325" s="133"/>
      <c r="CR325" s="133"/>
      <c r="CS325" s="133"/>
      <c r="CT325" s="133"/>
      <c r="CU325" s="133"/>
      <c r="CV325" s="133"/>
      <c r="CW325" s="133"/>
      <c r="CX325" s="133"/>
      <c r="CY325" s="133"/>
      <c r="CZ325" s="133"/>
      <c r="DA325" s="133"/>
      <c r="DB325" s="133"/>
      <c r="DC325" s="133"/>
      <c r="DD325" s="133"/>
      <c r="DE325" s="133"/>
      <c r="DF325" s="133"/>
      <c r="DG325" s="133"/>
      <c r="DH325" s="133"/>
      <c r="DI325" s="133"/>
      <c r="DJ325" s="133"/>
      <c r="DK325" s="133"/>
      <c r="DL325" s="133"/>
      <c r="DM325" s="133"/>
      <c r="DN325" s="133"/>
      <c r="DO325" s="133"/>
      <c r="DP325" s="133"/>
      <c r="DQ325" s="133"/>
      <c r="DR325" s="133"/>
      <c r="DS325" s="133"/>
      <c r="DT325" s="133"/>
      <c r="DU325" s="133"/>
      <c r="DV325" s="133"/>
      <c r="DW325" s="133"/>
      <c r="DX325" s="133"/>
      <c r="DY325" s="133"/>
      <c r="DZ325" s="133"/>
      <c r="EA325" s="133"/>
      <c r="EB325" s="133"/>
      <c r="EC325" s="133"/>
      <c r="ED325" s="133"/>
      <c r="EE325" s="133"/>
      <c r="EF325" s="133"/>
      <c r="EG325" s="133"/>
      <c r="EH325" s="133"/>
      <c r="EI325" s="133"/>
      <c r="EJ325" s="133"/>
      <c r="EK325" s="133"/>
      <c r="EL325" s="133"/>
      <c r="EM325" s="133"/>
      <c r="EN325" s="133"/>
      <c r="EO325" s="133"/>
      <c r="EP325" s="133"/>
      <c r="EQ325" s="133"/>
      <c r="ER325" s="133"/>
      <c r="ES325" s="133"/>
      <c r="ET325" s="133"/>
      <c r="EU325" s="133"/>
      <c r="EV325" s="133"/>
      <c r="EW325" s="133"/>
      <c r="EX325" s="133"/>
      <c r="EY325" s="133"/>
      <c r="EZ325" s="133"/>
      <c r="FA325" s="133"/>
      <c r="FB325" s="133"/>
      <c r="FC325" s="133"/>
      <c r="FD325" s="133"/>
      <c r="FE325" s="133"/>
      <c r="FF325" s="133"/>
      <c r="FG325" s="133"/>
      <c r="FH325" s="133"/>
      <c r="FI325" s="133"/>
      <c r="FJ325" s="133"/>
      <c r="FK325" s="133"/>
      <c r="FL325" s="133"/>
      <c r="FM325" s="133"/>
      <c r="FN325" s="133"/>
      <c r="FO325" s="133"/>
      <c r="FP325" s="133"/>
      <c r="FQ325" s="133"/>
      <c r="FR325" s="133"/>
      <c r="FS325" s="133"/>
      <c r="FT325" s="133"/>
      <c r="FU325" s="133"/>
      <c r="FV325" s="133"/>
      <c r="FW325" s="133"/>
      <c r="FX325" s="133"/>
      <c r="FY325" s="133"/>
      <c r="FZ325" s="133"/>
      <c r="GA325" s="133"/>
      <c r="GB325" s="133"/>
      <c r="GC325" s="133"/>
      <c r="GD325" s="133"/>
      <c r="GE325" s="133"/>
      <c r="GF325" s="133"/>
      <c r="GG325" s="133"/>
      <c r="GH325" s="133"/>
      <c r="GI325" s="133"/>
      <c r="GJ325" s="133"/>
      <c r="GK325" s="133"/>
      <c r="GL325" s="133"/>
      <c r="GM325" s="133"/>
      <c r="GN325" s="133"/>
      <c r="GO325" s="133"/>
      <c r="GP325" s="133"/>
      <c r="GQ325" s="133"/>
      <c r="GR325" s="133"/>
      <c r="GS325" s="133"/>
      <c r="GT325" s="133"/>
      <c r="GU325" s="133"/>
      <c r="GV325" s="133"/>
      <c r="GW325" s="133"/>
    </row>
    <row r="326" spans="1:205" s="296" customFormat="1" ht="25.5">
      <c r="A326" s="260">
        <v>44855</v>
      </c>
      <c r="B326" s="200" t="s">
        <v>1793</v>
      </c>
      <c r="C326" s="177" t="s">
        <v>1776</v>
      </c>
      <c r="D326" s="261"/>
      <c r="E326" s="261">
        <v>57922000</v>
      </c>
      <c r="F326" s="347">
        <f t="shared" si="9"/>
        <v>130041800</v>
      </c>
      <c r="G326" s="60">
        <v>6</v>
      </c>
      <c r="H326" s="310">
        <v>6.1</v>
      </c>
      <c r="I326" s="549"/>
      <c r="J326" s="133"/>
      <c r="K326" s="133"/>
      <c r="L326" s="133"/>
      <c r="M326" s="133"/>
      <c r="N326" s="133"/>
      <c r="O326" s="133"/>
      <c r="P326" s="133"/>
      <c r="Q326" s="133"/>
      <c r="R326" s="133"/>
      <c r="S326" s="133"/>
      <c r="T326" s="133"/>
      <c r="U326" s="133"/>
      <c r="V326" s="133"/>
      <c r="W326" s="133"/>
      <c r="X326" s="133"/>
      <c r="Y326" s="133"/>
      <c r="Z326" s="133"/>
      <c r="AA326" s="133"/>
      <c r="AB326" s="133"/>
      <c r="AC326" s="133"/>
      <c r="AD326" s="133"/>
      <c r="AE326" s="133"/>
      <c r="AF326" s="133"/>
      <c r="AG326" s="133"/>
      <c r="AH326" s="133"/>
      <c r="AI326" s="133"/>
      <c r="AJ326" s="133"/>
      <c r="AK326" s="133"/>
      <c r="AL326" s="133"/>
      <c r="AM326" s="133"/>
      <c r="AN326" s="133"/>
      <c r="AO326" s="133"/>
      <c r="AP326" s="133"/>
      <c r="AQ326" s="133"/>
      <c r="AR326" s="133"/>
      <c r="AS326" s="133"/>
      <c r="AT326" s="133"/>
      <c r="AU326" s="133"/>
      <c r="AV326" s="133"/>
      <c r="AW326" s="133"/>
      <c r="AX326" s="133"/>
      <c r="AY326" s="133"/>
      <c r="AZ326" s="133"/>
      <c r="BA326" s="133"/>
      <c r="BB326" s="133"/>
      <c r="BC326" s="133"/>
      <c r="BD326" s="133"/>
      <c r="BE326" s="133"/>
      <c r="BF326" s="133"/>
      <c r="BG326" s="133"/>
      <c r="BH326" s="133"/>
      <c r="BI326" s="133"/>
      <c r="BJ326" s="133"/>
      <c r="BK326" s="133"/>
      <c r="BL326" s="133"/>
      <c r="BM326" s="133"/>
      <c r="BN326" s="133"/>
      <c r="BO326" s="133"/>
      <c r="BP326" s="133"/>
      <c r="BQ326" s="133"/>
      <c r="BR326" s="133"/>
      <c r="BS326" s="133"/>
      <c r="BT326" s="133"/>
      <c r="BU326" s="133"/>
      <c r="BV326" s="133"/>
      <c r="BW326" s="133"/>
      <c r="BX326" s="133"/>
      <c r="BY326" s="133"/>
      <c r="BZ326" s="133"/>
      <c r="CA326" s="133"/>
      <c r="CB326" s="133"/>
      <c r="CC326" s="133"/>
      <c r="CD326" s="133"/>
      <c r="CE326" s="133"/>
      <c r="CF326" s="133"/>
      <c r="CG326" s="133"/>
      <c r="CH326" s="133"/>
      <c r="CI326" s="133"/>
      <c r="CJ326" s="133"/>
      <c r="CK326" s="133"/>
      <c r="CL326" s="133"/>
      <c r="CM326" s="133"/>
      <c r="CN326" s="133"/>
      <c r="CO326" s="133"/>
      <c r="CP326" s="133"/>
      <c r="CQ326" s="133"/>
      <c r="CR326" s="133"/>
      <c r="CS326" s="133"/>
      <c r="CT326" s="133"/>
      <c r="CU326" s="133"/>
      <c r="CV326" s="133"/>
      <c r="CW326" s="133"/>
      <c r="CX326" s="133"/>
      <c r="CY326" s="133"/>
      <c r="CZ326" s="133"/>
      <c r="DA326" s="133"/>
      <c r="DB326" s="133"/>
      <c r="DC326" s="133"/>
      <c r="DD326" s="133"/>
      <c r="DE326" s="133"/>
      <c r="DF326" s="133"/>
      <c r="DG326" s="133"/>
      <c r="DH326" s="133"/>
      <c r="DI326" s="133"/>
      <c r="DJ326" s="133"/>
      <c r="DK326" s="133"/>
      <c r="DL326" s="133"/>
      <c r="DM326" s="133"/>
      <c r="DN326" s="133"/>
      <c r="DO326" s="133"/>
      <c r="DP326" s="133"/>
      <c r="DQ326" s="133"/>
      <c r="DR326" s="133"/>
      <c r="DS326" s="133"/>
      <c r="DT326" s="133"/>
      <c r="DU326" s="133"/>
      <c r="DV326" s="133"/>
      <c r="DW326" s="133"/>
      <c r="DX326" s="133"/>
      <c r="DY326" s="133"/>
      <c r="DZ326" s="133"/>
      <c r="EA326" s="133"/>
      <c r="EB326" s="133"/>
      <c r="EC326" s="133"/>
      <c r="ED326" s="133"/>
      <c r="EE326" s="133"/>
      <c r="EF326" s="133"/>
      <c r="EG326" s="133"/>
      <c r="EH326" s="133"/>
      <c r="EI326" s="133"/>
      <c r="EJ326" s="133"/>
      <c r="EK326" s="133"/>
      <c r="EL326" s="133"/>
      <c r="EM326" s="133"/>
      <c r="EN326" s="133"/>
      <c r="EO326" s="133"/>
      <c r="EP326" s="133"/>
      <c r="EQ326" s="133"/>
      <c r="ER326" s="133"/>
      <c r="ES326" s="133"/>
      <c r="ET326" s="133"/>
      <c r="EU326" s="133"/>
      <c r="EV326" s="133"/>
      <c r="EW326" s="133"/>
      <c r="EX326" s="133"/>
      <c r="EY326" s="133"/>
      <c r="EZ326" s="133"/>
      <c r="FA326" s="133"/>
      <c r="FB326" s="133"/>
      <c r="FC326" s="133"/>
      <c r="FD326" s="133"/>
      <c r="FE326" s="133"/>
      <c r="FF326" s="133"/>
      <c r="FG326" s="133"/>
      <c r="FH326" s="133"/>
      <c r="FI326" s="133"/>
      <c r="FJ326" s="133"/>
      <c r="FK326" s="133"/>
      <c r="FL326" s="133"/>
      <c r="FM326" s="133"/>
      <c r="FN326" s="133"/>
      <c r="FO326" s="133"/>
      <c r="FP326" s="133"/>
      <c r="FQ326" s="133"/>
      <c r="FR326" s="133"/>
      <c r="FS326" s="133"/>
      <c r="FT326" s="133"/>
      <c r="FU326" s="133"/>
      <c r="FV326" s="133"/>
      <c r="FW326" s="133"/>
      <c r="FX326" s="133"/>
      <c r="FY326" s="133"/>
      <c r="FZ326" s="133"/>
      <c r="GA326" s="133"/>
      <c r="GB326" s="133"/>
      <c r="GC326" s="133"/>
      <c r="GD326" s="133"/>
      <c r="GE326" s="133"/>
      <c r="GF326" s="133"/>
      <c r="GG326" s="133"/>
      <c r="GH326" s="133"/>
      <c r="GI326" s="133"/>
      <c r="GJ326" s="133"/>
      <c r="GK326" s="133"/>
      <c r="GL326" s="133"/>
      <c r="GM326" s="133"/>
      <c r="GN326" s="133"/>
      <c r="GO326" s="133"/>
      <c r="GP326" s="133"/>
      <c r="GQ326" s="133"/>
      <c r="GR326" s="133"/>
      <c r="GS326" s="133"/>
      <c r="GT326" s="133"/>
      <c r="GU326" s="133"/>
      <c r="GV326" s="133"/>
      <c r="GW326" s="133"/>
    </row>
    <row r="327" spans="1:205" s="296" customFormat="1">
      <c r="A327" s="260">
        <v>44858</v>
      </c>
      <c r="B327" s="200" t="s">
        <v>1794</v>
      </c>
      <c r="C327" s="177" t="s">
        <v>2567</v>
      </c>
      <c r="D327" s="261">
        <v>500000</v>
      </c>
      <c r="E327" s="261"/>
      <c r="F327" s="347">
        <f t="shared" si="9"/>
        <v>130541800</v>
      </c>
      <c r="G327" s="60">
        <v>3</v>
      </c>
      <c r="H327" s="310"/>
      <c r="I327" s="549"/>
      <c r="J327" s="133"/>
      <c r="K327" s="133"/>
      <c r="L327" s="133"/>
      <c r="M327" s="133"/>
      <c r="N327" s="133"/>
      <c r="O327" s="133"/>
      <c r="P327" s="133"/>
      <c r="Q327" s="133"/>
      <c r="R327" s="133"/>
      <c r="S327" s="133"/>
      <c r="T327" s="133"/>
      <c r="U327" s="133"/>
      <c r="V327" s="133"/>
      <c r="W327" s="133"/>
      <c r="X327" s="133"/>
      <c r="Y327" s="133"/>
      <c r="Z327" s="133"/>
      <c r="AA327" s="133"/>
      <c r="AB327" s="133"/>
      <c r="AC327" s="133"/>
      <c r="AD327" s="133"/>
      <c r="AE327" s="133"/>
      <c r="AF327" s="133"/>
      <c r="AG327" s="133"/>
      <c r="AH327" s="133"/>
      <c r="AI327" s="133"/>
      <c r="AJ327" s="133"/>
      <c r="AK327" s="133"/>
      <c r="AL327" s="133"/>
      <c r="AM327" s="133"/>
      <c r="AN327" s="133"/>
      <c r="AO327" s="133"/>
      <c r="AP327" s="133"/>
      <c r="AQ327" s="133"/>
      <c r="AR327" s="133"/>
      <c r="AS327" s="133"/>
      <c r="AT327" s="133"/>
      <c r="AU327" s="133"/>
      <c r="AV327" s="133"/>
      <c r="AW327" s="133"/>
      <c r="AX327" s="133"/>
      <c r="AY327" s="133"/>
      <c r="AZ327" s="133"/>
      <c r="BA327" s="133"/>
      <c r="BB327" s="133"/>
      <c r="BC327" s="133"/>
      <c r="BD327" s="133"/>
      <c r="BE327" s="133"/>
      <c r="BF327" s="133"/>
      <c r="BG327" s="133"/>
      <c r="BH327" s="133"/>
      <c r="BI327" s="133"/>
      <c r="BJ327" s="133"/>
      <c r="BK327" s="133"/>
      <c r="BL327" s="133"/>
      <c r="BM327" s="133"/>
      <c r="BN327" s="133"/>
      <c r="BO327" s="133"/>
      <c r="BP327" s="133"/>
      <c r="BQ327" s="133"/>
      <c r="BR327" s="133"/>
      <c r="BS327" s="133"/>
      <c r="BT327" s="133"/>
      <c r="BU327" s="133"/>
      <c r="BV327" s="133"/>
      <c r="BW327" s="133"/>
      <c r="BX327" s="133"/>
      <c r="BY327" s="133"/>
      <c r="BZ327" s="133"/>
      <c r="CA327" s="133"/>
      <c r="CB327" s="133"/>
      <c r="CC327" s="133"/>
      <c r="CD327" s="133"/>
      <c r="CE327" s="133"/>
      <c r="CF327" s="133"/>
      <c r="CG327" s="133"/>
      <c r="CH327" s="133"/>
      <c r="CI327" s="133"/>
      <c r="CJ327" s="133"/>
      <c r="CK327" s="133"/>
      <c r="CL327" s="133"/>
      <c r="CM327" s="133"/>
      <c r="CN327" s="133"/>
      <c r="CO327" s="133"/>
      <c r="CP327" s="133"/>
      <c r="CQ327" s="133"/>
      <c r="CR327" s="133"/>
      <c r="CS327" s="133"/>
      <c r="CT327" s="133"/>
      <c r="CU327" s="133"/>
      <c r="CV327" s="133"/>
      <c r="CW327" s="133"/>
      <c r="CX327" s="133"/>
      <c r="CY327" s="133"/>
      <c r="CZ327" s="133"/>
      <c r="DA327" s="133"/>
      <c r="DB327" s="133"/>
      <c r="DC327" s="133"/>
      <c r="DD327" s="133"/>
      <c r="DE327" s="133"/>
      <c r="DF327" s="133"/>
      <c r="DG327" s="133"/>
      <c r="DH327" s="133"/>
      <c r="DI327" s="133"/>
      <c r="DJ327" s="133"/>
      <c r="DK327" s="133"/>
      <c r="DL327" s="133"/>
      <c r="DM327" s="133"/>
      <c r="DN327" s="133"/>
      <c r="DO327" s="133"/>
      <c r="DP327" s="133"/>
      <c r="DQ327" s="133"/>
      <c r="DR327" s="133"/>
      <c r="DS327" s="133"/>
      <c r="DT327" s="133"/>
      <c r="DU327" s="133"/>
      <c r="DV327" s="133"/>
      <c r="DW327" s="133"/>
      <c r="DX327" s="133"/>
      <c r="DY327" s="133"/>
      <c r="DZ327" s="133"/>
      <c r="EA327" s="133"/>
      <c r="EB327" s="133"/>
      <c r="EC327" s="133"/>
      <c r="ED327" s="133"/>
      <c r="EE327" s="133"/>
      <c r="EF327" s="133"/>
      <c r="EG327" s="133"/>
      <c r="EH327" s="133"/>
      <c r="EI327" s="133"/>
      <c r="EJ327" s="133"/>
      <c r="EK327" s="133"/>
      <c r="EL327" s="133"/>
      <c r="EM327" s="133"/>
      <c r="EN327" s="133"/>
      <c r="EO327" s="133"/>
      <c r="EP327" s="133"/>
      <c r="EQ327" s="133"/>
      <c r="ER327" s="133"/>
      <c r="ES327" s="133"/>
      <c r="ET327" s="133"/>
      <c r="EU327" s="133"/>
      <c r="EV327" s="133"/>
      <c r="EW327" s="133"/>
      <c r="EX327" s="133"/>
      <c r="EY327" s="133"/>
      <c r="EZ327" s="133"/>
      <c r="FA327" s="133"/>
      <c r="FB327" s="133"/>
      <c r="FC327" s="133"/>
      <c r="FD327" s="133"/>
      <c r="FE327" s="133"/>
      <c r="FF327" s="133"/>
      <c r="FG327" s="133"/>
      <c r="FH327" s="133"/>
      <c r="FI327" s="133"/>
      <c r="FJ327" s="133"/>
      <c r="FK327" s="133"/>
      <c r="FL327" s="133"/>
      <c r="FM327" s="133"/>
      <c r="FN327" s="133"/>
      <c r="FO327" s="133"/>
      <c r="FP327" s="133"/>
      <c r="FQ327" s="133"/>
      <c r="FR327" s="133"/>
      <c r="FS327" s="133"/>
      <c r="FT327" s="133"/>
      <c r="FU327" s="133"/>
      <c r="FV327" s="133"/>
      <c r="FW327" s="133"/>
      <c r="FX327" s="133"/>
      <c r="FY327" s="133"/>
      <c r="FZ327" s="133"/>
      <c r="GA327" s="133"/>
      <c r="GB327" s="133"/>
      <c r="GC327" s="133"/>
      <c r="GD327" s="133"/>
      <c r="GE327" s="133"/>
      <c r="GF327" s="133"/>
      <c r="GG327" s="133"/>
      <c r="GH327" s="133"/>
      <c r="GI327" s="133"/>
      <c r="GJ327" s="133"/>
      <c r="GK327" s="133"/>
      <c r="GL327" s="133"/>
      <c r="GM327" s="133"/>
      <c r="GN327" s="133"/>
      <c r="GO327" s="133"/>
      <c r="GP327" s="133"/>
      <c r="GQ327" s="133"/>
      <c r="GR327" s="133"/>
      <c r="GS327" s="133"/>
      <c r="GT327" s="133"/>
      <c r="GU327" s="133"/>
      <c r="GV327" s="133"/>
      <c r="GW327" s="133"/>
    </row>
    <row r="328" spans="1:205" s="296" customFormat="1">
      <c r="A328" s="260">
        <v>44858</v>
      </c>
      <c r="B328" s="200" t="s">
        <v>1794</v>
      </c>
      <c r="C328" s="177" t="s">
        <v>2568</v>
      </c>
      <c r="D328" s="261">
        <v>500000</v>
      </c>
      <c r="E328" s="261"/>
      <c r="F328" s="347">
        <f t="shared" si="9"/>
        <v>131041800</v>
      </c>
      <c r="G328" s="60">
        <v>3</v>
      </c>
      <c r="H328" s="310"/>
      <c r="I328" s="549"/>
      <c r="J328" s="133"/>
      <c r="K328" s="133"/>
      <c r="L328" s="133"/>
      <c r="M328" s="133"/>
      <c r="N328" s="133"/>
      <c r="O328" s="133"/>
      <c r="P328" s="133"/>
      <c r="Q328" s="133"/>
      <c r="R328" s="133"/>
      <c r="S328" s="133"/>
      <c r="T328" s="133"/>
      <c r="U328" s="133"/>
      <c r="V328" s="133"/>
      <c r="W328" s="133"/>
      <c r="X328" s="133"/>
      <c r="Y328" s="133"/>
      <c r="Z328" s="133"/>
      <c r="AA328" s="133"/>
      <c r="AB328" s="133"/>
      <c r="AC328" s="133"/>
      <c r="AD328" s="133"/>
      <c r="AE328" s="133"/>
      <c r="AF328" s="133"/>
      <c r="AG328" s="133"/>
      <c r="AH328" s="133"/>
      <c r="AI328" s="133"/>
      <c r="AJ328" s="133"/>
      <c r="AK328" s="133"/>
      <c r="AL328" s="133"/>
      <c r="AM328" s="133"/>
      <c r="AN328" s="133"/>
      <c r="AO328" s="133"/>
      <c r="AP328" s="133"/>
      <c r="AQ328" s="133"/>
      <c r="AR328" s="133"/>
      <c r="AS328" s="133"/>
      <c r="AT328" s="133"/>
      <c r="AU328" s="133"/>
      <c r="AV328" s="133"/>
      <c r="AW328" s="133"/>
      <c r="AX328" s="133"/>
      <c r="AY328" s="133"/>
      <c r="AZ328" s="133"/>
      <c r="BA328" s="133"/>
      <c r="BB328" s="133"/>
      <c r="BC328" s="133"/>
      <c r="BD328" s="133"/>
      <c r="BE328" s="133"/>
      <c r="BF328" s="133"/>
      <c r="BG328" s="133"/>
      <c r="BH328" s="133"/>
      <c r="BI328" s="133"/>
      <c r="BJ328" s="133"/>
      <c r="BK328" s="133"/>
      <c r="BL328" s="133"/>
      <c r="BM328" s="133"/>
      <c r="BN328" s="133"/>
      <c r="BO328" s="133"/>
      <c r="BP328" s="133"/>
      <c r="BQ328" s="133"/>
      <c r="BR328" s="133"/>
      <c r="BS328" s="133"/>
      <c r="BT328" s="133"/>
      <c r="BU328" s="133"/>
      <c r="BV328" s="133"/>
      <c r="BW328" s="133"/>
      <c r="BX328" s="133"/>
      <c r="BY328" s="133"/>
      <c r="BZ328" s="133"/>
      <c r="CA328" s="133"/>
      <c r="CB328" s="133"/>
      <c r="CC328" s="133"/>
      <c r="CD328" s="133"/>
      <c r="CE328" s="133"/>
      <c r="CF328" s="133"/>
      <c r="CG328" s="133"/>
      <c r="CH328" s="133"/>
      <c r="CI328" s="133"/>
      <c r="CJ328" s="133"/>
      <c r="CK328" s="133"/>
      <c r="CL328" s="133"/>
      <c r="CM328" s="133"/>
      <c r="CN328" s="133"/>
      <c r="CO328" s="133"/>
      <c r="CP328" s="133"/>
      <c r="CQ328" s="133"/>
      <c r="CR328" s="133"/>
      <c r="CS328" s="133"/>
      <c r="CT328" s="133"/>
      <c r="CU328" s="133"/>
      <c r="CV328" s="133"/>
      <c r="CW328" s="133"/>
      <c r="CX328" s="133"/>
      <c r="CY328" s="133"/>
      <c r="CZ328" s="133"/>
      <c r="DA328" s="133"/>
      <c r="DB328" s="133"/>
      <c r="DC328" s="133"/>
      <c r="DD328" s="133"/>
      <c r="DE328" s="133"/>
      <c r="DF328" s="133"/>
      <c r="DG328" s="133"/>
      <c r="DH328" s="133"/>
      <c r="DI328" s="133"/>
      <c r="DJ328" s="133"/>
      <c r="DK328" s="133"/>
      <c r="DL328" s="133"/>
      <c r="DM328" s="133"/>
      <c r="DN328" s="133"/>
      <c r="DO328" s="133"/>
      <c r="DP328" s="133"/>
      <c r="DQ328" s="133"/>
      <c r="DR328" s="133"/>
      <c r="DS328" s="133"/>
      <c r="DT328" s="133"/>
      <c r="DU328" s="133"/>
      <c r="DV328" s="133"/>
      <c r="DW328" s="133"/>
      <c r="DX328" s="133"/>
      <c r="DY328" s="133"/>
      <c r="DZ328" s="133"/>
      <c r="EA328" s="133"/>
      <c r="EB328" s="133"/>
      <c r="EC328" s="133"/>
      <c r="ED328" s="133"/>
      <c r="EE328" s="133"/>
      <c r="EF328" s="133"/>
      <c r="EG328" s="133"/>
      <c r="EH328" s="133"/>
      <c r="EI328" s="133"/>
      <c r="EJ328" s="133"/>
      <c r="EK328" s="133"/>
      <c r="EL328" s="133"/>
      <c r="EM328" s="133"/>
      <c r="EN328" s="133"/>
      <c r="EO328" s="133"/>
      <c r="EP328" s="133"/>
      <c r="EQ328" s="133"/>
      <c r="ER328" s="133"/>
      <c r="ES328" s="133"/>
      <c r="ET328" s="133"/>
      <c r="EU328" s="133"/>
      <c r="EV328" s="133"/>
      <c r="EW328" s="133"/>
      <c r="EX328" s="133"/>
      <c r="EY328" s="133"/>
      <c r="EZ328" s="133"/>
      <c r="FA328" s="133"/>
      <c r="FB328" s="133"/>
      <c r="FC328" s="133"/>
      <c r="FD328" s="133"/>
      <c r="FE328" s="133"/>
      <c r="FF328" s="133"/>
      <c r="FG328" s="133"/>
      <c r="FH328" s="133"/>
      <c r="FI328" s="133"/>
      <c r="FJ328" s="133"/>
      <c r="FK328" s="133"/>
      <c r="FL328" s="133"/>
      <c r="FM328" s="133"/>
      <c r="FN328" s="133"/>
      <c r="FO328" s="133"/>
      <c r="FP328" s="133"/>
      <c r="FQ328" s="133"/>
      <c r="FR328" s="133"/>
      <c r="FS328" s="133"/>
      <c r="FT328" s="133"/>
      <c r="FU328" s="133"/>
      <c r="FV328" s="133"/>
      <c r="FW328" s="133"/>
      <c r="FX328" s="133"/>
      <c r="FY328" s="133"/>
      <c r="FZ328" s="133"/>
      <c r="GA328" s="133"/>
      <c r="GB328" s="133"/>
      <c r="GC328" s="133"/>
      <c r="GD328" s="133"/>
      <c r="GE328" s="133"/>
      <c r="GF328" s="133"/>
      <c r="GG328" s="133"/>
      <c r="GH328" s="133"/>
      <c r="GI328" s="133"/>
      <c r="GJ328" s="133"/>
      <c r="GK328" s="133"/>
      <c r="GL328" s="133"/>
      <c r="GM328" s="133"/>
      <c r="GN328" s="133"/>
      <c r="GO328" s="133"/>
      <c r="GP328" s="133"/>
      <c r="GQ328" s="133"/>
      <c r="GR328" s="133"/>
      <c r="GS328" s="133"/>
      <c r="GT328" s="133"/>
      <c r="GU328" s="133"/>
      <c r="GV328" s="133"/>
      <c r="GW328" s="133"/>
    </row>
    <row r="329" spans="1:205" s="296" customFormat="1">
      <c r="A329" s="975">
        <v>44858</v>
      </c>
      <c r="B329" s="968" t="s">
        <v>1794</v>
      </c>
      <c r="C329" s="177" t="s">
        <v>2349</v>
      </c>
      <c r="D329" s="214">
        <v>49819</v>
      </c>
      <c r="E329" s="261"/>
      <c r="F329" s="347">
        <f t="shared" si="9"/>
        <v>131091619</v>
      </c>
      <c r="G329" s="60">
        <v>4</v>
      </c>
      <c r="H329" s="310">
        <v>4.0999999999999996</v>
      </c>
      <c r="I329" s="549"/>
      <c r="J329" s="133"/>
      <c r="K329" s="133"/>
      <c r="L329" s="133"/>
      <c r="M329" s="133"/>
      <c r="N329" s="133"/>
      <c r="O329" s="133"/>
      <c r="P329" s="133"/>
      <c r="Q329" s="133"/>
      <c r="R329" s="133"/>
      <c r="S329" s="133"/>
      <c r="T329" s="133"/>
      <c r="U329" s="133"/>
      <c r="V329" s="133"/>
      <c r="W329" s="133"/>
      <c r="X329" s="133"/>
      <c r="Y329" s="133"/>
      <c r="Z329" s="133"/>
      <c r="AA329" s="133"/>
      <c r="AB329" s="133"/>
      <c r="AC329" s="133"/>
      <c r="AD329" s="133"/>
      <c r="AE329" s="133"/>
      <c r="AF329" s="133"/>
      <c r="AG329" s="133"/>
      <c r="AH329" s="133"/>
      <c r="AI329" s="133"/>
      <c r="AJ329" s="133"/>
      <c r="AK329" s="133"/>
      <c r="AL329" s="133"/>
      <c r="AM329" s="133"/>
      <c r="AN329" s="133"/>
      <c r="AO329" s="133"/>
      <c r="AP329" s="133"/>
      <c r="AQ329" s="133"/>
      <c r="AR329" s="133"/>
      <c r="AS329" s="133"/>
      <c r="AT329" s="133"/>
      <c r="AU329" s="133"/>
      <c r="AV329" s="133"/>
      <c r="AW329" s="133"/>
      <c r="AX329" s="133"/>
      <c r="AY329" s="133"/>
      <c r="AZ329" s="133"/>
      <c r="BA329" s="133"/>
      <c r="BB329" s="133"/>
      <c r="BC329" s="133"/>
      <c r="BD329" s="133"/>
      <c r="BE329" s="133"/>
      <c r="BF329" s="133"/>
      <c r="BG329" s="133"/>
      <c r="BH329" s="133"/>
      <c r="BI329" s="133"/>
      <c r="BJ329" s="133"/>
      <c r="BK329" s="133"/>
      <c r="BL329" s="133"/>
      <c r="BM329" s="133"/>
      <c r="BN329" s="133"/>
      <c r="BO329" s="133"/>
      <c r="BP329" s="133"/>
      <c r="BQ329" s="133"/>
      <c r="BR329" s="133"/>
      <c r="BS329" s="133"/>
      <c r="BT329" s="133"/>
      <c r="BU329" s="133"/>
      <c r="BV329" s="133"/>
      <c r="BW329" s="133"/>
      <c r="BX329" s="133"/>
      <c r="BY329" s="133"/>
      <c r="BZ329" s="133"/>
      <c r="CA329" s="133"/>
      <c r="CB329" s="133"/>
      <c r="CC329" s="133"/>
      <c r="CD329" s="133"/>
      <c r="CE329" s="133"/>
      <c r="CF329" s="133"/>
      <c r="CG329" s="133"/>
      <c r="CH329" s="133"/>
      <c r="CI329" s="133"/>
      <c r="CJ329" s="133"/>
      <c r="CK329" s="133"/>
      <c r="CL329" s="133"/>
      <c r="CM329" s="133"/>
      <c r="CN329" s="133"/>
      <c r="CO329" s="133"/>
      <c r="CP329" s="133"/>
      <c r="CQ329" s="133"/>
      <c r="CR329" s="133"/>
      <c r="CS329" s="133"/>
      <c r="CT329" s="133"/>
      <c r="CU329" s="133"/>
      <c r="CV329" s="133"/>
      <c r="CW329" s="133"/>
      <c r="CX329" s="133"/>
      <c r="CY329" s="133"/>
      <c r="CZ329" s="133"/>
      <c r="DA329" s="133"/>
      <c r="DB329" s="133"/>
      <c r="DC329" s="133"/>
      <c r="DD329" s="133"/>
      <c r="DE329" s="133"/>
      <c r="DF329" s="133"/>
      <c r="DG329" s="133"/>
      <c r="DH329" s="133"/>
      <c r="DI329" s="133"/>
      <c r="DJ329" s="133"/>
      <c r="DK329" s="133"/>
      <c r="DL329" s="133"/>
      <c r="DM329" s="133"/>
      <c r="DN329" s="133"/>
      <c r="DO329" s="133"/>
      <c r="DP329" s="133"/>
      <c r="DQ329" s="133"/>
      <c r="DR329" s="133"/>
      <c r="DS329" s="133"/>
      <c r="DT329" s="133"/>
      <c r="DU329" s="133"/>
      <c r="DV329" s="133"/>
      <c r="DW329" s="133"/>
      <c r="DX329" s="133"/>
      <c r="DY329" s="133"/>
      <c r="DZ329" s="133"/>
      <c r="EA329" s="133"/>
      <c r="EB329" s="133"/>
      <c r="EC329" s="133"/>
      <c r="ED329" s="133"/>
      <c r="EE329" s="133"/>
      <c r="EF329" s="133"/>
      <c r="EG329" s="133"/>
      <c r="EH329" s="133"/>
      <c r="EI329" s="133"/>
      <c r="EJ329" s="133"/>
      <c r="EK329" s="133"/>
      <c r="EL329" s="133"/>
      <c r="EM329" s="133"/>
      <c r="EN329" s="133"/>
      <c r="EO329" s="133"/>
      <c r="EP329" s="133"/>
      <c r="EQ329" s="133"/>
      <c r="ER329" s="133"/>
      <c r="ES329" s="133"/>
      <c r="ET329" s="133"/>
      <c r="EU329" s="133"/>
      <c r="EV329" s="133"/>
      <c r="EW329" s="133"/>
      <c r="EX329" s="133"/>
      <c r="EY329" s="133"/>
      <c r="EZ329" s="133"/>
      <c r="FA329" s="133"/>
      <c r="FB329" s="133"/>
      <c r="FC329" s="133"/>
      <c r="FD329" s="133"/>
      <c r="FE329" s="133"/>
      <c r="FF329" s="133"/>
      <c r="FG329" s="133"/>
      <c r="FH329" s="133"/>
      <c r="FI329" s="133"/>
      <c r="FJ329" s="133"/>
      <c r="FK329" s="133"/>
      <c r="FL329" s="133"/>
      <c r="FM329" s="133"/>
      <c r="FN329" s="133"/>
      <c r="FO329" s="133"/>
      <c r="FP329" s="133"/>
      <c r="FQ329" s="133"/>
      <c r="FR329" s="133"/>
      <c r="FS329" s="133"/>
      <c r="FT329" s="133"/>
      <c r="FU329" s="133"/>
      <c r="FV329" s="133"/>
      <c r="FW329" s="133"/>
      <c r="FX329" s="133"/>
      <c r="FY329" s="133"/>
      <c r="FZ329" s="133"/>
      <c r="GA329" s="133"/>
      <c r="GB329" s="133"/>
      <c r="GC329" s="133"/>
      <c r="GD329" s="133"/>
      <c r="GE329" s="133"/>
      <c r="GF329" s="133"/>
      <c r="GG329" s="133"/>
      <c r="GH329" s="133"/>
      <c r="GI329" s="133"/>
      <c r="GJ329" s="133"/>
      <c r="GK329" s="133"/>
      <c r="GL329" s="133"/>
      <c r="GM329" s="133"/>
      <c r="GN329" s="133"/>
      <c r="GO329" s="133"/>
      <c r="GP329" s="133"/>
      <c r="GQ329" s="133"/>
      <c r="GR329" s="133"/>
      <c r="GS329" s="133"/>
      <c r="GT329" s="133"/>
      <c r="GU329" s="133"/>
      <c r="GV329" s="133"/>
      <c r="GW329" s="133"/>
    </row>
    <row r="330" spans="1:205" s="296" customFormat="1">
      <c r="A330" s="260">
        <v>44859</v>
      </c>
      <c r="B330" s="200" t="s">
        <v>1795</v>
      </c>
      <c r="C330" s="177" t="s">
        <v>21</v>
      </c>
      <c r="D330" s="261">
        <v>65000</v>
      </c>
      <c r="E330" s="261"/>
      <c r="F330" s="347">
        <f t="shared" si="9"/>
        <v>131156619</v>
      </c>
      <c r="G330" s="60">
        <v>3</v>
      </c>
      <c r="H330" s="310"/>
      <c r="I330" s="549"/>
      <c r="J330" s="133"/>
      <c r="K330" s="133"/>
      <c r="L330" s="133"/>
      <c r="M330" s="133"/>
      <c r="N330" s="133"/>
      <c r="O330" s="133"/>
      <c r="P330" s="133"/>
      <c r="Q330" s="133"/>
      <c r="R330" s="133"/>
      <c r="S330" s="133"/>
      <c r="T330" s="133"/>
      <c r="U330" s="133"/>
      <c r="V330" s="133"/>
      <c r="W330" s="133"/>
      <c r="X330" s="133"/>
      <c r="Y330" s="133"/>
      <c r="Z330" s="133"/>
      <c r="AA330" s="133"/>
      <c r="AB330" s="133"/>
      <c r="AC330" s="133"/>
      <c r="AD330" s="133"/>
      <c r="AE330" s="133"/>
      <c r="AF330" s="133"/>
      <c r="AG330" s="133"/>
      <c r="AH330" s="133"/>
      <c r="AI330" s="133"/>
      <c r="AJ330" s="133"/>
      <c r="AK330" s="133"/>
      <c r="AL330" s="133"/>
      <c r="AM330" s="133"/>
      <c r="AN330" s="133"/>
      <c r="AO330" s="133"/>
      <c r="AP330" s="133"/>
      <c r="AQ330" s="133"/>
      <c r="AR330" s="133"/>
      <c r="AS330" s="133"/>
      <c r="AT330" s="133"/>
      <c r="AU330" s="133"/>
      <c r="AV330" s="133"/>
      <c r="AW330" s="133"/>
      <c r="AX330" s="133"/>
      <c r="AY330" s="133"/>
      <c r="AZ330" s="133"/>
      <c r="BA330" s="133"/>
      <c r="BB330" s="133"/>
      <c r="BC330" s="133"/>
      <c r="BD330" s="133"/>
      <c r="BE330" s="133"/>
      <c r="BF330" s="133"/>
      <c r="BG330" s="133"/>
      <c r="BH330" s="133"/>
      <c r="BI330" s="133"/>
      <c r="BJ330" s="133"/>
      <c r="BK330" s="133"/>
      <c r="BL330" s="133"/>
      <c r="BM330" s="133"/>
      <c r="BN330" s="133"/>
      <c r="BO330" s="133"/>
      <c r="BP330" s="133"/>
      <c r="BQ330" s="133"/>
      <c r="BR330" s="133"/>
      <c r="BS330" s="133"/>
      <c r="BT330" s="133"/>
      <c r="BU330" s="133"/>
      <c r="BV330" s="133"/>
      <c r="BW330" s="133"/>
      <c r="BX330" s="133"/>
      <c r="BY330" s="133"/>
      <c r="BZ330" s="133"/>
      <c r="CA330" s="133"/>
      <c r="CB330" s="133"/>
      <c r="CC330" s="133"/>
      <c r="CD330" s="133"/>
      <c r="CE330" s="133"/>
      <c r="CF330" s="133"/>
      <c r="CG330" s="133"/>
      <c r="CH330" s="133"/>
      <c r="CI330" s="133"/>
      <c r="CJ330" s="133"/>
      <c r="CK330" s="133"/>
      <c r="CL330" s="133"/>
      <c r="CM330" s="133"/>
      <c r="CN330" s="133"/>
      <c r="CO330" s="133"/>
      <c r="CP330" s="133"/>
      <c r="CQ330" s="133"/>
      <c r="CR330" s="133"/>
      <c r="CS330" s="133"/>
      <c r="CT330" s="133"/>
      <c r="CU330" s="133"/>
      <c r="CV330" s="133"/>
      <c r="CW330" s="133"/>
      <c r="CX330" s="133"/>
      <c r="CY330" s="133"/>
      <c r="CZ330" s="133"/>
      <c r="DA330" s="133"/>
      <c r="DB330" s="133"/>
      <c r="DC330" s="133"/>
      <c r="DD330" s="133"/>
      <c r="DE330" s="133"/>
      <c r="DF330" s="133"/>
      <c r="DG330" s="133"/>
      <c r="DH330" s="133"/>
      <c r="DI330" s="133"/>
      <c r="DJ330" s="133"/>
      <c r="DK330" s="133"/>
      <c r="DL330" s="133"/>
      <c r="DM330" s="133"/>
      <c r="DN330" s="133"/>
      <c r="DO330" s="133"/>
      <c r="DP330" s="133"/>
      <c r="DQ330" s="133"/>
      <c r="DR330" s="133"/>
      <c r="DS330" s="133"/>
      <c r="DT330" s="133"/>
      <c r="DU330" s="133"/>
      <c r="DV330" s="133"/>
      <c r="DW330" s="133"/>
      <c r="DX330" s="133"/>
      <c r="DY330" s="133"/>
      <c r="DZ330" s="133"/>
      <c r="EA330" s="133"/>
      <c r="EB330" s="133"/>
      <c r="EC330" s="133"/>
      <c r="ED330" s="133"/>
      <c r="EE330" s="133"/>
      <c r="EF330" s="133"/>
      <c r="EG330" s="133"/>
      <c r="EH330" s="133"/>
      <c r="EI330" s="133"/>
      <c r="EJ330" s="133"/>
      <c r="EK330" s="133"/>
      <c r="EL330" s="133"/>
      <c r="EM330" s="133"/>
      <c r="EN330" s="133"/>
      <c r="EO330" s="133"/>
      <c r="EP330" s="133"/>
      <c r="EQ330" s="133"/>
      <c r="ER330" s="133"/>
      <c r="ES330" s="133"/>
      <c r="ET330" s="133"/>
      <c r="EU330" s="133"/>
      <c r="EV330" s="133"/>
      <c r="EW330" s="133"/>
      <c r="EX330" s="133"/>
      <c r="EY330" s="133"/>
      <c r="EZ330" s="133"/>
      <c r="FA330" s="133"/>
      <c r="FB330" s="133"/>
      <c r="FC330" s="133"/>
      <c r="FD330" s="133"/>
      <c r="FE330" s="133"/>
      <c r="FF330" s="133"/>
      <c r="FG330" s="133"/>
      <c r="FH330" s="133"/>
      <c r="FI330" s="133"/>
      <c r="FJ330" s="133"/>
      <c r="FK330" s="133"/>
      <c r="FL330" s="133"/>
      <c r="FM330" s="133"/>
      <c r="FN330" s="133"/>
      <c r="FO330" s="133"/>
      <c r="FP330" s="133"/>
      <c r="FQ330" s="133"/>
      <c r="FR330" s="133"/>
      <c r="FS330" s="133"/>
      <c r="FT330" s="133"/>
      <c r="FU330" s="133"/>
      <c r="FV330" s="133"/>
      <c r="FW330" s="133"/>
      <c r="FX330" s="133"/>
      <c r="FY330" s="133"/>
      <c r="FZ330" s="133"/>
      <c r="GA330" s="133"/>
      <c r="GB330" s="133"/>
      <c r="GC330" s="133"/>
      <c r="GD330" s="133"/>
      <c r="GE330" s="133"/>
      <c r="GF330" s="133"/>
      <c r="GG330" s="133"/>
      <c r="GH330" s="133"/>
      <c r="GI330" s="133"/>
      <c r="GJ330" s="133"/>
      <c r="GK330" s="133"/>
      <c r="GL330" s="133"/>
      <c r="GM330" s="133"/>
      <c r="GN330" s="133"/>
      <c r="GO330" s="133"/>
      <c r="GP330" s="133"/>
      <c r="GQ330" s="133"/>
      <c r="GR330" s="133"/>
      <c r="GS330" s="133"/>
      <c r="GT330" s="133"/>
      <c r="GU330" s="133"/>
      <c r="GV330" s="133"/>
      <c r="GW330" s="133"/>
    </row>
    <row r="331" spans="1:205" s="296" customFormat="1">
      <c r="A331" s="260">
        <v>44860</v>
      </c>
      <c r="B331" s="200" t="s">
        <v>1796</v>
      </c>
      <c r="C331" s="177" t="s">
        <v>1778</v>
      </c>
      <c r="D331" s="261">
        <v>120000000</v>
      </c>
      <c r="E331" s="261"/>
      <c r="F331" s="347">
        <f t="shared" si="9"/>
        <v>251156619</v>
      </c>
      <c r="G331" s="60"/>
      <c r="H331" s="310"/>
      <c r="I331" s="549"/>
      <c r="J331" s="133"/>
      <c r="K331" s="133"/>
      <c r="L331" s="133"/>
      <c r="M331" s="133"/>
      <c r="N331" s="133"/>
      <c r="O331" s="133"/>
      <c r="P331" s="133"/>
      <c r="Q331" s="133"/>
      <c r="R331" s="133"/>
      <c r="S331" s="133"/>
      <c r="T331" s="133"/>
      <c r="U331" s="133"/>
      <c r="V331" s="133"/>
      <c r="W331" s="133"/>
      <c r="X331" s="133"/>
      <c r="Y331" s="133"/>
      <c r="Z331" s="133"/>
      <c r="AA331" s="133"/>
      <c r="AB331" s="133"/>
      <c r="AC331" s="133"/>
      <c r="AD331" s="133"/>
      <c r="AE331" s="133"/>
      <c r="AF331" s="133"/>
      <c r="AG331" s="133"/>
      <c r="AH331" s="133"/>
      <c r="AI331" s="133"/>
      <c r="AJ331" s="133"/>
      <c r="AK331" s="133"/>
      <c r="AL331" s="133"/>
      <c r="AM331" s="133"/>
      <c r="AN331" s="133"/>
      <c r="AO331" s="133"/>
      <c r="AP331" s="133"/>
      <c r="AQ331" s="133"/>
      <c r="AR331" s="133"/>
      <c r="AS331" s="133"/>
      <c r="AT331" s="133"/>
      <c r="AU331" s="133"/>
      <c r="AV331" s="133"/>
      <c r="AW331" s="133"/>
      <c r="AX331" s="133"/>
      <c r="AY331" s="133"/>
      <c r="AZ331" s="133"/>
      <c r="BA331" s="133"/>
      <c r="BB331" s="133"/>
      <c r="BC331" s="133"/>
      <c r="BD331" s="133"/>
      <c r="BE331" s="133"/>
      <c r="BF331" s="133"/>
      <c r="BG331" s="133"/>
      <c r="BH331" s="133"/>
      <c r="BI331" s="133"/>
      <c r="BJ331" s="133"/>
      <c r="BK331" s="133"/>
      <c r="BL331" s="133"/>
      <c r="BM331" s="133"/>
      <c r="BN331" s="133"/>
      <c r="BO331" s="133"/>
      <c r="BP331" s="133"/>
      <c r="BQ331" s="133"/>
      <c r="BR331" s="133"/>
      <c r="BS331" s="133"/>
      <c r="BT331" s="133"/>
      <c r="BU331" s="133"/>
      <c r="BV331" s="133"/>
      <c r="BW331" s="133"/>
      <c r="BX331" s="133"/>
      <c r="BY331" s="133"/>
      <c r="BZ331" s="133"/>
      <c r="CA331" s="133"/>
      <c r="CB331" s="133"/>
      <c r="CC331" s="133"/>
      <c r="CD331" s="133"/>
      <c r="CE331" s="133"/>
      <c r="CF331" s="133"/>
      <c r="CG331" s="133"/>
      <c r="CH331" s="133"/>
      <c r="CI331" s="133"/>
      <c r="CJ331" s="133"/>
      <c r="CK331" s="133"/>
      <c r="CL331" s="133"/>
      <c r="CM331" s="133"/>
      <c r="CN331" s="133"/>
      <c r="CO331" s="133"/>
      <c r="CP331" s="133"/>
      <c r="CQ331" s="133"/>
      <c r="CR331" s="133"/>
      <c r="CS331" s="133"/>
      <c r="CT331" s="133"/>
      <c r="CU331" s="133"/>
      <c r="CV331" s="133"/>
      <c r="CW331" s="133"/>
      <c r="CX331" s="133"/>
      <c r="CY331" s="133"/>
      <c r="CZ331" s="133"/>
      <c r="DA331" s="133"/>
      <c r="DB331" s="133"/>
      <c r="DC331" s="133"/>
      <c r="DD331" s="133"/>
      <c r="DE331" s="133"/>
      <c r="DF331" s="133"/>
      <c r="DG331" s="133"/>
      <c r="DH331" s="133"/>
      <c r="DI331" s="133"/>
      <c r="DJ331" s="133"/>
      <c r="DK331" s="133"/>
      <c r="DL331" s="133"/>
      <c r="DM331" s="133"/>
      <c r="DN331" s="133"/>
      <c r="DO331" s="133"/>
      <c r="DP331" s="133"/>
      <c r="DQ331" s="133"/>
      <c r="DR331" s="133"/>
      <c r="DS331" s="133"/>
      <c r="DT331" s="133"/>
      <c r="DU331" s="133"/>
      <c r="DV331" s="133"/>
      <c r="DW331" s="133"/>
      <c r="DX331" s="133"/>
      <c r="DY331" s="133"/>
      <c r="DZ331" s="133"/>
      <c r="EA331" s="133"/>
      <c r="EB331" s="133"/>
      <c r="EC331" s="133"/>
      <c r="ED331" s="133"/>
      <c r="EE331" s="133"/>
      <c r="EF331" s="133"/>
      <c r="EG331" s="133"/>
      <c r="EH331" s="133"/>
      <c r="EI331" s="133"/>
      <c r="EJ331" s="133"/>
      <c r="EK331" s="133"/>
      <c r="EL331" s="133"/>
      <c r="EM331" s="133"/>
      <c r="EN331" s="133"/>
      <c r="EO331" s="133"/>
      <c r="EP331" s="133"/>
      <c r="EQ331" s="133"/>
      <c r="ER331" s="133"/>
      <c r="ES331" s="133"/>
      <c r="ET331" s="133"/>
      <c r="EU331" s="133"/>
      <c r="EV331" s="133"/>
      <c r="EW331" s="133"/>
      <c r="EX331" s="133"/>
      <c r="EY331" s="133"/>
      <c r="EZ331" s="133"/>
      <c r="FA331" s="133"/>
      <c r="FB331" s="133"/>
      <c r="FC331" s="133"/>
      <c r="FD331" s="133"/>
      <c r="FE331" s="133"/>
      <c r="FF331" s="133"/>
      <c r="FG331" s="133"/>
      <c r="FH331" s="133"/>
      <c r="FI331" s="133"/>
      <c r="FJ331" s="133"/>
      <c r="FK331" s="133"/>
      <c r="FL331" s="133"/>
      <c r="FM331" s="133"/>
      <c r="FN331" s="133"/>
      <c r="FO331" s="133"/>
      <c r="FP331" s="133"/>
      <c r="FQ331" s="133"/>
      <c r="FR331" s="133"/>
      <c r="FS331" s="133"/>
      <c r="FT331" s="133"/>
      <c r="FU331" s="133"/>
      <c r="FV331" s="133"/>
      <c r="FW331" s="133"/>
      <c r="FX331" s="133"/>
      <c r="FY331" s="133"/>
      <c r="FZ331" s="133"/>
      <c r="GA331" s="133"/>
      <c r="GB331" s="133"/>
      <c r="GC331" s="133"/>
      <c r="GD331" s="133"/>
      <c r="GE331" s="133"/>
      <c r="GF331" s="133"/>
      <c r="GG331" s="133"/>
      <c r="GH331" s="133"/>
      <c r="GI331" s="133"/>
      <c r="GJ331" s="133"/>
      <c r="GK331" s="133"/>
      <c r="GL331" s="133"/>
      <c r="GM331" s="133"/>
      <c r="GN331" s="133"/>
      <c r="GO331" s="133"/>
      <c r="GP331" s="133"/>
      <c r="GQ331" s="133"/>
      <c r="GR331" s="133"/>
      <c r="GS331" s="133"/>
      <c r="GT331" s="133"/>
      <c r="GU331" s="133"/>
      <c r="GV331" s="133"/>
      <c r="GW331" s="133"/>
    </row>
    <row r="332" spans="1:205" s="296" customFormat="1" ht="25.5">
      <c r="A332" s="260">
        <v>44860</v>
      </c>
      <c r="B332" s="200" t="s">
        <v>1796</v>
      </c>
      <c r="C332" s="194" t="s">
        <v>1779</v>
      </c>
      <c r="D332" s="214"/>
      <c r="E332" s="261">
        <v>115602000</v>
      </c>
      <c r="F332" s="347">
        <f t="shared" si="9"/>
        <v>135554619</v>
      </c>
      <c r="G332" s="60">
        <v>6</v>
      </c>
      <c r="H332" s="310">
        <v>6.1</v>
      </c>
      <c r="I332" s="549"/>
      <c r="J332" s="133"/>
      <c r="K332" s="133"/>
      <c r="L332" s="133"/>
      <c r="M332" s="133"/>
      <c r="N332" s="133"/>
      <c r="O332" s="133"/>
      <c r="P332" s="133"/>
      <c r="Q332" s="133"/>
      <c r="R332" s="133"/>
      <c r="S332" s="133"/>
      <c r="T332" s="133"/>
      <c r="U332" s="133"/>
      <c r="V332" s="133"/>
      <c r="W332" s="133"/>
      <c r="X332" s="133"/>
      <c r="Y332" s="133"/>
      <c r="Z332" s="133"/>
      <c r="AA332" s="133"/>
      <c r="AB332" s="133"/>
      <c r="AC332" s="133"/>
      <c r="AD332" s="133"/>
      <c r="AE332" s="133"/>
      <c r="AF332" s="133"/>
      <c r="AG332" s="133"/>
      <c r="AH332" s="133"/>
      <c r="AI332" s="133"/>
      <c r="AJ332" s="133"/>
      <c r="AK332" s="133"/>
      <c r="AL332" s="133"/>
      <c r="AM332" s="133"/>
      <c r="AN332" s="133"/>
      <c r="AO332" s="133"/>
      <c r="AP332" s="133"/>
      <c r="AQ332" s="133"/>
      <c r="AR332" s="133"/>
      <c r="AS332" s="133"/>
      <c r="AT332" s="133"/>
      <c r="AU332" s="133"/>
      <c r="AV332" s="133"/>
      <c r="AW332" s="133"/>
      <c r="AX332" s="133"/>
      <c r="AY332" s="133"/>
      <c r="AZ332" s="133"/>
      <c r="BA332" s="133"/>
      <c r="BB332" s="133"/>
      <c r="BC332" s="133"/>
      <c r="BD332" s="133"/>
      <c r="BE332" s="133"/>
      <c r="BF332" s="133"/>
      <c r="BG332" s="133"/>
      <c r="BH332" s="133"/>
      <c r="BI332" s="133"/>
      <c r="BJ332" s="133"/>
      <c r="BK332" s="133"/>
      <c r="BL332" s="133"/>
      <c r="BM332" s="133"/>
      <c r="BN332" s="133"/>
      <c r="BO332" s="133"/>
      <c r="BP332" s="133"/>
      <c r="BQ332" s="133"/>
      <c r="BR332" s="133"/>
      <c r="BS332" s="133"/>
      <c r="BT332" s="133"/>
      <c r="BU332" s="133"/>
      <c r="BV332" s="133"/>
      <c r="BW332" s="133"/>
      <c r="BX332" s="133"/>
      <c r="BY332" s="133"/>
      <c r="BZ332" s="133"/>
      <c r="CA332" s="133"/>
      <c r="CB332" s="133"/>
      <c r="CC332" s="133"/>
      <c r="CD332" s="133"/>
      <c r="CE332" s="133"/>
      <c r="CF332" s="133"/>
      <c r="CG332" s="133"/>
      <c r="CH332" s="133"/>
      <c r="CI332" s="133"/>
      <c r="CJ332" s="133"/>
      <c r="CK332" s="133"/>
      <c r="CL332" s="133"/>
      <c r="CM332" s="133"/>
      <c r="CN332" s="133"/>
      <c r="CO332" s="133"/>
      <c r="CP332" s="133"/>
      <c r="CQ332" s="133"/>
      <c r="CR332" s="133"/>
      <c r="CS332" s="133"/>
      <c r="CT332" s="133"/>
      <c r="CU332" s="133"/>
      <c r="CV332" s="133"/>
      <c r="CW332" s="133"/>
      <c r="CX332" s="133"/>
      <c r="CY332" s="133"/>
      <c r="CZ332" s="133"/>
      <c r="DA332" s="133"/>
      <c r="DB332" s="133"/>
      <c r="DC332" s="133"/>
      <c r="DD332" s="133"/>
      <c r="DE332" s="133"/>
      <c r="DF332" s="133"/>
      <c r="DG332" s="133"/>
      <c r="DH332" s="133"/>
      <c r="DI332" s="133"/>
      <c r="DJ332" s="133"/>
      <c r="DK332" s="133"/>
      <c r="DL332" s="133"/>
      <c r="DM332" s="133"/>
      <c r="DN332" s="133"/>
      <c r="DO332" s="133"/>
      <c r="DP332" s="133"/>
      <c r="DQ332" s="133"/>
      <c r="DR332" s="133"/>
      <c r="DS332" s="133"/>
      <c r="DT332" s="133"/>
      <c r="DU332" s="133"/>
      <c r="DV332" s="133"/>
      <c r="DW332" s="133"/>
      <c r="DX332" s="133"/>
      <c r="DY332" s="133"/>
      <c r="DZ332" s="133"/>
      <c r="EA332" s="133"/>
      <c r="EB332" s="133"/>
      <c r="EC332" s="133"/>
      <c r="ED332" s="133"/>
      <c r="EE332" s="133"/>
      <c r="EF332" s="133"/>
      <c r="EG332" s="133"/>
      <c r="EH332" s="133"/>
      <c r="EI332" s="133"/>
      <c r="EJ332" s="133"/>
      <c r="EK332" s="133"/>
      <c r="EL332" s="133"/>
      <c r="EM332" s="133"/>
      <c r="EN332" s="133"/>
      <c r="EO332" s="133"/>
      <c r="EP332" s="133"/>
      <c r="EQ332" s="133"/>
      <c r="ER332" s="133"/>
      <c r="ES332" s="133"/>
      <c r="ET332" s="133"/>
      <c r="EU332" s="133"/>
      <c r="EV332" s="133"/>
      <c r="EW332" s="133"/>
      <c r="EX332" s="133"/>
      <c r="EY332" s="133"/>
      <c r="EZ332" s="133"/>
      <c r="FA332" s="133"/>
      <c r="FB332" s="133"/>
      <c r="FC332" s="133"/>
      <c r="FD332" s="133"/>
      <c r="FE332" s="133"/>
      <c r="FF332" s="133"/>
      <c r="FG332" s="133"/>
      <c r="FH332" s="133"/>
      <c r="FI332" s="133"/>
      <c r="FJ332" s="133"/>
      <c r="FK332" s="133"/>
      <c r="FL332" s="133"/>
      <c r="FM332" s="133"/>
      <c r="FN332" s="133"/>
      <c r="FO332" s="133"/>
      <c r="FP332" s="133"/>
      <c r="FQ332" s="133"/>
      <c r="FR332" s="133"/>
      <c r="FS332" s="133"/>
      <c r="FT332" s="133"/>
      <c r="FU332" s="133"/>
      <c r="FV332" s="133"/>
      <c r="FW332" s="133"/>
      <c r="FX332" s="133"/>
      <c r="FY332" s="133"/>
      <c r="FZ332" s="133"/>
      <c r="GA332" s="133"/>
      <c r="GB332" s="133"/>
      <c r="GC332" s="133"/>
      <c r="GD332" s="133"/>
      <c r="GE332" s="133"/>
      <c r="GF332" s="133"/>
      <c r="GG332" s="133"/>
      <c r="GH332" s="133"/>
      <c r="GI332" s="133"/>
      <c r="GJ332" s="133"/>
      <c r="GK332" s="133"/>
      <c r="GL332" s="133"/>
      <c r="GM332" s="133"/>
      <c r="GN332" s="133"/>
      <c r="GO332" s="133"/>
      <c r="GP332" s="133"/>
      <c r="GQ332" s="133"/>
      <c r="GR332" s="133"/>
      <c r="GS332" s="133"/>
      <c r="GT332" s="133"/>
      <c r="GU332" s="133"/>
      <c r="GV332" s="133"/>
      <c r="GW332" s="133"/>
    </row>
    <row r="333" spans="1:205" s="296" customFormat="1" ht="38.25">
      <c r="A333" s="260">
        <v>44861</v>
      </c>
      <c r="B333" s="200" t="s">
        <v>1797</v>
      </c>
      <c r="C333" s="703" t="s">
        <v>2569</v>
      </c>
      <c r="D333" s="214"/>
      <c r="E333" s="261">
        <v>20000000</v>
      </c>
      <c r="F333" s="347">
        <f t="shared" si="9"/>
        <v>115554619</v>
      </c>
      <c r="G333" s="60" t="s">
        <v>626</v>
      </c>
      <c r="H333" s="310"/>
      <c r="I333" s="549"/>
      <c r="J333" s="133"/>
      <c r="K333" s="133"/>
      <c r="L333" s="133"/>
      <c r="M333" s="133"/>
      <c r="N333" s="133"/>
      <c r="O333" s="133"/>
      <c r="P333" s="133"/>
      <c r="Q333" s="133"/>
      <c r="R333" s="133"/>
      <c r="S333" s="133"/>
      <c r="T333" s="133"/>
      <c r="U333" s="133"/>
      <c r="V333" s="133"/>
      <c r="W333" s="133"/>
      <c r="X333" s="133"/>
      <c r="Y333" s="133"/>
      <c r="Z333" s="133"/>
      <c r="AA333" s="133"/>
      <c r="AB333" s="133"/>
      <c r="AC333" s="133"/>
      <c r="AD333" s="133"/>
      <c r="AE333" s="133"/>
      <c r="AF333" s="133"/>
      <c r="AG333" s="133"/>
      <c r="AH333" s="133"/>
      <c r="AI333" s="133"/>
      <c r="AJ333" s="133"/>
      <c r="AK333" s="133"/>
      <c r="AL333" s="133"/>
      <c r="AM333" s="133"/>
      <c r="AN333" s="133"/>
      <c r="AO333" s="133"/>
      <c r="AP333" s="133"/>
      <c r="AQ333" s="133"/>
      <c r="AR333" s="133"/>
      <c r="AS333" s="133"/>
      <c r="AT333" s="133"/>
      <c r="AU333" s="133"/>
      <c r="AV333" s="133"/>
      <c r="AW333" s="133"/>
      <c r="AX333" s="133"/>
      <c r="AY333" s="133"/>
      <c r="AZ333" s="133"/>
      <c r="BA333" s="133"/>
      <c r="BB333" s="133"/>
      <c r="BC333" s="133"/>
      <c r="BD333" s="133"/>
      <c r="BE333" s="133"/>
      <c r="BF333" s="133"/>
      <c r="BG333" s="133"/>
      <c r="BH333" s="133"/>
      <c r="BI333" s="133"/>
      <c r="BJ333" s="133"/>
      <c r="BK333" s="133"/>
      <c r="BL333" s="133"/>
      <c r="BM333" s="133"/>
      <c r="BN333" s="133"/>
      <c r="BO333" s="133"/>
      <c r="BP333" s="133"/>
      <c r="BQ333" s="133"/>
      <c r="BR333" s="133"/>
      <c r="BS333" s="133"/>
      <c r="BT333" s="133"/>
      <c r="BU333" s="133"/>
      <c r="BV333" s="133"/>
      <c r="BW333" s="133"/>
      <c r="BX333" s="133"/>
      <c r="BY333" s="133"/>
      <c r="BZ333" s="133"/>
      <c r="CA333" s="133"/>
      <c r="CB333" s="133"/>
      <c r="CC333" s="133"/>
      <c r="CD333" s="133"/>
      <c r="CE333" s="133"/>
      <c r="CF333" s="133"/>
      <c r="CG333" s="133"/>
      <c r="CH333" s="133"/>
      <c r="CI333" s="133"/>
      <c r="CJ333" s="133"/>
      <c r="CK333" s="133"/>
      <c r="CL333" s="133"/>
      <c r="CM333" s="133"/>
      <c r="CN333" s="133"/>
      <c r="CO333" s="133"/>
      <c r="CP333" s="133"/>
      <c r="CQ333" s="133"/>
      <c r="CR333" s="133"/>
      <c r="CS333" s="133"/>
      <c r="CT333" s="133"/>
      <c r="CU333" s="133"/>
      <c r="CV333" s="133"/>
      <c r="CW333" s="133"/>
      <c r="CX333" s="133"/>
      <c r="CY333" s="133"/>
      <c r="CZ333" s="133"/>
      <c r="DA333" s="133"/>
      <c r="DB333" s="133"/>
      <c r="DC333" s="133"/>
      <c r="DD333" s="133"/>
      <c r="DE333" s="133"/>
      <c r="DF333" s="133"/>
      <c r="DG333" s="133"/>
      <c r="DH333" s="133"/>
      <c r="DI333" s="133"/>
      <c r="DJ333" s="133"/>
      <c r="DK333" s="133"/>
      <c r="DL333" s="133"/>
      <c r="DM333" s="133"/>
      <c r="DN333" s="133"/>
      <c r="DO333" s="133"/>
      <c r="DP333" s="133"/>
      <c r="DQ333" s="133"/>
      <c r="DR333" s="133"/>
      <c r="DS333" s="133"/>
      <c r="DT333" s="133"/>
      <c r="DU333" s="133"/>
      <c r="DV333" s="133"/>
      <c r="DW333" s="133"/>
      <c r="DX333" s="133"/>
      <c r="DY333" s="133"/>
      <c r="DZ333" s="133"/>
      <c r="EA333" s="133"/>
      <c r="EB333" s="133"/>
      <c r="EC333" s="133"/>
      <c r="ED333" s="133"/>
      <c r="EE333" s="133"/>
      <c r="EF333" s="133"/>
      <c r="EG333" s="133"/>
      <c r="EH333" s="133"/>
      <c r="EI333" s="133"/>
      <c r="EJ333" s="133"/>
      <c r="EK333" s="133"/>
      <c r="EL333" s="133"/>
      <c r="EM333" s="133"/>
      <c r="EN333" s="133"/>
      <c r="EO333" s="133"/>
      <c r="EP333" s="133"/>
      <c r="EQ333" s="133"/>
      <c r="ER333" s="133"/>
      <c r="ES333" s="133"/>
      <c r="ET333" s="133"/>
      <c r="EU333" s="133"/>
      <c r="EV333" s="133"/>
      <c r="EW333" s="133"/>
      <c r="EX333" s="133"/>
      <c r="EY333" s="133"/>
      <c r="EZ333" s="133"/>
      <c r="FA333" s="133"/>
      <c r="FB333" s="133"/>
      <c r="FC333" s="133"/>
      <c r="FD333" s="133"/>
      <c r="FE333" s="133"/>
      <c r="FF333" s="133"/>
      <c r="FG333" s="133"/>
      <c r="FH333" s="133"/>
      <c r="FI333" s="133"/>
      <c r="FJ333" s="133"/>
      <c r="FK333" s="133"/>
      <c r="FL333" s="133"/>
      <c r="FM333" s="133"/>
      <c r="FN333" s="133"/>
      <c r="FO333" s="133"/>
      <c r="FP333" s="133"/>
      <c r="FQ333" s="133"/>
      <c r="FR333" s="133"/>
      <c r="FS333" s="133"/>
      <c r="FT333" s="133"/>
      <c r="FU333" s="133"/>
      <c r="FV333" s="133"/>
      <c r="FW333" s="133"/>
      <c r="FX333" s="133"/>
      <c r="FY333" s="133"/>
      <c r="FZ333" s="133"/>
      <c r="GA333" s="133"/>
      <c r="GB333" s="133"/>
      <c r="GC333" s="133"/>
      <c r="GD333" s="133"/>
      <c r="GE333" s="133"/>
      <c r="GF333" s="133"/>
      <c r="GG333" s="133"/>
      <c r="GH333" s="133"/>
      <c r="GI333" s="133"/>
      <c r="GJ333" s="133"/>
      <c r="GK333" s="133"/>
      <c r="GL333" s="133"/>
      <c r="GM333" s="133"/>
      <c r="GN333" s="133"/>
      <c r="GO333" s="133"/>
      <c r="GP333" s="133"/>
      <c r="GQ333" s="133"/>
      <c r="GR333" s="133"/>
      <c r="GS333" s="133"/>
      <c r="GT333" s="133"/>
      <c r="GU333" s="133"/>
      <c r="GV333" s="133"/>
      <c r="GW333" s="133"/>
    </row>
    <row r="334" spans="1:205" s="296" customFormat="1" ht="38.25">
      <c r="A334" s="260">
        <v>44861</v>
      </c>
      <c r="B334" s="200" t="s">
        <v>1797</v>
      </c>
      <c r="C334" s="703" t="s">
        <v>1780</v>
      </c>
      <c r="D334" s="214"/>
      <c r="E334" s="261">
        <v>7246800</v>
      </c>
      <c r="F334" s="347">
        <f t="shared" si="9"/>
        <v>108307819</v>
      </c>
      <c r="G334" s="60">
        <v>7</v>
      </c>
      <c r="H334" s="310"/>
      <c r="I334" s="549"/>
      <c r="J334" s="133"/>
      <c r="K334" s="133"/>
      <c r="L334" s="133"/>
      <c r="M334" s="133"/>
      <c r="N334" s="133"/>
      <c r="O334" s="133"/>
      <c r="P334" s="133"/>
      <c r="Q334" s="133"/>
      <c r="R334" s="133"/>
      <c r="S334" s="133"/>
      <c r="T334" s="133"/>
      <c r="U334" s="133"/>
      <c r="V334" s="133"/>
      <c r="W334" s="133"/>
      <c r="X334" s="133"/>
      <c r="Y334" s="133"/>
      <c r="Z334" s="133"/>
      <c r="AA334" s="133"/>
      <c r="AB334" s="133"/>
      <c r="AC334" s="133"/>
      <c r="AD334" s="133"/>
      <c r="AE334" s="133"/>
      <c r="AF334" s="133"/>
      <c r="AG334" s="133"/>
      <c r="AH334" s="133"/>
      <c r="AI334" s="133"/>
      <c r="AJ334" s="133"/>
      <c r="AK334" s="133"/>
      <c r="AL334" s="133"/>
      <c r="AM334" s="133"/>
      <c r="AN334" s="133"/>
      <c r="AO334" s="133"/>
      <c r="AP334" s="133"/>
      <c r="AQ334" s="133"/>
      <c r="AR334" s="133"/>
      <c r="AS334" s="133"/>
      <c r="AT334" s="133"/>
      <c r="AU334" s="133"/>
      <c r="AV334" s="133"/>
      <c r="AW334" s="133"/>
      <c r="AX334" s="133"/>
      <c r="AY334" s="133"/>
      <c r="AZ334" s="133"/>
      <c r="BA334" s="133"/>
      <c r="BB334" s="133"/>
      <c r="BC334" s="133"/>
      <c r="BD334" s="133"/>
      <c r="BE334" s="133"/>
      <c r="BF334" s="133"/>
      <c r="BG334" s="133"/>
      <c r="BH334" s="133"/>
      <c r="BI334" s="133"/>
      <c r="BJ334" s="133"/>
      <c r="BK334" s="133"/>
      <c r="BL334" s="133"/>
      <c r="BM334" s="133"/>
      <c r="BN334" s="133"/>
      <c r="BO334" s="133"/>
      <c r="BP334" s="133"/>
      <c r="BQ334" s="133"/>
      <c r="BR334" s="133"/>
      <c r="BS334" s="133"/>
      <c r="BT334" s="133"/>
      <c r="BU334" s="133"/>
      <c r="BV334" s="133"/>
      <c r="BW334" s="133"/>
      <c r="BX334" s="133"/>
      <c r="BY334" s="133"/>
      <c r="BZ334" s="133"/>
      <c r="CA334" s="133"/>
      <c r="CB334" s="133"/>
      <c r="CC334" s="133"/>
      <c r="CD334" s="133"/>
      <c r="CE334" s="133"/>
      <c r="CF334" s="133"/>
      <c r="CG334" s="133"/>
      <c r="CH334" s="133"/>
      <c r="CI334" s="133"/>
      <c r="CJ334" s="133"/>
      <c r="CK334" s="133"/>
      <c r="CL334" s="133"/>
      <c r="CM334" s="133"/>
      <c r="CN334" s="133"/>
      <c r="CO334" s="133"/>
      <c r="CP334" s="133"/>
      <c r="CQ334" s="133"/>
      <c r="CR334" s="133"/>
      <c r="CS334" s="133"/>
      <c r="CT334" s="133"/>
      <c r="CU334" s="133"/>
      <c r="CV334" s="133"/>
      <c r="CW334" s="133"/>
      <c r="CX334" s="133"/>
      <c r="CY334" s="133"/>
      <c r="CZ334" s="133"/>
      <c r="DA334" s="133"/>
      <c r="DB334" s="133"/>
      <c r="DC334" s="133"/>
      <c r="DD334" s="133"/>
      <c r="DE334" s="133"/>
      <c r="DF334" s="133"/>
      <c r="DG334" s="133"/>
      <c r="DH334" s="133"/>
      <c r="DI334" s="133"/>
      <c r="DJ334" s="133"/>
      <c r="DK334" s="133"/>
      <c r="DL334" s="133"/>
      <c r="DM334" s="133"/>
      <c r="DN334" s="133"/>
      <c r="DO334" s="133"/>
      <c r="DP334" s="133"/>
      <c r="DQ334" s="133"/>
      <c r="DR334" s="133"/>
      <c r="DS334" s="133"/>
      <c r="DT334" s="133"/>
      <c r="DU334" s="133"/>
      <c r="DV334" s="133"/>
      <c r="DW334" s="133"/>
      <c r="DX334" s="133"/>
      <c r="DY334" s="133"/>
      <c r="DZ334" s="133"/>
      <c r="EA334" s="133"/>
      <c r="EB334" s="133"/>
      <c r="EC334" s="133"/>
      <c r="ED334" s="133"/>
      <c r="EE334" s="133"/>
      <c r="EF334" s="133"/>
      <c r="EG334" s="133"/>
      <c r="EH334" s="133"/>
      <c r="EI334" s="133"/>
      <c r="EJ334" s="133"/>
      <c r="EK334" s="133"/>
      <c r="EL334" s="133"/>
      <c r="EM334" s="133"/>
      <c r="EN334" s="133"/>
      <c r="EO334" s="133"/>
      <c r="EP334" s="133"/>
      <c r="EQ334" s="133"/>
      <c r="ER334" s="133"/>
      <c r="ES334" s="133"/>
      <c r="ET334" s="133"/>
      <c r="EU334" s="133"/>
      <c r="EV334" s="133"/>
      <c r="EW334" s="133"/>
      <c r="EX334" s="133"/>
      <c r="EY334" s="133"/>
      <c r="EZ334" s="133"/>
      <c r="FA334" s="133"/>
      <c r="FB334" s="133"/>
      <c r="FC334" s="133"/>
      <c r="FD334" s="133"/>
      <c r="FE334" s="133"/>
      <c r="FF334" s="133"/>
      <c r="FG334" s="133"/>
      <c r="FH334" s="133"/>
      <c r="FI334" s="133"/>
      <c r="FJ334" s="133"/>
      <c r="FK334" s="133"/>
      <c r="FL334" s="133"/>
      <c r="FM334" s="133"/>
      <c r="FN334" s="133"/>
      <c r="FO334" s="133"/>
      <c r="FP334" s="133"/>
      <c r="FQ334" s="133"/>
      <c r="FR334" s="133"/>
      <c r="FS334" s="133"/>
      <c r="FT334" s="133"/>
      <c r="FU334" s="133"/>
      <c r="FV334" s="133"/>
      <c r="FW334" s="133"/>
      <c r="FX334" s="133"/>
      <c r="FY334" s="133"/>
      <c r="FZ334" s="133"/>
      <c r="GA334" s="133"/>
      <c r="GB334" s="133"/>
      <c r="GC334" s="133"/>
      <c r="GD334" s="133"/>
      <c r="GE334" s="133"/>
      <c r="GF334" s="133"/>
      <c r="GG334" s="133"/>
      <c r="GH334" s="133"/>
      <c r="GI334" s="133"/>
      <c r="GJ334" s="133"/>
      <c r="GK334" s="133"/>
      <c r="GL334" s="133"/>
      <c r="GM334" s="133"/>
      <c r="GN334" s="133"/>
      <c r="GO334" s="133"/>
      <c r="GP334" s="133"/>
      <c r="GQ334" s="133"/>
      <c r="GR334" s="133"/>
      <c r="GS334" s="133"/>
      <c r="GT334" s="133"/>
      <c r="GU334" s="133"/>
      <c r="GV334" s="133"/>
      <c r="GW334" s="133"/>
    </row>
    <row r="335" spans="1:205" s="296" customFormat="1" ht="38.25">
      <c r="A335" s="260">
        <v>44861</v>
      </c>
      <c r="B335" s="200" t="s">
        <v>1797</v>
      </c>
      <c r="C335" s="703" t="s">
        <v>2570</v>
      </c>
      <c r="D335" s="214"/>
      <c r="E335" s="261">
        <v>7500000</v>
      </c>
      <c r="F335" s="347">
        <f t="shared" si="9"/>
        <v>100807819</v>
      </c>
      <c r="G335" s="60" t="s">
        <v>626</v>
      </c>
      <c r="H335" s="310"/>
      <c r="I335" s="549"/>
      <c r="J335" s="133"/>
      <c r="K335" s="133"/>
      <c r="L335" s="133"/>
      <c r="M335" s="133"/>
      <c r="N335" s="133"/>
      <c r="O335" s="133"/>
      <c r="P335" s="133"/>
      <c r="Q335" s="133"/>
      <c r="R335" s="133"/>
      <c r="S335" s="133"/>
      <c r="T335" s="133"/>
      <c r="U335" s="133"/>
      <c r="V335" s="133"/>
      <c r="W335" s="133"/>
      <c r="X335" s="133"/>
      <c r="Y335" s="133"/>
      <c r="Z335" s="133"/>
      <c r="AA335" s="133"/>
      <c r="AB335" s="133"/>
      <c r="AC335" s="133"/>
      <c r="AD335" s="133"/>
      <c r="AE335" s="133"/>
      <c r="AF335" s="133"/>
      <c r="AG335" s="133"/>
      <c r="AH335" s="133"/>
      <c r="AI335" s="133"/>
      <c r="AJ335" s="133"/>
      <c r="AK335" s="133"/>
      <c r="AL335" s="133"/>
      <c r="AM335" s="133"/>
      <c r="AN335" s="133"/>
      <c r="AO335" s="133"/>
      <c r="AP335" s="133"/>
      <c r="AQ335" s="133"/>
      <c r="AR335" s="133"/>
      <c r="AS335" s="133"/>
      <c r="AT335" s="133"/>
      <c r="AU335" s="133"/>
      <c r="AV335" s="133"/>
      <c r="AW335" s="133"/>
      <c r="AX335" s="133"/>
      <c r="AY335" s="133"/>
      <c r="AZ335" s="133"/>
      <c r="BA335" s="133"/>
      <c r="BB335" s="133"/>
      <c r="BC335" s="133"/>
      <c r="BD335" s="133"/>
      <c r="BE335" s="133"/>
      <c r="BF335" s="133"/>
      <c r="BG335" s="133"/>
      <c r="BH335" s="133"/>
      <c r="BI335" s="133"/>
      <c r="BJ335" s="133"/>
      <c r="BK335" s="133"/>
      <c r="BL335" s="133"/>
      <c r="BM335" s="133"/>
      <c r="BN335" s="133"/>
      <c r="BO335" s="133"/>
      <c r="BP335" s="133"/>
      <c r="BQ335" s="133"/>
      <c r="BR335" s="133"/>
      <c r="BS335" s="133"/>
      <c r="BT335" s="133"/>
      <c r="BU335" s="133"/>
      <c r="BV335" s="133"/>
      <c r="BW335" s="133"/>
      <c r="BX335" s="133"/>
      <c r="BY335" s="133"/>
      <c r="BZ335" s="133"/>
      <c r="CA335" s="133"/>
      <c r="CB335" s="133"/>
      <c r="CC335" s="133"/>
      <c r="CD335" s="133"/>
      <c r="CE335" s="133"/>
      <c r="CF335" s="133"/>
      <c r="CG335" s="133"/>
      <c r="CH335" s="133"/>
      <c r="CI335" s="133"/>
      <c r="CJ335" s="133"/>
      <c r="CK335" s="133"/>
      <c r="CL335" s="133"/>
      <c r="CM335" s="133"/>
      <c r="CN335" s="133"/>
      <c r="CO335" s="133"/>
      <c r="CP335" s="133"/>
      <c r="CQ335" s="133"/>
      <c r="CR335" s="133"/>
      <c r="CS335" s="133"/>
      <c r="CT335" s="133"/>
      <c r="CU335" s="133"/>
      <c r="CV335" s="133"/>
      <c r="CW335" s="133"/>
      <c r="CX335" s="133"/>
      <c r="CY335" s="133"/>
      <c r="CZ335" s="133"/>
      <c r="DA335" s="133"/>
      <c r="DB335" s="133"/>
      <c r="DC335" s="133"/>
      <c r="DD335" s="133"/>
      <c r="DE335" s="133"/>
      <c r="DF335" s="133"/>
      <c r="DG335" s="133"/>
      <c r="DH335" s="133"/>
      <c r="DI335" s="133"/>
      <c r="DJ335" s="133"/>
      <c r="DK335" s="133"/>
      <c r="DL335" s="133"/>
      <c r="DM335" s="133"/>
      <c r="DN335" s="133"/>
      <c r="DO335" s="133"/>
      <c r="DP335" s="133"/>
      <c r="DQ335" s="133"/>
      <c r="DR335" s="133"/>
      <c r="DS335" s="133"/>
      <c r="DT335" s="133"/>
      <c r="DU335" s="133"/>
      <c r="DV335" s="133"/>
      <c r="DW335" s="133"/>
      <c r="DX335" s="133"/>
      <c r="DY335" s="133"/>
      <c r="DZ335" s="133"/>
      <c r="EA335" s="133"/>
      <c r="EB335" s="133"/>
      <c r="EC335" s="133"/>
      <c r="ED335" s="133"/>
      <c r="EE335" s="133"/>
      <c r="EF335" s="133"/>
      <c r="EG335" s="133"/>
      <c r="EH335" s="133"/>
      <c r="EI335" s="133"/>
      <c r="EJ335" s="133"/>
      <c r="EK335" s="133"/>
      <c r="EL335" s="133"/>
      <c r="EM335" s="133"/>
      <c r="EN335" s="133"/>
      <c r="EO335" s="133"/>
      <c r="EP335" s="133"/>
      <c r="EQ335" s="133"/>
      <c r="ER335" s="133"/>
      <c r="ES335" s="133"/>
      <c r="ET335" s="133"/>
      <c r="EU335" s="133"/>
      <c r="EV335" s="133"/>
      <c r="EW335" s="133"/>
      <c r="EX335" s="133"/>
      <c r="EY335" s="133"/>
      <c r="EZ335" s="133"/>
      <c r="FA335" s="133"/>
      <c r="FB335" s="133"/>
      <c r="FC335" s="133"/>
      <c r="FD335" s="133"/>
      <c r="FE335" s="133"/>
      <c r="FF335" s="133"/>
      <c r="FG335" s="133"/>
      <c r="FH335" s="133"/>
      <c r="FI335" s="133"/>
      <c r="FJ335" s="133"/>
      <c r="FK335" s="133"/>
      <c r="FL335" s="133"/>
      <c r="FM335" s="133"/>
      <c r="FN335" s="133"/>
      <c r="FO335" s="133"/>
      <c r="FP335" s="133"/>
      <c r="FQ335" s="133"/>
      <c r="FR335" s="133"/>
      <c r="FS335" s="133"/>
      <c r="FT335" s="133"/>
      <c r="FU335" s="133"/>
      <c r="FV335" s="133"/>
      <c r="FW335" s="133"/>
      <c r="FX335" s="133"/>
      <c r="FY335" s="133"/>
      <c r="FZ335" s="133"/>
      <c r="GA335" s="133"/>
      <c r="GB335" s="133"/>
      <c r="GC335" s="133"/>
      <c r="GD335" s="133"/>
      <c r="GE335" s="133"/>
      <c r="GF335" s="133"/>
      <c r="GG335" s="133"/>
      <c r="GH335" s="133"/>
      <c r="GI335" s="133"/>
      <c r="GJ335" s="133"/>
      <c r="GK335" s="133"/>
      <c r="GL335" s="133"/>
      <c r="GM335" s="133"/>
      <c r="GN335" s="133"/>
      <c r="GO335" s="133"/>
      <c r="GP335" s="133"/>
      <c r="GQ335" s="133"/>
      <c r="GR335" s="133"/>
      <c r="GS335" s="133"/>
      <c r="GT335" s="133"/>
      <c r="GU335" s="133"/>
      <c r="GV335" s="133"/>
      <c r="GW335" s="133"/>
    </row>
    <row r="336" spans="1:205" s="296" customFormat="1" ht="25.5">
      <c r="A336" s="260">
        <v>44862</v>
      </c>
      <c r="B336" s="200" t="s">
        <v>1798</v>
      </c>
      <c r="C336" s="703" t="s">
        <v>2222</v>
      </c>
      <c r="D336" s="214"/>
      <c r="E336" s="261">
        <v>90000000</v>
      </c>
      <c r="F336" s="347">
        <f t="shared" si="9"/>
        <v>10807819</v>
      </c>
      <c r="G336" s="60">
        <v>6</v>
      </c>
      <c r="H336" s="310">
        <v>6.1</v>
      </c>
      <c r="I336" s="549"/>
      <c r="J336" s="133"/>
      <c r="K336" s="133"/>
      <c r="L336" s="133"/>
      <c r="M336" s="133"/>
      <c r="N336" s="133"/>
      <c r="O336" s="133"/>
      <c r="P336" s="133"/>
      <c r="Q336" s="133"/>
      <c r="R336" s="133"/>
      <c r="S336" s="133"/>
      <c r="T336" s="133"/>
      <c r="U336" s="133"/>
      <c r="V336" s="133"/>
      <c r="W336" s="133"/>
      <c r="X336" s="133"/>
      <c r="Y336" s="133"/>
      <c r="Z336" s="133"/>
      <c r="AA336" s="133"/>
      <c r="AB336" s="133"/>
      <c r="AC336" s="133"/>
      <c r="AD336" s="133"/>
      <c r="AE336" s="133"/>
      <c r="AF336" s="133"/>
      <c r="AG336" s="133"/>
      <c r="AH336" s="133"/>
      <c r="AI336" s="133"/>
      <c r="AJ336" s="133"/>
      <c r="AK336" s="133"/>
      <c r="AL336" s="133"/>
      <c r="AM336" s="133"/>
      <c r="AN336" s="133"/>
      <c r="AO336" s="133"/>
      <c r="AP336" s="133"/>
      <c r="AQ336" s="133"/>
      <c r="AR336" s="133"/>
      <c r="AS336" s="133"/>
      <c r="AT336" s="133"/>
      <c r="AU336" s="133"/>
      <c r="AV336" s="133"/>
      <c r="AW336" s="133"/>
      <c r="AX336" s="133"/>
      <c r="AY336" s="133"/>
      <c r="AZ336" s="133"/>
      <c r="BA336" s="133"/>
      <c r="BB336" s="133"/>
      <c r="BC336" s="133"/>
      <c r="BD336" s="133"/>
      <c r="BE336" s="133"/>
      <c r="BF336" s="133"/>
      <c r="BG336" s="133"/>
      <c r="BH336" s="133"/>
      <c r="BI336" s="133"/>
      <c r="BJ336" s="133"/>
      <c r="BK336" s="133"/>
      <c r="BL336" s="133"/>
      <c r="BM336" s="133"/>
      <c r="BN336" s="133"/>
      <c r="BO336" s="133"/>
      <c r="BP336" s="133"/>
      <c r="BQ336" s="133"/>
      <c r="BR336" s="133"/>
      <c r="BS336" s="133"/>
      <c r="BT336" s="133"/>
      <c r="BU336" s="133"/>
      <c r="BV336" s="133"/>
      <c r="BW336" s="133"/>
      <c r="BX336" s="133"/>
      <c r="BY336" s="133"/>
      <c r="BZ336" s="133"/>
      <c r="CA336" s="133"/>
      <c r="CB336" s="133"/>
      <c r="CC336" s="133"/>
      <c r="CD336" s="133"/>
      <c r="CE336" s="133"/>
      <c r="CF336" s="133"/>
      <c r="CG336" s="133"/>
      <c r="CH336" s="133"/>
      <c r="CI336" s="133"/>
      <c r="CJ336" s="133"/>
      <c r="CK336" s="133"/>
      <c r="CL336" s="133"/>
      <c r="CM336" s="133"/>
      <c r="CN336" s="133"/>
      <c r="CO336" s="133"/>
      <c r="CP336" s="133"/>
      <c r="CQ336" s="133"/>
      <c r="CR336" s="133"/>
      <c r="CS336" s="133"/>
      <c r="CT336" s="133"/>
      <c r="CU336" s="133"/>
      <c r="CV336" s="133"/>
      <c r="CW336" s="133"/>
      <c r="CX336" s="133"/>
      <c r="CY336" s="133"/>
      <c r="CZ336" s="133"/>
      <c r="DA336" s="133"/>
      <c r="DB336" s="133"/>
      <c r="DC336" s="133"/>
      <c r="DD336" s="133"/>
      <c r="DE336" s="133"/>
      <c r="DF336" s="133"/>
      <c r="DG336" s="133"/>
      <c r="DH336" s="133"/>
      <c r="DI336" s="133"/>
      <c r="DJ336" s="133"/>
      <c r="DK336" s="133"/>
      <c r="DL336" s="133"/>
      <c r="DM336" s="133"/>
      <c r="DN336" s="133"/>
      <c r="DO336" s="133"/>
      <c r="DP336" s="133"/>
      <c r="DQ336" s="133"/>
      <c r="DR336" s="133"/>
      <c r="DS336" s="133"/>
      <c r="DT336" s="133"/>
      <c r="DU336" s="133"/>
      <c r="DV336" s="133"/>
      <c r="DW336" s="133"/>
      <c r="DX336" s="133"/>
      <c r="DY336" s="133"/>
      <c r="DZ336" s="133"/>
      <c r="EA336" s="133"/>
      <c r="EB336" s="133"/>
      <c r="EC336" s="133"/>
      <c r="ED336" s="133"/>
      <c r="EE336" s="133"/>
      <c r="EF336" s="133"/>
      <c r="EG336" s="133"/>
      <c r="EH336" s="133"/>
      <c r="EI336" s="133"/>
      <c r="EJ336" s="133"/>
      <c r="EK336" s="133"/>
      <c r="EL336" s="133"/>
      <c r="EM336" s="133"/>
      <c r="EN336" s="133"/>
      <c r="EO336" s="133"/>
      <c r="EP336" s="133"/>
      <c r="EQ336" s="133"/>
      <c r="ER336" s="133"/>
      <c r="ES336" s="133"/>
      <c r="ET336" s="133"/>
      <c r="EU336" s="133"/>
      <c r="EV336" s="133"/>
      <c r="EW336" s="133"/>
      <c r="EX336" s="133"/>
      <c r="EY336" s="133"/>
      <c r="EZ336" s="133"/>
      <c r="FA336" s="133"/>
      <c r="FB336" s="133"/>
      <c r="FC336" s="133"/>
      <c r="FD336" s="133"/>
      <c r="FE336" s="133"/>
      <c r="FF336" s="133"/>
      <c r="FG336" s="133"/>
      <c r="FH336" s="133"/>
      <c r="FI336" s="133"/>
      <c r="FJ336" s="133"/>
      <c r="FK336" s="133"/>
      <c r="FL336" s="133"/>
      <c r="FM336" s="133"/>
      <c r="FN336" s="133"/>
      <c r="FO336" s="133"/>
      <c r="FP336" s="133"/>
      <c r="FQ336" s="133"/>
      <c r="FR336" s="133"/>
      <c r="FS336" s="133"/>
      <c r="FT336" s="133"/>
      <c r="FU336" s="133"/>
      <c r="FV336" s="133"/>
      <c r="FW336" s="133"/>
      <c r="FX336" s="133"/>
      <c r="FY336" s="133"/>
      <c r="FZ336" s="133"/>
      <c r="GA336" s="133"/>
      <c r="GB336" s="133"/>
      <c r="GC336" s="133"/>
      <c r="GD336" s="133"/>
      <c r="GE336" s="133"/>
      <c r="GF336" s="133"/>
      <c r="GG336" s="133"/>
      <c r="GH336" s="133"/>
      <c r="GI336" s="133"/>
      <c r="GJ336" s="133"/>
      <c r="GK336" s="133"/>
      <c r="GL336" s="133"/>
      <c r="GM336" s="133"/>
      <c r="GN336" s="133"/>
      <c r="GO336" s="133"/>
      <c r="GP336" s="133"/>
      <c r="GQ336" s="133"/>
      <c r="GR336" s="133"/>
      <c r="GS336" s="133"/>
      <c r="GT336" s="133"/>
      <c r="GU336" s="133"/>
      <c r="GV336" s="133"/>
      <c r="GW336" s="133"/>
    </row>
    <row r="337" spans="1:205" s="296" customFormat="1">
      <c r="A337" s="260">
        <v>44863</v>
      </c>
      <c r="B337" s="200" t="s">
        <v>1799</v>
      </c>
      <c r="C337" s="177" t="s">
        <v>2504</v>
      </c>
      <c r="D337" s="261">
        <v>300000</v>
      </c>
      <c r="E337" s="261"/>
      <c r="F337" s="347">
        <f t="shared" si="9"/>
        <v>11107819</v>
      </c>
      <c r="G337" s="60">
        <v>3</v>
      </c>
      <c r="H337" s="310"/>
      <c r="I337" s="549"/>
      <c r="J337" s="133"/>
      <c r="K337" s="133"/>
      <c r="L337" s="133"/>
      <c r="M337" s="133"/>
      <c r="N337" s="133"/>
      <c r="O337" s="133"/>
      <c r="P337" s="133"/>
      <c r="Q337" s="133"/>
      <c r="R337" s="133"/>
      <c r="S337" s="133"/>
      <c r="T337" s="133"/>
      <c r="U337" s="133"/>
      <c r="V337" s="133"/>
      <c r="W337" s="133"/>
      <c r="X337" s="133"/>
      <c r="Y337" s="133"/>
      <c r="Z337" s="133"/>
      <c r="AA337" s="133"/>
      <c r="AB337" s="133"/>
      <c r="AC337" s="133"/>
      <c r="AD337" s="133"/>
      <c r="AE337" s="133"/>
      <c r="AF337" s="133"/>
      <c r="AG337" s="133"/>
      <c r="AH337" s="133"/>
      <c r="AI337" s="133"/>
      <c r="AJ337" s="133"/>
      <c r="AK337" s="133"/>
      <c r="AL337" s="133"/>
      <c r="AM337" s="133"/>
      <c r="AN337" s="133"/>
      <c r="AO337" s="133"/>
      <c r="AP337" s="133"/>
      <c r="AQ337" s="133"/>
      <c r="AR337" s="133"/>
      <c r="AS337" s="133"/>
      <c r="AT337" s="133"/>
      <c r="AU337" s="133"/>
      <c r="AV337" s="133"/>
      <c r="AW337" s="133"/>
      <c r="AX337" s="133"/>
      <c r="AY337" s="133"/>
      <c r="AZ337" s="133"/>
      <c r="BA337" s="133"/>
      <c r="BB337" s="133"/>
      <c r="BC337" s="133"/>
      <c r="BD337" s="133"/>
      <c r="BE337" s="133"/>
      <c r="BF337" s="133"/>
      <c r="BG337" s="133"/>
      <c r="BH337" s="133"/>
      <c r="BI337" s="133"/>
      <c r="BJ337" s="133"/>
      <c r="BK337" s="133"/>
      <c r="BL337" s="133"/>
      <c r="BM337" s="133"/>
      <c r="BN337" s="133"/>
      <c r="BO337" s="133"/>
      <c r="BP337" s="133"/>
      <c r="BQ337" s="133"/>
      <c r="BR337" s="133"/>
      <c r="BS337" s="133"/>
      <c r="BT337" s="133"/>
      <c r="BU337" s="133"/>
      <c r="BV337" s="133"/>
      <c r="BW337" s="133"/>
      <c r="BX337" s="133"/>
      <c r="BY337" s="133"/>
      <c r="BZ337" s="133"/>
      <c r="CA337" s="133"/>
      <c r="CB337" s="133"/>
      <c r="CC337" s="133"/>
      <c r="CD337" s="133"/>
      <c r="CE337" s="133"/>
      <c r="CF337" s="133"/>
      <c r="CG337" s="133"/>
      <c r="CH337" s="133"/>
      <c r="CI337" s="133"/>
      <c r="CJ337" s="133"/>
      <c r="CK337" s="133"/>
      <c r="CL337" s="133"/>
      <c r="CM337" s="133"/>
      <c r="CN337" s="133"/>
      <c r="CO337" s="133"/>
      <c r="CP337" s="133"/>
      <c r="CQ337" s="133"/>
      <c r="CR337" s="133"/>
      <c r="CS337" s="133"/>
      <c r="CT337" s="133"/>
      <c r="CU337" s="133"/>
      <c r="CV337" s="133"/>
      <c r="CW337" s="133"/>
      <c r="CX337" s="133"/>
      <c r="CY337" s="133"/>
      <c r="CZ337" s="133"/>
      <c r="DA337" s="133"/>
      <c r="DB337" s="133"/>
      <c r="DC337" s="133"/>
      <c r="DD337" s="133"/>
      <c r="DE337" s="133"/>
      <c r="DF337" s="133"/>
      <c r="DG337" s="133"/>
      <c r="DH337" s="133"/>
      <c r="DI337" s="133"/>
      <c r="DJ337" s="133"/>
      <c r="DK337" s="133"/>
      <c r="DL337" s="133"/>
      <c r="DM337" s="133"/>
      <c r="DN337" s="133"/>
      <c r="DO337" s="133"/>
      <c r="DP337" s="133"/>
      <c r="DQ337" s="133"/>
      <c r="DR337" s="133"/>
      <c r="DS337" s="133"/>
      <c r="DT337" s="133"/>
      <c r="DU337" s="133"/>
      <c r="DV337" s="133"/>
      <c r="DW337" s="133"/>
      <c r="DX337" s="133"/>
      <c r="DY337" s="133"/>
      <c r="DZ337" s="133"/>
      <c r="EA337" s="133"/>
      <c r="EB337" s="133"/>
      <c r="EC337" s="133"/>
      <c r="ED337" s="133"/>
      <c r="EE337" s="133"/>
      <c r="EF337" s="133"/>
      <c r="EG337" s="133"/>
      <c r="EH337" s="133"/>
      <c r="EI337" s="133"/>
      <c r="EJ337" s="133"/>
      <c r="EK337" s="133"/>
      <c r="EL337" s="133"/>
      <c r="EM337" s="133"/>
      <c r="EN337" s="133"/>
      <c r="EO337" s="133"/>
      <c r="EP337" s="133"/>
      <c r="EQ337" s="133"/>
      <c r="ER337" s="133"/>
      <c r="ES337" s="133"/>
      <c r="ET337" s="133"/>
      <c r="EU337" s="133"/>
      <c r="EV337" s="133"/>
      <c r="EW337" s="133"/>
      <c r="EX337" s="133"/>
      <c r="EY337" s="133"/>
      <c r="EZ337" s="133"/>
      <c r="FA337" s="133"/>
      <c r="FB337" s="133"/>
      <c r="FC337" s="133"/>
      <c r="FD337" s="133"/>
      <c r="FE337" s="133"/>
      <c r="FF337" s="133"/>
      <c r="FG337" s="133"/>
      <c r="FH337" s="133"/>
      <c r="FI337" s="133"/>
      <c r="FJ337" s="133"/>
      <c r="FK337" s="133"/>
      <c r="FL337" s="133"/>
      <c r="FM337" s="133"/>
      <c r="FN337" s="133"/>
      <c r="FO337" s="133"/>
      <c r="FP337" s="133"/>
      <c r="FQ337" s="133"/>
      <c r="FR337" s="133"/>
      <c r="FS337" s="133"/>
      <c r="FT337" s="133"/>
      <c r="FU337" s="133"/>
      <c r="FV337" s="133"/>
      <c r="FW337" s="133"/>
      <c r="FX337" s="133"/>
      <c r="FY337" s="133"/>
      <c r="FZ337" s="133"/>
      <c r="GA337" s="133"/>
      <c r="GB337" s="133"/>
      <c r="GC337" s="133"/>
      <c r="GD337" s="133"/>
      <c r="GE337" s="133"/>
      <c r="GF337" s="133"/>
      <c r="GG337" s="133"/>
      <c r="GH337" s="133"/>
      <c r="GI337" s="133"/>
      <c r="GJ337" s="133"/>
      <c r="GK337" s="133"/>
      <c r="GL337" s="133"/>
      <c r="GM337" s="133"/>
      <c r="GN337" s="133"/>
      <c r="GO337" s="133"/>
      <c r="GP337" s="133"/>
      <c r="GQ337" s="133"/>
      <c r="GR337" s="133"/>
      <c r="GS337" s="133"/>
      <c r="GT337" s="133"/>
      <c r="GU337" s="133"/>
      <c r="GV337" s="133"/>
      <c r="GW337" s="133"/>
    </row>
    <row r="338" spans="1:205" s="296" customFormat="1">
      <c r="A338" s="260">
        <v>44863</v>
      </c>
      <c r="B338" s="200" t="s">
        <v>1799</v>
      </c>
      <c r="C338" s="177" t="s">
        <v>21</v>
      </c>
      <c r="D338" s="261">
        <v>2000000</v>
      </c>
      <c r="E338" s="261"/>
      <c r="F338" s="347">
        <f t="shared" si="9"/>
        <v>13107819</v>
      </c>
      <c r="G338" s="60">
        <v>3</v>
      </c>
      <c r="H338" s="310"/>
      <c r="I338" s="549"/>
      <c r="J338" s="133"/>
      <c r="K338" s="133"/>
      <c r="L338" s="133"/>
      <c r="M338" s="133"/>
      <c r="N338" s="133"/>
      <c r="O338" s="133"/>
      <c r="P338" s="133"/>
      <c r="Q338" s="133"/>
      <c r="R338" s="133"/>
      <c r="S338" s="133"/>
      <c r="T338" s="133"/>
      <c r="U338" s="133"/>
      <c r="V338" s="133"/>
      <c r="W338" s="133"/>
      <c r="X338" s="133"/>
      <c r="Y338" s="133"/>
      <c r="Z338" s="133"/>
      <c r="AA338" s="133"/>
      <c r="AB338" s="133"/>
      <c r="AC338" s="133"/>
      <c r="AD338" s="133"/>
      <c r="AE338" s="133"/>
      <c r="AF338" s="133"/>
      <c r="AG338" s="133"/>
      <c r="AH338" s="133"/>
      <c r="AI338" s="133"/>
      <c r="AJ338" s="133"/>
      <c r="AK338" s="133"/>
      <c r="AL338" s="133"/>
      <c r="AM338" s="133"/>
      <c r="AN338" s="133"/>
      <c r="AO338" s="133"/>
      <c r="AP338" s="133"/>
      <c r="AQ338" s="133"/>
      <c r="AR338" s="133"/>
      <c r="AS338" s="133"/>
      <c r="AT338" s="133"/>
      <c r="AU338" s="133"/>
      <c r="AV338" s="133"/>
      <c r="AW338" s="133"/>
      <c r="AX338" s="133"/>
      <c r="AY338" s="133"/>
      <c r="AZ338" s="133"/>
      <c r="BA338" s="133"/>
      <c r="BB338" s="133"/>
      <c r="BC338" s="133"/>
      <c r="BD338" s="133"/>
      <c r="BE338" s="133"/>
      <c r="BF338" s="133"/>
      <c r="BG338" s="133"/>
      <c r="BH338" s="133"/>
      <c r="BI338" s="133"/>
      <c r="BJ338" s="133"/>
      <c r="BK338" s="133"/>
      <c r="BL338" s="133"/>
      <c r="BM338" s="133"/>
      <c r="BN338" s="133"/>
      <c r="BO338" s="133"/>
      <c r="BP338" s="133"/>
      <c r="BQ338" s="133"/>
      <c r="BR338" s="133"/>
      <c r="BS338" s="133"/>
      <c r="BT338" s="133"/>
      <c r="BU338" s="133"/>
      <c r="BV338" s="133"/>
      <c r="BW338" s="133"/>
      <c r="BX338" s="133"/>
      <c r="BY338" s="133"/>
      <c r="BZ338" s="133"/>
      <c r="CA338" s="133"/>
      <c r="CB338" s="133"/>
      <c r="CC338" s="133"/>
      <c r="CD338" s="133"/>
      <c r="CE338" s="133"/>
      <c r="CF338" s="133"/>
      <c r="CG338" s="133"/>
      <c r="CH338" s="133"/>
      <c r="CI338" s="133"/>
      <c r="CJ338" s="133"/>
      <c r="CK338" s="133"/>
      <c r="CL338" s="133"/>
      <c r="CM338" s="133"/>
      <c r="CN338" s="133"/>
      <c r="CO338" s="133"/>
      <c r="CP338" s="133"/>
      <c r="CQ338" s="133"/>
      <c r="CR338" s="133"/>
      <c r="CS338" s="133"/>
      <c r="CT338" s="133"/>
      <c r="CU338" s="133"/>
      <c r="CV338" s="133"/>
      <c r="CW338" s="133"/>
      <c r="CX338" s="133"/>
      <c r="CY338" s="133"/>
      <c r="CZ338" s="133"/>
      <c r="DA338" s="133"/>
      <c r="DB338" s="133"/>
      <c r="DC338" s="133"/>
      <c r="DD338" s="133"/>
      <c r="DE338" s="133"/>
      <c r="DF338" s="133"/>
      <c r="DG338" s="133"/>
      <c r="DH338" s="133"/>
      <c r="DI338" s="133"/>
      <c r="DJ338" s="133"/>
      <c r="DK338" s="133"/>
      <c r="DL338" s="133"/>
      <c r="DM338" s="133"/>
      <c r="DN338" s="133"/>
      <c r="DO338" s="133"/>
      <c r="DP338" s="133"/>
      <c r="DQ338" s="133"/>
      <c r="DR338" s="133"/>
      <c r="DS338" s="133"/>
      <c r="DT338" s="133"/>
      <c r="DU338" s="133"/>
      <c r="DV338" s="133"/>
      <c r="DW338" s="133"/>
      <c r="DX338" s="133"/>
      <c r="DY338" s="133"/>
      <c r="DZ338" s="133"/>
      <c r="EA338" s="133"/>
      <c r="EB338" s="133"/>
      <c r="EC338" s="133"/>
      <c r="ED338" s="133"/>
      <c r="EE338" s="133"/>
      <c r="EF338" s="133"/>
      <c r="EG338" s="133"/>
      <c r="EH338" s="133"/>
      <c r="EI338" s="133"/>
      <c r="EJ338" s="133"/>
      <c r="EK338" s="133"/>
      <c r="EL338" s="133"/>
      <c r="EM338" s="133"/>
      <c r="EN338" s="133"/>
      <c r="EO338" s="133"/>
      <c r="EP338" s="133"/>
      <c r="EQ338" s="133"/>
      <c r="ER338" s="133"/>
      <c r="ES338" s="133"/>
      <c r="ET338" s="133"/>
      <c r="EU338" s="133"/>
      <c r="EV338" s="133"/>
      <c r="EW338" s="133"/>
      <c r="EX338" s="133"/>
      <c r="EY338" s="133"/>
      <c r="EZ338" s="133"/>
      <c r="FA338" s="133"/>
      <c r="FB338" s="133"/>
      <c r="FC338" s="133"/>
      <c r="FD338" s="133"/>
      <c r="FE338" s="133"/>
      <c r="FF338" s="133"/>
      <c r="FG338" s="133"/>
      <c r="FH338" s="133"/>
      <c r="FI338" s="133"/>
      <c r="FJ338" s="133"/>
      <c r="FK338" s="133"/>
      <c r="FL338" s="133"/>
      <c r="FM338" s="133"/>
      <c r="FN338" s="133"/>
      <c r="FO338" s="133"/>
      <c r="FP338" s="133"/>
      <c r="FQ338" s="133"/>
      <c r="FR338" s="133"/>
      <c r="FS338" s="133"/>
      <c r="FT338" s="133"/>
      <c r="FU338" s="133"/>
      <c r="FV338" s="133"/>
      <c r="FW338" s="133"/>
      <c r="FX338" s="133"/>
      <c r="FY338" s="133"/>
      <c r="FZ338" s="133"/>
      <c r="GA338" s="133"/>
      <c r="GB338" s="133"/>
      <c r="GC338" s="133"/>
      <c r="GD338" s="133"/>
      <c r="GE338" s="133"/>
      <c r="GF338" s="133"/>
      <c r="GG338" s="133"/>
      <c r="GH338" s="133"/>
      <c r="GI338" s="133"/>
      <c r="GJ338" s="133"/>
      <c r="GK338" s="133"/>
      <c r="GL338" s="133"/>
      <c r="GM338" s="133"/>
      <c r="GN338" s="133"/>
      <c r="GO338" s="133"/>
      <c r="GP338" s="133"/>
      <c r="GQ338" s="133"/>
      <c r="GR338" s="133"/>
      <c r="GS338" s="133"/>
      <c r="GT338" s="133"/>
      <c r="GU338" s="133"/>
      <c r="GV338" s="133"/>
      <c r="GW338" s="133"/>
    </row>
    <row r="339" spans="1:205" s="296" customFormat="1">
      <c r="A339" s="260">
        <v>44865</v>
      </c>
      <c r="B339" s="200" t="s">
        <v>1800</v>
      </c>
      <c r="C339" s="204" t="s">
        <v>1778</v>
      </c>
      <c r="D339" s="261">
        <v>500000000</v>
      </c>
      <c r="E339" s="261"/>
      <c r="F339" s="347">
        <f t="shared" si="9"/>
        <v>513107819</v>
      </c>
      <c r="G339" s="60"/>
      <c r="H339" s="310"/>
      <c r="I339" s="549"/>
      <c r="J339" s="133"/>
      <c r="K339" s="133"/>
      <c r="L339" s="133"/>
      <c r="M339" s="133"/>
      <c r="N339" s="133"/>
      <c r="O339" s="133"/>
      <c r="P339" s="133"/>
      <c r="Q339" s="133"/>
      <c r="R339" s="133"/>
      <c r="S339" s="133"/>
      <c r="T339" s="133"/>
      <c r="U339" s="133"/>
      <c r="V339" s="133"/>
      <c r="W339" s="133"/>
      <c r="X339" s="133"/>
      <c r="Y339" s="133"/>
      <c r="Z339" s="133"/>
      <c r="AA339" s="133"/>
      <c r="AB339" s="133"/>
      <c r="AC339" s="133"/>
      <c r="AD339" s="133"/>
      <c r="AE339" s="133"/>
      <c r="AF339" s="133"/>
      <c r="AG339" s="133"/>
      <c r="AH339" s="133"/>
      <c r="AI339" s="133"/>
      <c r="AJ339" s="133"/>
      <c r="AK339" s="133"/>
      <c r="AL339" s="133"/>
      <c r="AM339" s="133"/>
      <c r="AN339" s="133"/>
      <c r="AO339" s="133"/>
      <c r="AP339" s="133"/>
      <c r="AQ339" s="133"/>
      <c r="AR339" s="133"/>
      <c r="AS339" s="133"/>
      <c r="AT339" s="133"/>
      <c r="AU339" s="133"/>
      <c r="AV339" s="133"/>
      <c r="AW339" s="133"/>
      <c r="AX339" s="133"/>
      <c r="AY339" s="133"/>
      <c r="AZ339" s="133"/>
      <c r="BA339" s="133"/>
      <c r="BB339" s="133"/>
      <c r="BC339" s="133"/>
      <c r="BD339" s="133"/>
      <c r="BE339" s="133"/>
      <c r="BF339" s="133"/>
      <c r="BG339" s="133"/>
      <c r="BH339" s="133"/>
      <c r="BI339" s="133"/>
      <c r="BJ339" s="133"/>
      <c r="BK339" s="133"/>
      <c r="BL339" s="133"/>
      <c r="BM339" s="133"/>
      <c r="BN339" s="133"/>
      <c r="BO339" s="133"/>
      <c r="BP339" s="133"/>
      <c r="BQ339" s="133"/>
      <c r="BR339" s="133"/>
      <c r="BS339" s="133"/>
      <c r="BT339" s="133"/>
      <c r="BU339" s="133"/>
      <c r="BV339" s="133"/>
      <c r="BW339" s="133"/>
      <c r="BX339" s="133"/>
      <c r="BY339" s="133"/>
      <c r="BZ339" s="133"/>
      <c r="CA339" s="133"/>
      <c r="CB339" s="133"/>
      <c r="CC339" s="133"/>
      <c r="CD339" s="133"/>
      <c r="CE339" s="133"/>
      <c r="CF339" s="133"/>
      <c r="CG339" s="133"/>
      <c r="CH339" s="133"/>
      <c r="CI339" s="133"/>
      <c r="CJ339" s="133"/>
      <c r="CK339" s="133"/>
      <c r="CL339" s="133"/>
      <c r="CM339" s="133"/>
      <c r="CN339" s="133"/>
      <c r="CO339" s="133"/>
      <c r="CP339" s="133"/>
      <c r="CQ339" s="133"/>
      <c r="CR339" s="133"/>
      <c r="CS339" s="133"/>
      <c r="CT339" s="133"/>
      <c r="CU339" s="133"/>
      <c r="CV339" s="133"/>
      <c r="CW339" s="133"/>
      <c r="CX339" s="133"/>
      <c r="CY339" s="133"/>
      <c r="CZ339" s="133"/>
      <c r="DA339" s="133"/>
      <c r="DB339" s="133"/>
      <c r="DC339" s="133"/>
      <c r="DD339" s="133"/>
      <c r="DE339" s="133"/>
      <c r="DF339" s="133"/>
      <c r="DG339" s="133"/>
      <c r="DH339" s="133"/>
      <c r="DI339" s="133"/>
      <c r="DJ339" s="133"/>
      <c r="DK339" s="133"/>
      <c r="DL339" s="133"/>
      <c r="DM339" s="133"/>
      <c r="DN339" s="133"/>
      <c r="DO339" s="133"/>
      <c r="DP339" s="133"/>
      <c r="DQ339" s="133"/>
      <c r="DR339" s="133"/>
      <c r="DS339" s="133"/>
      <c r="DT339" s="133"/>
      <c r="DU339" s="133"/>
      <c r="DV339" s="133"/>
      <c r="DW339" s="133"/>
      <c r="DX339" s="133"/>
      <c r="DY339" s="133"/>
      <c r="DZ339" s="133"/>
      <c r="EA339" s="133"/>
      <c r="EB339" s="133"/>
      <c r="EC339" s="133"/>
      <c r="ED339" s="133"/>
      <c r="EE339" s="133"/>
      <c r="EF339" s="133"/>
      <c r="EG339" s="133"/>
      <c r="EH339" s="133"/>
      <c r="EI339" s="133"/>
      <c r="EJ339" s="133"/>
      <c r="EK339" s="133"/>
      <c r="EL339" s="133"/>
      <c r="EM339" s="133"/>
      <c r="EN339" s="133"/>
      <c r="EO339" s="133"/>
      <c r="EP339" s="133"/>
      <c r="EQ339" s="133"/>
      <c r="ER339" s="133"/>
      <c r="ES339" s="133"/>
      <c r="ET339" s="133"/>
      <c r="EU339" s="133"/>
      <c r="EV339" s="133"/>
      <c r="EW339" s="133"/>
      <c r="EX339" s="133"/>
      <c r="EY339" s="133"/>
      <c r="EZ339" s="133"/>
      <c r="FA339" s="133"/>
      <c r="FB339" s="133"/>
      <c r="FC339" s="133"/>
      <c r="FD339" s="133"/>
      <c r="FE339" s="133"/>
      <c r="FF339" s="133"/>
      <c r="FG339" s="133"/>
      <c r="FH339" s="133"/>
      <c r="FI339" s="133"/>
      <c r="FJ339" s="133"/>
      <c r="FK339" s="133"/>
      <c r="FL339" s="133"/>
      <c r="FM339" s="133"/>
      <c r="FN339" s="133"/>
      <c r="FO339" s="133"/>
      <c r="FP339" s="133"/>
      <c r="FQ339" s="133"/>
      <c r="FR339" s="133"/>
      <c r="FS339" s="133"/>
      <c r="FT339" s="133"/>
      <c r="FU339" s="133"/>
      <c r="FV339" s="133"/>
      <c r="FW339" s="133"/>
      <c r="FX339" s="133"/>
      <c r="FY339" s="133"/>
      <c r="FZ339" s="133"/>
      <c r="GA339" s="133"/>
      <c r="GB339" s="133"/>
      <c r="GC339" s="133"/>
      <c r="GD339" s="133"/>
      <c r="GE339" s="133"/>
      <c r="GF339" s="133"/>
      <c r="GG339" s="133"/>
      <c r="GH339" s="133"/>
      <c r="GI339" s="133"/>
      <c r="GJ339" s="133"/>
      <c r="GK339" s="133"/>
      <c r="GL339" s="133"/>
      <c r="GM339" s="133"/>
      <c r="GN339" s="133"/>
      <c r="GO339" s="133"/>
      <c r="GP339" s="133"/>
      <c r="GQ339" s="133"/>
      <c r="GR339" s="133"/>
      <c r="GS339" s="133"/>
      <c r="GT339" s="133"/>
      <c r="GU339" s="133"/>
      <c r="GV339" s="133"/>
      <c r="GW339" s="133"/>
    </row>
    <row r="340" spans="1:205" s="296" customFormat="1" ht="25.5">
      <c r="A340" s="260">
        <v>44865</v>
      </c>
      <c r="B340" s="200" t="s">
        <v>1800</v>
      </c>
      <c r="C340" s="204" t="s">
        <v>2223</v>
      </c>
      <c r="D340" s="261"/>
      <c r="E340" s="261">
        <v>144608000</v>
      </c>
      <c r="F340" s="347">
        <f t="shared" si="9"/>
        <v>368499819</v>
      </c>
      <c r="G340" s="60">
        <v>6</v>
      </c>
      <c r="H340" s="310">
        <v>6.1</v>
      </c>
      <c r="I340" s="549"/>
      <c r="J340" s="133"/>
      <c r="K340" s="133"/>
      <c r="L340" s="133"/>
      <c r="M340" s="133"/>
      <c r="N340" s="133"/>
      <c r="O340" s="133"/>
      <c r="P340" s="133"/>
      <c r="Q340" s="133"/>
      <c r="R340" s="133"/>
      <c r="S340" s="133"/>
      <c r="T340" s="133"/>
      <c r="U340" s="133"/>
      <c r="V340" s="133"/>
      <c r="W340" s="133"/>
      <c r="X340" s="133"/>
      <c r="Y340" s="133"/>
      <c r="Z340" s="133"/>
      <c r="AA340" s="133"/>
      <c r="AB340" s="133"/>
      <c r="AC340" s="133"/>
      <c r="AD340" s="133"/>
      <c r="AE340" s="133"/>
      <c r="AF340" s="133"/>
      <c r="AG340" s="133"/>
      <c r="AH340" s="133"/>
      <c r="AI340" s="133"/>
      <c r="AJ340" s="133"/>
      <c r="AK340" s="133"/>
      <c r="AL340" s="133"/>
      <c r="AM340" s="133"/>
      <c r="AN340" s="133"/>
      <c r="AO340" s="133"/>
      <c r="AP340" s="133"/>
      <c r="AQ340" s="133"/>
      <c r="AR340" s="133"/>
      <c r="AS340" s="133"/>
      <c r="AT340" s="133"/>
      <c r="AU340" s="133"/>
      <c r="AV340" s="133"/>
      <c r="AW340" s="133"/>
      <c r="AX340" s="133"/>
      <c r="AY340" s="133"/>
      <c r="AZ340" s="133"/>
      <c r="BA340" s="133"/>
      <c r="BB340" s="133"/>
      <c r="BC340" s="133"/>
      <c r="BD340" s="133"/>
      <c r="BE340" s="133"/>
      <c r="BF340" s="133"/>
      <c r="BG340" s="133"/>
      <c r="BH340" s="133"/>
      <c r="BI340" s="133"/>
      <c r="BJ340" s="133"/>
      <c r="BK340" s="133"/>
      <c r="BL340" s="133"/>
      <c r="BM340" s="133"/>
      <c r="BN340" s="133"/>
      <c r="BO340" s="133"/>
      <c r="BP340" s="133"/>
      <c r="BQ340" s="133"/>
      <c r="BR340" s="133"/>
      <c r="BS340" s="133"/>
      <c r="BT340" s="133"/>
      <c r="BU340" s="133"/>
      <c r="BV340" s="133"/>
      <c r="BW340" s="133"/>
      <c r="BX340" s="133"/>
      <c r="BY340" s="133"/>
      <c r="BZ340" s="133"/>
      <c r="CA340" s="133"/>
      <c r="CB340" s="133"/>
      <c r="CC340" s="133"/>
      <c r="CD340" s="133"/>
      <c r="CE340" s="133"/>
      <c r="CF340" s="133"/>
      <c r="CG340" s="133"/>
      <c r="CH340" s="133"/>
      <c r="CI340" s="133"/>
      <c r="CJ340" s="133"/>
      <c r="CK340" s="133"/>
      <c r="CL340" s="133"/>
      <c r="CM340" s="133"/>
      <c r="CN340" s="133"/>
      <c r="CO340" s="133"/>
      <c r="CP340" s="133"/>
      <c r="CQ340" s="133"/>
      <c r="CR340" s="133"/>
      <c r="CS340" s="133"/>
      <c r="CT340" s="133"/>
      <c r="CU340" s="133"/>
      <c r="CV340" s="133"/>
      <c r="CW340" s="133"/>
      <c r="CX340" s="133"/>
      <c r="CY340" s="133"/>
      <c r="CZ340" s="133"/>
      <c r="DA340" s="133"/>
      <c r="DB340" s="133"/>
      <c r="DC340" s="133"/>
      <c r="DD340" s="133"/>
      <c r="DE340" s="133"/>
      <c r="DF340" s="133"/>
      <c r="DG340" s="133"/>
      <c r="DH340" s="133"/>
      <c r="DI340" s="133"/>
      <c r="DJ340" s="133"/>
      <c r="DK340" s="133"/>
      <c r="DL340" s="133"/>
      <c r="DM340" s="133"/>
      <c r="DN340" s="133"/>
      <c r="DO340" s="133"/>
      <c r="DP340" s="133"/>
      <c r="DQ340" s="133"/>
      <c r="DR340" s="133"/>
      <c r="DS340" s="133"/>
      <c r="DT340" s="133"/>
      <c r="DU340" s="133"/>
      <c r="DV340" s="133"/>
      <c r="DW340" s="133"/>
      <c r="DX340" s="133"/>
      <c r="DY340" s="133"/>
      <c r="DZ340" s="133"/>
      <c r="EA340" s="133"/>
      <c r="EB340" s="133"/>
      <c r="EC340" s="133"/>
      <c r="ED340" s="133"/>
      <c r="EE340" s="133"/>
      <c r="EF340" s="133"/>
      <c r="EG340" s="133"/>
      <c r="EH340" s="133"/>
      <c r="EI340" s="133"/>
      <c r="EJ340" s="133"/>
      <c r="EK340" s="133"/>
      <c r="EL340" s="133"/>
      <c r="EM340" s="133"/>
      <c r="EN340" s="133"/>
      <c r="EO340" s="133"/>
      <c r="EP340" s="133"/>
      <c r="EQ340" s="133"/>
      <c r="ER340" s="133"/>
      <c r="ES340" s="133"/>
      <c r="ET340" s="133"/>
      <c r="EU340" s="133"/>
      <c r="EV340" s="133"/>
      <c r="EW340" s="133"/>
      <c r="EX340" s="133"/>
      <c r="EY340" s="133"/>
      <c r="EZ340" s="133"/>
      <c r="FA340" s="133"/>
      <c r="FB340" s="133"/>
      <c r="FC340" s="133"/>
      <c r="FD340" s="133"/>
      <c r="FE340" s="133"/>
      <c r="FF340" s="133"/>
      <c r="FG340" s="133"/>
      <c r="FH340" s="133"/>
      <c r="FI340" s="133"/>
      <c r="FJ340" s="133"/>
      <c r="FK340" s="133"/>
      <c r="FL340" s="133"/>
      <c r="FM340" s="133"/>
      <c r="FN340" s="133"/>
      <c r="FO340" s="133"/>
      <c r="FP340" s="133"/>
      <c r="FQ340" s="133"/>
      <c r="FR340" s="133"/>
      <c r="FS340" s="133"/>
      <c r="FT340" s="133"/>
      <c r="FU340" s="133"/>
      <c r="FV340" s="133"/>
      <c r="FW340" s="133"/>
      <c r="FX340" s="133"/>
      <c r="FY340" s="133"/>
      <c r="FZ340" s="133"/>
      <c r="GA340" s="133"/>
      <c r="GB340" s="133"/>
      <c r="GC340" s="133"/>
      <c r="GD340" s="133"/>
      <c r="GE340" s="133"/>
      <c r="GF340" s="133"/>
      <c r="GG340" s="133"/>
      <c r="GH340" s="133"/>
      <c r="GI340" s="133"/>
      <c r="GJ340" s="133"/>
      <c r="GK340" s="133"/>
      <c r="GL340" s="133"/>
      <c r="GM340" s="133"/>
      <c r="GN340" s="133"/>
      <c r="GO340" s="133"/>
      <c r="GP340" s="133"/>
      <c r="GQ340" s="133"/>
      <c r="GR340" s="133"/>
      <c r="GS340" s="133"/>
      <c r="GT340" s="133"/>
      <c r="GU340" s="133"/>
      <c r="GV340" s="133"/>
      <c r="GW340" s="133"/>
    </row>
    <row r="341" spans="1:205" s="296" customFormat="1">
      <c r="A341" s="215"/>
      <c r="B341" s="200"/>
      <c r="C341" s="312" t="s">
        <v>1378</v>
      </c>
      <c r="D341" s="385">
        <f>SUM(D297:D340)</f>
        <v>650117819</v>
      </c>
      <c r="E341" s="385">
        <f>SUM(E297:E340)</f>
        <v>719124600</v>
      </c>
      <c r="F341" s="346">
        <f>F296+D341-E341</f>
        <v>368499819</v>
      </c>
      <c r="G341" s="60"/>
      <c r="H341" s="310"/>
      <c r="I341" s="549"/>
      <c r="J341" s="133"/>
      <c r="K341" s="133"/>
      <c r="L341" s="133"/>
      <c r="M341" s="133"/>
      <c r="N341" s="133"/>
      <c r="O341" s="133"/>
      <c r="P341" s="133"/>
      <c r="Q341" s="133"/>
      <c r="R341" s="133"/>
      <c r="S341" s="133"/>
      <c r="T341" s="133"/>
      <c r="U341" s="133"/>
      <c r="V341" s="133"/>
      <c r="W341" s="133"/>
      <c r="X341" s="133"/>
      <c r="Y341" s="133"/>
      <c r="Z341" s="133"/>
      <c r="AA341" s="133"/>
      <c r="AB341" s="133"/>
      <c r="AC341" s="133"/>
      <c r="AD341" s="133"/>
      <c r="AE341" s="133"/>
      <c r="AF341" s="133"/>
      <c r="AG341" s="133"/>
      <c r="AH341" s="133"/>
      <c r="AI341" s="133"/>
      <c r="AJ341" s="133"/>
      <c r="AK341" s="133"/>
      <c r="AL341" s="133"/>
      <c r="AM341" s="133"/>
      <c r="AN341" s="133"/>
      <c r="AO341" s="133"/>
      <c r="AP341" s="133"/>
      <c r="AQ341" s="133"/>
      <c r="AR341" s="133"/>
      <c r="AS341" s="133"/>
      <c r="AT341" s="133"/>
      <c r="AU341" s="133"/>
      <c r="AV341" s="133"/>
      <c r="AW341" s="133"/>
      <c r="AX341" s="133"/>
      <c r="AY341" s="133"/>
      <c r="AZ341" s="133"/>
      <c r="BA341" s="133"/>
      <c r="BB341" s="133"/>
      <c r="BC341" s="133"/>
      <c r="BD341" s="133"/>
      <c r="BE341" s="133"/>
      <c r="BF341" s="133"/>
      <c r="BG341" s="133"/>
      <c r="BH341" s="133"/>
      <c r="BI341" s="133"/>
      <c r="BJ341" s="133"/>
      <c r="BK341" s="133"/>
      <c r="BL341" s="133"/>
      <c r="BM341" s="133"/>
      <c r="BN341" s="133"/>
      <c r="BO341" s="133"/>
      <c r="BP341" s="133"/>
      <c r="BQ341" s="133"/>
      <c r="BR341" s="133"/>
      <c r="BS341" s="133"/>
      <c r="BT341" s="133"/>
      <c r="BU341" s="133"/>
      <c r="BV341" s="133"/>
      <c r="BW341" s="133"/>
      <c r="BX341" s="133"/>
      <c r="BY341" s="133"/>
      <c r="BZ341" s="133"/>
      <c r="CA341" s="133"/>
      <c r="CB341" s="133"/>
      <c r="CC341" s="133"/>
      <c r="CD341" s="133"/>
      <c r="CE341" s="133"/>
      <c r="CF341" s="133"/>
      <c r="CG341" s="133"/>
      <c r="CH341" s="133"/>
      <c r="CI341" s="133"/>
      <c r="CJ341" s="133"/>
      <c r="CK341" s="133"/>
      <c r="CL341" s="133"/>
      <c r="CM341" s="133"/>
      <c r="CN341" s="133"/>
      <c r="CO341" s="133"/>
      <c r="CP341" s="133"/>
      <c r="CQ341" s="133"/>
      <c r="CR341" s="133"/>
      <c r="CS341" s="133"/>
      <c r="CT341" s="133"/>
      <c r="CU341" s="133"/>
      <c r="CV341" s="133"/>
      <c r="CW341" s="133"/>
      <c r="CX341" s="133"/>
      <c r="CY341" s="133"/>
      <c r="CZ341" s="133"/>
      <c r="DA341" s="133"/>
      <c r="DB341" s="133"/>
      <c r="DC341" s="133"/>
      <c r="DD341" s="133"/>
      <c r="DE341" s="133"/>
      <c r="DF341" s="133"/>
      <c r="DG341" s="133"/>
      <c r="DH341" s="133"/>
      <c r="DI341" s="133"/>
      <c r="DJ341" s="133"/>
      <c r="DK341" s="133"/>
      <c r="DL341" s="133"/>
      <c r="DM341" s="133"/>
      <c r="DN341" s="133"/>
      <c r="DO341" s="133"/>
      <c r="DP341" s="133"/>
      <c r="DQ341" s="133"/>
      <c r="DR341" s="133"/>
      <c r="DS341" s="133"/>
      <c r="DT341" s="133"/>
      <c r="DU341" s="133"/>
      <c r="DV341" s="133"/>
      <c r="DW341" s="133"/>
      <c r="DX341" s="133"/>
      <c r="DY341" s="133"/>
      <c r="DZ341" s="133"/>
      <c r="EA341" s="133"/>
      <c r="EB341" s="133"/>
      <c r="EC341" s="133"/>
      <c r="ED341" s="133"/>
      <c r="EE341" s="133"/>
      <c r="EF341" s="133"/>
      <c r="EG341" s="133"/>
      <c r="EH341" s="133"/>
      <c r="EI341" s="133"/>
      <c r="EJ341" s="133"/>
      <c r="EK341" s="133"/>
      <c r="EL341" s="133"/>
      <c r="EM341" s="133"/>
      <c r="EN341" s="133"/>
      <c r="EO341" s="133"/>
      <c r="EP341" s="133"/>
      <c r="EQ341" s="133"/>
      <c r="ER341" s="133"/>
      <c r="ES341" s="133"/>
      <c r="ET341" s="133"/>
      <c r="EU341" s="133"/>
      <c r="EV341" s="133"/>
      <c r="EW341" s="133"/>
      <c r="EX341" s="133"/>
      <c r="EY341" s="133"/>
      <c r="EZ341" s="133"/>
      <c r="FA341" s="133"/>
      <c r="FB341" s="133"/>
      <c r="FC341" s="133"/>
      <c r="FD341" s="133"/>
      <c r="FE341" s="133"/>
      <c r="FF341" s="133"/>
      <c r="FG341" s="133"/>
      <c r="FH341" s="133"/>
      <c r="FI341" s="133"/>
      <c r="FJ341" s="133"/>
      <c r="FK341" s="133"/>
      <c r="FL341" s="133"/>
      <c r="FM341" s="133"/>
      <c r="FN341" s="133"/>
      <c r="FO341" s="133"/>
      <c r="FP341" s="133"/>
      <c r="FQ341" s="133"/>
      <c r="FR341" s="133"/>
      <c r="FS341" s="133"/>
      <c r="FT341" s="133"/>
      <c r="FU341" s="133"/>
      <c r="FV341" s="133"/>
      <c r="FW341" s="133"/>
      <c r="FX341" s="133"/>
      <c r="FY341" s="133"/>
      <c r="FZ341" s="133"/>
      <c r="GA341" s="133"/>
      <c r="GB341" s="133"/>
      <c r="GC341" s="133"/>
      <c r="GD341" s="133"/>
      <c r="GE341" s="133"/>
      <c r="GF341" s="133"/>
      <c r="GG341" s="133"/>
      <c r="GH341" s="133"/>
      <c r="GI341" s="133"/>
      <c r="GJ341" s="133"/>
      <c r="GK341" s="133"/>
      <c r="GL341" s="133"/>
      <c r="GM341" s="133"/>
      <c r="GN341" s="133"/>
      <c r="GO341" s="133"/>
      <c r="GP341" s="133"/>
      <c r="GQ341" s="133"/>
      <c r="GR341" s="133"/>
      <c r="GS341" s="133"/>
      <c r="GT341" s="133"/>
      <c r="GU341" s="133"/>
      <c r="GV341" s="133"/>
      <c r="GW341" s="133"/>
    </row>
    <row r="342" spans="1:205" s="296" customFormat="1" ht="13.5" thickBot="1">
      <c r="A342" s="382"/>
      <c r="B342" s="351"/>
      <c r="C342" s="1055"/>
      <c r="D342" s="224"/>
      <c r="E342" s="224"/>
      <c r="F342" s="362"/>
      <c r="G342" s="104"/>
      <c r="H342" s="419"/>
      <c r="I342" s="549"/>
      <c r="J342" s="133"/>
      <c r="K342" s="133"/>
      <c r="L342" s="133"/>
      <c r="M342" s="133"/>
      <c r="N342" s="133"/>
      <c r="O342" s="133"/>
      <c r="P342" s="133"/>
      <c r="Q342" s="133"/>
      <c r="R342" s="133"/>
      <c r="S342" s="133"/>
      <c r="T342" s="133"/>
      <c r="U342" s="133"/>
      <c r="V342" s="133"/>
      <c r="W342" s="133"/>
      <c r="X342" s="133"/>
      <c r="Y342" s="133"/>
      <c r="Z342" s="133"/>
      <c r="AA342" s="133"/>
      <c r="AB342" s="133"/>
      <c r="AC342" s="133"/>
      <c r="AD342" s="133"/>
      <c r="AE342" s="133"/>
      <c r="AF342" s="133"/>
      <c r="AG342" s="133"/>
      <c r="AH342" s="133"/>
      <c r="AI342" s="133"/>
      <c r="AJ342" s="133"/>
      <c r="AK342" s="133"/>
      <c r="AL342" s="133"/>
      <c r="AM342" s="133"/>
      <c r="AN342" s="133"/>
      <c r="AO342" s="133"/>
      <c r="AP342" s="133"/>
      <c r="AQ342" s="133"/>
      <c r="AR342" s="133"/>
      <c r="AS342" s="133"/>
      <c r="AT342" s="133"/>
      <c r="AU342" s="133"/>
      <c r="AV342" s="133"/>
      <c r="AW342" s="133"/>
      <c r="AX342" s="133"/>
      <c r="AY342" s="133"/>
      <c r="AZ342" s="133"/>
      <c r="BA342" s="133"/>
      <c r="BB342" s="133"/>
      <c r="BC342" s="133"/>
      <c r="BD342" s="133"/>
      <c r="BE342" s="133"/>
      <c r="BF342" s="133"/>
      <c r="BG342" s="133"/>
      <c r="BH342" s="133"/>
      <c r="BI342" s="133"/>
      <c r="BJ342" s="133"/>
      <c r="BK342" s="133"/>
      <c r="BL342" s="133"/>
      <c r="BM342" s="133"/>
      <c r="BN342" s="133"/>
      <c r="BO342" s="133"/>
      <c r="BP342" s="133"/>
      <c r="BQ342" s="133"/>
      <c r="BR342" s="133"/>
      <c r="BS342" s="133"/>
      <c r="BT342" s="133"/>
      <c r="BU342" s="133"/>
      <c r="BV342" s="133"/>
      <c r="BW342" s="133"/>
      <c r="BX342" s="133"/>
      <c r="BY342" s="133"/>
      <c r="BZ342" s="133"/>
      <c r="CA342" s="133"/>
      <c r="CB342" s="133"/>
      <c r="CC342" s="133"/>
      <c r="CD342" s="133"/>
      <c r="CE342" s="133"/>
      <c r="CF342" s="133"/>
      <c r="CG342" s="133"/>
      <c r="CH342" s="133"/>
      <c r="CI342" s="133"/>
      <c r="CJ342" s="133"/>
      <c r="CK342" s="133"/>
      <c r="CL342" s="133"/>
      <c r="CM342" s="133"/>
      <c r="CN342" s="133"/>
      <c r="CO342" s="133"/>
      <c r="CP342" s="133"/>
      <c r="CQ342" s="133"/>
      <c r="CR342" s="133"/>
      <c r="CS342" s="133"/>
      <c r="CT342" s="133"/>
      <c r="CU342" s="133"/>
      <c r="CV342" s="133"/>
      <c r="CW342" s="133"/>
      <c r="CX342" s="133"/>
      <c r="CY342" s="133"/>
      <c r="CZ342" s="133"/>
      <c r="DA342" s="133"/>
      <c r="DB342" s="133"/>
      <c r="DC342" s="133"/>
      <c r="DD342" s="133"/>
      <c r="DE342" s="133"/>
      <c r="DF342" s="133"/>
      <c r="DG342" s="133"/>
      <c r="DH342" s="133"/>
      <c r="DI342" s="133"/>
      <c r="DJ342" s="133"/>
      <c r="DK342" s="133"/>
      <c r="DL342" s="133"/>
      <c r="DM342" s="133"/>
      <c r="DN342" s="133"/>
      <c r="DO342" s="133"/>
      <c r="DP342" s="133"/>
      <c r="DQ342" s="133"/>
      <c r="DR342" s="133"/>
      <c r="DS342" s="133"/>
      <c r="DT342" s="133"/>
      <c r="DU342" s="133"/>
      <c r="DV342" s="133"/>
      <c r="DW342" s="133"/>
      <c r="DX342" s="133"/>
      <c r="DY342" s="133"/>
      <c r="DZ342" s="133"/>
      <c r="EA342" s="133"/>
      <c r="EB342" s="133"/>
      <c r="EC342" s="133"/>
      <c r="ED342" s="133"/>
      <c r="EE342" s="133"/>
      <c r="EF342" s="133"/>
      <c r="EG342" s="133"/>
      <c r="EH342" s="133"/>
      <c r="EI342" s="133"/>
      <c r="EJ342" s="133"/>
      <c r="EK342" s="133"/>
      <c r="EL342" s="133"/>
      <c r="EM342" s="133"/>
      <c r="EN342" s="133"/>
      <c r="EO342" s="133"/>
      <c r="EP342" s="133"/>
      <c r="EQ342" s="133"/>
      <c r="ER342" s="133"/>
      <c r="ES342" s="133"/>
      <c r="ET342" s="133"/>
      <c r="EU342" s="133"/>
      <c r="EV342" s="133"/>
      <c r="EW342" s="133"/>
      <c r="EX342" s="133"/>
      <c r="EY342" s="133"/>
      <c r="EZ342" s="133"/>
      <c r="FA342" s="133"/>
      <c r="FB342" s="133"/>
      <c r="FC342" s="133"/>
      <c r="FD342" s="133"/>
      <c r="FE342" s="133"/>
      <c r="FF342" s="133"/>
      <c r="FG342" s="133"/>
      <c r="FH342" s="133"/>
      <c r="FI342" s="133"/>
      <c r="FJ342" s="133"/>
      <c r="FK342" s="133"/>
      <c r="FL342" s="133"/>
      <c r="FM342" s="133"/>
      <c r="FN342" s="133"/>
      <c r="FO342" s="133"/>
      <c r="FP342" s="133"/>
      <c r="FQ342" s="133"/>
      <c r="FR342" s="133"/>
      <c r="FS342" s="133"/>
      <c r="FT342" s="133"/>
      <c r="FU342" s="133"/>
      <c r="FV342" s="133"/>
      <c r="FW342" s="133"/>
      <c r="FX342" s="133"/>
      <c r="FY342" s="133"/>
      <c r="FZ342" s="133"/>
      <c r="GA342" s="133"/>
      <c r="GB342" s="133"/>
      <c r="GC342" s="133"/>
      <c r="GD342" s="133"/>
      <c r="GE342" s="133"/>
      <c r="GF342" s="133"/>
      <c r="GG342" s="133"/>
      <c r="GH342" s="133"/>
      <c r="GI342" s="133"/>
      <c r="GJ342" s="133"/>
      <c r="GK342" s="133"/>
      <c r="GL342" s="133"/>
      <c r="GM342" s="133"/>
      <c r="GN342" s="133"/>
      <c r="GO342" s="133"/>
      <c r="GP342" s="133"/>
      <c r="GQ342" s="133"/>
      <c r="GR342" s="133"/>
      <c r="GS342" s="133"/>
      <c r="GT342" s="133"/>
      <c r="GU342" s="133"/>
      <c r="GV342" s="133"/>
      <c r="GW342" s="133"/>
    </row>
    <row r="343" spans="1:205" s="296" customFormat="1" ht="13.5" thickTop="1">
      <c r="A343" s="327" t="s">
        <v>1380</v>
      </c>
      <c r="B343" s="213"/>
      <c r="C343" s="355" t="s">
        <v>1379</v>
      </c>
      <c r="D343" s="383"/>
      <c r="E343" s="383"/>
      <c r="F343" s="365">
        <f>F341</f>
        <v>368499819</v>
      </c>
      <c r="G343" s="105"/>
      <c r="H343" s="425"/>
      <c r="I343" s="549"/>
      <c r="J343" s="133"/>
      <c r="K343" s="133"/>
      <c r="L343" s="133"/>
      <c r="M343" s="133"/>
      <c r="N343" s="133"/>
      <c r="O343" s="133"/>
      <c r="P343" s="133"/>
      <c r="Q343" s="133"/>
      <c r="R343" s="133"/>
      <c r="S343" s="133"/>
      <c r="T343" s="133"/>
      <c r="U343" s="133"/>
      <c r="V343" s="133"/>
      <c r="W343" s="133"/>
      <c r="X343" s="133"/>
      <c r="Y343" s="133"/>
      <c r="Z343" s="133"/>
      <c r="AA343" s="133"/>
      <c r="AB343" s="133"/>
      <c r="AC343" s="133"/>
      <c r="AD343" s="133"/>
      <c r="AE343" s="133"/>
      <c r="AF343" s="133"/>
      <c r="AG343" s="133"/>
      <c r="AH343" s="133"/>
      <c r="AI343" s="133"/>
      <c r="AJ343" s="133"/>
      <c r="AK343" s="133"/>
      <c r="AL343" s="133"/>
      <c r="AM343" s="133"/>
      <c r="AN343" s="133"/>
      <c r="AO343" s="133"/>
      <c r="AP343" s="133"/>
      <c r="AQ343" s="133"/>
      <c r="AR343" s="133"/>
      <c r="AS343" s="133"/>
      <c r="AT343" s="133"/>
      <c r="AU343" s="133"/>
      <c r="AV343" s="133"/>
      <c r="AW343" s="133"/>
      <c r="AX343" s="133"/>
      <c r="AY343" s="133"/>
      <c r="AZ343" s="133"/>
      <c r="BA343" s="133"/>
      <c r="BB343" s="133"/>
      <c r="BC343" s="133"/>
      <c r="BD343" s="133"/>
      <c r="BE343" s="133"/>
      <c r="BF343" s="133"/>
      <c r="BG343" s="133"/>
      <c r="BH343" s="133"/>
      <c r="BI343" s="133"/>
      <c r="BJ343" s="133"/>
      <c r="BK343" s="133"/>
      <c r="BL343" s="133"/>
      <c r="BM343" s="133"/>
      <c r="BN343" s="133"/>
      <c r="BO343" s="133"/>
      <c r="BP343" s="133"/>
      <c r="BQ343" s="133"/>
      <c r="BR343" s="133"/>
      <c r="BS343" s="133"/>
      <c r="BT343" s="133"/>
      <c r="BU343" s="133"/>
      <c r="BV343" s="133"/>
      <c r="BW343" s="133"/>
      <c r="BX343" s="133"/>
      <c r="BY343" s="133"/>
      <c r="BZ343" s="133"/>
      <c r="CA343" s="133"/>
      <c r="CB343" s="133"/>
      <c r="CC343" s="133"/>
      <c r="CD343" s="133"/>
      <c r="CE343" s="133"/>
      <c r="CF343" s="133"/>
      <c r="CG343" s="133"/>
      <c r="CH343" s="133"/>
      <c r="CI343" s="133"/>
      <c r="CJ343" s="133"/>
      <c r="CK343" s="133"/>
      <c r="CL343" s="133"/>
      <c r="CM343" s="133"/>
      <c r="CN343" s="133"/>
      <c r="CO343" s="133"/>
      <c r="CP343" s="133"/>
      <c r="CQ343" s="133"/>
      <c r="CR343" s="133"/>
      <c r="CS343" s="133"/>
      <c r="CT343" s="133"/>
      <c r="CU343" s="133"/>
      <c r="CV343" s="133"/>
      <c r="CW343" s="133"/>
      <c r="CX343" s="133"/>
      <c r="CY343" s="133"/>
      <c r="CZ343" s="133"/>
      <c r="DA343" s="133"/>
      <c r="DB343" s="133"/>
      <c r="DC343" s="133"/>
      <c r="DD343" s="133"/>
      <c r="DE343" s="133"/>
      <c r="DF343" s="133"/>
      <c r="DG343" s="133"/>
      <c r="DH343" s="133"/>
      <c r="DI343" s="133"/>
      <c r="DJ343" s="133"/>
      <c r="DK343" s="133"/>
      <c r="DL343" s="133"/>
      <c r="DM343" s="133"/>
      <c r="DN343" s="133"/>
      <c r="DO343" s="133"/>
      <c r="DP343" s="133"/>
      <c r="DQ343" s="133"/>
      <c r="DR343" s="133"/>
      <c r="DS343" s="133"/>
      <c r="DT343" s="133"/>
      <c r="DU343" s="133"/>
      <c r="DV343" s="133"/>
      <c r="DW343" s="133"/>
      <c r="DX343" s="133"/>
      <c r="DY343" s="133"/>
      <c r="DZ343" s="133"/>
      <c r="EA343" s="133"/>
      <c r="EB343" s="133"/>
      <c r="EC343" s="133"/>
      <c r="ED343" s="133"/>
      <c r="EE343" s="133"/>
      <c r="EF343" s="133"/>
      <c r="EG343" s="133"/>
      <c r="EH343" s="133"/>
      <c r="EI343" s="133"/>
      <c r="EJ343" s="133"/>
      <c r="EK343" s="133"/>
      <c r="EL343" s="133"/>
      <c r="EM343" s="133"/>
      <c r="EN343" s="133"/>
      <c r="EO343" s="133"/>
      <c r="EP343" s="133"/>
      <c r="EQ343" s="133"/>
      <c r="ER343" s="133"/>
      <c r="ES343" s="133"/>
      <c r="ET343" s="133"/>
      <c r="EU343" s="133"/>
      <c r="EV343" s="133"/>
      <c r="EW343" s="133"/>
      <c r="EX343" s="133"/>
      <c r="EY343" s="133"/>
      <c r="EZ343" s="133"/>
      <c r="FA343" s="133"/>
      <c r="FB343" s="133"/>
      <c r="FC343" s="133"/>
      <c r="FD343" s="133"/>
      <c r="FE343" s="133"/>
      <c r="FF343" s="133"/>
      <c r="FG343" s="133"/>
      <c r="FH343" s="133"/>
      <c r="FI343" s="133"/>
      <c r="FJ343" s="133"/>
      <c r="FK343" s="133"/>
      <c r="FL343" s="133"/>
      <c r="FM343" s="133"/>
      <c r="FN343" s="133"/>
      <c r="FO343" s="133"/>
      <c r="FP343" s="133"/>
      <c r="FQ343" s="133"/>
      <c r="FR343" s="133"/>
      <c r="FS343" s="133"/>
      <c r="FT343" s="133"/>
      <c r="FU343" s="133"/>
      <c r="FV343" s="133"/>
      <c r="FW343" s="133"/>
      <c r="FX343" s="133"/>
      <c r="FY343" s="133"/>
      <c r="FZ343" s="133"/>
      <c r="GA343" s="133"/>
      <c r="GB343" s="133"/>
      <c r="GC343" s="133"/>
      <c r="GD343" s="133"/>
      <c r="GE343" s="133"/>
      <c r="GF343" s="133"/>
      <c r="GG343" s="133"/>
      <c r="GH343" s="133"/>
      <c r="GI343" s="133"/>
      <c r="GJ343" s="133"/>
      <c r="GK343" s="133"/>
      <c r="GL343" s="133"/>
      <c r="GM343" s="133"/>
      <c r="GN343" s="133"/>
      <c r="GO343" s="133"/>
      <c r="GP343" s="133"/>
      <c r="GQ343" s="133"/>
      <c r="GR343" s="133"/>
      <c r="GS343" s="133"/>
      <c r="GT343" s="133"/>
      <c r="GU343" s="133"/>
      <c r="GV343" s="133"/>
      <c r="GW343" s="133"/>
    </row>
    <row r="344" spans="1:205" s="296" customFormat="1" ht="25.5">
      <c r="A344" s="384">
        <v>44866</v>
      </c>
      <c r="B344" s="200" t="s">
        <v>1821</v>
      </c>
      <c r="C344" s="216" t="s">
        <v>1801</v>
      </c>
      <c r="D344" s="261"/>
      <c r="E344" s="261">
        <v>10000000</v>
      </c>
      <c r="F344" s="386">
        <f>F343+D344-E344</f>
        <v>358499819</v>
      </c>
      <c r="G344" s="60">
        <v>6</v>
      </c>
      <c r="H344" s="310">
        <v>6.1</v>
      </c>
      <c r="I344" s="549"/>
      <c r="J344" s="133"/>
      <c r="K344" s="133"/>
      <c r="L344" s="133"/>
      <c r="M344" s="133"/>
      <c r="N344" s="133"/>
      <c r="O344" s="133"/>
      <c r="P344" s="133"/>
      <c r="Q344" s="133"/>
      <c r="R344" s="133"/>
      <c r="S344" s="133"/>
      <c r="T344" s="133"/>
      <c r="U344" s="133"/>
      <c r="V344" s="133"/>
      <c r="W344" s="133"/>
      <c r="X344" s="133"/>
      <c r="Y344" s="133"/>
      <c r="Z344" s="133"/>
      <c r="AA344" s="133"/>
      <c r="AB344" s="133"/>
      <c r="AC344" s="133"/>
      <c r="AD344" s="133"/>
      <c r="AE344" s="133"/>
      <c r="AF344" s="133"/>
      <c r="AG344" s="133"/>
      <c r="AH344" s="133"/>
      <c r="AI344" s="133"/>
      <c r="AJ344" s="133"/>
      <c r="AK344" s="133"/>
      <c r="AL344" s="133"/>
      <c r="AM344" s="133"/>
      <c r="AN344" s="133"/>
      <c r="AO344" s="133"/>
      <c r="AP344" s="133"/>
      <c r="AQ344" s="133"/>
      <c r="AR344" s="133"/>
      <c r="AS344" s="133"/>
      <c r="AT344" s="133"/>
      <c r="AU344" s="133"/>
      <c r="AV344" s="133"/>
      <c r="AW344" s="133"/>
      <c r="AX344" s="133"/>
      <c r="AY344" s="133"/>
      <c r="AZ344" s="133"/>
      <c r="BA344" s="133"/>
      <c r="BB344" s="133"/>
      <c r="BC344" s="133"/>
      <c r="BD344" s="133"/>
      <c r="BE344" s="133"/>
      <c r="BF344" s="133"/>
      <c r="BG344" s="133"/>
      <c r="BH344" s="133"/>
      <c r="BI344" s="133"/>
      <c r="BJ344" s="133"/>
      <c r="BK344" s="133"/>
      <c r="BL344" s="133"/>
      <c r="BM344" s="133"/>
      <c r="BN344" s="133"/>
      <c r="BO344" s="133"/>
      <c r="BP344" s="133"/>
      <c r="BQ344" s="133"/>
      <c r="BR344" s="133"/>
      <c r="BS344" s="133"/>
      <c r="BT344" s="133"/>
      <c r="BU344" s="133"/>
      <c r="BV344" s="133"/>
      <c r="BW344" s="133"/>
      <c r="BX344" s="133"/>
      <c r="BY344" s="133"/>
      <c r="BZ344" s="133"/>
      <c r="CA344" s="133"/>
      <c r="CB344" s="133"/>
      <c r="CC344" s="133"/>
      <c r="CD344" s="133"/>
      <c r="CE344" s="133"/>
      <c r="CF344" s="133"/>
      <c r="CG344" s="133"/>
      <c r="CH344" s="133"/>
      <c r="CI344" s="133"/>
      <c r="CJ344" s="133"/>
      <c r="CK344" s="133"/>
      <c r="CL344" s="133"/>
      <c r="CM344" s="133"/>
      <c r="CN344" s="133"/>
      <c r="CO344" s="133"/>
      <c r="CP344" s="133"/>
      <c r="CQ344" s="133"/>
      <c r="CR344" s="133"/>
      <c r="CS344" s="133"/>
      <c r="CT344" s="133"/>
      <c r="CU344" s="133"/>
      <c r="CV344" s="133"/>
      <c r="CW344" s="133"/>
      <c r="CX344" s="133"/>
      <c r="CY344" s="133"/>
      <c r="CZ344" s="133"/>
      <c r="DA344" s="133"/>
      <c r="DB344" s="133"/>
      <c r="DC344" s="133"/>
      <c r="DD344" s="133"/>
      <c r="DE344" s="133"/>
      <c r="DF344" s="133"/>
      <c r="DG344" s="133"/>
      <c r="DH344" s="133"/>
      <c r="DI344" s="133"/>
      <c r="DJ344" s="133"/>
      <c r="DK344" s="133"/>
      <c r="DL344" s="133"/>
      <c r="DM344" s="133"/>
      <c r="DN344" s="133"/>
      <c r="DO344" s="133"/>
      <c r="DP344" s="133"/>
      <c r="DQ344" s="133"/>
      <c r="DR344" s="133"/>
      <c r="DS344" s="133"/>
      <c r="DT344" s="133"/>
      <c r="DU344" s="133"/>
      <c r="DV344" s="133"/>
      <c r="DW344" s="133"/>
      <c r="DX344" s="133"/>
      <c r="DY344" s="133"/>
      <c r="DZ344" s="133"/>
      <c r="EA344" s="133"/>
      <c r="EB344" s="133"/>
      <c r="EC344" s="133"/>
      <c r="ED344" s="133"/>
      <c r="EE344" s="133"/>
      <c r="EF344" s="133"/>
      <c r="EG344" s="133"/>
      <c r="EH344" s="133"/>
      <c r="EI344" s="133"/>
      <c r="EJ344" s="133"/>
      <c r="EK344" s="133"/>
      <c r="EL344" s="133"/>
      <c r="EM344" s="133"/>
      <c r="EN344" s="133"/>
      <c r="EO344" s="133"/>
      <c r="EP344" s="133"/>
      <c r="EQ344" s="133"/>
      <c r="ER344" s="133"/>
      <c r="ES344" s="133"/>
      <c r="ET344" s="133"/>
      <c r="EU344" s="133"/>
      <c r="EV344" s="133"/>
      <c r="EW344" s="133"/>
      <c r="EX344" s="133"/>
      <c r="EY344" s="133"/>
      <c r="EZ344" s="133"/>
      <c r="FA344" s="133"/>
      <c r="FB344" s="133"/>
      <c r="FC344" s="133"/>
      <c r="FD344" s="133"/>
      <c r="FE344" s="133"/>
      <c r="FF344" s="133"/>
      <c r="FG344" s="133"/>
      <c r="FH344" s="133"/>
      <c r="FI344" s="133"/>
      <c r="FJ344" s="133"/>
      <c r="FK344" s="133"/>
      <c r="FL344" s="133"/>
      <c r="FM344" s="133"/>
      <c r="FN344" s="133"/>
      <c r="FO344" s="133"/>
      <c r="FP344" s="133"/>
      <c r="FQ344" s="133"/>
      <c r="FR344" s="133"/>
      <c r="FS344" s="133"/>
      <c r="FT344" s="133"/>
      <c r="FU344" s="133"/>
      <c r="FV344" s="133"/>
      <c r="FW344" s="133"/>
      <c r="FX344" s="133"/>
      <c r="FY344" s="133"/>
      <c r="FZ344" s="133"/>
      <c r="GA344" s="133"/>
      <c r="GB344" s="133"/>
      <c r="GC344" s="133"/>
      <c r="GD344" s="133"/>
      <c r="GE344" s="133"/>
      <c r="GF344" s="133"/>
      <c r="GG344" s="133"/>
      <c r="GH344" s="133"/>
      <c r="GI344" s="133"/>
      <c r="GJ344" s="133"/>
      <c r="GK344" s="133"/>
      <c r="GL344" s="133"/>
      <c r="GM344" s="133"/>
      <c r="GN344" s="133"/>
      <c r="GO344" s="133"/>
      <c r="GP344" s="133"/>
      <c r="GQ344" s="133"/>
      <c r="GR344" s="133"/>
      <c r="GS344" s="133"/>
      <c r="GT344" s="133"/>
      <c r="GU344" s="133"/>
      <c r="GV344" s="133"/>
      <c r="GW344" s="133"/>
    </row>
    <row r="345" spans="1:205" s="296" customFormat="1">
      <c r="A345" s="384">
        <v>44869</v>
      </c>
      <c r="B345" s="200" t="s">
        <v>1822</v>
      </c>
      <c r="C345" s="179" t="s">
        <v>2508</v>
      </c>
      <c r="D345" s="261">
        <v>200000</v>
      </c>
      <c r="E345" s="261"/>
      <c r="F345" s="386">
        <f t="shared" ref="F345:F375" si="10">F344+D345-E345</f>
        <v>358699819</v>
      </c>
      <c r="G345" s="60">
        <v>3</v>
      </c>
      <c r="H345" s="310"/>
      <c r="I345" s="549"/>
      <c r="J345" s="133"/>
      <c r="K345" s="133"/>
      <c r="L345" s="133"/>
      <c r="M345" s="133"/>
      <c r="N345" s="133"/>
      <c r="O345" s="133"/>
      <c r="P345" s="133"/>
      <c r="Q345" s="133"/>
      <c r="R345" s="133"/>
      <c r="S345" s="133"/>
      <c r="T345" s="133"/>
      <c r="U345" s="133"/>
      <c r="V345" s="133"/>
      <c r="W345" s="133"/>
      <c r="X345" s="133"/>
      <c r="Y345" s="133"/>
      <c r="Z345" s="133"/>
      <c r="AA345" s="133"/>
      <c r="AB345" s="133"/>
      <c r="AC345" s="133"/>
      <c r="AD345" s="133"/>
      <c r="AE345" s="133"/>
      <c r="AF345" s="133"/>
      <c r="AG345" s="133"/>
      <c r="AH345" s="133"/>
      <c r="AI345" s="133"/>
      <c r="AJ345" s="133"/>
      <c r="AK345" s="133"/>
      <c r="AL345" s="133"/>
      <c r="AM345" s="133"/>
      <c r="AN345" s="133"/>
      <c r="AO345" s="133"/>
      <c r="AP345" s="133"/>
      <c r="AQ345" s="133"/>
      <c r="AR345" s="133"/>
      <c r="AS345" s="133"/>
      <c r="AT345" s="133"/>
      <c r="AU345" s="133"/>
      <c r="AV345" s="133"/>
      <c r="AW345" s="133"/>
      <c r="AX345" s="133"/>
      <c r="AY345" s="133"/>
      <c r="AZ345" s="133"/>
      <c r="BA345" s="133"/>
      <c r="BB345" s="133"/>
      <c r="BC345" s="133"/>
      <c r="BD345" s="133"/>
      <c r="BE345" s="133"/>
      <c r="BF345" s="133"/>
      <c r="BG345" s="133"/>
      <c r="BH345" s="133"/>
      <c r="BI345" s="133"/>
      <c r="BJ345" s="133"/>
      <c r="BK345" s="133"/>
      <c r="BL345" s="133"/>
      <c r="BM345" s="133"/>
      <c r="BN345" s="133"/>
      <c r="BO345" s="133"/>
      <c r="BP345" s="133"/>
      <c r="BQ345" s="133"/>
      <c r="BR345" s="133"/>
      <c r="BS345" s="133"/>
      <c r="BT345" s="133"/>
      <c r="BU345" s="133"/>
      <c r="BV345" s="133"/>
      <c r="BW345" s="133"/>
      <c r="BX345" s="133"/>
      <c r="BY345" s="133"/>
      <c r="BZ345" s="133"/>
      <c r="CA345" s="133"/>
      <c r="CB345" s="133"/>
      <c r="CC345" s="133"/>
      <c r="CD345" s="133"/>
      <c r="CE345" s="133"/>
      <c r="CF345" s="133"/>
      <c r="CG345" s="133"/>
      <c r="CH345" s="133"/>
      <c r="CI345" s="133"/>
      <c r="CJ345" s="133"/>
      <c r="CK345" s="133"/>
      <c r="CL345" s="133"/>
      <c r="CM345" s="133"/>
      <c r="CN345" s="133"/>
      <c r="CO345" s="133"/>
      <c r="CP345" s="133"/>
      <c r="CQ345" s="133"/>
      <c r="CR345" s="133"/>
      <c r="CS345" s="133"/>
      <c r="CT345" s="133"/>
      <c r="CU345" s="133"/>
      <c r="CV345" s="133"/>
      <c r="CW345" s="133"/>
      <c r="CX345" s="133"/>
      <c r="CY345" s="133"/>
      <c r="CZ345" s="133"/>
      <c r="DA345" s="133"/>
      <c r="DB345" s="133"/>
      <c r="DC345" s="133"/>
      <c r="DD345" s="133"/>
      <c r="DE345" s="133"/>
      <c r="DF345" s="133"/>
      <c r="DG345" s="133"/>
      <c r="DH345" s="133"/>
      <c r="DI345" s="133"/>
      <c r="DJ345" s="133"/>
      <c r="DK345" s="133"/>
      <c r="DL345" s="133"/>
      <c r="DM345" s="133"/>
      <c r="DN345" s="133"/>
      <c r="DO345" s="133"/>
      <c r="DP345" s="133"/>
      <c r="DQ345" s="133"/>
      <c r="DR345" s="133"/>
      <c r="DS345" s="133"/>
      <c r="DT345" s="133"/>
      <c r="DU345" s="133"/>
      <c r="DV345" s="133"/>
      <c r="DW345" s="133"/>
      <c r="DX345" s="133"/>
      <c r="DY345" s="133"/>
      <c r="DZ345" s="133"/>
      <c r="EA345" s="133"/>
      <c r="EB345" s="133"/>
      <c r="EC345" s="133"/>
      <c r="ED345" s="133"/>
      <c r="EE345" s="133"/>
      <c r="EF345" s="133"/>
      <c r="EG345" s="133"/>
      <c r="EH345" s="133"/>
      <c r="EI345" s="133"/>
      <c r="EJ345" s="133"/>
      <c r="EK345" s="133"/>
      <c r="EL345" s="133"/>
      <c r="EM345" s="133"/>
      <c r="EN345" s="133"/>
      <c r="EO345" s="133"/>
      <c r="EP345" s="133"/>
      <c r="EQ345" s="133"/>
      <c r="ER345" s="133"/>
      <c r="ES345" s="133"/>
      <c r="ET345" s="133"/>
      <c r="EU345" s="133"/>
      <c r="EV345" s="133"/>
      <c r="EW345" s="133"/>
      <c r="EX345" s="133"/>
      <c r="EY345" s="133"/>
      <c r="EZ345" s="133"/>
      <c r="FA345" s="133"/>
      <c r="FB345" s="133"/>
      <c r="FC345" s="133"/>
      <c r="FD345" s="133"/>
      <c r="FE345" s="133"/>
      <c r="FF345" s="133"/>
      <c r="FG345" s="133"/>
      <c r="FH345" s="133"/>
      <c r="FI345" s="133"/>
      <c r="FJ345" s="133"/>
      <c r="FK345" s="133"/>
      <c r="FL345" s="133"/>
      <c r="FM345" s="133"/>
      <c r="FN345" s="133"/>
      <c r="FO345" s="133"/>
      <c r="FP345" s="133"/>
      <c r="FQ345" s="133"/>
      <c r="FR345" s="133"/>
      <c r="FS345" s="133"/>
      <c r="FT345" s="133"/>
      <c r="FU345" s="133"/>
      <c r="FV345" s="133"/>
      <c r="FW345" s="133"/>
      <c r="FX345" s="133"/>
      <c r="FY345" s="133"/>
      <c r="FZ345" s="133"/>
      <c r="GA345" s="133"/>
      <c r="GB345" s="133"/>
      <c r="GC345" s="133"/>
      <c r="GD345" s="133"/>
      <c r="GE345" s="133"/>
      <c r="GF345" s="133"/>
      <c r="GG345" s="133"/>
      <c r="GH345" s="133"/>
      <c r="GI345" s="133"/>
      <c r="GJ345" s="133"/>
      <c r="GK345" s="133"/>
      <c r="GL345" s="133"/>
      <c r="GM345" s="133"/>
      <c r="GN345" s="133"/>
      <c r="GO345" s="133"/>
      <c r="GP345" s="133"/>
      <c r="GQ345" s="133"/>
      <c r="GR345" s="133"/>
      <c r="GS345" s="133"/>
      <c r="GT345" s="133"/>
      <c r="GU345" s="133"/>
      <c r="GV345" s="133"/>
      <c r="GW345" s="133"/>
    </row>
    <row r="346" spans="1:205" s="296" customFormat="1" ht="25.5">
      <c r="A346" s="384">
        <v>44869</v>
      </c>
      <c r="B346" s="200" t="s">
        <v>1822</v>
      </c>
      <c r="C346" s="204" t="s">
        <v>2571</v>
      </c>
      <c r="D346" s="261"/>
      <c r="E346" s="261">
        <v>24300000</v>
      </c>
      <c r="F346" s="386">
        <f t="shared" si="10"/>
        <v>334399819</v>
      </c>
      <c r="G346" s="60">
        <v>7</v>
      </c>
      <c r="H346" s="310">
        <v>7.1</v>
      </c>
      <c r="I346" s="549"/>
      <c r="J346" s="133"/>
      <c r="K346" s="133"/>
      <c r="L346" s="133"/>
      <c r="M346" s="133"/>
      <c r="N346" s="133"/>
      <c r="O346" s="133"/>
      <c r="P346" s="133"/>
      <c r="Q346" s="133"/>
      <c r="R346" s="133"/>
      <c r="S346" s="133"/>
      <c r="T346" s="133"/>
      <c r="U346" s="133"/>
      <c r="V346" s="133"/>
      <c r="W346" s="133"/>
      <c r="X346" s="133"/>
      <c r="Y346" s="133"/>
      <c r="Z346" s="133"/>
      <c r="AA346" s="133"/>
      <c r="AB346" s="133"/>
      <c r="AC346" s="133"/>
      <c r="AD346" s="133"/>
      <c r="AE346" s="133"/>
      <c r="AF346" s="133"/>
      <c r="AG346" s="133"/>
      <c r="AH346" s="133"/>
      <c r="AI346" s="133"/>
      <c r="AJ346" s="133"/>
      <c r="AK346" s="133"/>
      <c r="AL346" s="133"/>
      <c r="AM346" s="133"/>
      <c r="AN346" s="133"/>
      <c r="AO346" s="133"/>
      <c r="AP346" s="133"/>
      <c r="AQ346" s="133"/>
      <c r="AR346" s="133"/>
      <c r="AS346" s="133"/>
      <c r="AT346" s="133"/>
      <c r="AU346" s="133"/>
      <c r="AV346" s="133"/>
      <c r="AW346" s="133"/>
      <c r="AX346" s="133"/>
      <c r="AY346" s="133"/>
      <c r="AZ346" s="133"/>
      <c r="BA346" s="133"/>
      <c r="BB346" s="133"/>
      <c r="BC346" s="133"/>
      <c r="BD346" s="133"/>
      <c r="BE346" s="133"/>
      <c r="BF346" s="133"/>
      <c r="BG346" s="133"/>
      <c r="BH346" s="133"/>
      <c r="BI346" s="133"/>
      <c r="BJ346" s="133"/>
      <c r="BK346" s="133"/>
      <c r="BL346" s="133"/>
      <c r="BM346" s="133"/>
      <c r="BN346" s="133"/>
      <c r="BO346" s="133"/>
      <c r="BP346" s="133"/>
      <c r="BQ346" s="133"/>
      <c r="BR346" s="133"/>
      <c r="BS346" s="133"/>
      <c r="BT346" s="133"/>
      <c r="BU346" s="133"/>
      <c r="BV346" s="133"/>
      <c r="BW346" s="133"/>
      <c r="BX346" s="133"/>
      <c r="BY346" s="133"/>
      <c r="BZ346" s="133"/>
      <c r="CA346" s="133"/>
      <c r="CB346" s="133"/>
      <c r="CC346" s="133"/>
      <c r="CD346" s="133"/>
      <c r="CE346" s="133"/>
      <c r="CF346" s="133"/>
      <c r="CG346" s="133"/>
      <c r="CH346" s="133"/>
      <c r="CI346" s="133"/>
      <c r="CJ346" s="133"/>
      <c r="CK346" s="133"/>
      <c r="CL346" s="133"/>
      <c r="CM346" s="133"/>
      <c r="CN346" s="133"/>
      <c r="CO346" s="133"/>
      <c r="CP346" s="133"/>
      <c r="CQ346" s="133"/>
      <c r="CR346" s="133"/>
      <c r="CS346" s="133"/>
      <c r="CT346" s="133"/>
      <c r="CU346" s="133"/>
      <c r="CV346" s="133"/>
      <c r="CW346" s="133"/>
      <c r="CX346" s="133"/>
      <c r="CY346" s="133"/>
      <c r="CZ346" s="133"/>
      <c r="DA346" s="133"/>
      <c r="DB346" s="133"/>
      <c r="DC346" s="133"/>
      <c r="DD346" s="133"/>
      <c r="DE346" s="133"/>
      <c r="DF346" s="133"/>
      <c r="DG346" s="133"/>
      <c r="DH346" s="133"/>
      <c r="DI346" s="133"/>
      <c r="DJ346" s="133"/>
      <c r="DK346" s="133"/>
      <c r="DL346" s="133"/>
      <c r="DM346" s="133"/>
      <c r="DN346" s="133"/>
      <c r="DO346" s="133"/>
      <c r="DP346" s="133"/>
      <c r="DQ346" s="133"/>
      <c r="DR346" s="133"/>
      <c r="DS346" s="133"/>
      <c r="DT346" s="133"/>
      <c r="DU346" s="133"/>
      <c r="DV346" s="133"/>
      <c r="DW346" s="133"/>
      <c r="DX346" s="133"/>
      <c r="DY346" s="133"/>
      <c r="DZ346" s="133"/>
      <c r="EA346" s="133"/>
      <c r="EB346" s="133"/>
      <c r="EC346" s="133"/>
      <c r="ED346" s="133"/>
      <c r="EE346" s="133"/>
      <c r="EF346" s="133"/>
      <c r="EG346" s="133"/>
      <c r="EH346" s="133"/>
      <c r="EI346" s="133"/>
      <c r="EJ346" s="133"/>
      <c r="EK346" s="133"/>
      <c r="EL346" s="133"/>
      <c r="EM346" s="133"/>
      <c r="EN346" s="133"/>
      <c r="EO346" s="133"/>
      <c r="EP346" s="133"/>
      <c r="EQ346" s="133"/>
      <c r="ER346" s="133"/>
      <c r="ES346" s="133"/>
      <c r="ET346" s="133"/>
      <c r="EU346" s="133"/>
      <c r="EV346" s="133"/>
      <c r="EW346" s="133"/>
      <c r="EX346" s="133"/>
      <c r="EY346" s="133"/>
      <c r="EZ346" s="133"/>
      <c r="FA346" s="133"/>
      <c r="FB346" s="133"/>
      <c r="FC346" s="133"/>
      <c r="FD346" s="133"/>
      <c r="FE346" s="133"/>
      <c r="FF346" s="133"/>
      <c r="FG346" s="133"/>
      <c r="FH346" s="133"/>
      <c r="FI346" s="133"/>
      <c r="FJ346" s="133"/>
      <c r="FK346" s="133"/>
      <c r="FL346" s="133"/>
      <c r="FM346" s="133"/>
      <c r="FN346" s="133"/>
      <c r="FO346" s="133"/>
      <c r="FP346" s="133"/>
      <c r="FQ346" s="133"/>
      <c r="FR346" s="133"/>
      <c r="FS346" s="133"/>
      <c r="FT346" s="133"/>
      <c r="FU346" s="133"/>
      <c r="FV346" s="133"/>
      <c r="FW346" s="133"/>
      <c r="FX346" s="133"/>
      <c r="FY346" s="133"/>
      <c r="FZ346" s="133"/>
      <c r="GA346" s="133"/>
      <c r="GB346" s="133"/>
      <c r="GC346" s="133"/>
      <c r="GD346" s="133"/>
      <c r="GE346" s="133"/>
      <c r="GF346" s="133"/>
      <c r="GG346" s="133"/>
      <c r="GH346" s="133"/>
      <c r="GI346" s="133"/>
      <c r="GJ346" s="133"/>
      <c r="GK346" s="133"/>
      <c r="GL346" s="133"/>
      <c r="GM346" s="133"/>
      <c r="GN346" s="133"/>
      <c r="GO346" s="133"/>
      <c r="GP346" s="133"/>
      <c r="GQ346" s="133"/>
      <c r="GR346" s="133"/>
      <c r="GS346" s="133"/>
      <c r="GT346" s="133"/>
      <c r="GU346" s="133"/>
      <c r="GV346" s="133"/>
      <c r="GW346" s="133"/>
    </row>
    <row r="347" spans="1:205" s="296" customFormat="1" ht="25.5">
      <c r="A347" s="384">
        <v>44869</v>
      </c>
      <c r="B347" s="200" t="s">
        <v>1822</v>
      </c>
      <c r="C347" s="204" t="s">
        <v>2572</v>
      </c>
      <c r="D347" s="261"/>
      <c r="E347" s="335">
        <v>13000000</v>
      </c>
      <c r="F347" s="386">
        <f t="shared" si="10"/>
        <v>321399819</v>
      </c>
      <c r="G347" s="60" t="s">
        <v>626</v>
      </c>
      <c r="H347" s="310"/>
      <c r="I347" s="549"/>
      <c r="J347" s="133"/>
      <c r="K347" s="133"/>
      <c r="L347" s="133"/>
      <c r="M347" s="133"/>
      <c r="N347" s="133"/>
      <c r="O347" s="133"/>
      <c r="P347" s="133"/>
      <c r="Q347" s="133"/>
      <c r="R347" s="133"/>
      <c r="S347" s="133"/>
      <c r="T347" s="133"/>
      <c r="U347" s="133"/>
      <c r="V347" s="133"/>
      <c r="W347" s="133"/>
      <c r="X347" s="133"/>
      <c r="Y347" s="133"/>
      <c r="Z347" s="133"/>
      <c r="AA347" s="133"/>
      <c r="AB347" s="133"/>
      <c r="AC347" s="133"/>
      <c r="AD347" s="133"/>
      <c r="AE347" s="133"/>
      <c r="AF347" s="133"/>
      <c r="AG347" s="133"/>
      <c r="AH347" s="133"/>
      <c r="AI347" s="133"/>
      <c r="AJ347" s="133"/>
      <c r="AK347" s="133"/>
      <c r="AL347" s="133"/>
      <c r="AM347" s="133"/>
      <c r="AN347" s="133"/>
      <c r="AO347" s="133"/>
      <c r="AP347" s="133"/>
      <c r="AQ347" s="133"/>
      <c r="AR347" s="133"/>
      <c r="AS347" s="133"/>
      <c r="AT347" s="133"/>
      <c r="AU347" s="133"/>
      <c r="AV347" s="133"/>
      <c r="AW347" s="133"/>
      <c r="AX347" s="133"/>
      <c r="AY347" s="133"/>
      <c r="AZ347" s="133"/>
      <c r="BA347" s="133"/>
      <c r="BB347" s="133"/>
      <c r="BC347" s="133"/>
      <c r="BD347" s="133"/>
      <c r="BE347" s="133"/>
      <c r="BF347" s="133"/>
      <c r="BG347" s="133"/>
      <c r="BH347" s="133"/>
      <c r="BI347" s="133"/>
      <c r="BJ347" s="133"/>
      <c r="BK347" s="133"/>
      <c r="BL347" s="133"/>
      <c r="BM347" s="133"/>
      <c r="BN347" s="133"/>
      <c r="BO347" s="133"/>
      <c r="BP347" s="133"/>
      <c r="BQ347" s="133"/>
      <c r="BR347" s="133"/>
      <c r="BS347" s="133"/>
      <c r="BT347" s="133"/>
      <c r="BU347" s="133"/>
      <c r="BV347" s="133"/>
      <c r="BW347" s="133"/>
      <c r="BX347" s="133"/>
      <c r="BY347" s="133"/>
      <c r="BZ347" s="133"/>
      <c r="CA347" s="133"/>
      <c r="CB347" s="133"/>
      <c r="CC347" s="133"/>
      <c r="CD347" s="133"/>
      <c r="CE347" s="133"/>
      <c r="CF347" s="133"/>
      <c r="CG347" s="133"/>
      <c r="CH347" s="133"/>
      <c r="CI347" s="133"/>
      <c r="CJ347" s="133"/>
      <c r="CK347" s="133"/>
      <c r="CL347" s="133"/>
      <c r="CM347" s="133"/>
      <c r="CN347" s="133"/>
      <c r="CO347" s="133"/>
      <c r="CP347" s="133"/>
      <c r="CQ347" s="133"/>
      <c r="CR347" s="133"/>
      <c r="CS347" s="133"/>
      <c r="CT347" s="133"/>
      <c r="CU347" s="133"/>
      <c r="CV347" s="133"/>
      <c r="CW347" s="133"/>
      <c r="CX347" s="133"/>
      <c r="CY347" s="133"/>
      <c r="CZ347" s="133"/>
      <c r="DA347" s="133"/>
      <c r="DB347" s="133"/>
      <c r="DC347" s="133"/>
      <c r="DD347" s="133"/>
      <c r="DE347" s="133"/>
      <c r="DF347" s="133"/>
      <c r="DG347" s="133"/>
      <c r="DH347" s="133"/>
      <c r="DI347" s="133"/>
      <c r="DJ347" s="133"/>
      <c r="DK347" s="133"/>
      <c r="DL347" s="133"/>
      <c r="DM347" s="133"/>
      <c r="DN347" s="133"/>
      <c r="DO347" s="133"/>
      <c r="DP347" s="133"/>
      <c r="DQ347" s="133"/>
      <c r="DR347" s="133"/>
      <c r="DS347" s="133"/>
      <c r="DT347" s="133"/>
      <c r="DU347" s="133"/>
      <c r="DV347" s="133"/>
      <c r="DW347" s="133"/>
      <c r="DX347" s="133"/>
      <c r="DY347" s="133"/>
      <c r="DZ347" s="133"/>
      <c r="EA347" s="133"/>
      <c r="EB347" s="133"/>
      <c r="EC347" s="133"/>
      <c r="ED347" s="133"/>
      <c r="EE347" s="133"/>
      <c r="EF347" s="133"/>
      <c r="EG347" s="133"/>
      <c r="EH347" s="133"/>
      <c r="EI347" s="133"/>
      <c r="EJ347" s="133"/>
      <c r="EK347" s="133"/>
      <c r="EL347" s="133"/>
      <c r="EM347" s="133"/>
      <c r="EN347" s="133"/>
      <c r="EO347" s="133"/>
      <c r="EP347" s="133"/>
      <c r="EQ347" s="133"/>
      <c r="ER347" s="133"/>
      <c r="ES347" s="133"/>
      <c r="ET347" s="133"/>
      <c r="EU347" s="133"/>
      <c r="EV347" s="133"/>
      <c r="EW347" s="133"/>
      <c r="EX347" s="133"/>
      <c r="EY347" s="133"/>
      <c r="EZ347" s="133"/>
      <c r="FA347" s="133"/>
      <c r="FB347" s="133"/>
      <c r="FC347" s="133"/>
      <c r="FD347" s="133"/>
      <c r="FE347" s="133"/>
      <c r="FF347" s="133"/>
      <c r="FG347" s="133"/>
      <c r="FH347" s="133"/>
      <c r="FI347" s="133"/>
      <c r="FJ347" s="133"/>
      <c r="FK347" s="133"/>
      <c r="FL347" s="133"/>
      <c r="FM347" s="133"/>
      <c r="FN347" s="133"/>
      <c r="FO347" s="133"/>
      <c r="FP347" s="133"/>
      <c r="FQ347" s="133"/>
      <c r="FR347" s="133"/>
      <c r="FS347" s="133"/>
      <c r="FT347" s="133"/>
      <c r="FU347" s="133"/>
      <c r="FV347" s="133"/>
      <c r="FW347" s="133"/>
      <c r="FX347" s="133"/>
      <c r="FY347" s="133"/>
      <c r="FZ347" s="133"/>
      <c r="GA347" s="133"/>
      <c r="GB347" s="133"/>
      <c r="GC347" s="133"/>
      <c r="GD347" s="133"/>
      <c r="GE347" s="133"/>
      <c r="GF347" s="133"/>
      <c r="GG347" s="133"/>
      <c r="GH347" s="133"/>
      <c r="GI347" s="133"/>
      <c r="GJ347" s="133"/>
      <c r="GK347" s="133"/>
      <c r="GL347" s="133"/>
      <c r="GM347" s="133"/>
      <c r="GN347" s="133"/>
      <c r="GO347" s="133"/>
      <c r="GP347" s="133"/>
      <c r="GQ347" s="133"/>
      <c r="GR347" s="133"/>
      <c r="GS347" s="133"/>
      <c r="GT347" s="133"/>
      <c r="GU347" s="133"/>
      <c r="GV347" s="133"/>
      <c r="GW347" s="133"/>
    </row>
    <row r="348" spans="1:205" s="296" customFormat="1">
      <c r="A348" s="384">
        <v>44869</v>
      </c>
      <c r="B348" s="200" t="s">
        <v>1822</v>
      </c>
      <c r="C348" s="204" t="s">
        <v>1802</v>
      </c>
      <c r="D348" s="261"/>
      <c r="E348" s="261">
        <v>1000000</v>
      </c>
      <c r="F348" s="386">
        <f t="shared" si="10"/>
        <v>320399819</v>
      </c>
      <c r="G348" s="60">
        <v>8</v>
      </c>
      <c r="H348" s="961" t="s">
        <v>1402</v>
      </c>
      <c r="I348" s="549"/>
      <c r="J348" s="133"/>
      <c r="K348" s="133"/>
      <c r="L348" s="133"/>
      <c r="M348" s="133"/>
      <c r="N348" s="133"/>
      <c r="O348" s="133"/>
      <c r="P348" s="133"/>
      <c r="Q348" s="133"/>
      <c r="R348" s="133"/>
      <c r="S348" s="133"/>
      <c r="T348" s="133"/>
      <c r="U348" s="133"/>
      <c r="V348" s="133"/>
      <c r="W348" s="133"/>
      <c r="X348" s="133"/>
      <c r="Y348" s="133"/>
      <c r="Z348" s="133"/>
      <c r="AA348" s="133"/>
      <c r="AB348" s="133"/>
      <c r="AC348" s="133"/>
      <c r="AD348" s="133"/>
      <c r="AE348" s="133"/>
      <c r="AF348" s="133"/>
      <c r="AG348" s="133"/>
      <c r="AH348" s="133"/>
      <c r="AI348" s="133"/>
      <c r="AJ348" s="133"/>
      <c r="AK348" s="133"/>
      <c r="AL348" s="133"/>
      <c r="AM348" s="133"/>
      <c r="AN348" s="133"/>
      <c r="AO348" s="133"/>
      <c r="AP348" s="133"/>
      <c r="AQ348" s="133"/>
      <c r="AR348" s="133"/>
      <c r="AS348" s="133"/>
      <c r="AT348" s="133"/>
      <c r="AU348" s="133"/>
      <c r="AV348" s="133"/>
      <c r="AW348" s="133"/>
      <c r="AX348" s="133"/>
      <c r="AY348" s="133"/>
      <c r="AZ348" s="133"/>
      <c r="BA348" s="133"/>
      <c r="BB348" s="133"/>
      <c r="BC348" s="133"/>
      <c r="BD348" s="133"/>
      <c r="BE348" s="133"/>
      <c r="BF348" s="133"/>
      <c r="BG348" s="133"/>
      <c r="BH348" s="133"/>
      <c r="BI348" s="133"/>
      <c r="BJ348" s="133"/>
      <c r="BK348" s="133"/>
      <c r="BL348" s="133"/>
      <c r="BM348" s="133"/>
      <c r="BN348" s="133"/>
      <c r="BO348" s="133"/>
      <c r="BP348" s="133"/>
      <c r="BQ348" s="133"/>
      <c r="BR348" s="133"/>
      <c r="BS348" s="133"/>
      <c r="BT348" s="133"/>
      <c r="BU348" s="133"/>
      <c r="BV348" s="133"/>
      <c r="BW348" s="133"/>
      <c r="BX348" s="133"/>
      <c r="BY348" s="133"/>
      <c r="BZ348" s="133"/>
      <c r="CA348" s="133"/>
      <c r="CB348" s="133"/>
      <c r="CC348" s="133"/>
      <c r="CD348" s="133"/>
      <c r="CE348" s="133"/>
      <c r="CF348" s="133"/>
      <c r="CG348" s="133"/>
      <c r="CH348" s="133"/>
      <c r="CI348" s="133"/>
      <c r="CJ348" s="133"/>
      <c r="CK348" s="133"/>
      <c r="CL348" s="133"/>
      <c r="CM348" s="133"/>
      <c r="CN348" s="133"/>
      <c r="CO348" s="133"/>
      <c r="CP348" s="133"/>
      <c r="CQ348" s="133"/>
      <c r="CR348" s="133"/>
      <c r="CS348" s="133"/>
      <c r="CT348" s="133"/>
      <c r="CU348" s="133"/>
      <c r="CV348" s="133"/>
      <c r="CW348" s="133"/>
      <c r="CX348" s="133"/>
      <c r="CY348" s="133"/>
      <c r="CZ348" s="133"/>
      <c r="DA348" s="133"/>
      <c r="DB348" s="133"/>
      <c r="DC348" s="133"/>
      <c r="DD348" s="133"/>
      <c r="DE348" s="133"/>
      <c r="DF348" s="133"/>
      <c r="DG348" s="133"/>
      <c r="DH348" s="133"/>
      <c r="DI348" s="133"/>
      <c r="DJ348" s="133"/>
      <c r="DK348" s="133"/>
      <c r="DL348" s="133"/>
      <c r="DM348" s="133"/>
      <c r="DN348" s="133"/>
      <c r="DO348" s="133"/>
      <c r="DP348" s="133"/>
      <c r="DQ348" s="133"/>
      <c r="DR348" s="133"/>
      <c r="DS348" s="133"/>
      <c r="DT348" s="133"/>
      <c r="DU348" s="133"/>
      <c r="DV348" s="133"/>
      <c r="DW348" s="133"/>
      <c r="DX348" s="133"/>
      <c r="DY348" s="133"/>
      <c r="DZ348" s="133"/>
      <c r="EA348" s="133"/>
      <c r="EB348" s="133"/>
      <c r="EC348" s="133"/>
      <c r="ED348" s="133"/>
      <c r="EE348" s="133"/>
      <c r="EF348" s="133"/>
      <c r="EG348" s="133"/>
      <c r="EH348" s="133"/>
      <c r="EI348" s="133"/>
      <c r="EJ348" s="133"/>
      <c r="EK348" s="133"/>
      <c r="EL348" s="133"/>
      <c r="EM348" s="133"/>
      <c r="EN348" s="133"/>
      <c r="EO348" s="133"/>
      <c r="EP348" s="133"/>
      <c r="EQ348" s="133"/>
      <c r="ER348" s="133"/>
      <c r="ES348" s="133"/>
      <c r="ET348" s="133"/>
      <c r="EU348" s="133"/>
      <c r="EV348" s="133"/>
      <c r="EW348" s="133"/>
      <c r="EX348" s="133"/>
      <c r="EY348" s="133"/>
      <c r="EZ348" s="133"/>
      <c r="FA348" s="133"/>
      <c r="FB348" s="133"/>
      <c r="FC348" s="133"/>
      <c r="FD348" s="133"/>
      <c r="FE348" s="133"/>
      <c r="FF348" s="133"/>
      <c r="FG348" s="133"/>
      <c r="FH348" s="133"/>
      <c r="FI348" s="133"/>
      <c r="FJ348" s="133"/>
      <c r="FK348" s="133"/>
      <c r="FL348" s="133"/>
      <c r="FM348" s="133"/>
      <c r="FN348" s="133"/>
      <c r="FO348" s="133"/>
      <c r="FP348" s="133"/>
      <c r="FQ348" s="133"/>
      <c r="FR348" s="133"/>
      <c r="FS348" s="133"/>
      <c r="FT348" s="133"/>
      <c r="FU348" s="133"/>
      <c r="FV348" s="133"/>
      <c r="FW348" s="133"/>
      <c r="FX348" s="133"/>
      <c r="FY348" s="133"/>
      <c r="FZ348" s="133"/>
      <c r="GA348" s="133"/>
      <c r="GB348" s="133"/>
      <c r="GC348" s="133"/>
      <c r="GD348" s="133"/>
      <c r="GE348" s="133"/>
      <c r="GF348" s="133"/>
      <c r="GG348" s="133"/>
      <c r="GH348" s="133"/>
      <c r="GI348" s="133"/>
      <c r="GJ348" s="133"/>
      <c r="GK348" s="133"/>
      <c r="GL348" s="133"/>
      <c r="GM348" s="133"/>
      <c r="GN348" s="133"/>
      <c r="GO348" s="133"/>
      <c r="GP348" s="133"/>
      <c r="GQ348" s="133"/>
      <c r="GR348" s="133"/>
      <c r="GS348" s="133"/>
      <c r="GT348" s="133"/>
      <c r="GU348" s="133"/>
      <c r="GV348" s="133"/>
      <c r="GW348" s="133"/>
    </row>
    <row r="349" spans="1:205" s="296" customFormat="1">
      <c r="A349" s="384">
        <v>44869</v>
      </c>
      <c r="B349" s="200" t="s">
        <v>1822</v>
      </c>
      <c r="C349" s="204" t="s">
        <v>1803</v>
      </c>
      <c r="D349" s="214"/>
      <c r="E349" s="261">
        <v>1000000</v>
      </c>
      <c r="F349" s="386">
        <f t="shared" si="10"/>
        <v>319399819</v>
      </c>
      <c r="G349" s="60">
        <v>8</v>
      </c>
      <c r="H349" s="961" t="s">
        <v>1403</v>
      </c>
      <c r="I349" s="549"/>
      <c r="J349" s="133"/>
      <c r="K349" s="133"/>
      <c r="L349" s="133"/>
      <c r="M349" s="133"/>
      <c r="N349" s="133"/>
      <c r="O349" s="133"/>
      <c r="P349" s="133"/>
      <c r="Q349" s="133"/>
      <c r="R349" s="133"/>
      <c r="S349" s="133"/>
      <c r="T349" s="133"/>
      <c r="U349" s="133"/>
      <c r="V349" s="133"/>
      <c r="W349" s="133"/>
      <c r="X349" s="133"/>
      <c r="Y349" s="133"/>
      <c r="Z349" s="133"/>
      <c r="AA349" s="133"/>
      <c r="AB349" s="133"/>
      <c r="AC349" s="133"/>
      <c r="AD349" s="133"/>
      <c r="AE349" s="133"/>
      <c r="AF349" s="133"/>
      <c r="AG349" s="133"/>
      <c r="AH349" s="133"/>
      <c r="AI349" s="133"/>
      <c r="AJ349" s="133"/>
      <c r="AK349" s="133"/>
      <c r="AL349" s="133"/>
      <c r="AM349" s="133"/>
      <c r="AN349" s="133"/>
      <c r="AO349" s="133"/>
      <c r="AP349" s="133"/>
      <c r="AQ349" s="133"/>
      <c r="AR349" s="133"/>
      <c r="AS349" s="133"/>
      <c r="AT349" s="133"/>
      <c r="AU349" s="133"/>
      <c r="AV349" s="133"/>
      <c r="AW349" s="133"/>
      <c r="AX349" s="133"/>
      <c r="AY349" s="133"/>
      <c r="AZ349" s="133"/>
      <c r="BA349" s="133"/>
      <c r="BB349" s="133"/>
      <c r="BC349" s="133"/>
      <c r="BD349" s="133"/>
      <c r="BE349" s="133"/>
      <c r="BF349" s="133"/>
      <c r="BG349" s="133"/>
      <c r="BH349" s="133"/>
      <c r="BI349" s="133"/>
      <c r="BJ349" s="133"/>
      <c r="BK349" s="133"/>
      <c r="BL349" s="133"/>
      <c r="BM349" s="133"/>
      <c r="BN349" s="133"/>
      <c r="BO349" s="133"/>
      <c r="BP349" s="133"/>
      <c r="BQ349" s="133"/>
      <c r="BR349" s="133"/>
      <c r="BS349" s="133"/>
      <c r="BT349" s="133"/>
      <c r="BU349" s="133"/>
      <c r="BV349" s="133"/>
      <c r="BW349" s="133"/>
      <c r="BX349" s="133"/>
      <c r="BY349" s="133"/>
      <c r="BZ349" s="133"/>
      <c r="CA349" s="133"/>
      <c r="CB349" s="133"/>
      <c r="CC349" s="133"/>
      <c r="CD349" s="133"/>
      <c r="CE349" s="133"/>
      <c r="CF349" s="133"/>
      <c r="CG349" s="133"/>
      <c r="CH349" s="133"/>
      <c r="CI349" s="133"/>
      <c r="CJ349" s="133"/>
      <c r="CK349" s="133"/>
      <c r="CL349" s="133"/>
      <c r="CM349" s="133"/>
      <c r="CN349" s="133"/>
      <c r="CO349" s="133"/>
      <c r="CP349" s="133"/>
      <c r="CQ349" s="133"/>
      <c r="CR349" s="133"/>
      <c r="CS349" s="133"/>
      <c r="CT349" s="133"/>
      <c r="CU349" s="133"/>
      <c r="CV349" s="133"/>
      <c r="CW349" s="133"/>
      <c r="CX349" s="133"/>
      <c r="CY349" s="133"/>
      <c r="CZ349" s="133"/>
      <c r="DA349" s="133"/>
      <c r="DB349" s="133"/>
      <c r="DC349" s="133"/>
      <c r="DD349" s="133"/>
      <c r="DE349" s="133"/>
      <c r="DF349" s="133"/>
      <c r="DG349" s="133"/>
      <c r="DH349" s="133"/>
      <c r="DI349" s="133"/>
      <c r="DJ349" s="133"/>
      <c r="DK349" s="133"/>
      <c r="DL349" s="133"/>
      <c r="DM349" s="133"/>
      <c r="DN349" s="133"/>
      <c r="DO349" s="133"/>
      <c r="DP349" s="133"/>
      <c r="DQ349" s="133"/>
      <c r="DR349" s="133"/>
      <c r="DS349" s="133"/>
      <c r="DT349" s="133"/>
      <c r="DU349" s="133"/>
      <c r="DV349" s="133"/>
      <c r="DW349" s="133"/>
      <c r="DX349" s="133"/>
      <c r="DY349" s="133"/>
      <c r="DZ349" s="133"/>
      <c r="EA349" s="133"/>
      <c r="EB349" s="133"/>
      <c r="EC349" s="133"/>
      <c r="ED349" s="133"/>
      <c r="EE349" s="133"/>
      <c r="EF349" s="133"/>
      <c r="EG349" s="133"/>
      <c r="EH349" s="133"/>
      <c r="EI349" s="133"/>
      <c r="EJ349" s="133"/>
      <c r="EK349" s="133"/>
      <c r="EL349" s="133"/>
      <c r="EM349" s="133"/>
      <c r="EN349" s="133"/>
      <c r="EO349" s="133"/>
      <c r="EP349" s="133"/>
      <c r="EQ349" s="133"/>
      <c r="ER349" s="133"/>
      <c r="ES349" s="133"/>
      <c r="ET349" s="133"/>
      <c r="EU349" s="133"/>
      <c r="EV349" s="133"/>
      <c r="EW349" s="133"/>
      <c r="EX349" s="133"/>
      <c r="EY349" s="133"/>
      <c r="EZ349" s="133"/>
      <c r="FA349" s="133"/>
      <c r="FB349" s="133"/>
      <c r="FC349" s="133"/>
      <c r="FD349" s="133"/>
      <c r="FE349" s="133"/>
      <c r="FF349" s="133"/>
      <c r="FG349" s="133"/>
      <c r="FH349" s="133"/>
      <c r="FI349" s="133"/>
      <c r="FJ349" s="133"/>
      <c r="FK349" s="133"/>
      <c r="FL349" s="133"/>
      <c r="FM349" s="133"/>
      <c r="FN349" s="133"/>
      <c r="FO349" s="133"/>
      <c r="FP349" s="133"/>
      <c r="FQ349" s="133"/>
      <c r="FR349" s="133"/>
      <c r="FS349" s="133"/>
      <c r="FT349" s="133"/>
      <c r="FU349" s="133"/>
      <c r="FV349" s="133"/>
      <c r="FW349" s="133"/>
      <c r="FX349" s="133"/>
      <c r="FY349" s="133"/>
      <c r="FZ349" s="133"/>
      <c r="GA349" s="133"/>
      <c r="GB349" s="133"/>
      <c r="GC349" s="133"/>
      <c r="GD349" s="133"/>
      <c r="GE349" s="133"/>
      <c r="GF349" s="133"/>
      <c r="GG349" s="133"/>
      <c r="GH349" s="133"/>
      <c r="GI349" s="133"/>
      <c r="GJ349" s="133"/>
      <c r="GK349" s="133"/>
      <c r="GL349" s="133"/>
      <c r="GM349" s="133"/>
      <c r="GN349" s="133"/>
      <c r="GO349" s="133"/>
      <c r="GP349" s="133"/>
      <c r="GQ349" s="133"/>
      <c r="GR349" s="133"/>
      <c r="GS349" s="133"/>
      <c r="GT349" s="133"/>
      <c r="GU349" s="133"/>
      <c r="GV349" s="133"/>
      <c r="GW349" s="133"/>
    </row>
    <row r="350" spans="1:205" s="296" customFormat="1">
      <c r="A350" s="384">
        <v>44869</v>
      </c>
      <c r="B350" s="200" t="s">
        <v>1822</v>
      </c>
      <c r="C350" s="204" t="s">
        <v>1804</v>
      </c>
      <c r="D350" s="261"/>
      <c r="E350" s="261">
        <v>1000000</v>
      </c>
      <c r="F350" s="386">
        <f t="shared" si="10"/>
        <v>318399819</v>
      </c>
      <c r="G350" s="60">
        <v>8</v>
      </c>
      <c r="H350" s="961" t="s">
        <v>1403</v>
      </c>
      <c r="I350" s="549"/>
      <c r="J350" s="133"/>
      <c r="K350" s="133"/>
      <c r="L350" s="133"/>
      <c r="M350" s="133"/>
      <c r="N350" s="133"/>
      <c r="O350" s="133"/>
      <c r="P350" s="133"/>
      <c r="Q350" s="133"/>
      <c r="R350" s="133"/>
      <c r="S350" s="133"/>
      <c r="T350" s="133"/>
      <c r="U350" s="133"/>
      <c r="V350" s="133"/>
      <c r="W350" s="133"/>
      <c r="X350" s="133"/>
      <c r="Y350" s="133"/>
      <c r="Z350" s="133"/>
      <c r="AA350" s="133"/>
      <c r="AB350" s="133"/>
      <c r="AC350" s="133"/>
      <c r="AD350" s="133"/>
      <c r="AE350" s="133"/>
      <c r="AF350" s="133"/>
      <c r="AG350" s="133"/>
      <c r="AH350" s="133"/>
      <c r="AI350" s="133"/>
      <c r="AJ350" s="133"/>
      <c r="AK350" s="133"/>
      <c r="AL350" s="133"/>
      <c r="AM350" s="133"/>
      <c r="AN350" s="133"/>
      <c r="AO350" s="133"/>
      <c r="AP350" s="133"/>
      <c r="AQ350" s="133"/>
      <c r="AR350" s="133"/>
      <c r="AS350" s="133"/>
      <c r="AT350" s="133"/>
      <c r="AU350" s="133"/>
      <c r="AV350" s="133"/>
      <c r="AW350" s="133"/>
      <c r="AX350" s="133"/>
      <c r="AY350" s="133"/>
      <c r="AZ350" s="133"/>
      <c r="BA350" s="133"/>
      <c r="BB350" s="133"/>
      <c r="BC350" s="133"/>
      <c r="BD350" s="133"/>
      <c r="BE350" s="133"/>
      <c r="BF350" s="133"/>
      <c r="BG350" s="133"/>
      <c r="BH350" s="133"/>
      <c r="BI350" s="133"/>
      <c r="BJ350" s="133"/>
      <c r="BK350" s="133"/>
      <c r="BL350" s="133"/>
      <c r="BM350" s="133"/>
      <c r="BN350" s="133"/>
      <c r="BO350" s="133"/>
      <c r="BP350" s="133"/>
      <c r="BQ350" s="133"/>
      <c r="BR350" s="133"/>
      <c r="BS350" s="133"/>
      <c r="BT350" s="133"/>
      <c r="BU350" s="133"/>
      <c r="BV350" s="133"/>
      <c r="BW350" s="133"/>
      <c r="BX350" s="133"/>
      <c r="BY350" s="133"/>
      <c r="BZ350" s="133"/>
      <c r="CA350" s="133"/>
      <c r="CB350" s="133"/>
      <c r="CC350" s="133"/>
      <c r="CD350" s="133"/>
      <c r="CE350" s="133"/>
      <c r="CF350" s="133"/>
      <c r="CG350" s="133"/>
      <c r="CH350" s="133"/>
      <c r="CI350" s="133"/>
      <c r="CJ350" s="133"/>
      <c r="CK350" s="133"/>
      <c r="CL350" s="133"/>
      <c r="CM350" s="133"/>
      <c r="CN350" s="133"/>
      <c r="CO350" s="133"/>
      <c r="CP350" s="133"/>
      <c r="CQ350" s="133"/>
      <c r="CR350" s="133"/>
      <c r="CS350" s="133"/>
      <c r="CT350" s="133"/>
      <c r="CU350" s="133"/>
      <c r="CV350" s="133"/>
      <c r="CW350" s="133"/>
      <c r="CX350" s="133"/>
      <c r="CY350" s="133"/>
      <c r="CZ350" s="133"/>
      <c r="DA350" s="133"/>
      <c r="DB350" s="133"/>
      <c r="DC350" s="133"/>
      <c r="DD350" s="133"/>
      <c r="DE350" s="133"/>
      <c r="DF350" s="133"/>
      <c r="DG350" s="133"/>
      <c r="DH350" s="133"/>
      <c r="DI350" s="133"/>
      <c r="DJ350" s="133"/>
      <c r="DK350" s="133"/>
      <c r="DL350" s="133"/>
      <c r="DM350" s="133"/>
      <c r="DN350" s="133"/>
      <c r="DO350" s="133"/>
      <c r="DP350" s="133"/>
      <c r="DQ350" s="133"/>
      <c r="DR350" s="133"/>
      <c r="DS350" s="133"/>
      <c r="DT350" s="133"/>
      <c r="DU350" s="133"/>
      <c r="DV350" s="133"/>
      <c r="DW350" s="133"/>
      <c r="DX350" s="133"/>
      <c r="DY350" s="133"/>
      <c r="DZ350" s="133"/>
      <c r="EA350" s="133"/>
      <c r="EB350" s="133"/>
      <c r="EC350" s="133"/>
      <c r="ED350" s="133"/>
      <c r="EE350" s="133"/>
      <c r="EF350" s="133"/>
      <c r="EG350" s="133"/>
      <c r="EH350" s="133"/>
      <c r="EI350" s="133"/>
      <c r="EJ350" s="133"/>
      <c r="EK350" s="133"/>
      <c r="EL350" s="133"/>
      <c r="EM350" s="133"/>
      <c r="EN350" s="133"/>
      <c r="EO350" s="133"/>
      <c r="EP350" s="133"/>
      <c r="EQ350" s="133"/>
      <c r="ER350" s="133"/>
      <c r="ES350" s="133"/>
      <c r="ET350" s="133"/>
      <c r="EU350" s="133"/>
      <c r="EV350" s="133"/>
      <c r="EW350" s="133"/>
      <c r="EX350" s="133"/>
      <c r="EY350" s="133"/>
      <c r="EZ350" s="133"/>
      <c r="FA350" s="133"/>
      <c r="FB350" s="133"/>
      <c r="FC350" s="133"/>
      <c r="FD350" s="133"/>
      <c r="FE350" s="133"/>
      <c r="FF350" s="133"/>
      <c r="FG350" s="133"/>
      <c r="FH350" s="133"/>
      <c r="FI350" s="133"/>
      <c r="FJ350" s="133"/>
      <c r="FK350" s="133"/>
      <c r="FL350" s="133"/>
      <c r="FM350" s="133"/>
      <c r="FN350" s="133"/>
      <c r="FO350" s="133"/>
      <c r="FP350" s="133"/>
      <c r="FQ350" s="133"/>
      <c r="FR350" s="133"/>
      <c r="FS350" s="133"/>
      <c r="FT350" s="133"/>
      <c r="FU350" s="133"/>
      <c r="FV350" s="133"/>
      <c r="FW350" s="133"/>
      <c r="FX350" s="133"/>
      <c r="FY350" s="133"/>
      <c r="FZ350" s="133"/>
      <c r="GA350" s="133"/>
      <c r="GB350" s="133"/>
      <c r="GC350" s="133"/>
      <c r="GD350" s="133"/>
      <c r="GE350" s="133"/>
      <c r="GF350" s="133"/>
      <c r="GG350" s="133"/>
      <c r="GH350" s="133"/>
      <c r="GI350" s="133"/>
      <c r="GJ350" s="133"/>
      <c r="GK350" s="133"/>
      <c r="GL350" s="133"/>
      <c r="GM350" s="133"/>
      <c r="GN350" s="133"/>
      <c r="GO350" s="133"/>
      <c r="GP350" s="133"/>
      <c r="GQ350" s="133"/>
      <c r="GR350" s="133"/>
      <c r="GS350" s="133"/>
      <c r="GT350" s="133"/>
      <c r="GU350" s="133"/>
      <c r="GV350" s="133"/>
      <c r="GW350" s="133"/>
    </row>
    <row r="351" spans="1:205" s="296" customFormat="1" ht="25.5">
      <c r="A351" s="384">
        <v>44869</v>
      </c>
      <c r="B351" s="200" t="s">
        <v>1822</v>
      </c>
      <c r="C351" s="206" t="s">
        <v>1805</v>
      </c>
      <c r="D351" s="261"/>
      <c r="E351" s="261">
        <v>3000000</v>
      </c>
      <c r="F351" s="386">
        <f t="shared" si="10"/>
        <v>315399819</v>
      </c>
      <c r="G351" s="60">
        <v>8</v>
      </c>
      <c r="H351" s="961" t="s">
        <v>1401</v>
      </c>
      <c r="I351" s="549"/>
      <c r="J351" s="133"/>
      <c r="K351" s="133"/>
      <c r="L351" s="133"/>
      <c r="M351" s="133"/>
      <c r="N351" s="133"/>
      <c r="O351" s="133"/>
      <c r="P351" s="133"/>
      <c r="Q351" s="133"/>
      <c r="R351" s="133"/>
      <c r="S351" s="133"/>
      <c r="T351" s="133"/>
      <c r="U351" s="133"/>
      <c r="V351" s="133"/>
      <c r="W351" s="133"/>
      <c r="X351" s="133"/>
      <c r="Y351" s="133"/>
      <c r="Z351" s="133"/>
      <c r="AA351" s="133"/>
      <c r="AB351" s="133"/>
      <c r="AC351" s="133"/>
      <c r="AD351" s="133"/>
      <c r="AE351" s="133"/>
      <c r="AF351" s="133"/>
      <c r="AG351" s="133"/>
      <c r="AH351" s="133"/>
      <c r="AI351" s="133"/>
      <c r="AJ351" s="133"/>
      <c r="AK351" s="133"/>
      <c r="AL351" s="133"/>
      <c r="AM351" s="133"/>
      <c r="AN351" s="133"/>
      <c r="AO351" s="133"/>
      <c r="AP351" s="133"/>
      <c r="AQ351" s="133"/>
      <c r="AR351" s="133"/>
      <c r="AS351" s="133"/>
      <c r="AT351" s="133"/>
      <c r="AU351" s="133"/>
      <c r="AV351" s="133"/>
      <c r="AW351" s="133"/>
      <c r="AX351" s="133"/>
      <c r="AY351" s="133"/>
      <c r="AZ351" s="133"/>
      <c r="BA351" s="133"/>
      <c r="BB351" s="133"/>
      <c r="BC351" s="133"/>
      <c r="BD351" s="133"/>
      <c r="BE351" s="133"/>
      <c r="BF351" s="133"/>
      <c r="BG351" s="133"/>
      <c r="BH351" s="133"/>
      <c r="BI351" s="133"/>
      <c r="BJ351" s="133"/>
      <c r="BK351" s="133"/>
      <c r="BL351" s="133"/>
      <c r="BM351" s="133"/>
      <c r="BN351" s="133"/>
      <c r="BO351" s="133"/>
      <c r="BP351" s="133"/>
      <c r="BQ351" s="133"/>
      <c r="BR351" s="133"/>
      <c r="BS351" s="133"/>
      <c r="BT351" s="133"/>
      <c r="BU351" s="133"/>
      <c r="BV351" s="133"/>
      <c r="BW351" s="133"/>
      <c r="BX351" s="133"/>
      <c r="BY351" s="133"/>
      <c r="BZ351" s="133"/>
      <c r="CA351" s="133"/>
      <c r="CB351" s="133"/>
      <c r="CC351" s="133"/>
      <c r="CD351" s="133"/>
      <c r="CE351" s="133"/>
      <c r="CF351" s="133"/>
      <c r="CG351" s="133"/>
      <c r="CH351" s="133"/>
      <c r="CI351" s="133"/>
      <c r="CJ351" s="133"/>
      <c r="CK351" s="133"/>
      <c r="CL351" s="133"/>
      <c r="CM351" s="133"/>
      <c r="CN351" s="133"/>
      <c r="CO351" s="133"/>
      <c r="CP351" s="133"/>
      <c r="CQ351" s="133"/>
      <c r="CR351" s="133"/>
      <c r="CS351" s="133"/>
      <c r="CT351" s="133"/>
      <c r="CU351" s="133"/>
      <c r="CV351" s="133"/>
      <c r="CW351" s="133"/>
      <c r="CX351" s="133"/>
      <c r="CY351" s="133"/>
      <c r="CZ351" s="133"/>
      <c r="DA351" s="133"/>
      <c r="DB351" s="133"/>
      <c r="DC351" s="133"/>
      <c r="DD351" s="133"/>
      <c r="DE351" s="133"/>
      <c r="DF351" s="133"/>
      <c r="DG351" s="133"/>
      <c r="DH351" s="133"/>
      <c r="DI351" s="133"/>
      <c r="DJ351" s="133"/>
      <c r="DK351" s="133"/>
      <c r="DL351" s="133"/>
      <c r="DM351" s="133"/>
      <c r="DN351" s="133"/>
      <c r="DO351" s="133"/>
      <c r="DP351" s="133"/>
      <c r="DQ351" s="133"/>
      <c r="DR351" s="133"/>
      <c r="DS351" s="133"/>
      <c r="DT351" s="133"/>
      <c r="DU351" s="133"/>
      <c r="DV351" s="133"/>
      <c r="DW351" s="133"/>
      <c r="DX351" s="133"/>
      <c r="DY351" s="133"/>
      <c r="DZ351" s="133"/>
      <c r="EA351" s="133"/>
      <c r="EB351" s="133"/>
      <c r="EC351" s="133"/>
      <c r="ED351" s="133"/>
      <c r="EE351" s="133"/>
      <c r="EF351" s="133"/>
      <c r="EG351" s="133"/>
      <c r="EH351" s="133"/>
      <c r="EI351" s="133"/>
      <c r="EJ351" s="133"/>
      <c r="EK351" s="133"/>
      <c r="EL351" s="133"/>
      <c r="EM351" s="133"/>
      <c r="EN351" s="133"/>
      <c r="EO351" s="133"/>
      <c r="EP351" s="133"/>
      <c r="EQ351" s="133"/>
      <c r="ER351" s="133"/>
      <c r="ES351" s="133"/>
      <c r="ET351" s="133"/>
      <c r="EU351" s="133"/>
      <c r="EV351" s="133"/>
      <c r="EW351" s="133"/>
      <c r="EX351" s="133"/>
      <c r="EY351" s="133"/>
      <c r="EZ351" s="133"/>
      <c r="FA351" s="133"/>
      <c r="FB351" s="133"/>
      <c r="FC351" s="133"/>
      <c r="FD351" s="133"/>
      <c r="FE351" s="133"/>
      <c r="FF351" s="133"/>
      <c r="FG351" s="133"/>
      <c r="FH351" s="133"/>
      <c r="FI351" s="133"/>
      <c r="FJ351" s="133"/>
      <c r="FK351" s="133"/>
      <c r="FL351" s="133"/>
      <c r="FM351" s="133"/>
      <c r="FN351" s="133"/>
      <c r="FO351" s="133"/>
      <c r="FP351" s="133"/>
      <c r="FQ351" s="133"/>
      <c r="FR351" s="133"/>
      <c r="FS351" s="133"/>
      <c r="FT351" s="133"/>
      <c r="FU351" s="133"/>
      <c r="FV351" s="133"/>
      <c r="FW351" s="133"/>
      <c r="FX351" s="133"/>
      <c r="FY351" s="133"/>
      <c r="FZ351" s="133"/>
      <c r="GA351" s="133"/>
      <c r="GB351" s="133"/>
      <c r="GC351" s="133"/>
      <c r="GD351" s="133"/>
      <c r="GE351" s="133"/>
      <c r="GF351" s="133"/>
      <c r="GG351" s="133"/>
      <c r="GH351" s="133"/>
      <c r="GI351" s="133"/>
      <c r="GJ351" s="133"/>
      <c r="GK351" s="133"/>
      <c r="GL351" s="133"/>
      <c r="GM351" s="133"/>
      <c r="GN351" s="133"/>
      <c r="GO351" s="133"/>
      <c r="GP351" s="133"/>
      <c r="GQ351" s="133"/>
      <c r="GR351" s="133"/>
      <c r="GS351" s="133"/>
      <c r="GT351" s="133"/>
      <c r="GU351" s="133"/>
      <c r="GV351" s="133"/>
      <c r="GW351" s="133"/>
    </row>
    <row r="352" spans="1:205" s="296" customFormat="1">
      <c r="A352" s="384">
        <v>44871</v>
      </c>
      <c r="B352" s="200" t="s">
        <v>1823</v>
      </c>
      <c r="C352" s="206" t="s">
        <v>2489</v>
      </c>
      <c r="D352" s="261">
        <v>200000</v>
      </c>
      <c r="E352" s="261"/>
      <c r="F352" s="386">
        <f t="shared" si="10"/>
        <v>315599819</v>
      </c>
      <c r="G352" s="60">
        <v>3</v>
      </c>
      <c r="H352" s="310"/>
      <c r="I352" s="549"/>
      <c r="J352" s="133"/>
      <c r="K352" s="133"/>
      <c r="L352" s="133"/>
      <c r="M352" s="133"/>
      <c r="N352" s="133"/>
      <c r="O352" s="133"/>
      <c r="P352" s="133"/>
      <c r="Q352" s="133"/>
      <c r="R352" s="133"/>
      <c r="S352" s="133"/>
      <c r="T352" s="133"/>
      <c r="U352" s="133"/>
      <c r="V352" s="133"/>
      <c r="W352" s="133"/>
      <c r="X352" s="133"/>
      <c r="Y352" s="133"/>
      <c r="Z352" s="133"/>
      <c r="AA352" s="133"/>
      <c r="AB352" s="133"/>
      <c r="AC352" s="133"/>
      <c r="AD352" s="133"/>
      <c r="AE352" s="133"/>
      <c r="AF352" s="133"/>
      <c r="AG352" s="133"/>
      <c r="AH352" s="133"/>
      <c r="AI352" s="133"/>
      <c r="AJ352" s="133"/>
      <c r="AK352" s="133"/>
      <c r="AL352" s="133"/>
      <c r="AM352" s="133"/>
      <c r="AN352" s="133"/>
      <c r="AO352" s="133"/>
      <c r="AP352" s="133"/>
      <c r="AQ352" s="133"/>
      <c r="AR352" s="133"/>
      <c r="AS352" s="133"/>
      <c r="AT352" s="133"/>
      <c r="AU352" s="133"/>
      <c r="AV352" s="133"/>
      <c r="AW352" s="133"/>
      <c r="AX352" s="133"/>
      <c r="AY352" s="133"/>
      <c r="AZ352" s="133"/>
      <c r="BA352" s="133"/>
      <c r="BB352" s="133"/>
      <c r="BC352" s="133"/>
      <c r="BD352" s="133"/>
      <c r="BE352" s="133"/>
      <c r="BF352" s="133"/>
      <c r="BG352" s="133"/>
      <c r="BH352" s="133"/>
      <c r="BI352" s="133"/>
      <c r="BJ352" s="133"/>
      <c r="BK352" s="133"/>
      <c r="BL352" s="133"/>
      <c r="BM352" s="133"/>
      <c r="BN352" s="133"/>
      <c r="BO352" s="133"/>
      <c r="BP352" s="133"/>
      <c r="BQ352" s="133"/>
      <c r="BR352" s="133"/>
      <c r="BS352" s="133"/>
      <c r="BT352" s="133"/>
      <c r="BU352" s="133"/>
      <c r="BV352" s="133"/>
      <c r="BW352" s="133"/>
      <c r="BX352" s="133"/>
      <c r="BY352" s="133"/>
      <c r="BZ352" s="133"/>
      <c r="CA352" s="133"/>
      <c r="CB352" s="133"/>
      <c r="CC352" s="133"/>
      <c r="CD352" s="133"/>
      <c r="CE352" s="133"/>
      <c r="CF352" s="133"/>
      <c r="CG352" s="133"/>
      <c r="CH352" s="133"/>
      <c r="CI352" s="133"/>
      <c r="CJ352" s="133"/>
      <c r="CK352" s="133"/>
      <c r="CL352" s="133"/>
      <c r="CM352" s="133"/>
      <c r="CN352" s="133"/>
      <c r="CO352" s="133"/>
      <c r="CP352" s="133"/>
      <c r="CQ352" s="133"/>
      <c r="CR352" s="133"/>
      <c r="CS352" s="133"/>
      <c r="CT352" s="133"/>
      <c r="CU352" s="133"/>
      <c r="CV352" s="133"/>
      <c r="CW352" s="133"/>
      <c r="CX352" s="133"/>
      <c r="CY352" s="133"/>
      <c r="CZ352" s="133"/>
      <c r="DA352" s="133"/>
      <c r="DB352" s="133"/>
      <c r="DC352" s="133"/>
      <c r="DD352" s="133"/>
      <c r="DE352" s="133"/>
      <c r="DF352" s="133"/>
      <c r="DG352" s="133"/>
      <c r="DH352" s="133"/>
      <c r="DI352" s="133"/>
      <c r="DJ352" s="133"/>
      <c r="DK352" s="133"/>
      <c r="DL352" s="133"/>
      <c r="DM352" s="133"/>
      <c r="DN352" s="133"/>
      <c r="DO352" s="133"/>
      <c r="DP352" s="133"/>
      <c r="DQ352" s="133"/>
      <c r="DR352" s="133"/>
      <c r="DS352" s="133"/>
      <c r="DT352" s="133"/>
      <c r="DU352" s="133"/>
      <c r="DV352" s="133"/>
      <c r="DW352" s="133"/>
      <c r="DX352" s="133"/>
      <c r="DY352" s="133"/>
      <c r="DZ352" s="133"/>
      <c r="EA352" s="133"/>
      <c r="EB352" s="133"/>
      <c r="EC352" s="133"/>
      <c r="ED352" s="133"/>
      <c r="EE352" s="133"/>
      <c r="EF352" s="133"/>
      <c r="EG352" s="133"/>
      <c r="EH352" s="133"/>
      <c r="EI352" s="133"/>
      <c r="EJ352" s="133"/>
      <c r="EK352" s="133"/>
      <c r="EL352" s="133"/>
      <c r="EM352" s="133"/>
      <c r="EN352" s="133"/>
      <c r="EO352" s="133"/>
      <c r="EP352" s="133"/>
      <c r="EQ352" s="133"/>
      <c r="ER352" s="133"/>
      <c r="ES352" s="133"/>
      <c r="ET352" s="133"/>
      <c r="EU352" s="133"/>
      <c r="EV352" s="133"/>
      <c r="EW352" s="133"/>
      <c r="EX352" s="133"/>
      <c r="EY352" s="133"/>
      <c r="EZ352" s="133"/>
      <c r="FA352" s="133"/>
      <c r="FB352" s="133"/>
      <c r="FC352" s="133"/>
      <c r="FD352" s="133"/>
      <c r="FE352" s="133"/>
      <c r="FF352" s="133"/>
      <c r="FG352" s="133"/>
      <c r="FH352" s="133"/>
      <c r="FI352" s="133"/>
      <c r="FJ352" s="133"/>
      <c r="FK352" s="133"/>
      <c r="FL352" s="133"/>
      <c r="FM352" s="133"/>
      <c r="FN352" s="133"/>
      <c r="FO352" s="133"/>
      <c r="FP352" s="133"/>
      <c r="FQ352" s="133"/>
      <c r="FR352" s="133"/>
      <c r="FS352" s="133"/>
      <c r="FT352" s="133"/>
      <c r="FU352" s="133"/>
      <c r="FV352" s="133"/>
      <c r="FW352" s="133"/>
      <c r="FX352" s="133"/>
      <c r="FY352" s="133"/>
      <c r="FZ352" s="133"/>
      <c r="GA352" s="133"/>
      <c r="GB352" s="133"/>
      <c r="GC352" s="133"/>
      <c r="GD352" s="133"/>
      <c r="GE352" s="133"/>
      <c r="GF352" s="133"/>
      <c r="GG352" s="133"/>
      <c r="GH352" s="133"/>
      <c r="GI352" s="133"/>
      <c r="GJ352" s="133"/>
      <c r="GK352" s="133"/>
      <c r="GL352" s="133"/>
      <c r="GM352" s="133"/>
      <c r="GN352" s="133"/>
      <c r="GO352" s="133"/>
      <c r="GP352" s="133"/>
      <c r="GQ352" s="133"/>
      <c r="GR352" s="133"/>
      <c r="GS352" s="133"/>
      <c r="GT352" s="133"/>
      <c r="GU352" s="133"/>
      <c r="GV352" s="133"/>
      <c r="GW352" s="133"/>
    </row>
    <row r="353" spans="1:205" s="296" customFormat="1">
      <c r="A353" s="384">
        <v>44872</v>
      </c>
      <c r="B353" s="200" t="s">
        <v>1825</v>
      </c>
      <c r="C353" s="216" t="s">
        <v>1806</v>
      </c>
      <c r="D353" s="214"/>
      <c r="E353" s="261">
        <v>42000000</v>
      </c>
      <c r="F353" s="386">
        <f t="shared" si="10"/>
        <v>273599819</v>
      </c>
      <c r="G353" s="60">
        <v>6</v>
      </c>
      <c r="H353" s="310">
        <v>6.1</v>
      </c>
      <c r="I353" s="549"/>
      <c r="J353" s="133"/>
      <c r="K353" s="133"/>
      <c r="L353" s="133"/>
      <c r="M353" s="133"/>
      <c r="N353" s="133"/>
      <c r="O353" s="133"/>
      <c r="P353" s="133"/>
      <c r="Q353" s="133"/>
      <c r="R353" s="133"/>
      <c r="S353" s="133"/>
      <c r="T353" s="133"/>
      <c r="U353" s="133"/>
      <c r="V353" s="133"/>
      <c r="W353" s="133"/>
      <c r="X353" s="133"/>
      <c r="Y353" s="133"/>
      <c r="Z353" s="133"/>
      <c r="AA353" s="133"/>
      <c r="AB353" s="133"/>
      <c r="AC353" s="133"/>
      <c r="AD353" s="133"/>
      <c r="AE353" s="133"/>
      <c r="AF353" s="133"/>
      <c r="AG353" s="133"/>
      <c r="AH353" s="133"/>
      <c r="AI353" s="133"/>
      <c r="AJ353" s="133"/>
      <c r="AK353" s="133"/>
      <c r="AL353" s="133"/>
      <c r="AM353" s="133"/>
      <c r="AN353" s="133"/>
      <c r="AO353" s="133"/>
      <c r="AP353" s="133"/>
      <c r="AQ353" s="133"/>
      <c r="AR353" s="133"/>
      <c r="AS353" s="133"/>
      <c r="AT353" s="133"/>
      <c r="AU353" s="133"/>
      <c r="AV353" s="133"/>
      <c r="AW353" s="133"/>
      <c r="AX353" s="133"/>
      <c r="AY353" s="133"/>
      <c r="AZ353" s="133"/>
      <c r="BA353" s="133"/>
      <c r="BB353" s="133"/>
      <c r="BC353" s="133"/>
      <c r="BD353" s="133"/>
      <c r="BE353" s="133"/>
      <c r="BF353" s="133"/>
      <c r="BG353" s="133"/>
      <c r="BH353" s="133"/>
      <c r="BI353" s="133"/>
      <c r="BJ353" s="133"/>
      <c r="BK353" s="133"/>
      <c r="BL353" s="133"/>
      <c r="BM353" s="133"/>
      <c r="BN353" s="133"/>
      <c r="BO353" s="133"/>
      <c r="BP353" s="133"/>
      <c r="BQ353" s="133"/>
      <c r="BR353" s="133"/>
      <c r="BS353" s="133"/>
      <c r="BT353" s="133"/>
      <c r="BU353" s="133"/>
      <c r="BV353" s="133"/>
      <c r="BW353" s="133"/>
      <c r="BX353" s="133"/>
      <c r="BY353" s="133"/>
      <c r="BZ353" s="133"/>
      <c r="CA353" s="133"/>
      <c r="CB353" s="133"/>
      <c r="CC353" s="133"/>
      <c r="CD353" s="133"/>
      <c r="CE353" s="133"/>
      <c r="CF353" s="133"/>
      <c r="CG353" s="133"/>
      <c r="CH353" s="133"/>
      <c r="CI353" s="133"/>
      <c r="CJ353" s="133"/>
      <c r="CK353" s="133"/>
      <c r="CL353" s="133"/>
      <c r="CM353" s="133"/>
      <c r="CN353" s="133"/>
      <c r="CO353" s="133"/>
      <c r="CP353" s="133"/>
      <c r="CQ353" s="133"/>
      <c r="CR353" s="133"/>
      <c r="CS353" s="133"/>
      <c r="CT353" s="133"/>
      <c r="CU353" s="133"/>
      <c r="CV353" s="133"/>
      <c r="CW353" s="133"/>
      <c r="CX353" s="133"/>
      <c r="CY353" s="133"/>
      <c r="CZ353" s="133"/>
      <c r="DA353" s="133"/>
      <c r="DB353" s="133"/>
      <c r="DC353" s="133"/>
      <c r="DD353" s="133"/>
      <c r="DE353" s="133"/>
      <c r="DF353" s="133"/>
      <c r="DG353" s="133"/>
      <c r="DH353" s="133"/>
      <c r="DI353" s="133"/>
      <c r="DJ353" s="133"/>
      <c r="DK353" s="133"/>
      <c r="DL353" s="133"/>
      <c r="DM353" s="133"/>
      <c r="DN353" s="133"/>
      <c r="DO353" s="133"/>
      <c r="DP353" s="133"/>
      <c r="DQ353" s="133"/>
      <c r="DR353" s="133"/>
      <c r="DS353" s="133"/>
      <c r="DT353" s="133"/>
      <c r="DU353" s="133"/>
      <c r="DV353" s="133"/>
      <c r="DW353" s="133"/>
      <c r="DX353" s="133"/>
      <c r="DY353" s="133"/>
      <c r="DZ353" s="133"/>
      <c r="EA353" s="133"/>
      <c r="EB353" s="133"/>
      <c r="EC353" s="133"/>
      <c r="ED353" s="133"/>
      <c r="EE353" s="133"/>
      <c r="EF353" s="133"/>
      <c r="EG353" s="133"/>
      <c r="EH353" s="133"/>
      <c r="EI353" s="133"/>
      <c r="EJ353" s="133"/>
      <c r="EK353" s="133"/>
      <c r="EL353" s="133"/>
      <c r="EM353" s="133"/>
      <c r="EN353" s="133"/>
      <c r="EO353" s="133"/>
      <c r="EP353" s="133"/>
      <c r="EQ353" s="133"/>
      <c r="ER353" s="133"/>
      <c r="ES353" s="133"/>
      <c r="ET353" s="133"/>
      <c r="EU353" s="133"/>
      <c r="EV353" s="133"/>
      <c r="EW353" s="133"/>
      <c r="EX353" s="133"/>
      <c r="EY353" s="133"/>
      <c r="EZ353" s="133"/>
      <c r="FA353" s="133"/>
      <c r="FB353" s="133"/>
      <c r="FC353" s="133"/>
      <c r="FD353" s="133"/>
      <c r="FE353" s="133"/>
      <c r="FF353" s="133"/>
      <c r="FG353" s="133"/>
      <c r="FH353" s="133"/>
      <c r="FI353" s="133"/>
      <c r="FJ353" s="133"/>
      <c r="FK353" s="133"/>
      <c r="FL353" s="133"/>
      <c r="FM353" s="133"/>
      <c r="FN353" s="133"/>
      <c r="FO353" s="133"/>
      <c r="FP353" s="133"/>
      <c r="FQ353" s="133"/>
      <c r="FR353" s="133"/>
      <c r="FS353" s="133"/>
      <c r="FT353" s="133"/>
      <c r="FU353" s="133"/>
      <c r="FV353" s="133"/>
      <c r="FW353" s="133"/>
      <c r="FX353" s="133"/>
      <c r="FY353" s="133"/>
      <c r="FZ353" s="133"/>
      <c r="GA353" s="133"/>
      <c r="GB353" s="133"/>
      <c r="GC353" s="133"/>
      <c r="GD353" s="133"/>
      <c r="GE353" s="133"/>
      <c r="GF353" s="133"/>
      <c r="GG353" s="133"/>
      <c r="GH353" s="133"/>
      <c r="GI353" s="133"/>
      <c r="GJ353" s="133"/>
      <c r="GK353" s="133"/>
      <c r="GL353" s="133"/>
      <c r="GM353" s="133"/>
      <c r="GN353" s="133"/>
      <c r="GO353" s="133"/>
      <c r="GP353" s="133"/>
      <c r="GQ353" s="133"/>
      <c r="GR353" s="133"/>
      <c r="GS353" s="133"/>
      <c r="GT353" s="133"/>
      <c r="GU353" s="133"/>
      <c r="GV353" s="133"/>
      <c r="GW353" s="133"/>
    </row>
    <row r="354" spans="1:205" s="296" customFormat="1" ht="25.5">
      <c r="A354" s="384">
        <v>44872</v>
      </c>
      <c r="B354" s="200" t="s">
        <v>1825</v>
      </c>
      <c r="C354" s="216" t="s">
        <v>1811</v>
      </c>
      <c r="D354" s="261"/>
      <c r="E354" s="261">
        <v>35316000</v>
      </c>
      <c r="F354" s="386">
        <f t="shared" si="10"/>
        <v>238283819</v>
      </c>
      <c r="G354" s="60">
        <v>6</v>
      </c>
      <c r="H354" s="310">
        <v>6.1</v>
      </c>
      <c r="I354" s="549"/>
      <c r="J354" s="133"/>
      <c r="K354" s="133"/>
      <c r="L354" s="133"/>
      <c r="M354" s="133"/>
      <c r="N354" s="133"/>
      <c r="O354" s="133"/>
      <c r="P354" s="133"/>
      <c r="Q354" s="133"/>
      <c r="R354" s="133"/>
      <c r="S354" s="133"/>
      <c r="T354" s="133"/>
      <c r="U354" s="133"/>
      <c r="V354" s="133"/>
      <c r="W354" s="133"/>
      <c r="X354" s="133"/>
      <c r="Y354" s="133"/>
      <c r="Z354" s="133"/>
      <c r="AA354" s="133"/>
      <c r="AB354" s="133"/>
      <c r="AC354" s="133"/>
      <c r="AD354" s="133"/>
      <c r="AE354" s="133"/>
      <c r="AF354" s="133"/>
      <c r="AG354" s="133"/>
      <c r="AH354" s="133"/>
      <c r="AI354" s="133"/>
      <c r="AJ354" s="133"/>
      <c r="AK354" s="133"/>
      <c r="AL354" s="133"/>
      <c r="AM354" s="133"/>
      <c r="AN354" s="133"/>
      <c r="AO354" s="133"/>
      <c r="AP354" s="133"/>
      <c r="AQ354" s="133"/>
      <c r="AR354" s="133"/>
      <c r="AS354" s="133"/>
      <c r="AT354" s="133"/>
      <c r="AU354" s="133"/>
      <c r="AV354" s="133"/>
      <c r="AW354" s="133"/>
      <c r="AX354" s="133"/>
      <c r="AY354" s="133"/>
      <c r="AZ354" s="133"/>
      <c r="BA354" s="133"/>
      <c r="BB354" s="133"/>
      <c r="BC354" s="133"/>
      <c r="BD354" s="133"/>
      <c r="BE354" s="133"/>
      <c r="BF354" s="133"/>
      <c r="BG354" s="133"/>
      <c r="BH354" s="133"/>
      <c r="BI354" s="133"/>
      <c r="BJ354" s="133"/>
      <c r="BK354" s="133"/>
      <c r="BL354" s="133"/>
      <c r="BM354" s="133"/>
      <c r="BN354" s="133"/>
      <c r="BO354" s="133"/>
      <c r="BP354" s="133"/>
      <c r="BQ354" s="133"/>
      <c r="BR354" s="133"/>
      <c r="BS354" s="133"/>
      <c r="BT354" s="133"/>
      <c r="BU354" s="133"/>
      <c r="BV354" s="133"/>
      <c r="BW354" s="133"/>
      <c r="BX354" s="133"/>
      <c r="BY354" s="133"/>
      <c r="BZ354" s="133"/>
      <c r="CA354" s="133"/>
      <c r="CB354" s="133"/>
      <c r="CC354" s="133"/>
      <c r="CD354" s="133"/>
      <c r="CE354" s="133"/>
      <c r="CF354" s="133"/>
      <c r="CG354" s="133"/>
      <c r="CH354" s="133"/>
      <c r="CI354" s="133"/>
      <c r="CJ354" s="133"/>
      <c r="CK354" s="133"/>
      <c r="CL354" s="133"/>
      <c r="CM354" s="133"/>
      <c r="CN354" s="133"/>
      <c r="CO354" s="133"/>
      <c r="CP354" s="133"/>
      <c r="CQ354" s="133"/>
      <c r="CR354" s="133"/>
      <c r="CS354" s="133"/>
      <c r="CT354" s="133"/>
      <c r="CU354" s="133"/>
      <c r="CV354" s="133"/>
      <c r="CW354" s="133"/>
      <c r="CX354" s="133"/>
      <c r="CY354" s="133"/>
      <c r="CZ354" s="133"/>
      <c r="DA354" s="133"/>
      <c r="DB354" s="133"/>
      <c r="DC354" s="133"/>
      <c r="DD354" s="133"/>
      <c r="DE354" s="133"/>
      <c r="DF354" s="133"/>
      <c r="DG354" s="133"/>
      <c r="DH354" s="133"/>
      <c r="DI354" s="133"/>
      <c r="DJ354" s="133"/>
      <c r="DK354" s="133"/>
      <c r="DL354" s="133"/>
      <c r="DM354" s="133"/>
      <c r="DN354" s="133"/>
      <c r="DO354" s="133"/>
      <c r="DP354" s="133"/>
      <c r="DQ354" s="133"/>
      <c r="DR354" s="133"/>
      <c r="DS354" s="133"/>
      <c r="DT354" s="133"/>
      <c r="DU354" s="133"/>
      <c r="DV354" s="133"/>
      <c r="DW354" s="133"/>
      <c r="DX354" s="133"/>
      <c r="DY354" s="133"/>
      <c r="DZ354" s="133"/>
      <c r="EA354" s="133"/>
      <c r="EB354" s="133"/>
      <c r="EC354" s="133"/>
      <c r="ED354" s="133"/>
      <c r="EE354" s="133"/>
      <c r="EF354" s="133"/>
      <c r="EG354" s="133"/>
      <c r="EH354" s="133"/>
      <c r="EI354" s="133"/>
      <c r="EJ354" s="133"/>
      <c r="EK354" s="133"/>
      <c r="EL354" s="133"/>
      <c r="EM354" s="133"/>
      <c r="EN354" s="133"/>
      <c r="EO354" s="133"/>
      <c r="EP354" s="133"/>
      <c r="EQ354" s="133"/>
      <c r="ER354" s="133"/>
      <c r="ES354" s="133"/>
      <c r="ET354" s="133"/>
      <c r="EU354" s="133"/>
      <c r="EV354" s="133"/>
      <c r="EW354" s="133"/>
      <c r="EX354" s="133"/>
      <c r="EY354" s="133"/>
      <c r="EZ354" s="133"/>
      <c r="FA354" s="133"/>
      <c r="FB354" s="133"/>
      <c r="FC354" s="133"/>
      <c r="FD354" s="133"/>
      <c r="FE354" s="133"/>
      <c r="FF354" s="133"/>
      <c r="FG354" s="133"/>
      <c r="FH354" s="133"/>
      <c r="FI354" s="133"/>
      <c r="FJ354" s="133"/>
      <c r="FK354" s="133"/>
      <c r="FL354" s="133"/>
      <c r="FM354" s="133"/>
      <c r="FN354" s="133"/>
      <c r="FO354" s="133"/>
      <c r="FP354" s="133"/>
      <c r="FQ354" s="133"/>
      <c r="FR354" s="133"/>
      <c r="FS354" s="133"/>
      <c r="FT354" s="133"/>
      <c r="FU354" s="133"/>
      <c r="FV354" s="133"/>
      <c r="FW354" s="133"/>
      <c r="FX354" s="133"/>
      <c r="FY354" s="133"/>
      <c r="FZ354" s="133"/>
      <c r="GA354" s="133"/>
      <c r="GB354" s="133"/>
      <c r="GC354" s="133"/>
      <c r="GD354" s="133"/>
      <c r="GE354" s="133"/>
      <c r="GF354" s="133"/>
      <c r="GG354" s="133"/>
      <c r="GH354" s="133"/>
      <c r="GI354" s="133"/>
      <c r="GJ354" s="133"/>
      <c r="GK354" s="133"/>
      <c r="GL354" s="133"/>
      <c r="GM354" s="133"/>
      <c r="GN354" s="133"/>
      <c r="GO354" s="133"/>
      <c r="GP354" s="133"/>
      <c r="GQ354" s="133"/>
      <c r="GR354" s="133"/>
      <c r="GS354" s="133"/>
      <c r="GT354" s="133"/>
      <c r="GU354" s="133"/>
      <c r="GV354" s="133"/>
      <c r="GW354" s="133"/>
    </row>
    <row r="355" spans="1:205" s="296" customFormat="1">
      <c r="A355" s="384">
        <v>44873</v>
      </c>
      <c r="B355" s="200" t="s">
        <v>1826</v>
      </c>
      <c r="C355" s="216" t="s">
        <v>1808</v>
      </c>
      <c r="D355" s="261"/>
      <c r="E355" s="261">
        <v>210238000</v>
      </c>
      <c r="F355" s="386">
        <f t="shared" si="10"/>
        <v>28045819</v>
      </c>
      <c r="G355" s="60">
        <v>6</v>
      </c>
      <c r="H355" s="310">
        <v>6.1</v>
      </c>
      <c r="I355" s="549"/>
      <c r="J355" s="133"/>
      <c r="K355" s="133"/>
      <c r="L355" s="133"/>
      <c r="M355" s="133"/>
      <c r="N355" s="133"/>
      <c r="O355" s="133"/>
      <c r="P355" s="133"/>
      <c r="Q355" s="133"/>
      <c r="R355" s="133"/>
      <c r="S355" s="133"/>
      <c r="T355" s="133"/>
      <c r="U355" s="133"/>
      <c r="V355" s="133"/>
      <c r="W355" s="133"/>
      <c r="X355" s="133"/>
      <c r="Y355" s="133"/>
      <c r="Z355" s="133"/>
      <c r="AA355" s="133"/>
      <c r="AB355" s="133"/>
      <c r="AC355" s="133"/>
      <c r="AD355" s="133"/>
      <c r="AE355" s="133"/>
      <c r="AF355" s="133"/>
      <c r="AG355" s="133"/>
      <c r="AH355" s="133"/>
      <c r="AI355" s="133"/>
      <c r="AJ355" s="133"/>
      <c r="AK355" s="133"/>
      <c r="AL355" s="133"/>
      <c r="AM355" s="133"/>
      <c r="AN355" s="133"/>
      <c r="AO355" s="133"/>
      <c r="AP355" s="133"/>
      <c r="AQ355" s="133"/>
      <c r="AR355" s="133"/>
      <c r="AS355" s="133"/>
      <c r="AT355" s="133"/>
      <c r="AU355" s="133"/>
      <c r="AV355" s="133"/>
      <c r="AW355" s="133"/>
      <c r="AX355" s="133"/>
      <c r="AY355" s="133"/>
      <c r="AZ355" s="133"/>
      <c r="BA355" s="133"/>
      <c r="BB355" s="133"/>
      <c r="BC355" s="133"/>
      <c r="BD355" s="133"/>
      <c r="BE355" s="133"/>
      <c r="BF355" s="133"/>
      <c r="BG355" s="133"/>
      <c r="BH355" s="133"/>
      <c r="BI355" s="133"/>
      <c r="BJ355" s="133"/>
      <c r="BK355" s="133"/>
      <c r="BL355" s="133"/>
      <c r="BM355" s="133"/>
      <c r="BN355" s="133"/>
      <c r="BO355" s="133"/>
      <c r="BP355" s="133"/>
      <c r="BQ355" s="133"/>
      <c r="BR355" s="133"/>
      <c r="BS355" s="133"/>
      <c r="BT355" s="133"/>
      <c r="BU355" s="133"/>
      <c r="BV355" s="133"/>
      <c r="BW355" s="133"/>
      <c r="BX355" s="133"/>
      <c r="BY355" s="133"/>
      <c r="BZ355" s="133"/>
      <c r="CA355" s="133"/>
      <c r="CB355" s="133"/>
      <c r="CC355" s="133"/>
      <c r="CD355" s="133"/>
      <c r="CE355" s="133"/>
      <c r="CF355" s="133"/>
      <c r="CG355" s="133"/>
      <c r="CH355" s="133"/>
      <c r="CI355" s="133"/>
      <c r="CJ355" s="133"/>
      <c r="CK355" s="133"/>
      <c r="CL355" s="133"/>
      <c r="CM355" s="133"/>
      <c r="CN355" s="133"/>
      <c r="CO355" s="133"/>
      <c r="CP355" s="133"/>
      <c r="CQ355" s="133"/>
      <c r="CR355" s="133"/>
      <c r="CS355" s="133"/>
      <c r="CT355" s="133"/>
      <c r="CU355" s="133"/>
      <c r="CV355" s="133"/>
      <c r="CW355" s="133"/>
      <c r="CX355" s="133"/>
      <c r="CY355" s="133"/>
      <c r="CZ355" s="133"/>
      <c r="DA355" s="133"/>
      <c r="DB355" s="133"/>
      <c r="DC355" s="133"/>
      <c r="DD355" s="133"/>
      <c r="DE355" s="133"/>
      <c r="DF355" s="133"/>
      <c r="DG355" s="133"/>
      <c r="DH355" s="133"/>
      <c r="DI355" s="133"/>
      <c r="DJ355" s="133"/>
      <c r="DK355" s="133"/>
      <c r="DL355" s="133"/>
      <c r="DM355" s="133"/>
      <c r="DN355" s="133"/>
      <c r="DO355" s="133"/>
      <c r="DP355" s="133"/>
      <c r="DQ355" s="133"/>
      <c r="DR355" s="133"/>
      <c r="DS355" s="133"/>
      <c r="DT355" s="133"/>
      <c r="DU355" s="133"/>
      <c r="DV355" s="133"/>
      <c r="DW355" s="133"/>
      <c r="DX355" s="133"/>
      <c r="DY355" s="133"/>
      <c r="DZ355" s="133"/>
      <c r="EA355" s="133"/>
      <c r="EB355" s="133"/>
      <c r="EC355" s="133"/>
      <c r="ED355" s="133"/>
      <c r="EE355" s="133"/>
      <c r="EF355" s="133"/>
      <c r="EG355" s="133"/>
      <c r="EH355" s="133"/>
      <c r="EI355" s="133"/>
      <c r="EJ355" s="133"/>
      <c r="EK355" s="133"/>
      <c r="EL355" s="133"/>
      <c r="EM355" s="133"/>
      <c r="EN355" s="133"/>
      <c r="EO355" s="133"/>
      <c r="EP355" s="133"/>
      <c r="EQ355" s="133"/>
      <c r="ER355" s="133"/>
      <c r="ES355" s="133"/>
      <c r="ET355" s="133"/>
      <c r="EU355" s="133"/>
      <c r="EV355" s="133"/>
      <c r="EW355" s="133"/>
      <c r="EX355" s="133"/>
      <c r="EY355" s="133"/>
      <c r="EZ355" s="133"/>
      <c r="FA355" s="133"/>
      <c r="FB355" s="133"/>
      <c r="FC355" s="133"/>
      <c r="FD355" s="133"/>
      <c r="FE355" s="133"/>
      <c r="FF355" s="133"/>
      <c r="FG355" s="133"/>
      <c r="FH355" s="133"/>
      <c r="FI355" s="133"/>
      <c r="FJ355" s="133"/>
      <c r="FK355" s="133"/>
      <c r="FL355" s="133"/>
      <c r="FM355" s="133"/>
      <c r="FN355" s="133"/>
      <c r="FO355" s="133"/>
      <c r="FP355" s="133"/>
      <c r="FQ355" s="133"/>
      <c r="FR355" s="133"/>
      <c r="FS355" s="133"/>
      <c r="FT355" s="133"/>
      <c r="FU355" s="133"/>
      <c r="FV355" s="133"/>
      <c r="FW355" s="133"/>
      <c r="FX355" s="133"/>
      <c r="FY355" s="133"/>
      <c r="FZ355" s="133"/>
      <c r="GA355" s="133"/>
      <c r="GB355" s="133"/>
      <c r="GC355" s="133"/>
      <c r="GD355" s="133"/>
      <c r="GE355" s="133"/>
      <c r="GF355" s="133"/>
      <c r="GG355" s="133"/>
      <c r="GH355" s="133"/>
      <c r="GI355" s="133"/>
      <c r="GJ355" s="133"/>
      <c r="GK355" s="133"/>
      <c r="GL355" s="133"/>
      <c r="GM355" s="133"/>
      <c r="GN355" s="133"/>
      <c r="GO355" s="133"/>
      <c r="GP355" s="133"/>
      <c r="GQ355" s="133"/>
      <c r="GR355" s="133"/>
      <c r="GS355" s="133"/>
      <c r="GT355" s="133"/>
      <c r="GU355" s="133"/>
      <c r="GV355" s="133"/>
      <c r="GW355" s="133"/>
    </row>
    <row r="356" spans="1:205" s="296" customFormat="1" ht="38.25">
      <c r="A356" s="384">
        <v>44875</v>
      </c>
      <c r="B356" s="200" t="s">
        <v>1827</v>
      </c>
      <c r="C356" s="206" t="s">
        <v>2573</v>
      </c>
      <c r="D356" s="261"/>
      <c r="E356" s="261">
        <v>4860000</v>
      </c>
      <c r="F356" s="386">
        <f t="shared" si="10"/>
        <v>23185819</v>
      </c>
      <c r="G356" s="60">
        <v>7</v>
      </c>
      <c r="H356" s="310">
        <v>7.1</v>
      </c>
      <c r="I356" s="549"/>
      <c r="J356" s="133"/>
      <c r="K356" s="133"/>
      <c r="L356" s="133"/>
      <c r="M356" s="133"/>
      <c r="N356" s="133"/>
      <c r="O356" s="133"/>
      <c r="P356" s="133"/>
      <c r="Q356" s="133"/>
      <c r="R356" s="133"/>
      <c r="S356" s="133"/>
      <c r="T356" s="133"/>
      <c r="U356" s="133"/>
      <c r="V356" s="133"/>
      <c r="W356" s="133"/>
      <c r="X356" s="133"/>
      <c r="Y356" s="133"/>
      <c r="Z356" s="133"/>
      <c r="AA356" s="133"/>
      <c r="AB356" s="133"/>
      <c r="AC356" s="133"/>
      <c r="AD356" s="133"/>
      <c r="AE356" s="133"/>
      <c r="AF356" s="133"/>
      <c r="AG356" s="133"/>
      <c r="AH356" s="133"/>
      <c r="AI356" s="133"/>
      <c r="AJ356" s="133"/>
      <c r="AK356" s="133"/>
      <c r="AL356" s="133"/>
      <c r="AM356" s="133"/>
      <c r="AN356" s="133"/>
      <c r="AO356" s="133"/>
      <c r="AP356" s="133"/>
      <c r="AQ356" s="133"/>
      <c r="AR356" s="133"/>
      <c r="AS356" s="133"/>
      <c r="AT356" s="133"/>
      <c r="AU356" s="133"/>
      <c r="AV356" s="133"/>
      <c r="AW356" s="133"/>
      <c r="AX356" s="133"/>
      <c r="AY356" s="133"/>
      <c r="AZ356" s="133"/>
      <c r="BA356" s="133"/>
      <c r="BB356" s="133"/>
      <c r="BC356" s="133"/>
      <c r="BD356" s="133"/>
      <c r="BE356" s="133"/>
      <c r="BF356" s="133"/>
      <c r="BG356" s="133"/>
      <c r="BH356" s="133"/>
      <c r="BI356" s="133"/>
      <c r="BJ356" s="133"/>
      <c r="BK356" s="133"/>
      <c r="BL356" s="133"/>
      <c r="BM356" s="133"/>
      <c r="BN356" s="133"/>
      <c r="BO356" s="133"/>
      <c r="BP356" s="133"/>
      <c r="BQ356" s="133"/>
      <c r="BR356" s="133"/>
      <c r="BS356" s="133"/>
      <c r="BT356" s="133"/>
      <c r="BU356" s="133"/>
      <c r="BV356" s="133"/>
      <c r="BW356" s="133"/>
      <c r="BX356" s="133"/>
      <c r="BY356" s="133"/>
      <c r="BZ356" s="133"/>
      <c r="CA356" s="133"/>
      <c r="CB356" s="133"/>
      <c r="CC356" s="133"/>
      <c r="CD356" s="133"/>
      <c r="CE356" s="133"/>
      <c r="CF356" s="133"/>
      <c r="CG356" s="133"/>
      <c r="CH356" s="133"/>
      <c r="CI356" s="133"/>
      <c r="CJ356" s="133"/>
      <c r="CK356" s="133"/>
      <c r="CL356" s="133"/>
      <c r="CM356" s="133"/>
      <c r="CN356" s="133"/>
      <c r="CO356" s="133"/>
      <c r="CP356" s="133"/>
      <c r="CQ356" s="133"/>
      <c r="CR356" s="133"/>
      <c r="CS356" s="133"/>
      <c r="CT356" s="133"/>
      <c r="CU356" s="133"/>
      <c r="CV356" s="133"/>
      <c r="CW356" s="133"/>
      <c r="CX356" s="133"/>
      <c r="CY356" s="133"/>
      <c r="CZ356" s="133"/>
      <c r="DA356" s="133"/>
      <c r="DB356" s="133"/>
      <c r="DC356" s="133"/>
      <c r="DD356" s="133"/>
      <c r="DE356" s="133"/>
      <c r="DF356" s="133"/>
      <c r="DG356" s="133"/>
      <c r="DH356" s="133"/>
      <c r="DI356" s="133"/>
      <c r="DJ356" s="133"/>
      <c r="DK356" s="133"/>
      <c r="DL356" s="133"/>
      <c r="DM356" s="133"/>
      <c r="DN356" s="133"/>
      <c r="DO356" s="133"/>
      <c r="DP356" s="133"/>
      <c r="DQ356" s="133"/>
      <c r="DR356" s="133"/>
      <c r="DS356" s="133"/>
      <c r="DT356" s="133"/>
      <c r="DU356" s="133"/>
      <c r="DV356" s="133"/>
      <c r="DW356" s="133"/>
      <c r="DX356" s="133"/>
      <c r="DY356" s="133"/>
      <c r="DZ356" s="133"/>
      <c r="EA356" s="133"/>
      <c r="EB356" s="133"/>
      <c r="EC356" s="133"/>
      <c r="ED356" s="133"/>
      <c r="EE356" s="133"/>
      <c r="EF356" s="133"/>
      <c r="EG356" s="133"/>
      <c r="EH356" s="133"/>
      <c r="EI356" s="133"/>
      <c r="EJ356" s="133"/>
      <c r="EK356" s="133"/>
      <c r="EL356" s="133"/>
      <c r="EM356" s="133"/>
      <c r="EN356" s="133"/>
      <c r="EO356" s="133"/>
      <c r="EP356" s="133"/>
      <c r="EQ356" s="133"/>
      <c r="ER356" s="133"/>
      <c r="ES356" s="133"/>
      <c r="ET356" s="133"/>
      <c r="EU356" s="133"/>
      <c r="EV356" s="133"/>
      <c r="EW356" s="133"/>
      <c r="EX356" s="133"/>
      <c r="EY356" s="133"/>
      <c r="EZ356" s="133"/>
      <c r="FA356" s="133"/>
      <c r="FB356" s="133"/>
      <c r="FC356" s="133"/>
      <c r="FD356" s="133"/>
      <c r="FE356" s="133"/>
      <c r="FF356" s="133"/>
      <c r="FG356" s="133"/>
      <c r="FH356" s="133"/>
      <c r="FI356" s="133"/>
      <c r="FJ356" s="133"/>
      <c r="FK356" s="133"/>
      <c r="FL356" s="133"/>
      <c r="FM356" s="133"/>
      <c r="FN356" s="133"/>
      <c r="FO356" s="133"/>
      <c r="FP356" s="133"/>
      <c r="FQ356" s="133"/>
      <c r="FR356" s="133"/>
      <c r="FS356" s="133"/>
      <c r="FT356" s="133"/>
      <c r="FU356" s="133"/>
      <c r="FV356" s="133"/>
      <c r="FW356" s="133"/>
      <c r="FX356" s="133"/>
      <c r="FY356" s="133"/>
      <c r="FZ356" s="133"/>
      <c r="GA356" s="133"/>
      <c r="GB356" s="133"/>
      <c r="GC356" s="133"/>
      <c r="GD356" s="133"/>
      <c r="GE356" s="133"/>
      <c r="GF356" s="133"/>
      <c r="GG356" s="133"/>
      <c r="GH356" s="133"/>
      <c r="GI356" s="133"/>
      <c r="GJ356" s="133"/>
      <c r="GK356" s="133"/>
      <c r="GL356" s="133"/>
      <c r="GM356" s="133"/>
      <c r="GN356" s="133"/>
      <c r="GO356" s="133"/>
      <c r="GP356" s="133"/>
      <c r="GQ356" s="133"/>
      <c r="GR356" s="133"/>
      <c r="GS356" s="133"/>
      <c r="GT356" s="133"/>
      <c r="GU356" s="133"/>
      <c r="GV356" s="133"/>
      <c r="GW356" s="133"/>
    </row>
    <row r="357" spans="1:205" s="296" customFormat="1" ht="25.5">
      <c r="A357" s="384">
        <v>44875</v>
      </c>
      <c r="B357" s="200" t="s">
        <v>1827</v>
      </c>
      <c r="C357" s="204" t="s">
        <v>1809</v>
      </c>
      <c r="D357" s="261"/>
      <c r="E357" s="261">
        <v>7350000</v>
      </c>
      <c r="F357" s="386">
        <f t="shared" si="10"/>
        <v>15835819</v>
      </c>
      <c r="G357" s="60">
        <v>6</v>
      </c>
      <c r="H357" s="310">
        <v>6.1</v>
      </c>
      <c r="I357" s="549"/>
      <c r="J357" s="133"/>
      <c r="K357" s="133"/>
      <c r="L357" s="133"/>
      <c r="M357" s="133"/>
      <c r="N357" s="133"/>
      <c r="O357" s="133"/>
      <c r="P357" s="133"/>
      <c r="Q357" s="133"/>
      <c r="R357" s="133"/>
      <c r="S357" s="133"/>
      <c r="T357" s="133"/>
      <c r="U357" s="133"/>
      <c r="V357" s="133"/>
      <c r="W357" s="133"/>
      <c r="X357" s="133"/>
      <c r="Y357" s="133"/>
      <c r="Z357" s="133"/>
      <c r="AA357" s="133"/>
      <c r="AB357" s="133"/>
      <c r="AC357" s="133"/>
      <c r="AD357" s="133"/>
      <c r="AE357" s="133"/>
      <c r="AF357" s="133"/>
      <c r="AG357" s="133"/>
      <c r="AH357" s="133"/>
      <c r="AI357" s="133"/>
      <c r="AJ357" s="133"/>
      <c r="AK357" s="133"/>
      <c r="AL357" s="133"/>
      <c r="AM357" s="133"/>
      <c r="AN357" s="133"/>
      <c r="AO357" s="133"/>
      <c r="AP357" s="133"/>
      <c r="AQ357" s="133"/>
      <c r="AR357" s="133"/>
      <c r="AS357" s="133"/>
      <c r="AT357" s="133"/>
      <c r="AU357" s="133"/>
      <c r="AV357" s="133"/>
      <c r="AW357" s="133"/>
      <c r="AX357" s="133"/>
      <c r="AY357" s="133"/>
      <c r="AZ357" s="133"/>
      <c r="BA357" s="133"/>
      <c r="BB357" s="133"/>
      <c r="BC357" s="133"/>
      <c r="BD357" s="133"/>
      <c r="BE357" s="133"/>
      <c r="BF357" s="133"/>
      <c r="BG357" s="133"/>
      <c r="BH357" s="133"/>
      <c r="BI357" s="133"/>
      <c r="BJ357" s="133"/>
      <c r="BK357" s="133"/>
      <c r="BL357" s="133"/>
      <c r="BM357" s="133"/>
      <c r="BN357" s="133"/>
      <c r="BO357" s="133"/>
      <c r="BP357" s="133"/>
      <c r="BQ357" s="133"/>
      <c r="BR357" s="133"/>
      <c r="BS357" s="133"/>
      <c r="BT357" s="133"/>
      <c r="BU357" s="133"/>
      <c r="BV357" s="133"/>
      <c r="BW357" s="133"/>
      <c r="BX357" s="133"/>
      <c r="BY357" s="133"/>
      <c r="BZ357" s="133"/>
      <c r="CA357" s="133"/>
      <c r="CB357" s="133"/>
      <c r="CC357" s="133"/>
      <c r="CD357" s="133"/>
      <c r="CE357" s="133"/>
      <c r="CF357" s="133"/>
      <c r="CG357" s="133"/>
      <c r="CH357" s="133"/>
      <c r="CI357" s="133"/>
      <c r="CJ357" s="133"/>
      <c r="CK357" s="133"/>
      <c r="CL357" s="133"/>
      <c r="CM357" s="133"/>
      <c r="CN357" s="133"/>
      <c r="CO357" s="133"/>
      <c r="CP357" s="133"/>
      <c r="CQ357" s="133"/>
      <c r="CR357" s="133"/>
      <c r="CS357" s="133"/>
      <c r="CT357" s="133"/>
      <c r="CU357" s="133"/>
      <c r="CV357" s="133"/>
      <c r="CW357" s="133"/>
      <c r="CX357" s="133"/>
      <c r="CY357" s="133"/>
      <c r="CZ357" s="133"/>
      <c r="DA357" s="133"/>
      <c r="DB357" s="133"/>
      <c r="DC357" s="133"/>
      <c r="DD357" s="133"/>
      <c r="DE357" s="133"/>
      <c r="DF357" s="133"/>
      <c r="DG357" s="133"/>
      <c r="DH357" s="133"/>
      <c r="DI357" s="133"/>
      <c r="DJ357" s="133"/>
      <c r="DK357" s="133"/>
      <c r="DL357" s="133"/>
      <c r="DM357" s="133"/>
      <c r="DN357" s="133"/>
      <c r="DO357" s="133"/>
      <c r="DP357" s="133"/>
      <c r="DQ357" s="133"/>
      <c r="DR357" s="133"/>
      <c r="DS357" s="133"/>
      <c r="DT357" s="133"/>
      <c r="DU357" s="133"/>
      <c r="DV357" s="133"/>
      <c r="DW357" s="133"/>
      <c r="DX357" s="133"/>
      <c r="DY357" s="133"/>
      <c r="DZ357" s="133"/>
      <c r="EA357" s="133"/>
      <c r="EB357" s="133"/>
      <c r="EC357" s="133"/>
      <c r="ED357" s="133"/>
      <c r="EE357" s="133"/>
      <c r="EF357" s="133"/>
      <c r="EG357" s="133"/>
      <c r="EH357" s="133"/>
      <c r="EI357" s="133"/>
      <c r="EJ357" s="133"/>
      <c r="EK357" s="133"/>
      <c r="EL357" s="133"/>
      <c r="EM357" s="133"/>
      <c r="EN357" s="133"/>
      <c r="EO357" s="133"/>
      <c r="EP357" s="133"/>
      <c r="EQ357" s="133"/>
      <c r="ER357" s="133"/>
      <c r="ES357" s="133"/>
      <c r="ET357" s="133"/>
      <c r="EU357" s="133"/>
      <c r="EV357" s="133"/>
      <c r="EW357" s="133"/>
      <c r="EX357" s="133"/>
      <c r="EY357" s="133"/>
      <c r="EZ357" s="133"/>
      <c r="FA357" s="133"/>
      <c r="FB357" s="133"/>
      <c r="FC357" s="133"/>
      <c r="FD357" s="133"/>
      <c r="FE357" s="133"/>
      <c r="FF357" s="133"/>
      <c r="FG357" s="133"/>
      <c r="FH357" s="133"/>
      <c r="FI357" s="133"/>
      <c r="FJ357" s="133"/>
      <c r="FK357" s="133"/>
      <c r="FL357" s="133"/>
      <c r="FM357" s="133"/>
      <c r="FN357" s="133"/>
      <c r="FO357" s="133"/>
      <c r="FP357" s="133"/>
      <c r="FQ357" s="133"/>
      <c r="FR357" s="133"/>
      <c r="FS357" s="133"/>
      <c r="FT357" s="133"/>
      <c r="FU357" s="133"/>
      <c r="FV357" s="133"/>
      <c r="FW357" s="133"/>
      <c r="FX357" s="133"/>
      <c r="FY357" s="133"/>
      <c r="FZ357" s="133"/>
      <c r="GA357" s="133"/>
      <c r="GB357" s="133"/>
      <c r="GC357" s="133"/>
      <c r="GD357" s="133"/>
      <c r="GE357" s="133"/>
      <c r="GF357" s="133"/>
      <c r="GG357" s="133"/>
      <c r="GH357" s="133"/>
      <c r="GI357" s="133"/>
      <c r="GJ357" s="133"/>
      <c r="GK357" s="133"/>
      <c r="GL357" s="133"/>
      <c r="GM357" s="133"/>
      <c r="GN357" s="133"/>
      <c r="GO357" s="133"/>
      <c r="GP357" s="133"/>
      <c r="GQ357" s="133"/>
      <c r="GR357" s="133"/>
      <c r="GS357" s="133"/>
      <c r="GT357" s="133"/>
      <c r="GU357" s="133"/>
      <c r="GV357" s="133"/>
      <c r="GW357" s="133"/>
    </row>
    <row r="358" spans="1:205" s="296" customFormat="1">
      <c r="A358" s="384">
        <v>44876</v>
      </c>
      <c r="B358" s="200" t="s">
        <v>1828</v>
      </c>
      <c r="C358" s="206" t="s">
        <v>1810</v>
      </c>
      <c r="D358" s="261">
        <v>500000000</v>
      </c>
      <c r="E358" s="261"/>
      <c r="F358" s="386">
        <f t="shared" si="10"/>
        <v>515835819</v>
      </c>
      <c r="G358" s="60"/>
      <c r="H358" s="310"/>
      <c r="I358" s="549"/>
      <c r="J358" s="133"/>
      <c r="K358" s="133"/>
      <c r="L358" s="133"/>
      <c r="M358" s="133"/>
      <c r="N358" s="133"/>
      <c r="O358" s="133"/>
      <c r="P358" s="133"/>
      <c r="Q358" s="133"/>
      <c r="R358" s="133"/>
      <c r="S358" s="133"/>
      <c r="T358" s="133"/>
      <c r="U358" s="133"/>
      <c r="V358" s="133"/>
      <c r="W358" s="133"/>
      <c r="X358" s="133"/>
      <c r="Y358" s="133"/>
      <c r="Z358" s="133"/>
      <c r="AA358" s="133"/>
      <c r="AB358" s="133"/>
      <c r="AC358" s="133"/>
      <c r="AD358" s="133"/>
      <c r="AE358" s="133"/>
      <c r="AF358" s="133"/>
      <c r="AG358" s="133"/>
      <c r="AH358" s="133"/>
      <c r="AI358" s="133"/>
      <c r="AJ358" s="133"/>
      <c r="AK358" s="133"/>
      <c r="AL358" s="133"/>
      <c r="AM358" s="133"/>
      <c r="AN358" s="133"/>
      <c r="AO358" s="133"/>
      <c r="AP358" s="133"/>
      <c r="AQ358" s="133"/>
      <c r="AR358" s="133"/>
      <c r="AS358" s="133"/>
      <c r="AT358" s="133"/>
      <c r="AU358" s="133"/>
      <c r="AV358" s="133"/>
      <c r="AW358" s="133"/>
      <c r="AX358" s="133"/>
      <c r="AY358" s="133"/>
      <c r="AZ358" s="133"/>
      <c r="BA358" s="133"/>
      <c r="BB358" s="133"/>
      <c r="BC358" s="133"/>
      <c r="BD358" s="133"/>
      <c r="BE358" s="133"/>
      <c r="BF358" s="133"/>
      <c r="BG358" s="133"/>
      <c r="BH358" s="133"/>
      <c r="BI358" s="133"/>
      <c r="BJ358" s="133"/>
      <c r="BK358" s="133"/>
      <c r="BL358" s="133"/>
      <c r="BM358" s="133"/>
      <c r="BN358" s="133"/>
      <c r="BO358" s="133"/>
      <c r="BP358" s="133"/>
      <c r="BQ358" s="133"/>
      <c r="BR358" s="133"/>
      <c r="BS358" s="133"/>
      <c r="BT358" s="133"/>
      <c r="BU358" s="133"/>
      <c r="BV358" s="133"/>
      <c r="BW358" s="133"/>
      <c r="BX358" s="133"/>
      <c r="BY358" s="133"/>
      <c r="BZ358" s="133"/>
      <c r="CA358" s="133"/>
      <c r="CB358" s="133"/>
      <c r="CC358" s="133"/>
      <c r="CD358" s="133"/>
      <c r="CE358" s="133"/>
      <c r="CF358" s="133"/>
      <c r="CG358" s="133"/>
      <c r="CH358" s="133"/>
      <c r="CI358" s="133"/>
      <c r="CJ358" s="133"/>
      <c r="CK358" s="133"/>
      <c r="CL358" s="133"/>
      <c r="CM358" s="133"/>
      <c r="CN358" s="133"/>
      <c r="CO358" s="133"/>
      <c r="CP358" s="133"/>
      <c r="CQ358" s="133"/>
      <c r="CR358" s="133"/>
      <c r="CS358" s="133"/>
      <c r="CT358" s="133"/>
      <c r="CU358" s="133"/>
      <c r="CV358" s="133"/>
      <c r="CW358" s="133"/>
      <c r="CX358" s="133"/>
      <c r="CY358" s="133"/>
      <c r="CZ358" s="133"/>
      <c r="DA358" s="133"/>
      <c r="DB358" s="133"/>
      <c r="DC358" s="133"/>
      <c r="DD358" s="133"/>
      <c r="DE358" s="133"/>
      <c r="DF358" s="133"/>
      <c r="DG358" s="133"/>
      <c r="DH358" s="133"/>
      <c r="DI358" s="133"/>
      <c r="DJ358" s="133"/>
      <c r="DK358" s="133"/>
      <c r="DL358" s="133"/>
      <c r="DM358" s="133"/>
      <c r="DN358" s="133"/>
      <c r="DO358" s="133"/>
      <c r="DP358" s="133"/>
      <c r="DQ358" s="133"/>
      <c r="DR358" s="133"/>
      <c r="DS358" s="133"/>
      <c r="DT358" s="133"/>
      <c r="DU358" s="133"/>
      <c r="DV358" s="133"/>
      <c r="DW358" s="133"/>
      <c r="DX358" s="133"/>
      <c r="DY358" s="133"/>
      <c r="DZ358" s="133"/>
      <c r="EA358" s="133"/>
      <c r="EB358" s="133"/>
      <c r="EC358" s="133"/>
      <c r="ED358" s="133"/>
      <c r="EE358" s="133"/>
      <c r="EF358" s="133"/>
      <c r="EG358" s="133"/>
      <c r="EH358" s="133"/>
      <c r="EI358" s="133"/>
      <c r="EJ358" s="133"/>
      <c r="EK358" s="133"/>
      <c r="EL358" s="133"/>
      <c r="EM358" s="133"/>
      <c r="EN358" s="133"/>
      <c r="EO358" s="133"/>
      <c r="EP358" s="133"/>
      <c r="EQ358" s="133"/>
      <c r="ER358" s="133"/>
      <c r="ES358" s="133"/>
      <c r="ET358" s="133"/>
      <c r="EU358" s="133"/>
      <c r="EV358" s="133"/>
      <c r="EW358" s="133"/>
      <c r="EX358" s="133"/>
      <c r="EY358" s="133"/>
      <c r="EZ358" s="133"/>
      <c r="FA358" s="133"/>
      <c r="FB358" s="133"/>
      <c r="FC358" s="133"/>
      <c r="FD358" s="133"/>
      <c r="FE358" s="133"/>
      <c r="FF358" s="133"/>
      <c r="FG358" s="133"/>
      <c r="FH358" s="133"/>
      <c r="FI358" s="133"/>
      <c r="FJ358" s="133"/>
      <c r="FK358" s="133"/>
      <c r="FL358" s="133"/>
      <c r="FM358" s="133"/>
      <c r="FN358" s="133"/>
      <c r="FO358" s="133"/>
      <c r="FP358" s="133"/>
      <c r="FQ358" s="133"/>
      <c r="FR358" s="133"/>
      <c r="FS358" s="133"/>
      <c r="FT358" s="133"/>
      <c r="FU358" s="133"/>
      <c r="FV358" s="133"/>
      <c r="FW358" s="133"/>
      <c r="FX358" s="133"/>
      <c r="FY358" s="133"/>
      <c r="FZ358" s="133"/>
      <c r="GA358" s="133"/>
      <c r="GB358" s="133"/>
      <c r="GC358" s="133"/>
      <c r="GD358" s="133"/>
      <c r="GE358" s="133"/>
      <c r="GF358" s="133"/>
      <c r="GG358" s="133"/>
      <c r="GH358" s="133"/>
      <c r="GI358" s="133"/>
      <c r="GJ358" s="133"/>
      <c r="GK358" s="133"/>
      <c r="GL358" s="133"/>
      <c r="GM358" s="133"/>
      <c r="GN358" s="133"/>
      <c r="GO358" s="133"/>
      <c r="GP358" s="133"/>
      <c r="GQ358" s="133"/>
      <c r="GR358" s="133"/>
      <c r="GS358" s="133"/>
      <c r="GT358" s="133"/>
      <c r="GU358" s="133"/>
      <c r="GV358" s="133"/>
      <c r="GW358" s="133"/>
    </row>
    <row r="359" spans="1:205" s="296" customFormat="1">
      <c r="A359" s="384">
        <v>44876</v>
      </c>
      <c r="B359" s="200" t="s">
        <v>1828</v>
      </c>
      <c r="C359" s="216" t="s">
        <v>1807</v>
      </c>
      <c r="D359" s="261"/>
      <c r="E359" s="261">
        <v>38717000</v>
      </c>
      <c r="F359" s="386">
        <f t="shared" si="10"/>
        <v>477118819</v>
      </c>
      <c r="G359" s="60">
        <v>6</v>
      </c>
      <c r="H359" s="310">
        <v>6.1</v>
      </c>
      <c r="I359" s="549"/>
      <c r="J359" s="133"/>
      <c r="K359" s="133"/>
      <c r="L359" s="133"/>
      <c r="M359" s="133"/>
      <c r="N359" s="133"/>
      <c r="O359" s="133"/>
      <c r="P359" s="133"/>
      <c r="Q359" s="133"/>
      <c r="R359" s="133"/>
      <c r="S359" s="133"/>
      <c r="T359" s="133"/>
      <c r="U359" s="133"/>
      <c r="V359" s="133"/>
      <c r="W359" s="133"/>
      <c r="X359" s="133"/>
      <c r="Y359" s="133"/>
      <c r="Z359" s="133"/>
      <c r="AA359" s="133"/>
      <c r="AB359" s="133"/>
      <c r="AC359" s="133"/>
      <c r="AD359" s="133"/>
      <c r="AE359" s="133"/>
      <c r="AF359" s="133"/>
      <c r="AG359" s="133"/>
      <c r="AH359" s="133"/>
      <c r="AI359" s="133"/>
      <c r="AJ359" s="133"/>
      <c r="AK359" s="133"/>
      <c r="AL359" s="133"/>
      <c r="AM359" s="133"/>
      <c r="AN359" s="133"/>
      <c r="AO359" s="133"/>
      <c r="AP359" s="133"/>
      <c r="AQ359" s="133"/>
      <c r="AR359" s="133"/>
      <c r="AS359" s="133"/>
      <c r="AT359" s="133"/>
      <c r="AU359" s="133"/>
      <c r="AV359" s="133"/>
      <c r="AW359" s="133"/>
      <c r="AX359" s="133"/>
      <c r="AY359" s="133"/>
      <c r="AZ359" s="133"/>
      <c r="BA359" s="133"/>
      <c r="BB359" s="133"/>
      <c r="BC359" s="133"/>
      <c r="BD359" s="133"/>
      <c r="BE359" s="133"/>
      <c r="BF359" s="133"/>
      <c r="BG359" s="133"/>
      <c r="BH359" s="133"/>
      <c r="BI359" s="133"/>
      <c r="BJ359" s="133"/>
      <c r="BK359" s="133"/>
      <c r="BL359" s="133"/>
      <c r="BM359" s="133"/>
      <c r="BN359" s="133"/>
      <c r="BO359" s="133"/>
      <c r="BP359" s="133"/>
      <c r="BQ359" s="133"/>
      <c r="BR359" s="133"/>
      <c r="BS359" s="133"/>
      <c r="BT359" s="133"/>
      <c r="BU359" s="133"/>
      <c r="BV359" s="133"/>
      <c r="BW359" s="133"/>
      <c r="BX359" s="133"/>
      <c r="BY359" s="133"/>
      <c r="BZ359" s="133"/>
      <c r="CA359" s="133"/>
      <c r="CB359" s="133"/>
      <c r="CC359" s="133"/>
      <c r="CD359" s="133"/>
      <c r="CE359" s="133"/>
      <c r="CF359" s="133"/>
      <c r="CG359" s="133"/>
      <c r="CH359" s="133"/>
      <c r="CI359" s="133"/>
      <c r="CJ359" s="133"/>
      <c r="CK359" s="133"/>
      <c r="CL359" s="133"/>
      <c r="CM359" s="133"/>
      <c r="CN359" s="133"/>
      <c r="CO359" s="133"/>
      <c r="CP359" s="133"/>
      <c r="CQ359" s="133"/>
      <c r="CR359" s="133"/>
      <c r="CS359" s="133"/>
      <c r="CT359" s="133"/>
      <c r="CU359" s="133"/>
      <c r="CV359" s="133"/>
      <c r="CW359" s="133"/>
      <c r="CX359" s="133"/>
      <c r="CY359" s="133"/>
      <c r="CZ359" s="133"/>
      <c r="DA359" s="133"/>
      <c r="DB359" s="133"/>
      <c r="DC359" s="133"/>
      <c r="DD359" s="133"/>
      <c r="DE359" s="133"/>
      <c r="DF359" s="133"/>
      <c r="DG359" s="133"/>
      <c r="DH359" s="133"/>
      <c r="DI359" s="133"/>
      <c r="DJ359" s="133"/>
      <c r="DK359" s="133"/>
      <c r="DL359" s="133"/>
      <c r="DM359" s="133"/>
      <c r="DN359" s="133"/>
      <c r="DO359" s="133"/>
      <c r="DP359" s="133"/>
      <c r="DQ359" s="133"/>
      <c r="DR359" s="133"/>
      <c r="DS359" s="133"/>
      <c r="DT359" s="133"/>
      <c r="DU359" s="133"/>
      <c r="DV359" s="133"/>
      <c r="DW359" s="133"/>
      <c r="DX359" s="133"/>
      <c r="DY359" s="133"/>
      <c r="DZ359" s="133"/>
      <c r="EA359" s="133"/>
      <c r="EB359" s="133"/>
      <c r="EC359" s="133"/>
      <c r="ED359" s="133"/>
      <c r="EE359" s="133"/>
      <c r="EF359" s="133"/>
      <c r="EG359" s="133"/>
      <c r="EH359" s="133"/>
      <c r="EI359" s="133"/>
      <c r="EJ359" s="133"/>
      <c r="EK359" s="133"/>
      <c r="EL359" s="133"/>
      <c r="EM359" s="133"/>
      <c r="EN359" s="133"/>
      <c r="EO359" s="133"/>
      <c r="EP359" s="133"/>
      <c r="EQ359" s="133"/>
      <c r="ER359" s="133"/>
      <c r="ES359" s="133"/>
      <c r="ET359" s="133"/>
      <c r="EU359" s="133"/>
      <c r="EV359" s="133"/>
      <c r="EW359" s="133"/>
      <c r="EX359" s="133"/>
      <c r="EY359" s="133"/>
      <c r="EZ359" s="133"/>
      <c r="FA359" s="133"/>
      <c r="FB359" s="133"/>
      <c r="FC359" s="133"/>
      <c r="FD359" s="133"/>
      <c r="FE359" s="133"/>
      <c r="FF359" s="133"/>
      <c r="FG359" s="133"/>
      <c r="FH359" s="133"/>
      <c r="FI359" s="133"/>
      <c r="FJ359" s="133"/>
      <c r="FK359" s="133"/>
      <c r="FL359" s="133"/>
      <c r="FM359" s="133"/>
      <c r="FN359" s="133"/>
      <c r="FO359" s="133"/>
      <c r="FP359" s="133"/>
      <c r="FQ359" s="133"/>
      <c r="FR359" s="133"/>
      <c r="FS359" s="133"/>
      <c r="FT359" s="133"/>
      <c r="FU359" s="133"/>
      <c r="FV359" s="133"/>
      <c r="FW359" s="133"/>
      <c r="FX359" s="133"/>
      <c r="FY359" s="133"/>
      <c r="FZ359" s="133"/>
      <c r="GA359" s="133"/>
      <c r="GB359" s="133"/>
      <c r="GC359" s="133"/>
      <c r="GD359" s="133"/>
      <c r="GE359" s="133"/>
      <c r="GF359" s="133"/>
      <c r="GG359" s="133"/>
      <c r="GH359" s="133"/>
      <c r="GI359" s="133"/>
      <c r="GJ359" s="133"/>
      <c r="GK359" s="133"/>
      <c r="GL359" s="133"/>
      <c r="GM359" s="133"/>
      <c r="GN359" s="133"/>
      <c r="GO359" s="133"/>
      <c r="GP359" s="133"/>
      <c r="GQ359" s="133"/>
      <c r="GR359" s="133"/>
      <c r="GS359" s="133"/>
      <c r="GT359" s="133"/>
      <c r="GU359" s="133"/>
      <c r="GV359" s="133"/>
      <c r="GW359" s="133"/>
    </row>
    <row r="360" spans="1:205" s="296" customFormat="1" ht="25.5">
      <c r="A360" s="974">
        <v>44877</v>
      </c>
      <c r="B360" s="968" t="s">
        <v>1829</v>
      </c>
      <c r="C360" s="977" t="s">
        <v>1732</v>
      </c>
      <c r="D360" s="214">
        <v>8821918</v>
      </c>
      <c r="E360" s="261"/>
      <c r="F360" s="386">
        <f t="shared" si="10"/>
        <v>485940737</v>
      </c>
      <c r="G360" s="60">
        <v>4</v>
      </c>
      <c r="H360" s="310">
        <v>4.2</v>
      </c>
      <c r="I360" s="549"/>
      <c r="J360" s="133"/>
      <c r="K360" s="133"/>
      <c r="L360" s="133"/>
      <c r="M360" s="133"/>
      <c r="N360" s="133"/>
      <c r="O360" s="133"/>
      <c r="P360" s="133"/>
      <c r="Q360" s="133"/>
      <c r="R360" s="133"/>
      <c r="S360" s="133"/>
      <c r="T360" s="133"/>
      <c r="U360" s="133"/>
      <c r="V360" s="133"/>
      <c r="W360" s="133"/>
      <c r="X360" s="133"/>
      <c r="Y360" s="133"/>
      <c r="Z360" s="133"/>
      <c r="AA360" s="133"/>
      <c r="AB360" s="133"/>
      <c r="AC360" s="133"/>
      <c r="AD360" s="133"/>
      <c r="AE360" s="133"/>
      <c r="AF360" s="133"/>
      <c r="AG360" s="133"/>
      <c r="AH360" s="133"/>
      <c r="AI360" s="133"/>
      <c r="AJ360" s="133"/>
      <c r="AK360" s="133"/>
      <c r="AL360" s="133"/>
      <c r="AM360" s="133"/>
      <c r="AN360" s="133"/>
      <c r="AO360" s="133"/>
      <c r="AP360" s="133"/>
      <c r="AQ360" s="133"/>
      <c r="AR360" s="133"/>
      <c r="AS360" s="133"/>
      <c r="AT360" s="133"/>
      <c r="AU360" s="133"/>
      <c r="AV360" s="133"/>
      <c r="AW360" s="133"/>
      <c r="AX360" s="133"/>
      <c r="AY360" s="133"/>
      <c r="AZ360" s="133"/>
      <c r="BA360" s="133"/>
      <c r="BB360" s="133"/>
      <c r="BC360" s="133"/>
      <c r="BD360" s="133"/>
      <c r="BE360" s="133"/>
      <c r="BF360" s="133"/>
      <c r="BG360" s="133"/>
      <c r="BH360" s="133"/>
      <c r="BI360" s="133"/>
      <c r="BJ360" s="133"/>
      <c r="BK360" s="133"/>
      <c r="BL360" s="133"/>
      <c r="BM360" s="133"/>
      <c r="BN360" s="133"/>
      <c r="BO360" s="133"/>
      <c r="BP360" s="133"/>
      <c r="BQ360" s="133"/>
      <c r="BR360" s="133"/>
      <c r="BS360" s="133"/>
      <c r="BT360" s="133"/>
      <c r="BU360" s="133"/>
      <c r="BV360" s="133"/>
      <c r="BW360" s="133"/>
      <c r="BX360" s="133"/>
      <c r="BY360" s="133"/>
      <c r="BZ360" s="133"/>
      <c r="CA360" s="133"/>
      <c r="CB360" s="133"/>
      <c r="CC360" s="133"/>
      <c r="CD360" s="133"/>
      <c r="CE360" s="133"/>
      <c r="CF360" s="133"/>
      <c r="CG360" s="133"/>
      <c r="CH360" s="133"/>
      <c r="CI360" s="133"/>
      <c r="CJ360" s="133"/>
      <c r="CK360" s="133"/>
      <c r="CL360" s="133"/>
      <c r="CM360" s="133"/>
      <c r="CN360" s="133"/>
      <c r="CO360" s="133"/>
      <c r="CP360" s="133"/>
      <c r="CQ360" s="133"/>
      <c r="CR360" s="133"/>
      <c r="CS360" s="133"/>
      <c r="CT360" s="133"/>
      <c r="CU360" s="133"/>
      <c r="CV360" s="133"/>
      <c r="CW360" s="133"/>
      <c r="CX360" s="133"/>
      <c r="CY360" s="133"/>
      <c r="CZ360" s="133"/>
      <c r="DA360" s="133"/>
      <c r="DB360" s="133"/>
      <c r="DC360" s="133"/>
      <c r="DD360" s="133"/>
      <c r="DE360" s="133"/>
      <c r="DF360" s="133"/>
      <c r="DG360" s="133"/>
      <c r="DH360" s="133"/>
      <c r="DI360" s="133"/>
      <c r="DJ360" s="133"/>
      <c r="DK360" s="133"/>
      <c r="DL360" s="133"/>
      <c r="DM360" s="133"/>
      <c r="DN360" s="133"/>
      <c r="DO360" s="133"/>
      <c r="DP360" s="133"/>
      <c r="DQ360" s="133"/>
      <c r="DR360" s="133"/>
      <c r="DS360" s="133"/>
      <c r="DT360" s="133"/>
      <c r="DU360" s="133"/>
      <c r="DV360" s="133"/>
      <c r="DW360" s="133"/>
      <c r="DX360" s="133"/>
      <c r="DY360" s="133"/>
      <c r="DZ360" s="133"/>
      <c r="EA360" s="133"/>
      <c r="EB360" s="133"/>
      <c r="EC360" s="133"/>
      <c r="ED360" s="133"/>
      <c r="EE360" s="133"/>
      <c r="EF360" s="133"/>
      <c r="EG360" s="133"/>
      <c r="EH360" s="133"/>
      <c r="EI360" s="133"/>
      <c r="EJ360" s="133"/>
      <c r="EK360" s="133"/>
      <c r="EL360" s="133"/>
      <c r="EM360" s="133"/>
      <c r="EN360" s="133"/>
      <c r="EO360" s="133"/>
      <c r="EP360" s="133"/>
      <c r="EQ360" s="133"/>
      <c r="ER360" s="133"/>
      <c r="ES360" s="133"/>
      <c r="ET360" s="133"/>
      <c r="EU360" s="133"/>
      <c r="EV360" s="133"/>
      <c r="EW360" s="133"/>
      <c r="EX360" s="133"/>
      <c r="EY360" s="133"/>
      <c r="EZ360" s="133"/>
      <c r="FA360" s="133"/>
      <c r="FB360" s="133"/>
      <c r="FC360" s="133"/>
      <c r="FD360" s="133"/>
      <c r="FE360" s="133"/>
      <c r="FF360" s="133"/>
      <c r="FG360" s="133"/>
      <c r="FH360" s="133"/>
      <c r="FI360" s="133"/>
      <c r="FJ360" s="133"/>
      <c r="FK360" s="133"/>
      <c r="FL360" s="133"/>
      <c r="FM360" s="133"/>
      <c r="FN360" s="133"/>
      <c r="FO360" s="133"/>
      <c r="FP360" s="133"/>
      <c r="FQ360" s="133"/>
      <c r="FR360" s="133"/>
      <c r="FS360" s="133"/>
      <c r="FT360" s="133"/>
      <c r="FU360" s="133"/>
      <c r="FV360" s="133"/>
      <c r="FW360" s="133"/>
      <c r="FX360" s="133"/>
      <c r="FY360" s="133"/>
      <c r="FZ360" s="133"/>
      <c r="GA360" s="133"/>
      <c r="GB360" s="133"/>
      <c r="GC360" s="133"/>
      <c r="GD360" s="133"/>
      <c r="GE360" s="133"/>
      <c r="GF360" s="133"/>
      <c r="GG360" s="133"/>
      <c r="GH360" s="133"/>
      <c r="GI360" s="133"/>
      <c r="GJ360" s="133"/>
      <c r="GK360" s="133"/>
      <c r="GL360" s="133"/>
      <c r="GM360" s="133"/>
      <c r="GN360" s="133"/>
      <c r="GO360" s="133"/>
      <c r="GP360" s="133"/>
      <c r="GQ360" s="133"/>
      <c r="GR360" s="133"/>
      <c r="GS360" s="133"/>
      <c r="GT360" s="133"/>
      <c r="GU360" s="133"/>
      <c r="GV360" s="133"/>
      <c r="GW360" s="133"/>
    </row>
    <row r="361" spans="1:205" s="296" customFormat="1">
      <c r="A361" s="384">
        <v>44879</v>
      </c>
      <c r="B361" s="200" t="s">
        <v>1830</v>
      </c>
      <c r="C361" s="216" t="s">
        <v>1812</v>
      </c>
      <c r="D361" s="261"/>
      <c r="E361" s="261">
        <v>145713000</v>
      </c>
      <c r="F361" s="386">
        <f t="shared" si="10"/>
        <v>340227737</v>
      </c>
      <c r="G361" s="60">
        <v>6</v>
      </c>
      <c r="H361" s="310">
        <v>6.1</v>
      </c>
      <c r="I361" s="549"/>
      <c r="J361" s="133"/>
      <c r="K361" s="133"/>
      <c r="L361" s="133"/>
      <c r="M361" s="133"/>
      <c r="N361" s="133"/>
      <c r="O361" s="133"/>
      <c r="P361" s="133"/>
      <c r="Q361" s="133"/>
      <c r="R361" s="133"/>
      <c r="S361" s="133"/>
      <c r="T361" s="133"/>
      <c r="U361" s="133"/>
      <c r="V361" s="133"/>
      <c r="W361" s="133"/>
      <c r="X361" s="133"/>
      <c r="Y361" s="133"/>
      <c r="Z361" s="133"/>
      <c r="AA361" s="133"/>
      <c r="AB361" s="133"/>
      <c r="AC361" s="133"/>
      <c r="AD361" s="133"/>
      <c r="AE361" s="133"/>
      <c r="AF361" s="133"/>
      <c r="AG361" s="133"/>
      <c r="AH361" s="133"/>
      <c r="AI361" s="133"/>
      <c r="AJ361" s="133"/>
      <c r="AK361" s="133"/>
      <c r="AL361" s="133"/>
      <c r="AM361" s="133"/>
      <c r="AN361" s="133"/>
      <c r="AO361" s="133"/>
      <c r="AP361" s="133"/>
      <c r="AQ361" s="133"/>
      <c r="AR361" s="133"/>
      <c r="AS361" s="133"/>
      <c r="AT361" s="133"/>
      <c r="AU361" s="133"/>
      <c r="AV361" s="133"/>
      <c r="AW361" s="133"/>
      <c r="AX361" s="133"/>
      <c r="AY361" s="133"/>
      <c r="AZ361" s="133"/>
      <c r="BA361" s="133"/>
      <c r="BB361" s="133"/>
      <c r="BC361" s="133"/>
      <c r="BD361" s="133"/>
      <c r="BE361" s="133"/>
      <c r="BF361" s="133"/>
      <c r="BG361" s="133"/>
      <c r="BH361" s="133"/>
      <c r="BI361" s="133"/>
      <c r="BJ361" s="133"/>
      <c r="BK361" s="133"/>
      <c r="BL361" s="133"/>
      <c r="BM361" s="133"/>
      <c r="BN361" s="133"/>
      <c r="BO361" s="133"/>
      <c r="BP361" s="133"/>
      <c r="BQ361" s="133"/>
      <c r="BR361" s="133"/>
      <c r="BS361" s="133"/>
      <c r="BT361" s="133"/>
      <c r="BU361" s="133"/>
      <c r="BV361" s="133"/>
      <c r="BW361" s="133"/>
      <c r="BX361" s="133"/>
      <c r="BY361" s="133"/>
      <c r="BZ361" s="133"/>
      <c r="CA361" s="133"/>
      <c r="CB361" s="133"/>
      <c r="CC361" s="133"/>
      <c r="CD361" s="133"/>
      <c r="CE361" s="133"/>
      <c r="CF361" s="133"/>
      <c r="CG361" s="133"/>
      <c r="CH361" s="133"/>
      <c r="CI361" s="133"/>
      <c r="CJ361" s="133"/>
      <c r="CK361" s="133"/>
      <c r="CL361" s="133"/>
      <c r="CM361" s="133"/>
      <c r="CN361" s="133"/>
      <c r="CO361" s="133"/>
      <c r="CP361" s="133"/>
      <c r="CQ361" s="133"/>
      <c r="CR361" s="133"/>
      <c r="CS361" s="133"/>
      <c r="CT361" s="133"/>
      <c r="CU361" s="133"/>
      <c r="CV361" s="133"/>
      <c r="CW361" s="133"/>
      <c r="CX361" s="133"/>
      <c r="CY361" s="133"/>
      <c r="CZ361" s="133"/>
      <c r="DA361" s="133"/>
      <c r="DB361" s="133"/>
      <c r="DC361" s="133"/>
      <c r="DD361" s="133"/>
      <c r="DE361" s="133"/>
      <c r="DF361" s="133"/>
      <c r="DG361" s="133"/>
      <c r="DH361" s="133"/>
      <c r="DI361" s="133"/>
      <c r="DJ361" s="133"/>
      <c r="DK361" s="133"/>
      <c r="DL361" s="133"/>
      <c r="DM361" s="133"/>
      <c r="DN361" s="133"/>
      <c r="DO361" s="133"/>
      <c r="DP361" s="133"/>
      <c r="DQ361" s="133"/>
      <c r="DR361" s="133"/>
      <c r="DS361" s="133"/>
      <c r="DT361" s="133"/>
      <c r="DU361" s="133"/>
      <c r="DV361" s="133"/>
      <c r="DW361" s="133"/>
      <c r="DX361" s="133"/>
      <c r="DY361" s="133"/>
      <c r="DZ361" s="133"/>
      <c r="EA361" s="133"/>
      <c r="EB361" s="133"/>
      <c r="EC361" s="133"/>
      <c r="ED361" s="133"/>
      <c r="EE361" s="133"/>
      <c r="EF361" s="133"/>
      <c r="EG361" s="133"/>
      <c r="EH361" s="133"/>
      <c r="EI361" s="133"/>
      <c r="EJ361" s="133"/>
      <c r="EK361" s="133"/>
      <c r="EL361" s="133"/>
      <c r="EM361" s="133"/>
      <c r="EN361" s="133"/>
      <c r="EO361" s="133"/>
      <c r="EP361" s="133"/>
      <c r="EQ361" s="133"/>
      <c r="ER361" s="133"/>
      <c r="ES361" s="133"/>
      <c r="ET361" s="133"/>
      <c r="EU361" s="133"/>
      <c r="EV361" s="133"/>
      <c r="EW361" s="133"/>
      <c r="EX361" s="133"/>
      <c r="EY361" s="133"/>
      <c r="EZ361" s="133"/>
      <c r="FA361" s="133"/>
      <c r="FB361" s="133"/>
      <c r="FC361" s="133"/>
      <c r="FD361" s="133"/>
      <c r="FE361" s="133"/>
      <c r="FF361" s="133"/>
      <c r="FG361" s="133"/>
      <c r="FH361" s="133"/>
      <c r="FI361" s="133"/>
      <c r="FJ361" s="133"/>
      <c r="FK361" s="133"/>
      <c r="FL361" s="133"/>
      <c r="FM361" s="133"/>
      <c r="FN361" s="133"/>
      <c r="FO361" s="133"/>
      <c r="FP361" s="133"/>
      <c r="FQ361" s="133"/>
      <c r="FR361" s="133"/>
      <c r="FS361" s="133"/>
      <c r="FT361" s="133"/>
      <c r="FU361" s="133"/>
      <c r="FV361" s="133"/>
      <c r="FW361" s="133"/>
      <c r="FX361" s="133"/>
      <c r="FY361" s="133"/>
      <c r="FZ361" s="133"/>
      <c r="GA361" s="133"/>
      <c r="GB361" s="133"/>
      <c r="GC361" s="133"/>
      <c r="GD361" s="133"/>
      <c r="GE361" s="133"/>
      <c r="GF361" s="133"/>
      <c r="GG361" s="133"/>
      <c r="GH361" s="133"/>
      <c r="GI361" s="133"/>
      <c r="GJ361" s="133"/>
      <c r="GK361" s="133"/>
      <c r="GL361" s="133"/>
      <c r="GM361" s="133"/>
      <c r="GN361" s="133"/>
      <c r="GO361" s="133"/>
      <c r="GP361" s="133"/>
      <c r="GQ361" s="133"/>
      <c r="GR361" s="133"/>
      <c r="GS361" s="133"/>
      <c r="GT361" s="133"/>
      <c r="GU361" s="133"/>
      <c r="GV361" s="133"/>
      <c r="GW361" s="133"/>
    </row>
    <row r="362" spans="1:205" s="296" customFormat="1" ht="25.5">
      <c r="A362" s="384">
        <v>44880</v>
      </c>
      <c r="B362" s="200" t="s">
        <v>1831</v>
      </c>
      <c r="C362" s="216" t="s">
        <v>1813</v>
      </c>
      <c r="D362" s="261"/>
      <c r="E362" s="261">
        <v>128548000</v>
      </c>
      <c r="F362" s="386">
        <f t="shared" si="10"/>
        <v>211679737</v>
      </c>
      <c r="G362" s="60">
        <v>6</v>
      </c>
      <c r="H362" s="310">
        <v>6.1</v>
      </c>
      <c r="I362" s="549"/>
      <c r="J362" s="133"/>
      <c r="K362" s="133"/>
      <c r="L362" s="133"/>
      <c r="M362" s="133"/>
      <c r="N362" s="133"/>
      <c r="O362" s="133"/>
      <c r="P362" s="133"/>
      <c r="Q362" s="133"/>
      <c r="R362" s="133"/>
      <c r="S362" s="133"/>
      <c r="T362" s="133"/>
      <c r="U362" s="133"/>
      <c r="V362" s="133"/>
      <c r="W362" s="133"/>
      <c r="X362" s="133"/>
      <c r="Y362" s="133"/>
      <c r="Z362" s="133"/>
      <c r="AA362" s="133"/>
      <c r="AB362" s="133"/>
      <c r="AC362" s="133"/>
      <c r="AD362" s="133"/>
      <c r="AE362" s="133"/>
      <c r="AF362" s="133"/>
      <c r="AG362" s="133"/>
      <c r="AH362" s="133"/>
      <c r="AI362" s="133"/>
      <c r="AJ362" s="133"/>
      <c r="AK362" s="133"/>
      <c r="AL362" s="133"/>
      <c r="AM362" s="133"/>
      <c r="AN362" s="133"/>
      <c r="AO362" s="133"/>
      <c r="AP362" s="133"/>
      <c r="AQ362" s="133"/>
      <c r="AR362" s="133"/>
      <c r="AS362" s="133"/>
      <c r="AT362" s="133"/>
      <c r="AU362" s="133"/>
      <c r="AV362" s="133"/>
      <c r="AW362" s="133"/>
      <c r="AX362" s="133"/>
      <c r="AY362" s="133"/>
      <c r="AZ362" s="133"/>
      <c r="BA362" s="133"/>
      <c r="BB362" s="133"/>
      <c r="BC362" s="133"/>
      <c r="BD362" s="133"/>
      <c r="BE362" s="133"/>
      <c r="BF362" s="133"/>
      <c r="BG362" s="133"/>
      <c r="BH362" s="133"/>
      <c r="BI362" s="133"/>
      <c r="BJ362" s="133"/>
      <c r="BK362" s="133"/>
      <c r="BL362" s="133"/>
      <c r="BM362" s="133"/>
      <c r="BN362" s="133"/>
      <c r="BO362" s="133"/>
      <c r="BP362" s="133"/>
      <c r="BQ362" s="133"/>
      <c r="BR362" s="133"/>
      <c r="BS362" s="133"/>
      <c r="BT362" s="133"/>
      <c r="BU362" s="133"/>
      <c r="BV362" s="133"/>
      <c r="BW362" s="133"/>
      <c r="BX362" s="133"/>
      <c r="BY362" s="133"/>
      <c r="BZ362" s="133"/>
      <c r="CA362" s="133"/>
      <c r="CB362" s="133"/>
      <c r="CC362" s="133"/>
      <c r="CD362" s="133"/>
      <c r="CE362" s="133"/>
      <c r="CF362" s="133"/>
      <c r="CG362" s="133"/>
      <c r="CH362" s="133"/>
      <c r="CI362" s="133"/>
      <c r="CJ362" s="133"/>
      <c r="CK362" s="133"/>
      <c r="CL362" s="133"/>
      <c r="CM362" s="133"/>
      <c r="CN362" s="133"/>
      <c r="CO362" s="133"/>
      <c r="CP362" s="133"/>
      <c r="CQ362" s="133"/>
      <c r="CR362" s="133"/>
      <c r="CS362" s="133"/>
      <c r="CT362" s="133"/>
      <c r="CU362" s="133"/>
      <c r="CV362" s="133"/>
      <c r="CW362" s="133"/>
      <c r="CX362" s="133"/>
      <c r="CY362" s="133"/>
      <c r="CZ362" s="133"/>
      <c r="DA362" s="133"/>
      <c r="DB362" s="133"/>
      <c r="DC362" s="133"/>
      <c r="DD362" s="133"/>
      <c r="DE362" s="133"/>
      <c r="DF362" s="133"/>
      <c r="DG362" s="133"/>
      <c r="DH362" s="133"/>
      <c r="DI362" s="133"/>
      <c r="DJ362" s="133"/>
      <c r="DK362" s="133"/>
      <c r="DL362" s="133"/>
      <c r="DM362" s="133"/>
      <c r="DN362" s="133"/>
      <c r="DO362" s="133"/>
      <c r="DP362" s="133"/>
      <c r="DQ362" s="133"/>
      <c r="DR362" s="133"/>
      <c r="DS362" s="133"/>
      <c r="DT362" s="133"/>
      <c r="DU362" s="133"/>
      <c r="DV362" s="133"/>
      <c r="DW362" s="133"/>
      <c r="DX362" s="133"/>
      <c r="DY362" s="133"/>
      <c r="DZ362" s="133"/>
      <c r="EA362" s="133"/>
      <c r="EB362" s="133"/>
      <c r="EC362" s="133"/>
      <c r="ED362" s="133"/>
      <c r="EE362" s="133"/>
      <c r="EF362" s="133"/>
      <c r="EG362" s="133"/>
      <c r="EH362" s="133"/>
      <c r="EI362" s="133"/>
      <c r="EJ362" s="133"/>
      <c r="EK362" s="133"/>
      <c r="EL362" s="133"/>
      <c r="EM362" s="133"/>
      <c r="EN362" s="133"/>
      <c r="EO362" s="133"/>
      <c r="EP362" s="133"/>
      <c r="EQ362" s="133"/>
      <c r="ER362" s="133"/>
      <c r="ES362" s="133"/>
      <c r="ET362" s="133"/>
      <c r="EU362" s="133"/>
      <c r="EV362" s="133"/>
      <c r="EW362" s="133"/>
      <c r="EX362" s="133"/>
      <c r="EY362" s="133"/>
      <c r="EZ362" s="133"/>
      <c r="FA362" s="133"/>
      <c r="FB362" s="133"/>
      <c r="FC362" s="133"/>
      <c r="FD362" s="133"/>
      <c r="FE362" s="133"/>
      <c r="FF362" s="133"/>
      <c r="FG362" s="133"/>
      <c r="FH362" s="133"/>
      <c r="FI362" s="133"/>
      <c r="FJ362" s="133"/>
      <c r="FK362" s="133"/>
      <c r="FL362" s="133"/>
      <c r="FM362" s="133"/>
      <c r="FN362" s="133"/>
      <c r="FO362" s="133"/>
      <c r="FP362" s="133"/>
      <c r="FQ362" s="133"/>
      <c r="FR362" s="133"/>
      <c r="FS362" s="133"/>
      <c r="FT362" s="133"/>
      <c r="FU362" s="133"/>
      <c r="FV362" s="133"/>
      <c r="FW362" s="133"/>
      <c r="FX362" s="133"/>
      <c r="FY362" s="133"/>
      <c r="FZ362" s="133"/>
      <c r="GA362" s="133"/>
      <c r="GB362" s="133"/>
      <c r="GC362" s="133"/>
      <c r="GD362" s="133"/>
      <c r="GE362" s="133"/>
      <c r="GF362" s="133"/>
      <c r="GG362" s="133"/>
      <c r="GH362" s="133"/>
      <c r="GI362" s="133"/>
      <c r="GJ362" s="133"/>
      <c r="GK362" s="133"/>
      <c r="GL362" s="133"/>
      <c r="GM362" s="133"/>
      <c r="GN362" s="133"/>
      <c r="GO362" s="133"/>
      <c r="GP362" s="133"/>
      <c r="GQ362" s="133"/>
      <c r="GR362" s="133"/>
      <c r="GS362" s="133"/>
      <c r="GT362" s="133"/>
      <c r="GU362" s="133"/>
      <c r="GV362" s="133"/>
      <c r="GW362" s="133"/>
    </row>
    <row r="363" spans="1:205" s="296" customFormat="1" ht="38.25">
      <c r="A363" s="384">
        <v>44880</v>
      </c>
      <c r="B363" s="200" t="s">
        <v>1831</v>
      </c>
      <c r="C363" s="206" t="s">
        <v>2574</v>
      </c>
      <c r="D363" s="261">
        <v>8980000</v>
      </c>
      <c r="E363" s="261"/>
      <c r="F363" s="386">
        <f t="shared" si="10"/>
        <v>220659737</v>
      </c>
      <c r="G363" s="60"/>
      <c r="H363" s="310"/>
      <c r="I363" s="549"/>
      <c r="J363" s="133"/>
      <c r="K363" s="133"/>
      <c r="L363" s="133"/>
      <c r="M363" s="133"/>
      <c r="N363" s="133"/>
      <c r="O363" s="133"/>
      <c r="P363" s="133"/>
      <c r="Q363" s="133"/>
      <c r="R363" s="133"/>
      <c r="S363" s="133"/>
      <c r="T363" s="133"/>
      <c r="U363" s="133"/>
      <c r="V363" s="133"/>
      <c r="W363" s="133"/>
      <c r="X363" s="133"/>
      <c r="Y363" s="133"/>
      <c r="Z363" s="133"/>
      <c r="AA363" s="133"/>
      <c r="AB363" s="133"/>
      <c r="AC363" s="133"/>
      <c r="AD363" s="133"/>
      <c r="AE363" s="133"/>
      <c r="AF363" s="133"/>
      <c r="AG363" s="133"/>
      <c r="AH363" s="133"/>
      <c r="AI363" s="133"/>
      <c r="AJ363" s="133"/>
      <c r="AK363" s="133"/>
      <c r="AL363" s="133"/>
      <c r="AM363" s="133"/>
      <c r="AN363" s="133"/>
      <c r="AO363" s="133"/>
      <c r="AP363" s="133"/>
      <c r="AQ363" s="133"/>
      <c r="AR363" s="133"/>
      <c r="AS363" s="133"/>
      <c r="AT363" s="133"/>
      <c r="AU363" s="133"/>
      <c r="AV363" s="133"/>
      <c r="AW363" s="133"/>
      <c r="AX363" s="133"/>
      <c r="AY363" s="133"/>
      <c r="AZ363" s="133"/>
      <c r="BA363" s="133"/>
      <c r="BB363" s="133"/>
      <c r="BC363" s="133"/>
      <c r="BD363" s="133"/>
      <c r="BE363" s="133"/>
      <c r="BF363" s="133"/>
      <c r="BG363" s="133"/>
      <c r="BH363" s="133"/>
      <c r="BI363" s="133"/>
      <c r="BJ363" s="133"/>
      <c r="BK363" s="133"/>
      <c r="BL363" s="133"/>
      <c r="BM363" s="133"/>
      <c r="BN363" s="133"/>
      <c r="BO363" s="133"/>
      <c r="BP363" s="133"/>
      <c r="BQ363" s="133"/>
      <c r="BR363" s="133"/>
      <c r="BS363" s="133"/>
      <c r="BT363" s="133"/>
      <c r="BU363" s="133"/>
      <c r="BV363" s="133"/>
      <c r="BW363" s="133"/>
      <c r="BX363" s="133"/>
      <c r="BY363" s="133"/>
      <c r="BZ363" s="133"/>
      <c r="CA363" s="133"/>
      <c r="CB363" s="133"/>
      <c r="CC363" s="133"/>
      <c r="CD363" s="133"/>
      <c r="CE363" s="133"/>
      <c r="CF363" s="133"/>
      <c r="CG363" s="133"/>
      <c r="CH363" s="133"/>
      <c r="CI363" s="133"/>
      <c r="CJ363" s="133"/>
      <c r="CK363" s="133"/>
      <c r="CL363" s="133"/>
      <c r="CM363" s="133"/>
      <c r="CN363" s="133"/>
      <c r="CO363" s="133"/>
      <c r="CP363" s="133"/>
      <c r="CQ363" s="133"/>
      <c r="CR363" s="133"/>
      <c r="CS363" s="133"/>
      <c r="CT363" s="133"/>
      <c r="CU363" s="133"/>
      <c r="CV363" s="133"/>
      <c r="CW363" s="133"/>
      <c r="CX363" s="133"/>
      <c r="CY363" s="133"/>
      <c r="CZ363" s="133"/>
      <c r="DA363" s="133"/>
      <c r="DB363" s="133"/>
      <c r="DC363" s="133"/>
      <c r="DD363" s="133"/>
      <c r="DE363" s="133"/>
      <c r="DF363" s="133"/>
      <c r="DG363" s="133"/>
      <c r="DH363" s="133"/>
      <c r="DI363" s="133"/>
      <c r="DJ363" s="133"/>
      <c r="DK363" s="133"/>
      <c r="DL363" s="133"/>
      <c r="DM363" s="133"/>
      <c r="DN363" s="133"/>
      <c r="DO363" s="133"/>
      <c r="DP363" s="133"/>
      <c r="DQ363" s="133"/>
      <c r="DR363" s="133"/>
      <c r="DS363" s="133"/>
      <c r="DT363" s="133"/>
      <c r="DU363" s="133"/>
      <c r="DV363" s="133"/>
      <c r="DW363" s="133"/>
      <c r="DX363" s="133"/>
      <c r="DY363" s="133"/>
      <c r="DZ363" s="133"/>
      <c r="EA363" s="133"/>
      <c r="EB363" s="133"/>
      <c r="EC363" s="133"/>
      <c r="ED363" s="133"/>
      <c r="EE363" s="133"/>
      <c r="EF363" s="133"/>
      <c r="EG363" s="133"/>
      <c r="EH363" s="133"/>
      <c r="EI363" s="133"/>
      <c r="EJ363" s="133"/>
      <c r="EK363" s="133"/>
      <c r="EL363" s="133"/>
      <c r="EM363" s="133"/>
      <c r="EN363" s="133"/>
      <c r="EO363" s="133"/>
      <c r="EP363" s="133"/>
      <c r="EQ363" s="133"/>
      <c r="ER363" s="133"/>
      <c r="ES363" s="133"/>
      <c r="ET363" s="133"/>
      <c r="EU363" s="133"/>
      <c r="EV363" s="133"/>
      <c r="EW363" s="133"/>
      <c r="EX363" s="133"/>
      <c r="EY363" s="133"/>
      <c r="EZ363" s="133"/>
      <c r="FA363" s="133"/>
      <c r="FB363" s="133"/>
      <c r="FC363" s="133"/>
      <c r="FD363" s="133"/>
      <c r="FE363" s="133"/>
      <c r="FF363" s="133"/>
      <c r="FG363" s="133"/>
      <c r="FH363" s="133"/>
      <c r="FI363" s="133"/>
      <c r="FJ363" s="133"/>
      <c r="FK363" s="133"/>
      <c r="FL363" s="133"/>
      <c r="FM363" s="133"/>
      <c r="FN363" s="133"/>
      <c r="FO363" s="133"/>
      <c r="FP363" s="133"/>
      <c r="FQ363" s="133"/>
      <c r="FR363" s="133"/>
      <c r="FS363" s="133"/>
      <c r="FT363" s="133"/>
      <c r="FU363" s="133"/>
      <c r="FV363" s="133"/>
      <c r="FW363" s="133"/>
      <c r="FX363" s="133"/>
      <c r="FY363" s="133"/>
      <c r="FZ363" s="133"/>
      <c r="GA363" s="133"/>
      <c r="GB363" s="133"/>
      <c r="GC363" s="133"/>
      <c r="GD363" s="133"/>
      <c r="GE363" s="133"/>
      <c r="GF363" s="133"/>
      <c r="GG363" s="133"/>
      <c r="GH363" s="133"/>
      <c r="GI363" s="133"/>
      <c r="GJ363" s="133"/>
      <c r="GK363" s="133"/>
      <c r="GL363" s="133"/>
      <c r="GM363" s="133"/>
      <c r="GN363" s="133"/>
      <c r="GO363" s="133"/>
      <c r="GP363" s="133"/>
      <c r="GQ363" s="133"/>
      <c r="GR363" s="133"/>
      <c r="GS363" s="133"/>
      <c r="GT363" s="133"/>
      <c r="GU363" s="133"/>
      <c r="GV363" s="133"/>
      <c r="GW363" s="133"/>
    </row>
    <row r="364" spans="1:205" s="296" customFormat="1" ht="25.5">
      <c r="A364" s="384">
        <v>44882</v>
      </c>
      <c r="B364" s="200" t="s">
        <v>1832</v>
      </c>
      <c r="C364" s="194" t="s">
        <v>2427</v>
      </c>
      <c r="D364" s="214">
        <v>4000000</v>
      </c>
      <c r="E364" s="261"/>
      <c r="F364" s="386">
        <f t="shared" si="10"/>
        <v>224659737</v>
      </c>
      <c r="G364" s="60">
        <v>3</v>
      </c>
      <c r="H364" s="310"/>
      <c r="I364" s="549"/>
      <c r="J364" s="133"/>
      <c r="K364" s="133"/>
      <c r="L364" s="133"/>
      <c r="M364" s="133"/>
      <c r="N364" s="133"/>
      <c r="O364" s="133"/>
      <c r="P364" s="133"/>
      <c r="Q364" s="133"/>
      <c r="R364" s="133"/>
      <c r="S364" s="133"/>
      <c r="T364" s="133"/>
      <c r="U364" s="133"/>
      <c r="V364" s="133"/>
      <c r="W364" s="133"/>
      <c r="X364" s="133"/>
      <c r="Y364" s="133"/>
      <c r="Z364" s="133"/>
      <c r="AA364" s="133"/>
      <c r="AB364" s="133"/>
      <c r="AC364" s="133"/>
      <c r="AD364" s="133"/>
      <c r="AE364" s="133"/>
      <c r="AF364" s="133"/>
      <c r="AG364" s="133"/>
      <c r="AH364" s="133"/>
      <c r="AI364" s="133"/>
      <c r="AJ364" s="133"/>
      <c r="AK364" s="133"/>
      <c r="AL364" s="133"/>
      <c r="AM364" s="133"/>
      <c r="AN364" s="133"/>
      <c r="AO364" s="133"/>
      <c r="AP364" s="133"/>
      <c r="AQ364" s="133"/>
      <c r="AR364" s="133"/>
      <c r="AS364" s="133"/>
      <c r="AT364" s="133"/>
      <c r="AU364" s="133"/>
      <c r="AV364" s="133"/>
      <c r="AW364" s="133"/>
      <c r="AX364" s="133"/>
      <c r="AY364" s="133"/>
      <c r="AZ364" s="133"/>
      <c r="BA364" s="133"/>
      <c r="BB364" s="133"/>
      <c r="BC364" s="133"/>
      <c r="BD364" s="133"/>
      <c r="BE364" s="133"/>
      <c r="BF364" s="133"/>
      <c r="BG364" s="133"/>
      <c r="BH364" s="133"/>
      <c r="BI364" s="133"/>
      <c r="BJ364" s="133"/>
      <c r="BK364" s="133"/>
      <c r="BL364" s="133"/>
      <c r="BM364" s="133"/>
      <c r="BN364" s="133"/>
      <c r="BO364" s="133"/>
      <c r="BP364" s="133"/>
      <c r="BQ364" s="133"/>
      <c r="BR364" s="133"/>
      <c r="BS364" s="133"/>
      <c r="BT364" s="133"/>
      <c r="BU364" s="133"/>
      <c r="BV364" s="133"/>
      <c r="BW364" s="133"/>
      <c r="BX364" s="133"/>
      <c r="BY364" s="133"/>
      <c r="BZ364" s="133"/>
      <c r="CA364" s="133"/>
      <c r="CB364" s="133"/>
      <c r="CC364" s="133"/>
      <c r="CD364" s="133"/>
      <c r="CE364" s="133"/>
      <c r="CF364" s="133"/>
      <c r="CG364" s="133"/>
      <c r="CH364" s="133"/>
      <c r="CI364" s="133"/>
      <c r="CJ364" s="133"/>
      <c r="CK364" s="133"/>
      <c r="CL364" s="133"/>
      <c r="CM364" s="133"/>
      <c r="CN364" s="133"/>
      <c r="CO364" s="133"/>
      <c r="CP364" s="133"/>
      <c r="CQ364" s="133"/>
      <c r="CR364" s="133"/>
      <c r="CS364" s="133"/>
      <c r="CT364" s="133"/>
      <c r="CU364" s="133"/>
      <c r="CV364" s="133"/>
      <c r="CW364" s="133"/>
      <c r="CX364" s="133"/>
      <c r="CY364" s="133"/>
      <c r="CZ364" s="133"/>
      <c r="DA364" s="133"/>
      <c r="DB364" s="133"/>
      <c r="DC364" s="133"/>
      <c r="DD364" s="133"/>
      <c r="DE364" s="133"/>
      <c r="DF364" s="133"/>
      <c r="DG364" s="133"/>
      <c r="DH364" s="133"/>
      <c r="DI364" s="133"/>
      <c r="DJ364" s="133"/>
      <c r="DK364" s="133"/>
      <c r="DL364" s="133"/>
      <c r="DM364" s="133"/>
      <c r="DN364" s="133"/>
      <c r="DO364" s="133"/>
      <c r="DP364" s="133"/>
      <c r="DQ364" s="133"/>
      <c r="DR364" s="133"/>
      <c r="DS364" s="133"/>
      <c r="DT364" s="133"/>
      <c r="DU364" s="133"/>
      <c r="DV364" s="133"/>
      <c r="DW364" s="133"/>
      <c r="DX364" s="133"/>
      <c r="DY364" s="133"/>
      <c r="DZ364" s="133"/>
      <c r="EA364" s="133"/>
      <c r="EB364" s="133"/>
      <c r="EC364" s="133"/>
      <c r="ED364" s="133"/>
      <c r="EE364" s="133"/>
      <c r="EF364" s="133"/>
      <c r="EG364" s="133"/>
      <c r="EH364" s="133"/>
      <c r="EI364" s="133"/>
      <c r="EJ364" s="133"/>
      <c r="EK364" s="133"/>
      <c r="EL364" s="133"/>
      <c r="EM364" s="133"/>
      <c r="EN364" s="133"/>
      <c r="EO364" s="133"/>
      <c r="EP364" s="133"/>
      <c r="EQ364" s="133"/>
      <c r="ER364" s="133"/>
      <c r="ES364" s="133"/>
      <c r="ET364" s="133"/>
      <c r="EU364" s="133"/>
      <c r="EV364" s="133"/>
      <c r="EW364" s="133"/>
      <c r="EX364" s="133"/>
      <c r="EY364" s="133"/>
      <c r="EZ364" s="133"/>
      <c r="FA364" s="133"/>
      <c r="FB364" s="133"/>
      <c r="FC364" s="133"/>
      <c r="FD364" s="133"/>
      <c r="FE364" s="133"/>
      <c r="FF364" s="133"/>
      <c r="FG364" s="133"/>
      <c r="FH364" s="133"/>
      <c r="FI364" s="133"/>
      <c r="FJ364" s="133"/>
      <c r="FK364" s="133"/>
      <c r="FL364" s="133"/>
      <c r="FM364" s="133"/>
      <c r="FN364" s="133"/>
      <c r="FO364" s="133"/>
      <c r="FP364" s="133"/>
      <c r="FQ364" s="133"/>
      <c r="FR364" s="133"/>
      <c r="FS364" s="133"/>
      <c r="FT364" s="133"/>
      <c r="FU364" s="133"/>
      <c r="FV364" s="133"/>
      <c r="FW364" s="133"/>
      <c r="FX364" s="133"/>
      <c r="FY364" s="133"/>
      <c r="FZ364" s="133"/>
      <c r="GA364" s="133"/>
      <c r="GB364" s="133"/>
      <c r="GC364" s="133"/>
      <c r="GD364" s="133"/>
      <c r="GE364" s="133"/>
      <c r="GF364" s="133"/>
      <c r="GG364" s="133"/>
      <c r="GH364" s="133"/>
      <c r="GI364" s="133"/>
      <c r="GJ364" s="133"/>
      <c r="GK364" s="133"/>
      <c r="GL364" s="133"/>
      <c r="GM364" s="133"/>
      <c r="GN364" s="133"/>
      <c r="GO364" s="133"/>
      <c r="GP364" s="133"/>
      <c r="GQ364" s="133"/>
      <c r="GR364" s="133"/>
      <c r="GS364" s="133"/>
      <c r="GT364" s="133"/>
      <c r="GU364" s="133"/>
      <c r="GV364" s="133"/>
      <c r="GW364" s="133"/>
    </row>
    <row r="365" spans="1:205" s="296" customFormat="1">
      <c r="A365" s="384">
        <v>44882</v>
      </c>
      <c r="B365" s="200" t="s">
        <v>1832</v>
      </c>
      <c r="C365" s="216" t="s">
        <v>1814</v>
      </c>
      <c r="D365" s="261"/>
      <c r="E365" s="261">
        <v>103753000</v>
      </c>
      <c r="F365" s="386">
        <f t="shared" si="10"/>
        <v>120906737</v>
      </c>
      <c r="G365" s="60">
        <v>6</v>
      </c>
      <c r="H365" s="310">
        <v>6.1</v>
      </c>
      <c r="I365" s="549"/>
      <c r="J365" s="133"/>
      <c r="K365" s="133"/>
      <c r="L365" s="133"/>
      <c r="M365" s="133"/>
      <c r="N365" s="133"/>
      <c r="O365" s="133"/>
      <c r="P365" s="133"/>
      <c r="Q365" s="133"/>
      <c r="R365" s="133"/>
      <c r="S365" s="133"/>
      <c r="T365" s="133"/>
      <c r="U365" s="133"/>
      <c r="V365" s="133"/>
      <c r="W365" s="133"/>
      <c r="X365" s="133"/>
      <c r="Y365" s="133"/>
      <c r="Z365" s="133"/>
      <c r="AA365" s="133"/>
      <c r="AB365" s="133"/>
      <c r="AC365" s="133"/>
      <c r="AD365" s="133"/>
      <c r="AE365" s="133"/>
      <c r="AF365" s="133"/>
      <c r="AG365" s="133"/>
      <c r="AH365" s="133"/>
      <c r="AI365" s="133"/>
      <c r="AJ365" s="133"/>
      <c r="AK365" s="133"/>
      <c r="AL365" s="133"/>
      <c r="AM365" s="133"/>
      <c r="AN365" s="133"/>
      <c r="AO365" s="133"/>
      <c r="AP365" s="133"/>
      <c r="AQ365" s="133"/>
      <c r="AR365" s="133"/>
      <c r="AS365" s="133"/>
      <c r="AT365" s="133"/>
      <c r="AU365" s="133"/>
      <c r="AV365" s="133"/>
      <c r="AW365" s="133"/>
      <c r="AX365" s="133"/>
      <c r="AY365" s="133"/>
      <c r="AZ365" s="133"/>
      <c r="BA365" s="133"/>
      <c r="BB365" s="133"/>
      <c r="BC365" s="133"/>
      <c r="BD365" s="133"/>
      <c r="BE365" s="133"/>
      <c r="BF365" s="133"/>
      <c r="BG365" s="133"/>
      <c r="BH365" s="133"/>
      <c r="BI365" s="133"/>
      <c r="BJ365" s="133"/>
      <c r="BK365" s="133"/>
      <c r="BL365" s="133"/>
      <c r="BM365" s="133"/>
      <c r="BN365" s="133"/>
      <c r="BO365" s="133"/>
      <c r="BP365" s="133"/>
      <c r="BQ365" s="133"/>
      <c r="BR365" s="133"/>
      <c r="BS365" s="133"/>
      <c r="BT365" s="133"/>
      <c r="BU365" s="133"/>
      <c r="BV365" s="133"/>
      <c r="BW365" s="133"/>
      <c r="BX365" s="133"/>
      <c r="BY365" s="133"/>
      <c r="BZ365" s="133"/>
      <c r="CA365" s="133"/>
      <c r="CB365" s="133"/>
      <c r="CC365" s="133"/>
      <c r="CD365" s="133"/>
      <c r="CE365" s="133"/>
      <c r="CF365" s="133"/>
      <c r="CG365" s="133"/>
      <c r="CH365" s="133"/>
      <c r="CI365" s="133"/>
      <c r="CJ365" s="133"/>
      <c r="CK365" s="133"/>
      <c r="CL365" s="133"/>
      <c r="CM365" s="133"/>
      <c r="CN365" s="133"/>
      <c r="CO365" s="133"/>
      <c r="CP365" s="133"/>
      <c r="CQ365" s="133"/>
      <c r="CR365" s="133"/>
      <c r="CS365" s="133"/>
      <c r="CT365" s="133"/>
      <c r="CU365" s="133"/>
      <c r="CV365" s="133"/>
      <c r="CW365" s="133"/>
      <c r="CX365" s="133"/>
      <c r="CY365" s="133"/>
      <c r="CZ365" s="133"/>
      <c r="DA365" s="133"/>
      <c r="DB365" s="133"/>
      <c r="DC365" s="133"/>
      <c r="DD365" s="133"/>
      <c r="DE365" s="133"/>
      <c r="DF365" s="133"/>
      <c r="DG365" s="133"/>
      <c r="DH365" s="133"/>
      <c r="DI365" s="133"/>
      <c r="DJ365" s="133"/>
      <c r="DK365" s="133"/>
      <c r="DL365" s="133"/>
      <c r="DM365" s="133"/>
      <c r="DN365" s="133"/>
      <c r="DO365" s="133"/>
      <c r="DP365" s="133"/>
      <c r="DQ365" s="133"/>
      <c r="DR365" s="133"/>
      <c r="DS365" s="133"/>
      <c r="DT365" s="133"/>
      <c r="DU365" s="133"/>
      <c r="DV365" s="133"/>
      <c r="DW365" s="133"/>
      <c r="DX365" s="133"/>
      <c r="DY365" s="133"/>
      <c r="DZ365" s="133"/>
      <c r="EA365" s="133"/>
      <c r="EB365" s="133"/>
      <c r="EC365" s="133"/>
      <c r="ED365" s="133"/>
      <c r="EE365" s="133"/>
      <c r="EF365" s="133"/>
      <c r="EG365" s="133"/>
      <c r="EH365" s="133"/>
      <c r="EI365" s="133"/>
      <c r="EJ365" s="133"/>
      <c r="EK365" s="133"/>
      <c r="EL365" s="133"/>
      <c r="EM365" s="133"/>
      <c r="EN365" s="133"/>
      <c r="EO365" s="133"/>
      <c r="EP365" s="133"/>
      <c r="EQ365" s="133"/>
      <c r="ER365" s="133"/>
      <c r="ES365" s="133"/>
      <c r="ET365" s="133"/>
      <c r="EU365" s="133"/>
      <c r="EV365" s="133"/>
      <c r="EW365" s="133"/>
      <c r="EX365" s="133"/>
      <c r="EY365" s="133"/>
      <c r="EZ365" s="133"/>
      <c r="FA365" s="133"/>
      <c r="FB365" s="133"/>
      <c r="FC365" s="133"/>
      <c r="FD365" s="133"/>
      <c r="FE365" s="133"/>
      <c r="FF365" s="133"/>
      <c r="FG365" s="133"/>
      <c r="FH365" s="133"/>
      <c r="FI365" s="133"/>
      <c r="FJ365" s="133"/>
      <c r="FK365" s="133"/>
      <c r="FL365" s="133"/>
      <c r="FM365" s="133"/>
      <c r="FN365" s="133"/>
      <c r="FO365" s="133"/>
      <c r="FP365" s="133"/>
      <c r="FQ365" s="133"/>
      <c r="FR365" s="133"/>
      <c r="FS365" s="133"/>
      <c r="FT365" s="133"/>
      <c r="FU365" s="133"/>
      <c r="FV365" s="133"/>
      <c r="FW365" s="133"/>
      <c r="FX365" s="133"/>
      <c r="FY365" s="133"/>
      <c r="FZ365" s="133"/>
      <c r="GA365" s="133"/>
      <c r="GB365" s="133"/>
      <c r="GC365" s="133"/>
      <c r="GD365" s="133"/>
      <c r="GE365" s="133"/>
      <c r="GF365" s="133"/>
      <c r="GG365" s="133"/>
      <c r="GH365" s="133"/>
      <c r="GI365" s="133"/>
      <c r="GJ365" s="133"/>
      <c r="GK365" s="133"/>
      <c r="GL365" s="133"/>
      <c r="GM365" s="133"/>
      <c r="GN365" s="133"/>
      <c r="GO365" s="133"/>
      <c r="GP365" s="133"/>
      <c r="GQ365" s="133"/>
      <c r="GR365" s="133"/>
      <c r="GS365" s="133"/>
      <c r="GT365" s="133"/>
      <c r="GU365" s="133"/>
      <c r="GV365" s="133"/>
      <c r="GW365" s="133"/>
    </row>
    <row r="366" spans="1:205" s="296" customFormat="1">
      <c r="A366" s="384">
        <v>44884</v>
      </c>
      <c r="B366" s="200" t="s">
        <v>1833</v>
      </c>
      <c r="C366" s="216" t="s">
        <v>2575</v>
      </c>
      <c r="D366" s="261">
        <v>1200000</v>
      </c>
      <c r="E366" s="261"/>
      <c r="F366" s="386">
        <f t="shared" si="10"/>
        <v>122106737</v>
      </c>
      <c r="G366" s="60">
        <v>3</v>
      </c>
      <c r="H366" s="310"/>
      <c r="I366" s="549"/>
      <c r="J366" s="133"/>
      <c r="K366" s="133"/>
      <c r="L366" s="133"/>
      <c r="M366" s="133"/>
      <c r="N366" s="133"/>
      <c r="O366" s="133"/>
      <c r="P366" s="133"/>
      <c r="Q366" s="133"/>
      <c r="R366" s="133"/>
      <c r="S366" s="133"/>
      <c r="T366" s="133"/>
      <c r="U366" s="133"/>
      <c r="V366" s="133"/>
      <c r="W366" s="133"/>
      <c r="X366" s="133"/>
      <c r="Y366" s="133"/>
      <c r="Z366" s="133"/>
      <c r="AA366" s="133"/>
      <c r="AB366" s="133"/>
      <c r="AC366" s="133"/>
      <c r="AD366" s="133"/>
      <c r="AE366" s="133"/>
      <c r="AF366" s="133"/>
      <c r="AG366" s="133"/>
      <c r="AH366" s="133"/>
      <c r="AI366" s="133"/>
      <c r="AJ366" s="133"/>
      <c r="AK366" s="133"/>
      <c r="AL366" s="133"/>
      <c r="AM366" s="133"/>
      <c r="AN366" s="133"/>
      <c r="AO366" s="133"/>
      <c r="AP366" s="133"/>
      <c r="AQ366" s="133"/>
      <c r="AR366" s="133"/>
      <c r="AS366" s="133"/>
      <c r="AT366" s="133"/>
      <c r="AU366" s="133"/>
      <c r="AV366" s="133"/>
      <c r="AW366" s="133"/>
      <c r="AX366" s="133"/>
      <c r="AY366" s="133"/>
      <c r="AZ366" s="133"/>
      <c r="BA366" s="133"/>
      <c r="BB366" s="133"/>
      <c r="BC366" s="133"/>
      <c r="BD366" s="133"/>
      <c r="BE366" s="133"/>
      <c r="BF366" s="133"/>
      <c r="BG366" s="133"/>
      <c r="BH366" s="133"/>
      <c r="BI366" s="133"/>
      <c r="BJ366" s="133"/>
      <c r="BK366" s="133"/>
      <c r="BL366" s="133"/>
      <c r="BM366" s="133"/>
      <c r="BN366" s="133"/>
      <c r="BO366" s="133"/>
      <c r="BP366" s="133"/>
      <c r="BQ366" s="133"/>
      <c r="BR366" s="133"/>
      <c r="BS366" s="133"/>
      <c r="BT366" s="133"/>
      <c r="BU366" s="133"/>
      <c r="BV366" s="133"/>
      <c r="BW366" s="133"/>
      <c r="BX366" s="133"/>
      <c r="BY366" s="133"/>
      <c r="BZ366" s="133"/>
      <c r="CA366" s="133"/>
      <c r="CB366" s="133"/>
      <c r="CC366" s="133"/>
      <c r="CD366" s="133"/>
      <c r="CE366" s="133"/>
      <c r="CF366" s="133"/>
      <c r="CG366" s="133"/>
      <c r="CH366" s="133"/>
      <c r="CI366" s="133"/>
      <c r="CJ366" s="133"/>
      <c r="CK366" s="133"/>
      <c r="CL366" s="133"/>
      <c r="CM366" s="133"/>
      <c r="CN366" s="133"/>
      <c r="CO366" s="133"/>
      <c r="CP366" s="133"/>
      <c r="CQ366" s="133"/>
      <c r="CR366" s="133"/>
      <c r="CS366" s="133"/>
      <c r="CT366" s="133"/>
      <c r="CU366" s="133"/>
      <c r="CV366" s="133"/>
      <c r="CW366" s="133"/>
      <c r="CX366" s="133"/>
      <c r="CY366" s="133"/>
      <c r="CZ366" s="133"/>
      <c r="DA366" s="133"/>
      <c r="DB366" s="133"/>
      <c r="DC366" s="133"/>
      <c r="DD366" s="133"/>
      <c r="DE366" s="133"/>
      <c r="DF366" s="133"/>
      <c r="DG366" s="133"/>
      <c r="DH366" s="133"/>
      <c r="DI366" s="133"/>
      <c r="DJ366" s="133"/>
      <c r="DK366" s="133"/>
      <c r="DL366" s="133"/>
      <c r="DM366" s="133"/>
      <c r="DN366" s="133"/>
      <c r="DO366" s="133"/>
      <c r="DP366" s="133"/>
      <c r="DQ366" s="133"/>
      <c r="DR366" s="133"/>
      <c r="DS366" s="133"/>
      <c r="DT366" s="133"/>
      <c r="DU366" s="133"/>
      <c r="DV366" s="133"/>
      <c r="DW366" s="133"/>
      <c r="DX366" s="133"/>
      <c r="DY366" s="133"/>
      <c r="DZ366" s="133"/>
      <c r="EA366" s="133"/>
      <c r="EB366" s="133"/>
      <c r="EC366" s="133"/>
      <c r="ED366" s="133"/>
      <c r="EE366" s="133"/>
      <c r="EF366" s="133"/>
      <c r="EG366" s="133"/>
      <c r="EH366" s="133"/>
      <c r="EI366" s="133"/>
      <c r="EJ366" s="133"/>
      <c r="EK366" s="133"/>
      <c r="EL366" s="133"/>
      <c r="EM366" s="133"/>
      <c r="EN366" s="133"/>
      <c r="EO366" s="133"/>
      <c r="EP366" s="133"/>
      <c r="EQ366" s="133"/>
      <c r="ER366" s="133"/>
      <c r="ES366" s="133"/>
      <c r="ET366" s="133"/>
      <c r="EU366" s="133"/>
      <c r="EV366" s="133"/>
      <c r="EW366" s="133"/>
      <c r="EX366" s="133"/>
      <c r="EY366" s="133"/>
      <c r="EZ366" s="133"/>
      <c r="FA366" s="133"/>
      <c r="FB366" s="133"/>
      <c r="FC366" s="133"/>
      <c r="FD366" s="133"/>
      <c r="FE366" s="133"/>
      <c r="FF366" s="133"/>
      <c r="FG366" s="133"/>
      <c r="FH366" s="133"/>
      <c r="FI366" s="133"/>
      <c r="FJ366" s="133"/>
      <c r="FK366" s="133"/>
      <c r="FL366" s="133"/>
      <c r="FM366" s="133"/>
      <c r="FN366" s="133"/>
      <c r="FO366" s="133"/>
      <c r="FP366" s="133"/>
      <c r="FQ366" s="133"/>
      <c r="FR366" s="133"/>
      <c r="FS366" s="133"/>
      <c r="FT366" s="133"/>
      <c r="FU366" s="133"/>
      <c r="FV366" s="133"/>
      <c r="FW366" s="133"/>
      <c r="FX366" s="133"/>
      <c r="FY366" s="133"/>
      <c r="FZ366" s="133"/>
      <c r="GA366" s="133"/>
      <c r="GB366" s="133"/>
      <c r="GC366" s="133"/>
      <c r="GD366" s="133"/>
      <c r="GE366" s="133"/>
      <c r="GF366" s="133"/>
      <c r="GG366" s="133"/>
      <c r="GH366" s="133"/>
      <c r="GI366" s="133"/>
      <c r="GJ366" s="133"/>
      <c r="GK366" s="133"/>
      <c r="GL366" s="133"/>
      <c r="GM366" s="133"/>
      <c r="GN366" s="133"/>
      <c r="GO366" s="133"/>
      <c r="GP366" s="133"/>
      <c r="GQ366" s="133"/>
      <c r="GR366" s="133"/>
      <c r="GS366" s="133"/>
      <c r="GT366" s="133"/>
      <c r="GU366" s="133"/>
      <c r="GV366" s="133"/>
      <c r="GW366" s="133"/>
    </row>
    <row r="367" spans="1:205" s="296" customFormat="1" ht="25.5">
      <c r="A367" s="384">
        <v>44886</v>
      </c>
      <c r="B367" s="200" t="s">
        <v>1824</v>
      </c>
      <c r="C367" s="206" t="s">
        <v>2576</v>
      </c>
      <c r="D367" s="261">
        <v>2000000</v>
      </c>
      <c r="E367" s="261"/>
      <c r="F367" s="386">
        <f t="shared" si="10"/>
        <v>124106737</v>
      </c>
      <c r="G367" s="60">
        <v>3</v>
      </c>
      <c r="H367" s="310"/>
      <c r="I367" s="549"/>
      <c r="J367" s="133"/>
      <c r="K367" s="133"/>
      <c r="L367" s="133"/>
      <c r="M367" s="133"/>
      <c r="N367" s="133"/>
      <c r="O367" s="133"/>
      <c r="P367" s="133"/>
      <c r="Q367" s="133"/>
      <c r="R367" s="133"/>
      <c r="S367" s="133"/>
      <c r="T367" s="133"/>
      <c r="U367" s="133"/>
      <c r="V367" s="133"/>
      <c r="W367" s="133"/>
      <c r="X367" s="133"/>
      <c r="Y367" s="133"/>
      <c r="Z367" s="133"/>
      <c r="AA367" s="133"/>
      <c r="AB367" s="133"/>
      <c r="AC367" s="133"/>
      <c r="AD367" s="133"/>
      <c r="AE367" s="133"/>
      <c r="AF367" s="133"/>
      <c r="AG367" s="133"/>
      <c r="AH367" s="133"/>
      <c r="AI367" s="133"/>
      <c r="AJ367" s="133"/>
      <c r="AK367" s="133"/>
      <c r="AL367" s="133"/>
      <c r="AM367" s="133"/>
      <c r="AN367" s="133"/>
      <c r="AO367" s="133"/>
      <c r="AP367" s="133"/>
      <c r="AQ367" s="133"/>
      <c r="AR367" s="133"/>
      <c r="AS367" s="133"/>
      <c r="AT367" s="133"/>
      <c r="AU367" s="133"/>
      <c r="AV367" s="133"/>
      <c r="AW367" s="133"/>
      <c r="AX367" s="133"/>
      <c r="AY367" s="133"/>
      <c r="AZ367" s="133"/>
      <c r="BA367" s="133"/>
      <c r="BB367" s="133"/>
      <c r="BC367" s="133"/>
      <c r="BD367" s="133"/>
      <c r="BE367" s="133"/>
      <c r="BF367" s="133"/>
      <c r="BG367" s="133"/>
      <c r="BH367" s="133"/>
      <c r="BI367" s="133"/>
      <c r="BJ367" s="133"/>
      <c r="BK367" s="133"/>
      <c r="BL367" s="133"/>
      <c r="BM367" s="133"/>
      <c r="BN367" s="133"/>
      <c r="BO367" s="133"/>
      <c r="BP367" s="133"/>
      <c r="BQ367" s="133"/>
      <c r="BR367" s="133"/>
      <c r="BS367" s="133"/>
      <c r="BT367" s="133"/>
      <c r="BU367" s="133"/>
      <c r="BV367" s="133"/>
      <c r="BW367" s="133"/>
      <c r="BX367" s="133"/>
      <c r="BY367" s="133"/>
      <c r="BZ367" s="133"/>
      <c r="CA367" s="133"/>
      <c r="CB367" s="133"/>
      <c r="CC367" s="133"/>
      <c r="CD367" s="133"/>
      <c r="CE367" s="133"/>
      <c r="CF367" s="133"/>
      <c r="CG367" s="133"/>
      <c r="CH367" s="133"/>
      <c r="CI367" s="133"/>
      <c r="CJ367" s="133"/>
      <c r="CK367" s="133"/>
      <c r="CL367" s="133"/>
      <c r="CM367" s="133"/>
      <c r="CN367" s="133"/>
      <c r="CO367" s="133"/>
      <c r="CP367" s="133"/>
      <c r="CQ367" s="133"/>
      <c r="CR367" s="133"/>
      <c r="CS367" s="133"/>
      <c r="CT367" s="133"/>
      <c r="CU367" s="133"/>
      <c r="CV367" s="133"/>
      <c r="CW367" s="133"/>
      <c r="CX367" s="133"/>
      <c r="CY367" s="133"/>
      <c r="CZ367" s="133"/>
      <c r="DA367" s="133"/>
      <c r="DB367" s="133"/>
      <c r="DC367" s="133"/>
      <c r="DD367" s="133"/>
      <c r="DE367" s="133"/>
      <c r="DF367" s="133"/>
      <c r="DG367" s="133"/>
      <c r="DH367" s="133"/>
      <c r="DI367" s="133"/>
      <c r="DJ367" s="133"/>
      <c r="DK367" s="133"/>
      <c r="DL367" s="133"/>
      <c r="DM367" s="133"/>
      <c r="DN367" s="133"/>
      <c r="DO367" s="133"/>
      <c r="DP367" s="133"/>
      <c r="DQ367" s="133"/>
      <c r="DR367" s="133"/>
      <c r="DS367" s="133"/>
      <c r="DT367" s="133"/>
      <c r="DU367" s="133"/>
      <c r="DV367" s="133"/>
      <c r="DW367" s="133"/>
      <c r="DX367" s="133"/>
      <c r="DY367" s="133"/>
      <c r="DZ367" s="133"/>
      <c r="EA367" s="133"/>
      <c r="EB367" s="133"/>
      <c r="EC367" s="133"/>
      <c r="ED367" s="133"/>
      <c r="EE367" s="133"/>
      <c r="EF367" s="133"/>
      <c r="EG367" s="133"/>
      <c r="EH367" s="133"/>
      <c r="EI367" s="133"/>
      <c r="EJ367" s="133"/>
      <c r="EK367" s="133"/>
      <c r="EL367" s="133"/>
      <c r="EM367" s="133"/>
      <c r="EN367" s="133"/>
      <c r="EO367" s="133"/>
      <c r="EP367" s="133"/>
      <c r="EQ367" s="133"/>
      <c r="ER367" s="133"/>
      <c r="ES367" s="133"/>
      <c r="ET367" s="133"/>
      <c r="EU367" s="133"/>
      <c r="EV367" s="133"/>
      <c r="EW367" s="133"/>
      <c r="EX367" s="133"/>
      <c r="EY367" s="133"/>
      <c r="EZ367" s="133"/>
      <c r="FA367" s="133"/>
      <c r="FB367" s="133"/>
      <c r="FC367" s="133"/>
      <c r="FD367" s="133"/>
      <c r="FE367" s="133"/>
      <c r="FF367" s="133"/>
      <c r="FG367" s="133"/>
      <c r="FH367" s="133"/>
      <c r="FI367" s="133"/>
      <c r="FJ367" s="133"/>
      <c r="FK367" s="133"/>
      <c r="FL367" s="133"/>
      <c r="FM367" s="133"/>
      <c r="FN367" s="133"/>
      <c r="FO367" s="133"/>
      <c r="FP367" s="133"/>
      <c r="FQ367" s="133"/>
      <c r="FR367" s="133"/>
      <c r="FS367" s="133"/>
      <c r="FT367" s="133"/>
      <c r="FU367" s="133"/>
      <c r="FV367" s="133"/>
      <c r="FW367" s="133"/>
      <c r="FX367" s="133"/>
      <c r="FY367" s="133"/>
      <c r="FZ367" s="133"/>
      <c r="GA367" s="133"/>
      <c r="GB367" s="133"/>
      <c r="GC367" s="133"/>
      <c r="GD367" s="133"/>
      <c r="GE367" s="133"/>
      <c r="GF367" s="133"/>
      <c r="GG367" s="133"/>
      <c r="GH367" s="133"/>
      <c r="GI367" s="133"/>
      <c r="GJ367" s="133"/>
      <c r="GK367" s="133"/>
      <c r="GL367" s="133"/>
      <c r="GM367" s="133"/>
      <c r="GN367" s="133"/>
      <c r="GO367" s="133"/>
      <c r="GP367" s="133"/>
      <c r="GQ367" s="133"/>
      <c r="GR367" s="133"/>
      <c r="GS367" s="133"/>
      <c r="GT367" s="133"/>
      <c r="GU367" s="133"/>
      <c r="GV367" s="133"/>
      <c r="GW367" s="133"/>
    </row>
    <row r="368" spans="1:205" s="296" customFormat="1">
      <c r="A368" s="384">
        <v>44888</v>
      </c>
      <c r="B368" s="200" t="s">
        <v>1834</v>
      </c>
      <c r="C368" s="216" t="s">
        <v>1816</v>
      </c>
      <c r="D368" s="261"/>
      <c r="E368" s="261">
        <v>49280000</v>
      </c>
      <c r="F368" s="386">
        <f t="shared" si="10"/>
        <v>74826737</v>
      </c>
      <c r="G368" s="60">
        <v>6</v>
      </c>
      <c r="H368" s="310">
        <v>6.1</v>
      </c>
      <c r="I368" s="549"/>
      <c r="J368" s="133"/>
      <c r="K368" s="133"/>
      <c r="L368" s="133"/>
      <c r="M368" s="133"/>
      <c r="N368" s="133"/>
      <c r="O368" s="133"/>
      <c r="P368" s="133"/>
      <c r="Q368" s="133"/>
      <c r="R368" s="133"/>
      <c r="S368" s="133"/>
      <c r="T368" s="133"/>
      <c r="U368" s="133"/>
      <c r="V368" s="133"/>
      <c r="W368" s="133"/>
      <c r="X368" s="133"/>
      <c r="Y368" s="133"/>
      <c r="Z368" s="133"/>
      <c r="AA368" s="133"/>
      <c r="AB368" s="133"/>
      <c r="AC368" s="133"/>
      <c r="AD368" s="133"/>
      <c r="AE368" s="133"/>
      <c r="AF368" s="133"/>
      <c r="AG368" s="133"/>
      <c r="AH368" s="133"/>
      <c r="AI368" s="133"/>
      <c r="AJ368" s="133"/>
      <c r="AK368" s="133"/>
      <c r="AL368" s="133"/>
      <c r="AM368" s="133"/>
      <c r="AN368" s="133"/>
      <c r="AO368" s="133"/>
      <c r="AP368" s="133"/>
      <c r="AQ368" s="133"/>
      <c r="AR368" s="133"/>
      <c r="AS368" s="133"/>
      <c r="AT368" s="133"/>
      <c r="AU368" s="133"/>
      <c r="AV368" s="133"/>
      <c r="AW368" s="133"/>
      <c r="AX368" s="133"/>
      <c r="AY368" s="133"/>
      <c r="AZ368" s="133"/>
      <c r="BA368" s="133"/>
      <c r="BB368" s="133"/>
      <c r="BC368" s="133"/>
      <c r="BD368" s="133"/>
      <c r="BE368" s="133"/>
      <c r="BF368" s="133"/>
      <c r="BG368" s="133"/>
      <c r="BH368" s="133"/>
      <c r="BI368" s="133"/>
      <c r="BJ368" s="133"/>
      <c r="BK368" s="133"/>
      <c r="BL368" s="133"/>
      <c r="BM368" s="133"/>
      <c r="BN368" s="133"/>
      <c r="BO368" s="133"/>
      <c r="BP368" s="133"/>
      <c r="BQ368" s="133"/>
      <c r="BR368" s="133"/>
      <c r="BS368" s="133"/>
      <c r="BT368" s="133"/>
      <c r="BU368" s="133"/>
      <c r="BV368" s="133"/>
      <c r="BW368" s="133"/>
      <c r="BX368" s="133"/>
      <c r="BY368" s="133"/>
      <c r="BZ368" s="133"/>
      <c r="CA368" s="133"/>
      <c r="CB368" s="133"/>
      <c r="CC368" s="133"/>
      <c r="CD368" s="133"/>
      <c r="CE368" s="133"/>
      <c r="CF368" s="133"/>
      <c r="CG368" s="133"/>
      <c r="CH368" s="133"/>
      <c r="CI368" s="133"/>
      <c r="CJ368" s="133"/>
      <c r="CK368" s="133"/>
      <c r="CL368" s="133"/>
      <c r="CM368" s="133"/>
      <c r="CN368" s="133"/>
      <c r="CO368" s="133"/>
      <c r="CP368" s="133"/>
      <c r="CQ368" s="133"/>
      <c r="CR368" s="133"/>
      <c r="CS368" s="133"/>
      <c r="CT368" s="133"/>
      <c r="CU368" s="133"/>
      <c r="CV368" s="133"/>
      <c r="CW368" s="133"/>
      <c r="CX368" s="133"/>
      <c r="CY368" s="133"/>
      <c r="CZ368" s="133"/>
      <c r="DA368" s="133"/>
      <c r="DB368" s="133"/>
      <c r="DC368" s="133"/>
      <c r="DD368" s="133"/>
      <c r="DE368" s="133"/>
      <c r="DF368" s="133"/>
      <c r="DG368" s="133"/>
      <c r="DH368" s="133"/>
      <c r="DI368" s="133"/>
      <c r="DJ368" s="133"/>
      <c r="DK368" s="133"/>
      <c r="DL368" s="133"/>
      <c r="DM368" s="133"/>
      <c r="DN368" s="133"/>
      <c r="DO368" s="133"/>
      <c r="DP368" s="133"/>
      <c r="DQ368" s="133"/>
      <c r="DR368" s="133"/>
      <c r="DS368" s="133"/>
      <c r="DT368" s="133"/>
      <c r="DU368" s="133"/>
      <c r="DV368" s="133"/>
      <c r="DW368" s="133"/>
      <c r="DX368" s="133"/>
      <c r="DY368" s="133"/>
      <c r="DZ368" s="133"/>
      <c r="EA368" s="133"/>
      <c r="EB368" s="133"/>
      <c r="EC368" s="133"/>
      <c r="ED368" s="133"/>
      <c r="EE368" s="133"/>
      <c r="EF368" s="133"/>
      <c r="EG368" s="133"/>
      <c r="EH368" s="133"/>
      <c r="EI368" s="133"/>
      <c r="EJ368" s="133"/>
      <c r="EK368" s="133"/>
      <c r="EL368" s="133"/>
      <c r="EM368" s="133"/>
      <c r="EN368" s="133"/>
      <c r="EO368" s="133"/>
      <c r="EP368" s="133"/>
      <c r="EQ368" s="133"/>
      <c r="ER368" s="133"/>
      <c r="ES368" s="133"/>
      <c r="ET368" s="133"/>
      <c r="EU368" s="133"/>
      <c r="EV368" s="133"/>
      <c r="EW368" s="133"/>
      <c r="EX368" s="133"/>
      <c r="EY368" s="133"/>
      <c r="EZ368" s="133"/>
      <c r="FA368" s="133"/>
      <c r="FB368" s="133"/>
      <c r="FC368" s="133"/>
      <c r="FD368" s="133"/>
      <c r="FE368" s="133"/>
      <c r="FF368" s="133"/>
      <c r="FG368" s="133"/>
      <c r="FH368" s="133"/>
      <c r="FI368" s="133"/>
      <c r="FJ368" s="133"/>
      <c r="FK368" s="133"/>
      <c r="FL368" s="133"/>
      <c r="FM368" s="133"/>
      <c r="FN368" s="133"/>
      <c r="FO368" s="133"/>
      <c r="FP368" s="133"/>
      <c r="FQ368" s="133"/>
      <c r="FR368" s="133"/>
      <c r="FS368" s="133"/>
      <c r="FT368" s="133"/>
      <c r="FU368" s="133"/>
      <c r="FV368" s="133"/>
      <c r="FW368" s="133"/>
      <c r="FX368" s="133"/>
      <c r="FY368" s="133"/>
      <c r="FZ368" s="133"/>
      <c r="GA368" s="133"/>
      <c r="GB368" s="133"/>
      <c r="GC368" s="133"/>
      <c r="GD368" s="133"/>
      <c r="GE368" s="133"/>
      <c r="GF368" s="133"/>
      <c r="GG368" s="133"/>
      <c r="GH368" s="133"/>
      <c r="GI368" s="133"/>
      <c r="GJ368" s="133"/>
      <c r="GK368" s="133"/>
      <c r="GL368" s="133"/>
      <c r="GM368" s="133"/>
      <c r="GN368" s="133"/>
      <c r="GO368" s="133"/>
      <c r="GP368" s="133"/>
      <c r="GQ368" s="133"/>
      <c r="GR368" s="133"/>
      <c r="GS368" s="133"/>
      <c r="GT368" s="133"/>
      <c r="GU368" s="133"/>
      <c r="GV368" s="133"/>
      <c r="GW368" s="133"/>
    </row>
    <row r="369" spans="1:205" s="296" customFormat="1">
      <c r="A369" s="974">
        <v>44889</v>
      </c>
      <c r="B369" s="968" t="s">
        <v>1835</v>
      </c>
      <c r="C369" s="177" t="s">
        <v>1817</v>
      </c>
      <c r="D369" s="214">
        <v>84121</v>
      </c>
      <c r="E369" s="261"/>
      <c r="F369" s="386">
        <f t="shared" si="10"/>
        <v>74910858</v>
      </c>
      <c r="G369" s="60">
        <v>4</v>
      </c>
      <c r="H369" s="310">
        <v>4.0999999999999996</v>
      </c>
      <c r="I369" s="549"/>
      <c r="J369" s="133"/>
      <c r="K369" s="133"/>
      <c r="L369" s="133"/>
      <c r="M369" s="133"/>
      <c r="N369" s="133"/>
      <c r="O369" s="133"/>
      <c r="P369" s="133"/>
      <c r="Q369" s="133"/>
      <c r="R369" s="133"/>
      <c r="S369" s="133"/>
      <c r="T369" s="133"/>
      <c r="U369" s="133"/>
      <c r="V369" s="133"/>
      <c r="W369" s="133"/>
      <c r="X369" s="133"/>
      <c r="Y369" s="133"/>
      <c r="Z369" s="133"/>
      <c r="AA369" s="133"/>
      <c r="AB369" s="133"/>
      <c r="AC369" s="133"/>
      <c r="AD369" s="133"/>
      <c r="AE369" s="133"/>
      <c r="AF369" s="133"/>
      <c r="AG369" s="133"/>
      <c r="AH369" s="133"/>
      <c r="AI369" s="133"/>
      <c r="AJ369" s="133"/>
      <c r="AK369" s="133"/>
      <c r="AL369" s="133"/>
      <c r="AM369" s="133"/>
      <c r="AN369" s="133"/>
      <c r="AO369" s="133"/>
      <c r="AP369" s="133"/>
      <c r="AQ369" s="133"/>
      <c r="AR369" s="133"/>
      <c r="AS369" s="133"/>
      <c r="AT369" s="133"/>
      <c r="AU369" s="133"/>
      <c r="AV369" s="133"/>
      <c r="AW369" s="133"/>
      <c r="AX369" s="133"/>
      <c r="AY369" s="133"/>
      <c r="AZ369" s="133"/>
      <c r="BA369" s="133"/>
      <c r="BB369" s="133"/>
      <c r="BC369" s="133"/>
      <c r="BD369" s="133"/>
      <c r="BE369" s="133"/>
      <c r="BF369" s="133"/>
      <c r="BG369" s="133"/>
      <c r="BH369" s="133"/>
      <c r="BI369" s="133"/>
      <c r="BJ369" s="133"/>
      <c r="BK369" s="133"/>
      <c r="BL369" s="133"/>
      <c r="BM369" s="133"/>
      <c r="BN369" s="133"/>
      <c r="BO369" s="133"/>
      <c r="BP369" s="133"/>
      <c r="BQ369" s="133"/>
      <c r="BR369" s="133"/>
      <c r="BS369" s="133"/>
      <c r="BT369" s="133"/>
      <c r="BU369" s="133"/>
      <c r="BV369" s="133"/>
      <c r="BW369" s="133"/>
      <c r="BX369" s="133"/>
      <c r="BY369" s="133"/>
      <c r="BZ369" s="133"/>
      <c r="CA369" s="133"/>
      <c r="CB369" s="133"/>
      <c r="CC369" s="133"/>
      <c r="CD369" s="133"/>
      <c r="CE369" s="133"/>
      <c r="CF369" s="133"/>
      <c r="CG369" s="133"/>
      <c r="CH369" s="133"/>
      <c r="CI369" s="133"/>
      <c r="CJ369" s="133"/>
      <c r="CK369" s="133"/>
      <c r="CL369" s="133"/>
      <c r="CM369" s="133"/>
      <c r="CN369" s="133"/>
      <c r="CO369" s="133"/>
      <c r="CP369" s="133"/>
      <c r="CQ369" s="133"/>
      <c r="CR369" s="133"/>
      <c r="CS369" s="133"/>
      <c r="CT369" s="133"/>
      <c r="CU369" s="133"/>
      <c r="CV369" s="133"/>
      <c r="CW369" s="133"/>
      <c r="CX369" s="133"/>
      <c r="CY369" s="133"/>
      <c r="CZ369" s="133"/>
      <c r="DA369" s="133"/>
      <c r="DB369" s="133"/>
      <c r="DC369" s="133"/>
      <c r="DD369" s="133"/>
      <c r="DE369" s="133"/>
      <c r="DF369" s="133"/>
      <c r="DG369" s="133"/>
      <c r="DH369" s="133"/>
      <c r="DI369" s="133"/>
      <c r="DJ369" s="133"/>
      <c r="DK369" s="133"/>
      <c r="DL369" s="133"/>
      <c r="DM369" s="133"/>
      <c r="DN369" s="133"/>
      <c r="DO369" s="133"/>
      <c r="DP369" s="133"/>
      <c r="DQ369" s="133"/>
      <c r="DR369" s="133"/>
      <c r="DS369" s="133"/>
      <c r="DT369" s="133"/>
      <c r="DU369" s="133"/>
      <c r="DV369" s="133"/>
      <c r="DW369" s="133"/>
      <c r="DX369" s="133"/>
      <c r="DY369" s="133"/>
      <c r="DZ369" s="133"/>
      <c r="EA369" s="133"/>
      <c r="EB369" s="133"/>
      <c r="EC369" s="133"/>
      <c r="ED369" s="133"/>
      <c r="EE369" s="133"/>
      <c r="EF369" s="133"/>
      <c r="EG369" s="133"/>
      <c r="EH369" s="133"/>
      <c r="EI369" s="133"/>
      <c r="EJ369" s="133"/>
      <c r="EK369" s="133"/>
      <c r="EL369" s="133"/>
      <c r="EM369" s="133"/>
      <c r="EN369" s="133"/>
      <c r="EO369" s="133"/>
      <c r="EP369" s="133"/>
      <c r="EQ369" s="133"/>
      <c r="ER369" s="133"/>
      <c r="ES369" s="133"/>
      <c r="ET369" s="133"/>
      <c r="EU369" s="133"/>
      <c r="EV369" s="133"/>
      <c r="EW369" s="133"/>
      <c r="EX369" s="133"/>
      <c r="EY369" s="133"/>
      <c r="EZ369" s="133"/>
      <c r="FA369" s="133"/>
      <c r="FB369" s="133"/>
      <c r="FC369" s="133"/>
      <c r="FD369" s="133"/>
      <c r="FE369" s="133"/>
      <c r="FF369" s="133"/>
      <c r="FG369" s="133"/>
      <c r="FH369" s="133"/>
      <c r="FI369" s="133"/>
      <c r="FJ369" s="133"/>
      <c r="FK369" s="133"/>
      <c r="FL369" s="133"/>
      <c r="FM369" s="133"/>
      <c r="FN369" s="133"/>
      <c r="FO369" s="133"/>
      <c r="FP369" s="133"/>
      <c r="FQ369" s="133"/>
      <c r="FR369" s="133"/>
      <c r="FS369" s="133"/>
      <c r="FT369" s="133"/>
      <c r="FU369" s="133"/>
      <c r="FV369" s="133"/>
      <c r="FW369" s="133"/>
      <c r="FX369" s="133"/>
      <c r="FY369" s="133"/>
      <c r="FZ369" s="133"/>
      <c r="GA369" s="133"/>
      <c r="GB369" s="133"/>
      <c r="GC369" s="133"/>
      <c r="GD369" s="133"/>
      <c r="GE369" s="133"/>
      <c r="GF369" s="133"/>
      <c r="GG369" s="133"/>
      <c r="GH369" s="133"/>
      <c r="GI369" s="133"/>
      <c r="GJ369" s="133"/>
      <c r="GK369" s="133"/>
      <c r="GL369" s="133"/>
      <c r="GM369" s="133"/>
      <c r="GN369" s="133"/>
      <c r="GO369" s="133"/>
      <c r="GP369" s="133"/>
      <c r="GQ369" s="133"/>
      <c r="GR369" s="133"/>
      <c r="GS369" s="133"/>
      <c r="GT369" s="133"/>
      <c r="GU369" s="133"/>
      <c r="GV369" s="133"/>
      <c r="GW369" s="133"/>
    </row>
    <row r="370" spans="1:205" s="296" customFormat="1">
      <c r="A370" s="384">
        <v>44890</v>
      </c>
      <c r="B370" s="200" t="s">
        <v>1836</v>
      </c>
      <c r="C370" s="216" t="s">
        <v>2577</v>
      </c>
      <c r="D370" s="261">
        <v>2050000</v>
      </c>
      <c r="E370" s="261"/>
      <c r="F370" s="386">
        <f t="shared" si="10"/>
        <v>76960858</v>
      </c>
      <c r="G370" s="60">
        <v>3</v>
      </c>
      <c r="H370" s="310"/>
      <c r="I370" s="549"/>
      <c r="J370" s="133"/>
      <c r="K370" s="133"/>
      <c r="L370" s="133"/>
      <c r="M370" s="133"/>
      <c r="N370" s="133"/>
      <c r="O370" s="133"/>
      <c r="P370" s="133"/>
      <c r="Q370" s="133"/>
      <c r="R370" s="133"/>
      <c r="S370" s="133"/>
      <c r="T370" s="133"/>
      <c r="U370" s="133"/>
      <c r="V370" s="133"/>
      <c r="W370" s="133"/>
      <c r="X370" s="133"/>
      <c r="Y370" s="133"/>
      <c r="Z370" s="133"/>
      <c r="AA370" s="133"/>
      <c r="AB370" s="133"/>
      <c r="AC370" s="133"/>
      <c r="AD370" s="133"/>
      <c r="AE370" s="133"/>
      <c r="AF370" s="133"/>
      <c r="AG370" s="133"/>
      <c r="AH370" s="133"/>
      <c r="AI370" s="133"/>
      <c r="AJ370" s="133"/>
      <c r="AK370" s="133"/>
      <c r="AL370" s="133"/>
      <c r="AM370" s="133"/>
      <c r="AN370" s="133"/>
      <c r="AO370" s="133"/>
      <c r="AP370" s="133"/>
      <c r="AQ370" s="133"/>
      <c r="AR370" s="133"/>
      <c r="AS370" s="133"/>
      <c r="AT370" s="133"/>
      <c r="AU370" s="133"/>
      <c r="AV370" s="133"/>
      <c r="AW370" s="133"/>
      <c r="AX370" s="133"/>
      <c r="AY370" s="133"/>
      <c r="AZ370" s="133"/>
      <c r="BA370" s="133"/>
      <c r="BB370" s="133"/>
      <c r="BC370" s="133"/>
      <c r="BD370" s="133"/>
      <c r="BE370" s="133"/>
      <c r="BF370" s="133"/>
      <c r="BG370" s="133"/>
      <c r="BH370" s="133"/>
      <c r="BI370" s="133"/>
      <c r="BJ370" s="133"/>
      <c r="BK370" s="133"/>
      <c r="BL370" s="133"/>
      <c r="BM370" s="133"/>
      <c r="BN370" s="133"/>
      <c r="BO370" s="133"/>
      <c r="BP370" s="133"/>
      <c r="BQ370" s="133"/>
      <c r="BR370" s="133"/>
      <c r="BS370" s="133"/>
      <c r="BT370" s="133"/>
      <c r="BU370" s="133"/>
      <c r="BV370" s="133"/>
      <c r="BW370" s="133"/>
      <c r="BX370" s="133"/>
      <c r="BY370" s="133"/>
      <c r="BZ370" s="133"/>
      <c r="CA370" s="133"/>
      <c r="CB370" s="133"/>
      <c r="CC370" s="133"/>
      <c r="CD370" s="133"/>
      <c r="CE370" s="133"/>
      <c r="CF370" s="133"/>
      <c r="CG370" s="133"/>
      <c r="CH370" s="133"/>
      <c r="CI370" s="133"/>
      <c r="CJ370" s="133"/>
      <c r="CK370" s="133"/>
      <c r="CL370" s="133"/>
      <c r="CM370" s="133"/>
      <c r="CN370" s="133"/>
      <c r="CO370" s="133"/>
      <c r="CP370" s="133"/>
      <c r="CQ370" s="133"/>
      <c r="CR370" s="133"/>
      <c r="CS370" s="133"/>
      <c r="CT370" s="133"/>
      <c r="CU370" s="133"/>
      <c r="CV370" s="133"/>
      <c r="CW370" s="133"/>
      <c r="CX370" s="133"/>
      <c r="CY370" s="133"/>
      <c r="CZ370" s="133"/>
      <c r="DA370" s="133"/>
      <c r="DB370" s="133"/>
      <c r="DC370" s="133"/>
      <c r="DD370" s="133"/>
      <c r="DE370" s="133"/>
      <c r="DF370" s="133"/>
      <c r="DG370" s="133"/>
      <c r="DH370" s="133"/>
      <c r="DI370" s="133"/>
      <c r="DJ370" s="133"/>
      <c r="DK370" s="133"/>
      <c r="DL370" s="133"/>
      <c r="DM370" s="133"/>
      <c r="DN370" s="133"/>
      <c r="DO370" s="133"/>
      <c r="DP370" s="133"/>
      <c r="DQ370" s="133"/>
      <c r="DR370" s="133"/>
      <c r="DS370" s="133"/>
      <c r="DT370" s="133"/>
      <c r="DU370" s="133"/>
      <c r="DV370" s="133"/>
      <c r="DW370" s="133"/>
      <c r="DX370" s="133"/>
      <c r="DY370" s="133"/>
      <c r="DZ370" s="133"/>
      <c r="EA370" s="133"/>
      <c r="EB370" s="133"/>
      <c r="EC370" s="133"/>
      <c r="ED370" s="133"/>
      <c r="EE370" s="133"/>
      <c r="EF370" s="133"/>
      <c r="EG370" s="133"/>
      <c r="EH370" s="133"/>
      <c r="EI370" s="133"/>
      <c r="EJ370" s="133"/>
      <c r="EK370" s="133"/>
      <c r="EL370" s="133"/>
      <c r="EM370" s="133"/>
      <c r="EN370" s="133"/>
      <c r="EO370" s="133"/>
      <c r="EP370" s="133"/>
      <c r="EQ370" s="133"/>
      <c r="ER370" s="133"/>
      <c r="ES370" s="133"/>
      <c r="ET370" s="133"/>
      <c r="EU370" s="133"/>
      <c r="EV370" s="133"/>
      <c r="EW370" s="133"/>
      <c r="EX370" s="133"/>
      <c r="EY370" s="133"/>
      <c r="EZ370" s="133"/>
      <c r="FA370" s="133"/>
      <c r="FB370" s="133"/>
      <c r="FC370" s="133"/>
      <c r="FD370" s="133"/>
      <c r="FE370" s="133"/>
      <c r="FF370" s="133"/>
      <c r="FG370" s="133"/>
      <c r="FH370" s="133"/>
      <c r="FI370" s="133"/>
      <c r="FJ370" s="133"/>
      <c r="FK370" s="133"/>
      <c r="FL370" s="133"/>
      <c r="FM370" s="133"/>
      <c r="FN370" s="133"/>
      <c r="FO370" s="133"/>
      <c r="FP370" s="133"/>
      <c r="FQ370" s="133"/>
      <c r="FR370" s="133"/>
      <c r="FS370" s="133"/>
      <c r="FT370" s="133"/>
      <c r="FU370" s="133"/>
      <c r="FV370" s="133"/>
      <c r="FW370" s="133"/>
      <c r="FX370" s="133"/>
      <c r="FY370" s="133"/>
      <c r="FZ370" s="133"/>
      <c r="GA370" s="133"/>
      <c r="GB370" s="133"/>
      <c r="GC370" s="133"/>
      <c r="GD370" s="133"/>
      <c r="GE370" s="133"/>
      <c r="GF370" s="133"/>
      <c r="GG370" s="133"/>
      <c r="GH370" s="133"/>
      <c r="GI370" s="133"/>
      <c r="GJ370" s="133"/>
      <c r="GK370" s="133"/>
      <c r="GL370" s="133"/>
      <c r="GM370" s="133"/>
      <c r="GN370" s="133"/>
      <c r="GO370" s="133"/>
      <c r="GP370" s="133"/>
      <c r="GQ370" s="133"/>
      <c r="GR370" s="133"/>
      <c r="GS370" s="133"/>
      <c r="GT370" s="133"/>
      <c r="GU370" s="133"/>
      <c r="GV370" s="133"/>
      <c r="GW370" s="133"/>
    </row>
    <row r="371" spans="1:205" s="296" customFormat="1">
      <c r="A371" s="384">
        <v>44893</v>
      </c>
      <c r="B371" s="200" t="s">
        <v>1837</v>
      </c>
      <c r="C371" s="914" t="s">
        <v>2578</v>
      </c>
      <c r="D371" s="261">
        <v>200000</v>
      </c>
      <c r="E371" s="261"/>
      <c r="F371" s="386">
        <f t="shared" si="10"/>
        <v>77160858</v>
      </c>
      <c r="G371" s="60">
        <v>3</v>
      </c>
      <c r="H371" s="310"/>
      <c r="I371" s="549"/>
      <c r="J371" s="133"/>
      <c r="K371" s="133"/>
      <c r="L371" s="133"/>
      <c r="M371" s="133"/>
      <c r="N371" s="133"/>
      <c r="O371" s="133"/>
      <c r="P371" s="133"/>
      <c r="Q371" s="133"/>
      <c r="R371" s="133"/>
      <c r="S371" s="133"/>
      <c r="T371" s="133"/>
      <c r="U371" s="133"/>
      <c r="V371" s="133"/>
      <c r="W371" s="133"/>
      <c r="X371" s="133"/>
      <c r="Y371" s="133"/>
      <c r="Z371" s="133"/>
      <c r="AA371" s="133"/>
      <c r="AB371" s="133"/>
      <c r="AC371" s="133"/>
      <c r="AD371" s="133"/>
      <c r="AE371" s="133"/>
      <c r="AF371" s="133"/>
      <c r="AG371" s="133"/>
      <c r="AH371" s="133"/>
      <c r="AI371" s="133"/>
      <c r="AJ371" s="133"/>
      <c r="AK371" s="133"/>
      <c r="AL371" s="133"/>
      <c r="AM371" s="133"/>
      <c r="AN371" s="133"/>
      <c r="AO371" s="133"/>
      <c r="AP371" s="133"/>
      <c r="AQ371" s="133"/>
      <c r="AR371" s="133"/>
      <c r="AS371" s="133"/>
      <c r="AT371" s="133"/>
      <c r="AU371" s="133"/>
      <c r="AV371" s="133"/>
      <c r="AW371" s="133"/>
      <c r="AX371" s="133"/>
      <c r="AY371" s="133"/>
      <c r="AZ371" s="133"/>
      <c r="BA371" s="133"/>
      <c r="BB371" s="133"/>
      <c r="BC371" s="133"/>
      <c r="BD371" s="133"/>
      <c r="BE371" s="133"/>
      <c r="BF371" s="133"/>
      <c r="BG371" s="133"/>
      <c r="BH371" s="133"/>
      <c r="BI371" s="133"/>
      <c r="BJ371" s="133"/>
      <c r="BK371" s="133"/>
      <c r="BL371" s="133"/>
      <c r="BM371" s="133"/>
      <c r="BN371" s="133"/>
      <c r="BO371" s="133"/>
      <c r="BP371" s="133"/>
      <c r="BQ371" s="133"/>
      <c r="BR371" s="133"/>
      <c r="BS371" s="133"/>
      <c r="BT371" s="133"/>
      <c r="BU371" s="133"/>
      <c r="BV371" s="133"/>
      <c r="BW371" s="133"/>
      <c r="BX371" s="133"/>
      <c r="BY371" s="133"/>
      <c r="BZ371" s="133"/>
      <c r="CA371" s="133"/>
      <c r="CB371" s="133"/>
      <c r="CC371" s="133"/>
      <c r="CD371" s="133"/>
      <c r="CE371" s="133"/>
      <c r="CF371" s="133"/>
      <c r="CG371" s="133"/>
      <c r="CH371" s="133"/>
      <c r="CI371" s="133"/>
      <c r="CJ371" s="133"/>
      <c r="CK371" s="133"/>
      <c r="CL371" s="133"/>
      <c r="CM371" s="133"/>
      <c r="CN371" s="133"/>
      <c r="CO371" s="133"/>
      <c r="CP371" s="133"/>
      <c r="CQ371" s="133"/>
      <c r="CR371" s="133"/>
      <c r="CS371" s="133"/>
      <c r="CT371" s="133"/>
      <c r="CU371" s="133"/>
      <c r="CV371" s="133"/>
      <c r="CW371" s="133"/>
      <c r="CX371" s="133"/>
      <c r="CY371" s="133"/>
      <c r="CZ371" s="133"/>
      <c r="DA371" s="133"/>
      <c r="DB371" s="133"/>
      <c r="DC371" s="133"/>
      <c r="DD371" s="133"/>
      <c r="DE371" s="133"/>
      <c r="DF371" s="133"/>
      <c r="DG371" s="133"/>
      <c r="DH371" s="133"/>
      <c r="DI371" s="133"/>
      <c r="DJ371" s="133"/>
      <c r="DK371" s="133"/>
      <c r="DL371" s="133"/>
      <c r="DM371" s="133"/>
      <c r="DN371" s="133"/>
      <c r="DO371" s="133"/>
      <c r="DP371" s="133"/>
      <c r="DQ371" s="133"/>
      <c r="DR371" s="133"/>
      <c r="DS371" s="133"/>
      <c r="DT371" s="133"/>
      <c r="DU371" s="133"/>
      <c r="DV371" s="133"/>
      <c r="DW371" s="133"/>
      <c r="DX371" s="133"/>
      <c r="DY371" s="133"/>
      <c r="DZ371" s="133"/>
      <c r="EA371" s="133"/>
      <c r="EB371" s="133"/>
      <c r="EC371" s="133"/>
      <c r="ED371" s="133"/>
      <c r="EE371" s="133"/>
      <c r="EF371" s="133"/>
      <c r="EG371" s="133"/>
      <c r="EH371" s="133"/>
      <c r="EI371" s="133"/>
      <c r="EJ371" s="133"/>
      <c r="EK371" s="133"/>
      <c r="EL371" s="133"/>
      <c r="EM371" s="133"/>
      <c r="EN371" s="133"/>
      <c r="EO371" s="133"/>
      <c r="EP371" s="133"/>
      <c r="EQ371" s="133"/>
      <c r="ER371" s="133"/>
      <c r="ES371" s="133"/>
      <c r="ET371" s="133"/>
      <c r="EU371" s="133"/>
      <c r="EV371" s="133"/>
      <c r="EW371" s="133"/>
      <c r="EX371" s="133"/>
      <c r="EY371" s="133"/>
      <c r="EZ371" s="133"/>
      <c r="FA371" s="133"/>
      <c r="FB371" s="133"/>
      <c r="FC371" s="133"/>
      <c r="FD371" s="133"/>
      <c r="FE371" s="133"/>
      <c r="FF371" s="133"/>
      <c r="FG371" s="133"/>
      <c r="FH371" s="133"/>
      <c r="FI371" s="133"/>
      <c r="FJ371" s="133"/>
      <c r="FK371" s="133"/>
      <c r="FL371" s="133"/>
      <c r="FM371" s="133"/>
      <c r="FN371" s="133"/>
      <c r="FO371" s="133"/>
      <c r="FP371" s="133"/>
      <c r="FQ371" s="133"/>
      <c r="FR371" s="133"/>
      <c r="FS371" s="133"/>
      <c r="FT371" s="133"/>
      <c r="FU371" s="133"/>
      <c r="FV371" s="133"/>
      <c r="FW371" s="133"/>
      <c r="FX371" s="133"/>
      <c r="FY371" s="133"/>
      <c r="FZ371" s="133"/>
      <c r="GA371" s="133"/>
      <c r="GB371" s="133"/>
      <c r="GC371" s="133"/>
      <c r="GD371" s="133"/>
      <c r="GE371" s="133"/>
      <c r="GF371" s="133"/>
      <c r="GG371" s="133"/>
      <c r="GH371" s="133"/>
      <c r="GI371" s="133"/>
      <c r="GJ371" s="133"/>
      <c r="GK371" s="133"/>
      <c r="GL371" s="133"/>
      <c r="GM371" s="133"/>
      <c r="GN371" s="133"/>
      <c r="GO371" s="133"/>
      <c r="GP371" s="133"/>
      <c r="GQ371" s="133"/>
      <c r="GR371" s="133"/>
      <c r="GS371" s="133"/>
      <c r="GT371" s="133"/>
      <c r="GU371" s="133"/>
      <c r="GV371" s="133"/>
      <c r="GW371" s="133"/>
    </row>
    <row r="372" spans="1:205" s="296" customFormat="1">
      <c r="A372" s="384">
        <v>44893</v>
      </c>
      <c r="B372" s="200" t="s">
        <v>1837</v>
      </c>
      <c r="C372" s="177" t="s">
        <v>2504</v>
      </c>
      <c r="D372" s="261">
        <v>300000</v>
      </c>
      <c r="E372" s="261"/>
      <c r="F372" s="386">
        <f t="shared" si="10"/>
        <v>77460858</v>
      </c>
      <c r="G372" s="60">
        <v>3</v>
      </c>
      <c r="H372" s="310"/>
      <c r="I372" s="549"/>
      <c r="J372" s="133"/>
      <c r="K372" s="133"/>
      <c r="L372" s="133"/>
      <c r="M372" s="133"/>
      <c r="N372" s="133"/>
      <c r="O372" s="133"/>
      <c r="P372" s="133"/>
      <c r="Q372" s="133"/>
      <c r="R372" s="133"/>
      <c r="S372" s="133"/>
      <c r="T372" s="133"/>
      <c r="U372" s="133"/>
      <c r="V372" s="133"/>
      <c r="W372" s="133"/>
      <c r="X372" s="133"/>
      <c r="Y372" s="133"/>
      <c r="Z372" s="133"/>
      <c r="AA372" s="133"/>
      <c r="AB372" s="133"/>
      <c r="AC372" s="133"/>
      <c r="AD372" s="133"/>
      <c r="AE372" s="133"/>
      <c r="AF372" s="133"/>
      <c r="AG372" s="133"/>
      <c r="AH372" s="133"/>
      <c r="AI372" s="133"/>
      <c r="AJ372" s="133"/>
      <c r="AK372" s="133"/>
      <c r="AL372" s="133"/>
      <c r="AM372" s="133"/>
      <c r="AN372" s="133"/>
      <c r="AO372" s="133"/>
      <c r="AP372" s="133"/>
      <c r="AQ372" s="133"/>
      <c r="AR372" s="133"/>
      <c r="AS372" s="133"/>
      <c r="AT372" s="133"/>
      <c r="AU372" s="133"/>
      <c r="AV372" s="133"/>
      <c r="AW372" s="133"/>
      <c r="AX372" s="133"/>
      <c r="AY372" s="133"/>
      <c r="AZ372" s="133"/>
      <c r="BA372" s="133"/>
      <c r="BB372" s="133"/>
      <c r="BC372" s="133"/>
      <c r="BD372" s="133"/>
      <c r="BE372" s="133"/>
      <c r="BF372" s="133"/>
      <c r="BG372" s="133"/>
      <c r="BH372" s="133"/>
      <c r="BI372" s="133"/>
      <c r="BJ372" s="133"/>
      <c r="BK372" s="133"/>
      <c r="BL372" s="133"/>
      <c r="BM372" s="133"/>
      <c r="BN372" s="133"/>
      <c r="BO372" s="133"/>
      <c r="BP372" s="133"/>
      <c r="BQ372" s="133"/>
      <c r="BR372" s="133"/>
      <c r="BS372" s="133"/>
      <c r="BT372" s="133"/>
      <c r="BU372" s="133"/>
      <c r="BV372" s="133"/>
      <c r="BW372" s="133"/>
      <c r="BX372" s="133"/>
      <c r="BY372" s="133"/>
      <c r="BZ372" s="133"/>
      <c r="CA372" s="133"/>
      <c r="CB372" s="133"/>
      <c r="CC372" s="133"/>
      <c r="CD372" s="133"/>
      <c r="CE372" s="133"/>
      <c r="CF372" s="133"/>
      <c r="CG372" s="133"/>
      <c r="CH372" s="133"/>
      <c r="CI372" s="133"/>
      <c r="CJ372" s="133"/>
      <c r="CK372" s="133"/>
      <c r="CL372" s="133"/>
      <c r="CM372" s="133"/>
      <c r="CN372" s="133"/>
      <c r="CO372" s="133"/>
      <c r="CP372" s="133"/>
      <c r="CQ372" s="133"/>
      <c r="CR372" s="133"/>
      <c r="CS372" s="133"/>
      <c r="CT372" s="133"/>
      <c r="CU372" s="133"/>
      <c r="CV372" s="133"/>
      <c r="CW372" s="133"/>
      <c r="CX372" s="133"/>
      <c r="CY372" s="133"/>
      <c r="CZ372" s="133"/>
      <c r="DA372" s="133"/>
      <c r="DB372" s="133"/>
      <c r="DC372" s="133"/>
      <c r="DD372" s="133"/>
      <c r="DE372" s="133"/>
      <c r="DF372" s="133"/>
      <c r="DG372" s="133"/>
      <c r="DH372" s="133"/>
      <c r="DI372" s="133"/>
      <c r="DJ372" s="133"/>
      <c r="DK372" s="133"/>
      <c r="DL372" s="133"/>
      <c r="DM372" s="133"/>
      <c r="DN372" s="133"/>
      <c r="DO372" s="133"/>
      <c r="DP372" s="133"/>
      <c r="DQ372" s="133"/>
      <c r="DR372" s="133"/>
      <c r="DS372" s="133"/>
      <c r="DT372" s="133"/>
      <c r="DU372" s="133"/>
      <c r="DV372" s="133"/>
      <c r="DW372" s="133"/>
      <c r="DX372" s="133"/>
      <c r="DY372" s="133"/>
      <c r="DZ372" s="133"/>
      <c r="EA372" s="133"/>
      <c r="EB372" s="133"/>
      <c r="EC372" s="133"/>
      <c r="ED372" s="133"/>
      <c r="EE372" s="133"/>
      <c r="EF372" s="133"/>
      <c r="EG372" s="133"/>
      <c r="EH372" s="133"/>
      <c r="EI372" s="133"/>
      <c r="EJ372" s="133"/>
      <c r="EK372" s="133"/>
      <c r="EL372" s="133"/>
      <c r="EM372" s="133"/>
      <c r="EN372" s="133"/>
      <c r="EO372" s="133"/>
      <c r="EP372" s="133"/>
      <c r="EQ372" s="133"/>
      <c r="ER372" s="133"/>
      <c r="ES372" s="133"/>
      <c r="ET372" s="133"/>
      <c r="EU372" s="133"/>
      <c r="EV372" s="133"/>
      <c r="EW372" s="133"/>
      <c r="EX372" s="133"/>
      <c r="EY372" s="133"/>
      <c r="EZ372" s="133"/>
      <c r="FA372" s="133"/>
      <c r="FB372" s="133"/>
      <c r="FC372" s="133"/>
      <c r="FD372" s="133"/>
      <c r="FE372" s="133"/>
      <c r="FF372" s="133"/>
      <c r="FG372" s="133"/>
      <c r="FH372" s="133"/>
      <c r="FI372" s="133"/>
      <c r="FJ372" s="133"/>
      <c r="FK372" s="133"/>
      <c r="FL372" s="133"/>
      <c r="FM372" s="133"/>
      <c r="FN372" s="133"/>
      <c r="FO372" s="133"/>
      <c r="FP372" s="133"/>
      <c r="FQ372" s="133"/>
      <c r="FR372" s="133"/>
      <c r="FS372" s="133"/>
      <c r="FT372" s="133"/>
      <c r="FU372" s="133"/>
      <c r="FV372" s="133"/>
      <c r="FW372" s="133"/>
      <c r="FX372" s="133"/>
      <c r="FY372" s="133"/>
      <c r="FZ372" s="133"/>
      <c r="GA372" s="133"/>
      <c r="GB372" s="133"/>
      <c r="GC372" s="133"/>
      <c r="GD372" s="133"/>
      <c r="GE372" s="133"/>
      <c r="GF372" s="133"/>
      <c r="GG372" s="133"/>
      <c r="GH372" s="133"/>
      <c r="GI372" s="133"/>
      <c r="GJ372" s="133"/>
      <c r="GK372" s="133"/>
      <c r="GL372" s="133"/>
      <c r="GM372" s="133"/>
      <c r="GN372" s="133"/>
      <c r="GO372" s="133"/>
      <c r="GP372" s="133"/>
      <c r="GQ372" s="133"/>
      <c r="GR372" s="133"/>
      <c r="GS372" s="133"/>
      <c r="GT372" s="133"/>
      <c r="GU372" s="133"/>
      <c r="GV372" s="133"/>
      <c r="GW372" s="133"/>
    </row>
    <row r="373" spans="1:205" s="296" customFormat="1" ht="38.25">
      <c r="A373" s="384">
        <v>44893</v>
      </c>
      <c r="B373" s="200" t="s">
        <v>1837</v>
      </c>
      <c r="C373" s="914" t="s">
        <v>2579</v>
      </c>
      <c r="D373" s="261"/>
      <c r="E373" s="261">
        <v>4860000</v>
      </c>
      <c r="F373" s="386">
        <f t="shared" si="10"/>
        <v>72600858</v>
      </c>
      <c r="G373" s="60">
        <v>7</v>
      </c>
      <c r="H373" s="310">
        <v>7.1</v>
      </c>
      <c r="I373" s="549"/>
      <c r="J373" s="133"/>
      <c r="K373" s="133"/>
      <c r="L373" s="133"/>
      <c r="M373" s="133"/>
      <c r="N373" s="133"/>
      <c r="O373" s="133"/>
      <c r="P373" s="133"/>
      <c r="Q373" s="133"/>
      <c r="R373" s="133"/>
      <c r="S373" s="133"/>
      <c r="T373" s="133"/>
      <c r="U373" s="133"/>
      <c r="V373" s="133"/>
      <c r="W373" s="133"/>
      <c r="X373" s="133"/>
      <c r="Y373" s="133"/>
      <c r="Z373" s="133"/>
      <c r="AA373" s="133"/>
      <c r="AB373" s="133"/>
      <c r="AC373" s="133"/>
      <c r="AD373" s="133"/>
      <c r="AE373" s="133"/>
      <c r="AF373" s="133"/>
      <c r="AG373" s="133"/>
      <c r="AH373" s="133"/>
      <c r="AI373" s="133"/>
      <c r="AJ373" s="133"/>
      <c r="AK373" s="133"/>
      <c r="AL373" s="133"/>
      <c r="AM373" s="133"/>
      <c r="AN373" s="133"/>
      <c r="AO373" s="133"/>
      <c r="AP373" s="133"/>
      <c r="AQ373" s="133"/>
      <c r="AR373" s="133"/>
      <c r="AS373" s="133"/>
      <c r="AT373" s="133"/>
      <c r="AU373" s="133"/>
      <c r="AV373" s="133"/>
      <c r="AW373" s="133"/>
      <c r="AX373" s="133"/>
      <c r="AY373" s="133"/>
      <c r="AZ373" s="133"/>
      <c r="BA373" s="133"/>
      <c r="BB373" s="133"/>
      <c r="BC373" s="133"/>
      <c r="BD373" s="133"/>
      <c r="BE373" s="133"/>
      <c r="BF373" s="133"/>
      <c r="BG373" s="133"/>
      <c r="BH373" s="133"/>
      <c r="BI373" s="133"/>
      <c r="BJ373" s="133"/>
      <c r="BK373" s="133"/>
      <c r="BL373" s="133"/>
      <c r="BM373" s="133"/>
      <c r="BN373" s="133"/>
      <c r="BO373" s="133"/>
      <c r="BP373" s="133"/>
      <c r="BQ373" s="133"/>
      <c r="BR373" s="133"/>
      <c r="BS373" s="133"/>
      <c r="BT373" s="133"/>
      <c r="BU373" s="133"/>
      <c r="BV373" s="133"/>
      <c r="BW373" s="133"/>
      <c r="BX373" s="133"/>
      <c r="BY373" s="133"/>
      <c r="BZ373" s="133"/>
      <c r="CA373" s="133"/>
      <c r="CB373" s="133"/>
      <c r="CC373" s="133"/>
      <c r="CD373" s="133"/>
      <c r="CE373" s="133"/>
      <c r="CF373" s="133"/>
      <c r="CG373" s="133"/>
      <c r="CH373" s="133"/>
      <c r="CI373" s="133"/>
      <c r="CJ373" s="133"/>
      <c r="CK373" s="133"/>
      <c r="CL373" s="133"/>
      <c r="CM373" s="133"/>
      <c r="CN373" s="133"/>
      <c r="CO373" s="133"/>
      <c r="CP373" s="133"/>
      <c r="CQ373" s="133"/>
      <c r="CR373" s="133"/>
      <c r="CS373" s="133"/>
      <c r="CT373" s="133"/>
      <c r="CU373" s="133"/>
      <c r="CV373" s="133"/>
      <c r="CW373" s="133"/>
      <c r="CX373" s="133"/>
      <c r="CY373" s="133"/>
      <c r="CZ373" s="133"/>
      <c r="DA373" s="133"/>
      <c r="DB373" s="133"/>
      <c r="DC373" s="133"/>
      <c r="DD373" s="133"/>
      <c r="DE373" s="133"/>
      <c r="DF373" s="133"/>
      <c r="DG373" s="133"/>
      <c r="DH373" s="133"/>
      <c r="DI373" s="133"/>
      <c r="DJ373" s="133"/>
      <c r="DK373" s="133"/>
      <c r="DL373" s="133"/>
      <c r="DM373" s="133"/>
      <c r="DN373" s="133"/>
      <c r="DO373" s="133"/>
      <c r="DP373" s="133"/>
      <c r="DQ373" s="133"/>
      <c r="DR373" s="133"/>
      <c r="DS373" s="133"/>
      <c r="DT373" s="133"/>
      <c r="DU373" s="133"/>
      <c r="DV373" s="133"/>
      <c r="DW373" s="133"/>
      <c r="DX373" s="133"/>
      <c r="DY373" s="133"/>
      <c r="DZ373" s="133"/>
      <c r="EA373" s="133"/>
      <c r="EB373" s="133"/>
      <c r="EC373" s="133"/>
      <c r="ED373" s="133"/>
      <c r="EE373" s="133"/>
      <c r="EF373" s="133"/>
      <c r="EG373" s="133"/>
      <c r="EH373" s="133"/>
      <c r="EI373" s="133"/>
      <c r="EJ373" s="133"/>
      <c r="EK373" s="133"/>
      <c r="EL373" s="133"/>
      <c r="EM373" s="133"/>
      <c r="EN373" s="133"/>
      <c r="EO373" s="133"/>
      <c r="EP373" s="133"/>
      <c r="EQ373" s="133"/>
      <c r="ER373" s="133"/>
      <c r="ES373" s="133"/>
      <c r="ET373" s="133"/>
      <c r="EU373" s="133"/>
      <c r="EV373" s="133"/>
      <c r="EW373" s="133"/>
      <c r="EX373" s="133"/>
      <c r="EY373" s="133"/>
      <c r="EZ373" s="133"/>
      <c r="FA373" s="133"/>
      <c r="FB373" s="133"/>
      <c r="FC373" s="133"/>
      <c r="FD373" s="133"/>
      <c r="FE373" s="133"/>
      <c r="FF373" s="133"/>
      <c r="FG373" s="133"/>
      <c r="FH373" s="133"/>
      <c r="FI373" s="133"/>
      <c r="FJ373" s="133"/>
      <c r="FK373" s="133"/>
      <c r="FL373" s="133"/>
      <c r="FM373" s="133"/>
      <c r="FN373" s="133"/>
      <c r="FO373" s="133"/>
      <c r="FP373" s="133"/>
      <c r="FQ373" s="133"/>
      <c r="FR373" s="133"/>
      <c r="FS373" s="133"/>
      <c r="FT373" s="133"/>
      <c r="FU373" s="133"/>
      <c r="FV373" s="133"/>
      <c r="FW373" s="133"/>
      <c r="FX373" s="133"/>
      <c r="FY373" s="133"/>
      <c r="FZ373" s="133"/>
      <c r="GA373" s="133"/>
      <c r="GB373" s="133"/>
      <c r="GC373" s="133"/>
      <c r="GD373" s="133"/>
      <c r="GE373" s="133"/>
      <c r="GF373" s="133"/>
      <c r="GG373" s="133"/>
      <c r="GH373" s="133"/>
      <c r="GI373" s="133"/>
      <c r="GJ373" s="133"/>
      <c r="GK373" s="133"/>
      <c r="GL373" s="133"/>
      <c r="GM373" s="133"/>
      <c r="GN373" s="133"/>
      <c r="GO373" s="133"/>
      <c r="GP373" s="133"/>
      <c r="GQ373" s="133"/>
      <c r="GR373" s="133"/>
      <c r="GS373" s="133"/>
      <c r="GT373" s="133"/>
      <c r="GU373" s="133"/>
      <c r="GV373" s="133"/>
      <c r="GW373" s="133"/>
    </row>
    <row r="374" spans="1:205" s="296" customFormat="1" ht="38.25">
      <c r="A374" s="384">
        <v>44893</v>
      </c>
      <c r="B374" s="200" t="s">
        <v>1837</v>
      </c>
      <c r="C374" s="206" t="s">
        <v>1820</v>
      </c>
      <c r="D374" s="261"/>
      <c r="E374" s="261">
        <v>8980000</v>
      </c>
      <c r="F374" s="386">
        <f t="shared" si="10"/>
        <v>63620858</v>
      </c>
      <c r="G374" s="60"/>
      <c r="H374" s="310"/>
      <c r="I374" s="549"/>
      <c r="J374" s="133"/>
      <c r="K374" s="133"/>
      <c r="L374" s="133"/>
      <c r="M374" s="133"/>
      <c r="N374" s="133"/>
      <c r="O374" s="133"/>
      <c r="P374" s="133"/>
      <c r="Q374" s="133"/>
      <c r="R374" s="133"/>
      <c r="S374" s="133"/>
      <c r="T374" s="133"/>
      <c r="U374" s="133"/>
      <c r="V374" s="133"/>
      <c r="W374" s="133"/>
      <c r="X374" s="133"/>
      <c r="Y374" s="133"/>
      <c r="Z374" s="133"/>
      <c r="AA374" s="133"/>
      <c r="AB374" s="133"/>
      <c r="AC374" s="133"/>
      <c r="AD374" s="133"/>
      <c r="AE374" s="133"/>
      <c r="AF374" s="133"/>
      <c r="AG374" s="133"/>
      <c r="AH374" s="133"/>
      <c r="AI374" s="133"/>
      <c r="AJ374" s="133"/>
      <c r="AK374" s="133"/>
      <c r="AL374" s="133"/>
      <c r="AM374" s="133"/>
      <c r="AN374" s="133"/>
      <c r="AO374" s="133"/>
      <c r="AP374" s="133"/>
      <c r="AQ374" s="133"/>
      <c r="AR374" s="133"/>
      <c r="AS374" s="133"/>
      <c r="AT374" s="133"/>
      <c r="AU374" s="133"/>
      <c r="AV374" s="133"/>
      <c r="AW374" s="133"/>
      <c r="AX374" s="133"/>
      <c r="AY374" s="133"/>
      <c r="AZ374" s="133"/>
      <c r="BA374" s="133"/>
      <c r="BB374" s="133"/>
      <c r="BC374" s="133"/>
      <c r="BD374" s="133"/>
      <c r="BE374" s="133"/>
      <c r="BF374" s="133"/>
      <c r="BG374" s="133"/>
      <c r="BH374" s="133"/>
      <c r="BI374" s="133"/>
      <c r="BJ374" s="133"/>
      <c r="BK374" s="133"/>
      <c r="BL374" s="133"/>
      <c r="BM374" s="133"/>
      <c r="BN374" s="133"/>
      <c r="BO374" s="133"/>
      <c r="BP374" s="133"/>
      <c r="BQ374" s="133"/>
      <c r="BR374" s="133"/>
      <c r="BS374" s="133"/>
      <c r="BT374" s="133"/>
      <c r="BU374" s="133"/>
      <c r="BV374" s="133"/>
      <c r="BW374" s="133"/>
      <c r="BX374" s="133"/>
      <c r="BY374" s="133"/>
      <c r="BZ374" s="133"/>
      <c r="CA374" s="133"/>
      <c r="CB374" s="133"/>
      <c r="CC374" s="133"/>
      <c r="CD374" s="133"/>
      <c r="CE374" s="133"/>
      <c r="CF374" s="133"/>
      <c r="CG374" s="133"/>
      <c r="CH374" s="133"/>
      <c r="CI374" s="133"/>
      <c r="CJ374" s="133"/>
      <c r="CK374" s="133"/>
      <c r="CL374" s="133"/>
      <c r="CM374" s="133"/>
      <c r="CN374" s="133"/>
      <c r="CO374" s="133"/>
      <c r="CP374" s="133"/>
      <c r="CQ374" s="133"/>
      <c r="CR374" s="133"/>
      <c r="CS374" s="133"/>
      <c r="CT374" s="133"/>
      <c r="CU374" s="133"/>
      <c r="CV374" s="133"/>
      <c r="CW374" s="133"/>
      <c r="CX374" s="133"/>
      <c r="CY374" s="133"/>
      <c r="CZ374" s="133"/>
      <c r="DA374" s="133"/>
      <c r="DB374" s="133"/>
      <c r="DC374" s="133"/>
      <c r="DD374" s="133"/>
      <c r="DE374" s="133"/>
      <c r="DF374" s="133"/>
      <c r="DG374" s="133"/>
      <c r="DH374" s="133"/>
      <c r="DI374" s="133"/>
      <c r="DJ374" s="133"/>
      <c r="DK374" s="133"/>
      <c r="DL374" s="133"/>
      <c r="DM374" s="133"/>
      <c r="DN374" s="133"/>
      <c r="DO374" s="133"/>
      <c r="DP374" s="133"/>
      <c r="DQ374" s="133"/>
      <c r="DR374" s="133"/>
      <c r="DS374" s="133"/>
      <c r="DT374" s="133"/>
      <c r="DU374" s="133"/>
      <c r="DV374" s="133"/>
      <c r="DW374" s="133"/>
      <c r="DX374" s="133"/>
      <c r="DY374" s="133"/>
      <c r="DZ374" s="133"/>
      <c r="EA374" s="133"/>
      <c r="EB374" s="133"/>
      <c r="EC374" s="133"/>
      <c r="ED374" s="133"/>
      <c r="EE374" s="133"/>
      <c r="EF374" s="133"/>
      <c r="EG374" s="133"/>
      <c r="EH374" s="133"/>
      <c r="EI374" s="133"/>
      <c r="EJ374" s="133"/>
      <c r="EK374" s="133"/>
      <c r="EL374" s="133"/>
      <c r="EM374" s="133"/>
      <c r="EN374" s="133"/>
      <c r="EO374" s="133"/>
      <c r="EP374" s="133"/>
      <c r="EQ374" s="133"/>
      <c r="ER374" s="133"/>
      <c r="ES374" s="133"/>
      <c r="ET374" s="133"/>
      <c r="EU374" s="133"/>
      <c r="EV374" s="133"/>
      <c r="EW374" s="133"/>
      <c r="EX374" s="133"/>
      <c r="EY374" s="133"/>
      <c r="EZ374" s="133"/>
      <c r="FA374" s="133"/>
      <c r="FB374" s="133"/>
      <c r="FC374" s="133"/>
      <c r="FD374" s="133"/>
      <c r="FE374" s="133"/>
      <c r="FF374" s="133"/>
      <c r="FG374" s="133"/>
      <c r="FH374" s="133"/>
      <c r="FI374" s="133"/>
      <c r="FJ374" s="133"/>
      <c r="FK374" s="133"/>
      <c r="FL374" s="133"/>
      <c r="FM374" s="133"/>
      <c r="FN374" s="133"/>
      <c r="FO374" s="133"/>
      <c r="FP374" s="133"/>
      <c r="FQ374" s="133"/>
      <c r="FR374" s="133"/>
      <c r="FS374" s="133"/>
      <c r="FT374" s="133"/>
      <c r="FU374" s="133"/>
      <c r="FV374" s="133"/>
      <c r="FW374" s="133"/>
      <c r="FX374" s="133"/>
      <c r="FY374" s="133"/>
      <c r="FZ374" s="133"/>
      <c r="GA374" s="133"/>
      <c r="GB374" s="133"/>
      <c r="GC374" s="133"/>
      <c r="GD374" s="133"/>
      <c r="GE374" s="133"/>
      <c r="GF374" s="133"/>
      <c r="GG374" s="133"/>
      <c r="GH374" s="133"/>
      <c r="GI374" s="133"/>
      <c r="GJ374" s="133"/>
      <c r="GK374" s="133"/>
      <c r="GL374" s="133"/>
      <c r="GM374" s="133"/>
      <c r="GN374" s="133"/>
      <c r="GO374" s="133"/>
      <c r="GP374" s="133"/>
      <c r="GQ374" s="133"/>
      <c r="GR374" s="133"/>
      <c r="GS374" s="133"/>
      <c r="GT374" s="133"/>
      <c r="GU374" s="133"/>
      <c r="GV374" s="133"/>
      <c r="GW374" s="133"/>
    </row>
    <row r="375" spans="1:205" s="296" customFormat="1" ht="25.5">
      <c r="A375" s="384">
        <v>44893</v>
      </c>
      <c r="B375" s="200" t="s">
        <v>1837</v>
      </c>
      <c r="C375" s="914" t="s">
        <v>2423</v>
      </c>
      <c r="D375" s="261"/>
      <c r="E375" s="261">
        <v>1000000</v>
      </c>
      <c r="F375" s="386">
        <f t="shared" si="10"/>
        <v>62620858</v>
      </c>
      <c r="G375" s="60">
        <v>8</v>
      </c>
      <c r="H375" s="965" t="s">
        <v>1623</v>
      </c>
      <c r="I375" s="549"/>
      <c r="J375" s="133"/>
      <c r="K375" s="133"/>
      <c r="L375" s="133"/>
      <c r="M375" s="133"/>
      <c r="N375" s="133"/>
      <c r="O375" s="133"/>
      <c r="P375" s="133"/>
      <c r="Q375" s="133"/>
      <c r="R375" s="133"/>
      <c r="S375" s="133"/>
      <c r="T375" s="133"/>
      <c r="U375" s="133"/>
      <c r="V375" s="133"/>
      <c r="W375" s="133"/>
      <c r="X375" s="133"/>
      <c r="Y375" s="133"/>
      <c r="Z375" s="133"/>
      <c r="AA375" s="133"/>
      <c r="AB375" s="133"/>
      <c r="AC375" s="133"/>
      <c r="AD375" s="133"/>
      <c r="AE375" s="133"/>
      <c r="AF375" s="133"/>
      <c r="AG375" s="133"/>
      <c r="AH375" s="133"/>
      <c r="AI375" s="133"/>
      <c r="AJ375" s="133"/>
      <c r="AK375" s="133"/>
      <c r="AL375" s="133"/>
      <c r="AM375" s="133"/>
      <c r="AN375" s="133"/>
      <c r="AO375" s="133"/>
      <c r="AP375" s="133"/>
      <c r="AQ375" s="133"/>
      <c r="AR375" s="133"/>
      <c r="AS375" s="133"/>
      <c r="AT375" s="133"/>
      <c r="AU375" s="133"/>
      <c r="AV375" s="133"/>
      <c r="AW375" s="133"/>
      <c r="AX375" s="133"/>
      <c r="AY375" s="133"/>
      <c r="AZ375" s="133"/>
      <c r="BA375" s="133"/>
      <c r="BB375" s="133"/>
      <c r="BC375" s="133"/>
      <c r="BD375" s="133"/>
      <c r="BE375" s="133"/>
      <c r="BF375" s="133"/>
      <c r="BG375" s="133"/>
      <c r="BH375" s="133"/>
      <c r="BI375" s="133"/>
      <c r="BJ375" s="133"/>
      <c r="BK375" s="133"/>
      <c r="BL375" s="133"/>
      <c r="BM375" s="133"/>
      <c r="BN375" s="133"/>
      <c r="BO375" s="133"/>
      <c r="BP375" s="133"/>
      <c r="BQ375" s="133"/>
      <c r="BR375" s="133"/>
      <c r="BS375" s="133"/>
      <c r="BT375" s="133"/>
      <c r="BU375" s="133"/>
      <c r="BV375" s="133"/>
      <c r="BW375" s="133"/>
      <c r="BX375" s="133"/>
      <c r="BY375" s="133"/>
      <c r="BZ375" s="133"/>
      <c r="CA375" s="133"/>
      <c r="CB375" s="133"/>
      <c r="CC375" s="133"/>
      <c r="CD375" s="133"/>
      <c r="CE375" s="133"/>
      <c r="CF375" s="133"/>
      <c r="CG375" s="133"/>
      <c r="CH375" s="133"/>
      <c r="CI375" s="133"/>
      <c r="CJ375" s="133"/>
      <c r="CK375" s="133"/>
      <c r="CL375" s="133"/>
      <c r="CM375" s="133"/>
      <c r="CN375" s="133"/>
      <c r="CO375" s="133"/>
      <c r="CP375" s="133"/>
      <c r="CQ375" s="133"/>
      <c r="CR375" s="133"/>
      <c r="CS375" s="133"/>
      <c r="CT375" s="133"/>
      <c r="CU375" s="133"/>
      <c r="CV375" s="133"/>
      <c r="CW375" s="133"/>
      <c r="CX375" s="133"/>
      <c r="CY375" s="133"/>
      <c r="CZ375" s="133"/>
      <c r="DA375" s="133"/>
      <c r="DB375" s="133"/>
      <c r="DC375" s="133"/>
      <c r="DD375" s="133"/>
      <c r="DE375" s="133"/>
      <c r="DF375" s="133"/>
      <c r="DG375" s="133"/>
      <c r="DH375" s="133"/>
      <c r="DI375" s="133"/>
      <c r="DJ375" s="133"/>
      <c r="DK375" s="133"/>
      <c r="DL375" s="133"/>
      <c r="DM375" s="133"/>
      <c r="DN375" s="133"/>
      <c r="DO375" s="133"/>
      <c r="DP375" s="133"/>
      <c r="DQ375" s="133"/>
      <c r="DR375" s="133"/>
      <c r="DS375" s="133"/>
      <c r="DT375" s="133"/>
      <c r="DU375" s="133"/>
      <c r="DV375" s="133"/>
      <c r="DW375" s="133"/>
      <c r="DX375" s="133"/>
      <c r="DY375" s="133"/>
      <c r="DZ375" s="133"/>
      <c r="EA375" s="133"/>
      <c r="EB375" s="133"/>
      <c r="EC375" s="133"/>
      <c r="ED375" s="133"/>
      <c r="EE375" s="133"/>
      <c r="EF375" s="133"/>
      <c r="EG375" s="133"/>
      <c r="EH375" s="133"/>
      <c r="EI375" s="133"/>
      <c r="EJ375" s="133"/>
      <c r="EK375" s="133"/>
      <c r="EL375" s="133"/>
      <c r="EM375" s="133"/>
      <c r="EN375" s="133"/>
      <c r="EO375" s="133"/>
      <c r="EP375" s="133"/>
      <c r="EQ375" s="133"/>
      <c r="ER375" s="133"/>
      <c r="ES375" s="133"/>
      <c r="ET375" s="133"/>
      <c r="EU375" s="133"/>
      <c r="EV375" s="133"/>
      <c r="EW375" s="133"/>
      <c r="EX375" s="133"/>
      <c r="EY375" s="133"/>
      <c r="EZ375" s="133"/>
      <c r="FA375" s="133"/>
      <c r="FB375" s="133"/>
      <c r="FC375" s="133"/>
      <c r="FD375" s="133"/>
      <c r="FE375" s="133"/>
      <c r="FF375" s="133"/>
      <c r="FG375" s="133"/>
      <c r="FH375" s="133"/>
      <c r="FI375" s="133"/>
      <c r="FJ375" s="133"/>
      <c r="FK375" s="133"/>
      <c r="FL375" s="133"/>
      <c r="FM375" s="133"/>
      <c r="FN375" s="133"/>
      <c r="FO375" s="133"/>
      <c r="FP375" s="133"/>
      <c r="FQ375" s="133"/>
      <c r="FR375" s="133"/>
      <c r="FS375" s="133"/>
      <c r="FT375" s="133"/>
      <c r="FU375" s="133"/>
      <c r="FV375" s="133"/>
      <c r="FW375" s="133"/>
      <c r="FX375" s="133"/>
      <c r="FY375" s="133"/>
      <c r="FZ375" s="133"/>
      <c r="GA375" s="133"/>
      <c r="GB375" s="133"/>
      <c r="GC375" s="133"/>
      <c r="GD375" s="133"/>
      <c r="GE375" s="133"/>
      <c r="GF375" s="133"/>
      <c r="GG375" s="133"/>
      <c r="GH375" s="133"/>
      <c r="GI375" s="133"/>
      <c r="GJ375" s="133"/>
      <c r="GK375" s="133"/>
      <c r="GL375" s="133"/>
      <c r="GM375" s="133"/>
      <c r="GN375" s="133"/>
      <c r="GO375" s="133"/>
      <c r="GP375" s="133"/>
      <c r="GQ375" s="133"/>
      <c r="GR375" s="133"/>
      <c r="GS375" s="133"/>
      <c r="GT375" s="133"/>
      <c r="GU375" s="133"/>
      <c r="GV375" s="133"/>
      <c r="GW375" s="133"/>
    </row>
    <row r="376" spans="1:205" s="296" customFormat="1">
      <c r="A376" s="212"/>
      <c r="B376" s="200"/>
      <c r="C376" s="312" t="s">
        <v>1381</v>
      </c>
      <c r="D376" s="385">
        <f>SUM(D344:D375)</f>
        <v>528036039</v>
      </c>
      <c r="E376" s="385">
        <f>SUM(E344:E375)</f>
        <v>833915000</v>
      </c>
      <c r="F376" s="387">
        <f>F343+D376-E376</f>
        <v>62620858</v>
      </c>
      <c r="G376" s="60"/>
      <c r="H376" s="310"/>
      <c r="I376" s="549"/>
      <c r="J376" s="133"/>
      <c r="K376" s="133"/>
      <c r="L376" s="133"/>
      <c r="M376" s="133"/>
      <c r="N376" s="133"/>
      <c r="O376" s="133"/>
      <c r="P376" s="133"/>
      <c r="Q376" s="133"/>
      <c r="R376" s="133"/>
      <c r="S376" s="133"/>
      <c r="T376" s="133"/>
      <c r="U376" s="133"/>
      <c r="V376" s="133"/>
      <c r="W376" s="133"/>
      <c r="X376" s="133"/>
      <c r="Y376" s="133"/>
      <c r="Z376" s="133"/>
      <c r="AA376" s="133"/>
      <c r="AB376" s="133"/>
      <c r="AC376" s="133"/>
      <c r="AD376" s="133"/>
      <c r="AE376" s="133"/>
      <c r="AF376" s="133"/>
      <c r="AG376" s="133"/>
      <c r="AH376" s="133"/>
      <c r="AI376" s="133"/>
      <c r="AJ376" s="133"/>
      <c r="AK376" s="133"/>
      <c r="AL376" s="133"/>
      <c r="AM376" s="133"/>
      <c r="AN376" s="133"/>
      <c r="AO376" s="133"/>
      <c r="AP376" s="133"/>
      <c r="AQ376" s="133"/>
      <c r="AR376" s="133"/>
      <c r="AS376" s="133"/>
      <c r="AT376" s="133"/>
      <c r="AU376" s="133"/>
      <c r="AV376" s="133"/>
      <c r="AW376" s="133"/>
      <c r="AX376" s="133"/>
      <c r="AY376" s="133"/>
      <c r="AZ376" s="133"/>
      <c r="BA376" s="133"/>
      <c r="BB376" s="133"/>
      <c r="BC376" s="133"/>
      <c r="BD376" s="133"/>
      <c r="BE376" s="133"/>
      <c r="BF376" s="133"/>
      <c r="BG376" s="133"/>
      <c r="BH376" s="133"/>
      <c r="BI376" s="133"/>
      <c r="BJ376" s="133"/>
      <c r="BK376" s="133"/>
      <c r="BL376" s="133"/>
      <c r="BM376" s="133"/>
      <c r="BN376" s="133"/>
      <c r="BO376" s="133"/>
      <c r="BP376" s="133"/>
      <c r="BQ376" s="133"/>
      <c r="BR376" s="133"/>
      <c r="BS376" s="133"/>
      <c r="BT376" s="133"/>
      <c r="BU376" s="133"/>
      <c r="BV376" s="133"/>
      <c r="BW376" s="133"/>
      <c r="BX376" s="133"/>
      <c r="BY376" s="133"/>
      <c r="BZ376" s="133"/>
      <c r="CA376" s="133"/>
      <c r="CB376" s="133"/>
      <c r="CC376" s="133"/>
      <c r="CD376" s="133"/>
      <c r="CE376" s="133"/>
      <c r="CF376" s="133"/>
      <c r="CG376" s="133"/>
      <c r="CH376" s="133"/>
      <c r="CI376" s="133"/>
      <c r="CJ376" s="133"/>
      <c r="CK376" s="133"/>
      <c r="CL376" s="133"/>
      <c r="CM376" s="133"/>
      <c r="CN376" s="133"/>
      <c r="CO376" s="133"/>
      <c r="CP376" s="133"/>
      <c r="CQ376" s="133"/>
      <c r="CR376" s="133"/>
      <c r="CS376" s="133"/>
      <c r="CT376" s="133"/>
      <c r="CU376" s="133"/>
      <c r="CV376" s="133"/>
      <c r="CW376" s="133"/>
      <c r="CX376" s="133"/>
      <c r="CY376" s="133"/>
      <c r="CZ376" s="133"/>
      <c r="DA376" s="133"/>
      <c r="DB376" s="133"/>
      <c r="DC376" s="133"/>
      <c r="DD376" s="133"/>
      <c r="DE376" s="133"/>
      <c r="DF376" s="133"/>
      <c r="DG376" s="133"/>
      <c r="DH376" s="133"/>
      <c r="DI376" s="133"/>
      <c r="DJ376" s="133"/>
      <c r="DK376" s="133"/>
      <c r="DL376" s="133"/>
      <c r="DM376" s="133"/>
      <c r="DN376" s="133"/>
      <c r="DO376" s="133"/>
      <c r="DP376" s="133"/>
      <c r="DQ376" s="133"/>
      <c r="DR376" s="133"/>
      <c r="DS376" s="133"/>
      <c r="DT376" s="133"/>
      <c r="DU376" s="133"/>
      <c r="DV376" s="133"/>
      <c r="DW376" s="133"/>
      <c r="DX376" s="133"/>
      <c r="DY376" s="133"/>
      <c r="DZ376" s="133"/>
      <c r="EA376" s="133"/>
      <c r="EB376" s="133"/>
      <c r="EC376" s="133"/>
      <c r="ED376" s="133"/>
      <c r="EE376" s="133"/>
      <c r="EF376" s="133"/>
      <c r="EG376" s="133"/>
      <c r="EH376" s="133"/>
      <c r="EI376" s="133"/>
      <c r="EJ376" s="133"/>
      <c r="EK376" s="133"/>
      <c r="EL376" s="133"/>
      <c r="EM376" s="133"/>
      <c r="EN376" s="133"/>
      <c r="EO376" s="133"/>
      <c r="EP376" s="133"/>
      <c r="EQ376" s="133"/>
      <c r="ER376" s="133"/>
      <c r="ES376" s="133"/>
      <c r="ET376" s="133"/>
      <c r="EU376" s="133"/>
      <c r="EV376" s="133"/>
      <c r="EW376" s="133"/>
      <c r="EX376" s="133"/>
      <c r="EY376" s="133"/>
      <c r="EZ376" s="133"/>
      <c r="FA376" s="133"/>
      <c r="FB376" s="133"/>
      <c r="FC376" s="133"/>
      <c r="FD376" s="133"/>
      <c r="FE376" s="133"/>
      <c r="FF376" s="133"/>
      <c r="FG376" s="133"/>
      <c r="FH376" s="133"/>
      <c r="FI376" s="133"/>
      <c r="FJ376" s="133"/>
      <c r="FK376" s="133"/>
      <c r="FL376" s="133"/>
      <c r="FM376" s="133"/>
      <c r="FN376" s="133"/>
      <c r="FO376" s="133"/>
      <c r="FP376" s="133"/>
      <c r="FQ376" s="133"/>
      <c r="FR376" s="133"/>
      <c r="FS376" s="133"/>
      <c r="FT376" s="133"/>
      <c r="FU376" s="133"/>
      <c r="FV376" s="133"/>
      <c r="FW376" s="133"/>
      <c r="FX376" s="133"/>
      <c r="FY376" s="133"/>
      <c r="FZ376" s="133"/>
      <c r="GA376" s="133"/>
      <c r="GB376" s="133"/>
      <c r="GC376" s="133"/>
      <c r="GD376" s="133"/>
      <c r="GE376" s="133"/>
      <c r="GF376" s="133"/>
      <c r="GG376" s="133"/>
      <c r="GH376" s="133"/>
      <c r="GI376" s="133"/>
      <c r="GJ376" s="133"/>
      <c r="GK376" s="133"/>
      <c r="GL376" s="133"/>
      <c r="GM376" s="133"/>
      <c r="GN376" s="133"/>
      <c r="GO376" s="133"/>
      <c r="GP376" s="133"/>
      <c r="GQ376" s="133"/>
      <c r="GR376" s="133"/>
      <c r="GS376" s="133"/>
      <c r="GT376" s="133"/>
      <c r="GU376" s="133"/>
      <c r="GV376" s="133"/>
      <c r="GW376" s="133"/>
    </row>
    <row r="377" spans="1:205" s="296" customFormat="1" ht="13.5" thickBot="1">
      <c r="A377" s="382"/>
      <c r="B377" s="351"/>
      <c r="C377" s="388"/>
      <c r="D377" s="389"/>
      <c r="E377" s="389"/>
      <c r="F377" s="390"/>
      <c r="G377" s="104"/>
      <c r="H377" s="419"/>
      <c r="I377" s="549"/>
      <c r="J377" s="133"/>
      <c r="K377" s="133"/>
      <c r="L377" s="133"/>
      <c r="M377" s="133"/>
      <c r="N377" s="133"/>
      <c r="O377" s="133"/>
      <c r="P377" s="133"/>
      <c r="Q377" s="133"/>
      <c r="R377" s="133"/>
      <c r="S377" s="133"/>
      <c r="T377" s="133"/>
      <c r="U377" s="133"/>
      <c r="V377" s="133"/>
      <c r="W377" s="133"/>
      <c r="X377" s="133"/>
      <c r="Y377" s="133"/>
      <c r="Z377" s="133"/>
      <c r="AA377" s="133"/>
      <c r="AB377" s="133"/>
      <c r="AC377" s="133"/>
      <c r="AD377" s="133"/>
      <c r="AE377" s="133"/>
      <c r="AF377" s="133"/>
      <c r="AG377" s="133"/>
      <c r="AH377" s="133"/>
      <c r="AI377" s="133"/>
      <c r="AJ377" s="133"/>
      <c r="AK377" s="133"/>
      <c r="AL377" s="133"/>
      <c r="AM377" s="133"/>
      <c r="AN377" s="133"/>
      <c r="AO377" s="133"/>
      <c r="AP377" s="133"/>
      <c r="AQ377" s="133"/>
      <c r="AR377" s="133"/>
      <c r="AS377" s="133"/>
      <c r="AT377" s="133"/>
      <c r="AU377" s="133"/>
      <c r="AV377" s="133"/>
      <c r="AW377" s="133"/>
      <c r="AX377" s="133"/>
      <c r="AY377" s="133"/>
      <c r="AZ377" s="133"/>
      <c r="BA377" s="133"/>
      <c r="BB377" s="133"/>
      <c r="BC377" s="133"/>
      <c r="BD377" s="133"/>
      <c r="BE377" s="133"/>
      <c r="BF377" s="133"/>
      <c r="BG377" s="133"/>
      <c r="BH377" s="133"/>
      <c r="BI377" s="133"/>
      <c r="BJ377" s="133"/>
      <c r="BK377" s="133"/>
      <c r="BL377" s="133"/>
      <c r="BM377" s="133"/>
      <c r="BN377" s="133"/>
      <c r="BO377" s="133"/>
      <c r="BP377" s="133"/>
      <c r="BQ377" s="133"/>
      <c r="BR377" s="133"/>
      <c r="BS377" s="133"/>
      <c r="BT377" s="133"/>
      <c r="BU377" s="133"/>
      <c r="BV377" s="133"/>
      <c r="BW377" s="133"/>
      <c r="BX377" s="133"/>
      <c r="BY377" s="133"/>
      <c r="BZ377" s="133"/>
      <c r="CA377" s="133"/>
      <c r="CB377" s="133"/>
      <c r="CC377" s="133"/>
      <c r="CD377" s="133"/>
      <c r="CE377" s="133"/>
      <c r="CF377" s="133"/>
      <c r="CG377" s="133"/>
      <c r="CH377" s="133"/>
      <c r="CI377" s="133"/>
      <c r="CJ377" s="133"/>
      <c r="CK377" s="133"/>
      <c r="CL377" s="133"/>
      <c r="CM377" s="133"/>
      <c r="CN377" s="133"/>
      <c r="CO377" s="133"/>
      <c r="CP377" s="133"/>
      <c r="CQ377" s="133"/>
      <c r="CR377" s="133"/>
      <c r="CS377" s="133"/>
      <c r="CT377" s="133"/>
      <c r="CU377" s="133"/>
      <c r="CV377" s="133"/>
      <c r="CW377" s="133"/>
      <c r="CX377" s="133"/>
      <c r="CY377" s="133"/>
      <c r="CZ377" s="133"/>
      <c r="DA377" s="133"/>
      <c r="DB377" s="133"/>
      <c r="DC377" s="133"/>
      <c r="DD377" s="133"/>
      <c r="DE377" s="133"/>
      <c r="DF377" s="133"/>
      <c r="DG377" s="133"/>
      <c r="DH377" s="133"/>
      <c r="DI377" s="133"/>
      <c r="DJ377" s="133"/>
      <c r="DK377" s="133"/>
      <c r="DL377" s="133"/>
      <c r="DM377" s="133"/>
      <c r="DN377" s="133"/>
      <c r="DO377" s="133"/>
      <c r="DP377" s="133"/>
      <c r="DQ377" s="133"/>
      <c r="DR377" s="133"/>
      <c r="DS377" s="133"/>
      <c r="DT377" s="133"/>
      <c r="DU377" s="133"/>
      <c r="DV377" s="133"/>
      <c r="DW377" s="133"/>
      <c r="DX377" s="133"/>
      <c r="DY377" s="133"/>
      <c r="DZ377" s="133"/>
      <c r="EA377" s="133"/>
      <c r="EB377" s="133"/>
      <c r="EC377" s="133"/>
      <c r="ED377" s="133"/>
      <c r="EE377" s="133"/>
      <c r="EF377" s="133"/>
      <c r="EG377" s="133"/>
      <c r="EH377" s="133"/>
      <c r="EI377" s="133"/>
      <c r="EJ377" s="133"/>
      <c r="EK377" s="133"/>
      <c r="EL377" s="133"/>
      <c r="EM377" s="133"/>
      <c r="EN377" s="133"/>
      <c r="EO377" s="133"/>
      <c r="EP377" s="133"/>
      <c r="EQ377" s="133"/>
      <c r="ER377" s="133"/>
      <c r="ES377" s="133"/>
      <c r="ET377" s="133"/>
      <c r="EU377" s="133"/>
      <c r="EV377" s="133"/>
      <c r="EW377" s="133"/>
      <c r="EX377" s="133"/>
      <c r="EY377" s="133"/>
      <c r="EZ377" s="133"/>
      <c r="FA377" s="133"/>
      <c r="FB377" s="133"/>
      <c r="FC377" s="133"/>
      <c r="FD377" s="133"/>
      <c r="FE377" s="133"/>
      <c r="FF377" s="133"/>
      <c r="FG377" s="133"/>
      <c r="FH377" s="133"/>
      <c r="FI377" s="133"/>
      <c r="FJ377" s="133"/>
      <c r="FK377" s="133"/>
      <c r="FL377" s="133"/>
      <c r="FM377" s="133"/>
      <c r="FN377" s="133"/>
      <c r="FO377" s="133"/>
      <c r="FP377" s="133"/>
      <c r="FQ377" s="133"/>
      <c r="FR377" s="133"/>
      <c r="FS377" s="133"/>
      <c r="FT377" s="133"/>
      <c r="FU377" s="133"/>
      <c r="FV377" s="133"/>
      <c r="FW377" s="133"/>
      <c r="FX377" s="133"/>
      <c r="FY377" s="133"/>
      <c r="FZ377" s="133"/>
      <c r="GA377" s="133"/>
      <c r="GB377" s="133"/>
      <c r="GC377" s="133"/>
      <c r="GD377" s="133"/>
      <c r="GE377" s="133"/>
      <c r="GF377" s="133"/>
      <c r="GG377" s="133"/>
      <c r="GH377" s="133"/>
      <c r="GI377" s="133"/>
      <c r="GJ377" s="133"/>
      <c r="GK377" s="133"/>
      <c r="GL377" s="133"/>
      <c r="GM377" s="133"/>
      <c r="GN377" s="133"/>
      <c r="GO377" s="133"/>
      <c r="GP377" s="133"/>
      <c r="GQ377" s="133"/>
      <c r="GR377" s="133"/>
      <c r="GS377" s="133"/>
      <c r="GT377" s="133"/>
      <c r="GU377" s="133"/>
      <c r="GV377" s="133"/>
      <c r="GW377" s="133"/>
    </row>
    <row r="378" spans="1:205" s="296" customFormat="1" ht="13.5" thickTop="1">
      <c r="A378" s="327" t="s">
        <v>1382</v>
      </c>
      <c r="B378" s="213"/>
      <c r="C378" s="355" t="s">
        <v>1383</v>
      </c>
      <c r="D378" s="391"/>
      <c r="E378" s="391"/>
      <c r="F378" s="392">
        <f>F376</f>
        <v>62620858</v>
      </c>
      <c r="G378" s="105"/>
      <c r="H378" s="425"/>
      <c r="I378" s="549"/>
      <c r="J378" s="133"/>
      <c r="K378" s="133"/>
      <c r="L378" s="133"/>
      <c r="M378" s="133"/>
      <c r="N378" s="133"/>
      <c r="O378" s="133"/>
      <c r="P378" s="133"/>
      <c r="Q378" s="133"/>
      <c r="R378" s="133"/>
      <c r="S378" s="133"/>
      <c r="T378" s="133"/>
      <c r="U378" s="133"/>
      <c r="V378" s="133"/>
      <c r="W378" s="133"/>
      <c r="X378" s="133"/>
      <c r="Y378" s="133"/>
      <c r="Z378" s="133"/>
      <c r="AA378" s="133"/>
      <c r="AB378" s="133"/>
      <c r="AC378" s="133"/>
      <c r="AD378" s="133"/>
      <c r="AE378" s="133"/>
      <c r="AF378" s="133"/>
      <c r="AG378" s="133"/>
      <c r="AH378" s="133"/>
      <c r="AI378" s="133"/>
      <c r="AJ378" s="133"/>
      <c r="AK378" s="133"/>
      <c r="AL378" s="133"/>
      <c r="AM378" s="133"/>
      <c r="AN378" s="133"/>
      <c r="AO378" s="133"/>
      <c r="AP378" s="133"/>
      <c r="AQ378" s="133"/>
      <c r="AR378" s="133"/>
      <c r="AS378" s="133"/>
      <c r="AT378" s="133"/>
      <c r="AU378" s="133"/>
      <c r="AV378" s="133"/>
      <c r="AW378" s="133"/>
      <c r="AX378" s="133"/>
      <c r="AY378" s="133"/>
      <c r="AZ378" s="133"/>
      <c r="BA378" s="133"/>
      <c r="BB378" s="133"/>
      <c r="BC378" s="133"/>
      <c r="BD378" s="133"/>
      <c r="BE378" s="133"/>
      <c r="BF378" s="133"/>
      <c r="BG378" s="133"/>
      <c r="BH378" s="133"/>
      <c r="BI378" s="133"/>
      <c r="BJ378" s="133"/>
      <c r="BK378" s="133"/>
      <c r="BL378" s="133"/>
      <c r="BM378" s="133"/>
      <c r="BN378" s="133"/>
      <c r="BO378" s="133"/>
      <c r="BP378" s="133"/>
      <c r="BQ378" s="133"/>
      <c r="BR378" s="133"/>
      <c r="BS378" s="133"/>
      <c r="BT378" s="133"/>
      <c r="BU378" s="133"/>
      <c r="BV378" s="133"/>
      <c r="BW378" s="133"/>
      <c r="BX378" s="133"/>
      <c r="BY378" s="133"/>
      <c r="BZ378" s="133"/>
      <c r="CA378" s="133"/>
      <c r="CB378" s="133"/>
      <c r="CC378" s="133"/>
      <c r="CD378" s="133"/>
      <c r="CE378" s="133"/>
      <c r="CF378" s="133"/>
      <c r="CG378" s="133"/>
      <c r="CH378" s="133"/>
      <c r="CI378" s="133"/>
      <c r="CJ378" s="133"/>
      <c r="CK378" s="133"/>
      <c r="CL378" s="133"/>
      <c r="CM378" s="133"/>
      <c r="CN378" s="133"/>
      <c r="CO378" s="133"/>
      <c r="CP378" s="133"/>
      <c r="CQ378" s="133"/>
      <c r="CR378" s="133"/>
      <c r="CS378" s="133"/>
      <c r="CT378" s="133"/>
      <c r="CU378" s="133"/>
      <c r="CV378" s="133"/>
      <c r="CW378" s="133"/>
      <c r="CX378" s="133"/>
      <c r="CY378" s="133"/>
      <c r="CZ378" s="133"/>
      <c r="DA378" s="133"/>
      <c r="DB378" s="133"/>
      <c r="DC378" s="133"/>
      <c r="DD378" s="133"/>
      <c r="DE378" s="133"/>
      <c r="DF378" s="133"/>
      <c r="DG378" s="133"/>
      <c r="DH378" s="133"/>
      <c r="DI378" s="133"/>
      <c r="DJ378" s="133"/>
      <c r="DK378" s="133"/>
      <c r="DL378" s="133"/>
      <c r="DM378" s="133"/>
      <c r="DN378" s="133"/>
      <c r="DO378" s="133"/>
      <c r="DP378" s="133"/>
      <c r="DQ378" s="133"/>
      <c r="DR378" s="133"/>
      <c r="DS378" s="133"/>
      <c r="DT378" s="133"/>
      <c r="DU378" s="133"/>
      <c r="DV378" s="133"/>
      <c r="DW378" s="133"/>
      <c r="DX378" s="133"/>
      <c r="DY378" s="133"/>
      <c r="DZ378" s="133"/>
      <c r="EA378" s="133"/>
      <c r="EB378" s="133"/>
      <c r="EC378" s="133"/>
      <c r="ED378" s="133"/>
      <c r="EE378" s="133"/>
      <c r="EF378" s="133"/>
      <c r="EG378" s="133"/>
      <c r="EH378" s="133"/>
      <c r="EI378" s="133"/>
      <c r="EJ378" s="133"/>
      <c r="EK378" s="133"/>
      <c r="EL378" s="133"/>
      <c r="EM378" s="133"/>
      <c r="EN378" s="133"/>
      <c r="EO378" s="133"/>
      <c r="EP378" s="133"/>
      <c r="EQ378" s="133"/>
      <c r="ER378" s="133"/>
      <c r="ES378" s="133"/>
      <c r="ET378" s="133"/>
      <c r="EU378" s="133"/>
      <c r="EV378" s="133"/>
      <c r="EW378" s="133"/>
      <c r="EX378" s="133"/>
      <c r="EY378" s="133"/>
      <c r="EZ378" s="133"/>
      <c r="FA378" s="133"/>
      <c r="FB378" s="133"/>
      <c r="FC378" s="133"/>
      <c r="FD378" s="133"/>
      <c r="FE378" s="133"/>
      <c r="FF378" s="133"/>
      <c r="FG378" s="133"/>
      <c r="FH378" s="133"/>
      <c r="FI378" s="133"/>
      <c r="FJ378" s="133"/>
      <c r="FK378" s="133"/>
      <c r="FL378" s="133"/>
      <c r="FM378" s="133"/>
      <c r="FN378" s="133"/>
      <c r="FO378" s="133"/>
      <c r="FP378" s="133"/>
      <c r="FQ378" s="133"/>
      <c r="FR378" s="133"/>
      <c r="FS378" s="133"/>
      <c r="FT378" s="133"/>
      <c r="FU378" s="133"/>
      <c r="FV378" s="133"/>
      <c r="FW378" s="133"/>
      <c r="FX378" s="133"/>
      <c r="FY378" s="133"/>
      <c r="FZ378" s="133"/>
      <c r="GA378" s="133"/>
      <c r="GB378" s="133"/>
      <c r="GC378" s="133"/>
      <c r="GD378" s="133"/>
      <c r="GE378" s="133"/>
      <c r="GF378" s="133"/>
      <c r="GG378" s="133"/>
      <c r="GH378" s="133"/>
      <c r="GI378" s="133"/>
      <c r="GJ378" s="133"/>
      <c r="GK378" s="133"/>
      <c r="GL378" s="133"/>
      <c r="GM378" s="133"/>
      <c r="GN378" s="133"/>
      <c r="GO378" s="133"/>
      <c r="GP378" s="133"/>
      <c r="GQ378" s="133"/>
      <c r="GR378" s="133"/>
      <c r="GS378" s="133"/>
      <c r="GT378" s="133"/>
      <c r="GU378" s="133"/>
      <c r="GV378" s="133"/>
      <c r="GW378" s="133"/>
    </row>
    <row r="379" spans="1:205" s="296" customFormat="1">
      <c r="A379" s="384">
        <v>44896</v>
      </c>
      <c r="B379" s="200" t="s">
        <v>2202</v>
      </c>
      <c r="C379" s="216" t="s">
        <v>2547</v>
      </c>
      <c r="D379" s="214">
        <v>100000</v>
      </c>
      <c r="E379" s="261"/>
      <c r="F379" s="386">
        <f>F378+D379-E379</f>
        <v>62720858</v>
      </c>
      <c r="G379" s="60">
        <v>3</v>
      </c>
      <c r="H379" s="310"/>
      <c r="I379" s="549"/>
      <c r="J379" s="133"/>
      <c r="K379" s="133"/>
      <c r="L379" s="133"/>
      <c r="M379" s="133"/>
      <c r="N379" s="133"/>
      <c r="O379" s="133"/>
      <c r="P379" s="133"/>
      <c r="Q379" s="133"/>
      <c r="R379" s="133"/>
      <c r="S379" s="133"/>
      <c r="T379" s="133"/>
      <c r="U379" s="133"/>
      <c r="V379" s="133"/>
      <c r="W379" s="133"/>
      <c r="X379" s="133"/>
      <c r="Y379" s="133"/>
      <c r="Z379" s="133"/>
      <c r="AA379" s="133"/>
      <c r="AB379" s="133"/>
      <c r="AC379" s="133"/>
      <c r="AD379" s="133"/>
      <c r="AE379" s="133"/>
      <c r="AF379" s="133"/>
      <c r="AG379" s="133"/>
      <c r="AH379" s="133"/>
      <c r="AI379" s="133"/>
      <c r="AJ379" s="133"/>
      <c r="AK379" s="133"/>
      <c r="AL379" s="133"/>
      <c r="AM379" s="133"/>
      <c r="AN379" s="133"/>
      <c r="AO379" s="133"/>
      <c r="AP379" s="133"/>
      <c r="AQ379" s="133"/>
      <c r="AR379" s="133"/>
      <c r="AS379" s="133"/>
      <c r="AT379" s="133"/>
      <c r="AU379" s="133"/>
      <c r="AV379" s="133"/>
      <c r="AW379" s="133"/>
      <c r="AX379" s="133"/>
      <c r="AY379" s="133"/>
      <c r="AZ379" s="133"/>
      <c r="BA379" s="133"/>
      <c r="BB379" s="133"/>
      <c r="BC379" s="133"/>
      <c r="BD379" s="133"/>
      <c r="BE379" s="133"/>
      <c r="BF379" s="133"/>
      <c r="BG379" s="133"/>
      <c r="BH379" s="133"/>
      <c r="BI379" s="133"/>
      <c r="BJ379" s="133"/>
      <c r="BK379" s="133"/>
      <c r="BL379" s="133"/>
      <c r="BM379" s="133"/>
      <c r="BN379" s="133"/>
      <c r="BO379" s="133"/>
      <c r="BP379" s="133"/>
      <c r="BQ379" s="133"/>
      <c r="BR379" s="133"/>
      <c r="BS379" s="133"/>
      <c r="BT379" s="133"/>
      <c r="BU379" s="133"/>
      <c r="BV379" s="133"/>
      <c r="BW379" s="133"/>
      <c r="BX379" s="133"/>
      <c r="BY379" s="133"/>
      <c r="BZ379" s="133"/>
      <c r="CA379" s="133"/>
      <c r="CB379" s="133"/>
      <c r="CC379" s="133"/>
      <c r="CD379" s="133"/>
      <c r="CE379" s="133"/>
      <c r="CF379" s="133"/>
      <c r="CG379" s="133"/>
      <c r="CH379" s="133"/>
      <c r="CI379" s="133"/>
      <c r="CJ379" s="133"/>
      <c r="CK379" s="133"/>
      <c r="CL379" s="133"/>
      <c r="CM379" s="133"/>
      <c r="CN379" s="133"/>
      <c r="CO379" s="133"/>
      <c r="CP379" s="133"/>
      <c r="CQ379" s="133"/>
      <c r="CR379" s="133"/>
      <c r="CS379" s="133"/>
      <c r="CT379" s="133"/>
      <c r="CU379" s="133"/>
      <c r="CV379" s="133"/>
      <c r="CW379" s="133"/>
      <c r="CX379" s="133"/>
      <c r="CY379" s="133"/>
      <c r="CZ379" s="133"/>
      <c r="DA379" s="133"/>
      <c r="DB379" s="133"/>
      <c r="DC379" s="133"/>
      <c r="DD379" s="133"/>
      <c r="DE379" s="133"/>
      <c r="DF379" s="133"/>
      <c r="DG379" s="133"/>
      <c r="DH379" s="133"/>
      <c r="DI379" s="133"/>
      <c r="DJ379" s="133"/>
      <c r="DK379" s="133"/>
      <c r="DL379" s="133"/>
      <c r="DM379" s="133"/>
      <c r="DN379" s="133"/>
      <c r="DO379" s="133"/>
      <c r="DP379" s="133"/>
      <c r="DQ379" s="133"/>
      <c r="DR379" s="133"/>
      <c r="DS379" s="133"/>
      <c r="DT379" s="133"/>
      <c r="DU379" s="133"/>
      <c r="DV379" s="133"/>
      <c r="DW379" s="133"/>
      <c r="DX379" s="133"/>
      <c r="DY379" s="133"/>
      <c r="DZ379" s="133"/>
      <c r="EA379" s="133"/>
      <c r="EB379" s="133"/>
      <c r="EC379" s="133"/>
      <c r="ED379" s="133"/>
      <c r="EE379" s="133"/>
      <c r="EF379" s="133"/>
      <c r="EG379" s="133"/>
      <c r="EH379" s="133"/>
      <c r="EI379" s="133"/>
      <c r="EJ379" s="133"/>
      <c r="EK379" s="133"/>
      <c r="EL379" s="133"/>
      <c r="EM379" s="133"/>
      <c r="EN379" s="133"/>
      <c r="EO379" s="133"/>
      <c r="EP379" s="133"/>
      <c r="EQ379" s="133"/>
      <c r="ER379" s="133"/>
      <c r="ES379" s="133"/>
      <c r="ET379" s="133"/>
      <c r="EU379" s="133"/>
      <c r="EV379" s="133"/>
      <c r="EW379" s="133"/>
      <c r="EX379" s="133"/>
      <c r="EY379" s="133"/>
      <c r="EZ379" s="133"/>
      <c r="FA379" s="133"/>
      <c r="FB379" s="133"/>
      <c r="FC379" s="133"/>
      <c r="FD379" s="133"/>
      <c r="FE379" s="133"/>
      <c r="FF379" s="133"/>
      <c r="FG379" s="133"/>
      <c r="FH379" s="133"/>
      <c r="FI379" s="133"/>
      <c r="FJ379" s="133"/>
      <c r="FK379" s="133"/>
      <c r="FL379" s="133"/>
      <c r="FM379" s="133"/>
      <c r="FN379" s="133"/>
      <c r="FO379" s="133"/>
      <c r="FP379" s="133"/>
      <c r="FQ379" s="133"/>
      <c r="FR379" s="133"/>
      <c r="FS379" s="133"/>
      <c r="FT379" s="133"/>
      <c r="FU379" s="133"/>
      <c r="FV379" s="133"/>
      <c r="FW379" s="133"/>
      <c r="FX379" s="133"/>
      <c r="FY379" s="133"/>
      <c r="FZ379" s="133"/>
      <c r="GA379" s="133"/>
      <c r="GB379" s="133"/>
      <c r="GC379" s="133"/>
      <c r="GD379" s="133"/>
      <c r="GE379" s="133"/>
      <c r="GF379" s="133"/>
      <c r="GG379" s="133"/>
      <c r="GH379" s="133"/>
      <c r="GI379" s="133"/>
      <c r="GJ379" s="133"/>
      <c r="GK379" s="133"/>
      <c r="GL379" s="133"/>
      <c r="GM379" s="133"/>
      <c r="GN379" s="133"/>
      <c r="GO379" s="133"/>
      <c r="GP379" s="133"/>
      <c r="GQ379" s="133"/>
      <c r="GR379" s="133"/>
      <c r="GS379" s="133"/>
      <c r="GT379" s="133"/>
      <c r="GU379" s="133"/>
      <c r="GV379" s="133"/>
      <c r="GW379" s="133"/>
    </row>
    <row r="380" spans="1:205" s="296" customFormat="1">
      <c r="A380" s="384">
        <v>44897</v>
      </c>
      <c r="B380" s="200" t="s">
        <v>2203</v>
      </c>
      <c r="C380" s="216" t="s">
        <v>2181</v>
      </c>
      <c r="D380" s="214"/>
      <c r="E380" s="261">
        <v>45308000</v>
      </c>
      <c r="F380" s="386">
        <f t="shared" ref="F380:F430" si="11">F379+D380-E380</f>
        <v>17412858</v>
      </c>
      <c r="G380" s="60">
        <v>6</v>
      </c>
      <c r="H380" s="310">
        <v>6.1</v>
      </c>
      <c r="I380" s="549"/>
      <c r="J380" s="133"/>
      <c r="K380" s="133"/>
      <c r="L380" s="133"/>
      <c r="M380" s="133"/>
      <c r="N380" s="133"/>
      <c r="O380" s="133"/>
      <c r="P380" s="133"/>
      <c r="Q380" s="133"/>
      <c r="R380" s="133"/>
      <c r="S380" s="133"/>
      <c r="T380" s="133"/>
      <c r="U380" s="133"/>
      <c r="V380" s="133"/>
      <c r="W380" s="133"/>
      <c r="X380" s="133"/>
      <c r="Y380" s="133"/>
      <c r="Z380" s="133"/>
      <c r="AA380" s="133"/>
      <c r="AB380" s="133"/>
      <c r="AC380" s="133"/>
      <c r="AD380" s="133"/>
      <c r="AE380" s="133"/>
      <c r="AF380" s="133"/>
      <c r="AG380" s="133"/>
      <c r="AH380" s="133"/>
      <c r="AI380" s="133"/>
      <c r="AJ380" s="133"/>
      <c r="AK380" s="133"/>
      <c r="AL380" s="133"/>
      <c r="AM380" s="133"/>
      <c r="AN380" s="133"/>
      <c r="AO380" s="133"/>
      <c r="AP380" s="133"/>
      <c r="AQ380" s="133"/>
      <c r="AR380" s="133"/>
      <c r="AS380" s="133"/>
      <c r="AT380" s="133"/>
      <c r="AU380" s="133"/>
      <c r="AV380" s="133"/>
      <c r="AW380" s="133"/>
      <c r="AX380" s="133"/>
      <c r="AY380" s="133"/>
      <c r="AZ380" s="133"/>
      <c r="BA380" s="133"/>
      <c r="BB380" s="133"/>
      <c r="BC380" s="133"/>
      <c r="BD380" s="133"/>
      <c r="BE380" s="133"/>
      <c r="BF380" s="133"/>
      <c r="BG380" s="133"/>
      <c r="BH380" s="133"/>
      <c r="BI380" s="133"/>
      <c r="BJ380" s="133"/>
      <c r="BK380" s="133"/>
      <c r="BL380" s="133"/>
      <c r="BM380" s="133"/>
      <c r="BN380" s="133"/>
      <c r="BO380" s="133"/>
      <c r="BP380" s="133"/>
      <c r="BQ380" s="133"/>
      <c r="BR380" s="133"/>
      <c r="BS380" s="133"/>
      <c r="BT380" s="133"/>
      <c r="BU380" s="133"/>
      <c r="BV380" s="133"/>
      <c r="BW380" s="133"/>
      <c r="BX380" s="133"/>
      <c r="BY380" s="133"/>
      <c r="BZ380" s="133"/>
      <c r="CA380" s="133"/>
      <c r="CB380" s="133"/>
      <c r="CC380" s="133"/>
      <c r="CD380" s="133"/>
      <c r="CE380" s="133"/>
      <c r="CF380" s="133"/>
      <c r="CG380" s="133"/>
      <c r="CH380" s="133"/>
      <c r="CI380" s="133"/>
      <c r="CJ380" s="133"/>
      <c r="CK380" s="133"/>
      <c r="CL380" s="133"/>
      <c r="CM380" s="133"/>
      <c r="CN380" s="133"/>
      <c r="CO380" s="133"/>
      <c r="CP380" s="133"/>
      <c r="CQ380" s="133"/>
      <c r="CR380" s="133"/>
      <c r="CS380" s="133"/>
      <c r="CT380" s="133"/>
      <c r="CU380" s="133"/>
      <c r="CV380" s="133"/>
      <c r="CW380" s="133"/>
      <c r="CX380" s="133"/>
      <c r="CY380" s="133"/>
      <c r="CZ380" s="133"/>
      <c r="DA380" s="133"/>
      <c r="DB380" s="133"/>
      <c r="DC380" s="133"/>
      <c r="DD380" s="133"/>
      <c r="DE380" s="133"/>
      <c r="DF380" s="133"/>
      <c r="DG380" s="133"/>
      <c r="DH380" s="133"/>
      <c r="DI380" s="133"/>
      <c r="DJ380" s="133"/>
      <c r="DK380" s="133"/>
      <c r="DL380" s="133"/>
      <c r="DM380" s="133"/>
      <c r="DN380" s="133"/>
      <c r="DO380" s="133"/>
      <c r="DP380" s="133"/>
      <c r="DQ380" s="133"/>
      <c r="DR380" s="133"/>
      <c r="DS380" s="133"/>
      <c r="DT380" s="133"/>
      <c r="DU380" s="133"/>
      <c r="DV380" s="133"/>
      <c r="DW380" s="133"/>
      <c r="DX380" s="133"/>
      <c r="DY380" s="133"/>
      <c r="DZ380" s="133"/>
      <c r="EA380" s="133"/>
      <c r="EB380" s="133"/>
      <c r="EC380" s="133"/>
      <c r="ED380" s="133"/>
      <c r="EE380" s="133"/>
      <c r="EF380" s="133"/>
      <c r="EG380" s="133"/>
      <c r="EH380" s="133"/>
      <c r="EI380" s="133"/>
      <c r="EJ380" s="133"/>
      <c r="EK380" s="133"/>
      <c r="EL380" s="133"/>
      <c r="EM380" s="133"/>
      <c r="EN380" s="133"/>
      <c r="EO380" s="133"/>
      <c r="EP380" s="133"/>
      <c r="EQ380" s="133"/>
      <c r="ER380" s="133"/>
      <c r="ES380" s="133"/>
      <c r="ET380" s="133"/>
      <c r="EU380" s="133"/>
      <c r="EV380" s="133"/>
      <c r="EW380" s="133"/>
      <c r="EX380" s="133"/>
      <c r="EY380" s="133"/>
      <c r="EZ380" s="133"/>
      <c r="FA380" s="133"/>
      <c r="FB380" s="133"/>
      <c r="FC380" s="133"/>
      <c r="FD380" s="133"/>
      <c r="FE380" s="133"/>
      <c r="FF380" s="133"/>
      <c r="FG380" s="133"/>
      <c r="FH380" s="133"/>
      <c r="FI380" s="133"/>
      <c r="FJ380" s="133"/>
      <c r="FK380" s="133"/>
      <c r="FL380" s="133"/>
      <c r="FM380" s="133"/>
      <c r="FN380" s="133"/>
      <c r="FO380" s="133"/>
      <c r="FP380" s="133"/>
      <c r="FQ380" s="133"/>
      <c r="FR380" s="133"/>
      <c r="FS380" s="133"/>
      <c r="FT380" s="133"/>
      <c r="FU380" s="133"/>
      <c r="FV380" s="133"/>
      <c r="FW380" s="133"/>
      <c r="FX380" s="133"/>
      <c r="FY380" s="133"/>
      <c r="FZ380" s="133"/>
      <c r="GA380" s="133"/>
      <c r="GB380" s="133"/>
      <c r="GC380" s="133"/>
      <c r="GD380" s="133"/>
      <c r="GE380" s="133"/>
      <c r="GF380" s="133"/>
      <c r="GG380" s="133"/>
      <c r="GH380" s="133"/>
      <c r="GI380" s="133"/>
      <c r="GJ380" s="133"/>
      <c r="GK380" s="133"/>
      <c r="GL380" s="133"/>
      <c r="GM380" s="133"/>
      <c r="GN380" s="133"/>
      <c r="GO380" s="133"/>
      <c r="GP380" s="133"/>
      <c r="GQ380" s="133"/>
      <c r="GR380" s="133"/>
      <c r="GS380" s="133"/>
      <c r="GT380" s="133"/>
      <c r="GU380" s="133"/>
      <c r="GV380" s="133"/>
      <c r="GW380" s="133"/>
    </row>
    <row r="381" spans="1:205" s="296" customFormat="1" ht="25.5">
      <c r="A381" s="974">
        <v>44898</v>
      </c>
      <c r="B381" s="968" t="s">
        <v>2204</v>
      </c>
      <c r="C381" s="977" t="s">
        <v>2353</v>
      </c>
      <c r="D381" s="214">
        <v>76000000</v>
      </c>
      <c r="E381" s="261"/>
      <c r="F381" s="386">
        <f t="shared" si="11"/>
        <v>93412858</v>
      </c>
      <c r="G381" s="60">
        <v>4</v>
      </c>
      <c r="H381" s="310">
        <v>4.2</v>
      </c>
      <c r="I381" s="549"/>
      <c r="J381" s="133"/>
      <c r="K381" s="133"/>
      <c r="L381" s="133"/>
      <c r="M381" s="133"/>
      <c r="N381" s="133"/>
      <c r="O381" s="133"/>
      <c r="P381" s="133"/>
      <c r="Q381" s="133"/>
      <c r="R381" s="133"/>
      <c r="S381" s="133"/>
      <c r="T381" s="133"/>
      <c r="U381" s="133"/>
      <c r="V381" s="133"/>
      <c r="W381" s="133"/>
      <c r="X381" s="133"/>
      <c r="Y381" s="133"/>
      <c r="Z381" s="133"/>
      <c r="AA381" s="133"/>
      <c r="AB381" s="133"/>
      <c r="AC381" s="133"/>
      <c r="AD381" s="133"/>
      <c r="AE381" s="133"/>
      <c r="AF381" s="133"/>
      <c r="AG381" s="133"/>
      <c r="AH381" s="133"/>
      <c r="AI381" s="133"/>
      <c r="AJ381" s="133"/>
      <c r="AK381" s="133"/>
      <c r="AL381" s="133"/>
      <c r="AM381" s="133"/>
      <c r="AN381" s="133"/>
      <c r="AO381" s="133"/>
      <c r="AP381" s="133"/>
      <c r="AQ381" s="133"/>
      <c r="AR381" s="133"/>
      <c r="AS381" s="133"/>
      <c r="AT381" s="133"/>
      <c r="AU381" s="133"/>
      <c r="AV381" s="133"/>
      <c r="AW381" s="133"/>
      <c r="AX381" s="133"/>
      <c r="AY381" s="133"/>
      <c r="AZ381" s="133"/>
      <c r="BA381" s="133"/>
      <c r="BB381" s="133"/>
      <c r="BC381" s="133"/>
      <c r="BD381" s="133"/>
      <c r="BE381" s="133"/>
      <c r="BF381" s="133"/>
      <c r="BG381" s="133"/>
      <c r="BH381" s="133"/>
      <c r="BI381" s="133"/>
      <c r="BJ381" s="133"/>
      <c r="BK381" s="133"/>
      <c r="BL381" s="133"/>
      <c r="BM381" s="133"/>
      <c r="BN381" s="133"/>
      <c r="BO381" s="133"/>
      <c r="BP381" s="133"/>
      <c r="BQ381" s="133"/>
      <c r="BR381" s="133"/>
      <c r="BS381" s="133"/>
      <c r="BT381" s="133"/>
      <c r="BU381" s="133"/>
      <c r="BV381" s="133"/>
      <c r="BW381" s="133"/>
      <c r="BX381" s="133"/>
      <c r="BY381" s="133"/>
      <c r="BZ381" s="133"/>
      <c r="CA381" s="133"/>
      <c r="CB381" s="133"/>
      <c r="CC381" s="133"/>
      <c r="CD381" s="133"/>
      <c r="CE381" s="133"/>
      <c r="CF381" s="133"/>
      <c r="CG381" s="133"/>
      <c r="CH381" s="133"/>
      <c r="CI381" s="133"/>
      <c r="CJ381" s="133"/>
      <c r="CK381" s="133"/>
      <c r="CL381" s="133"/>
      <c r="CM381" s="133"/>
      <c r="CN381" s="133"/>
      <c r="CO381" s="133"/>
      <c r="CP381" s="133"/>
      <c r="CQ381" s="133"/>
      <c r="CR381" s="133"/>
      <c r="CS381" s="133"/>
      <c r="CT381" s="133"/>
      <c r="CU381" s="133"/>
      <c r="CV381" s="133"/>
      <c r="CW381" s="133"/>
      <c r="CX381" s="133"/>
      <c r="CY381" s="133"/>
      <c r="CZ381" s="133"/>
      <c r="DA381" s="133"/>
      <c r="DB381" s="133"/>
      <c r="DC381" s="133"/>
      <c r="DD381" s="133"/>
      <c r="DE381" s="133"/>
      <c r="DF381" s="133"/>
      <c r="DG381" s="133"/>
      <c r="DH381" s="133"/>
      <c r="DI381" s="133"/>
      <c r="DJ381" s="133"/>
      <c r="DK381" s="133"/>
      <c r="DL381" s="133"/>
      <c r="DM381" s="133"/>
      <c r="DN381" s="133"/>
      <c r="DO381" s="133"/>
      <c r="DP381" s="133"/>
      <c r="DQ381" s="133"/>
      <c r="DR381" s="133"/>
      <c r="DS381" s="133"/>
      <c r="DT381" s="133"/>
      <c r="DU381" s="133"/>
      <c r="DV381" s="133"/>
      <c r="DW381" s="133"/>
      <c r="DX381" s="133"/>
      <c r="DY381" s="133"/>
      <c r="DZ381" s="133"/>
      <c r="EA381" s="133"/>
      <c r="EB381" s="133"/>
      <c r="EC381" s="133"/>
      <c r="ED381" s="133"/>
      <c r="EE381" s="133"/>
      <c r="EF381" s="133"/>
      <c r="EG381" s="133"/>
      <c r="EH381" s="133"/>
      <c r="EI381" s="133"/>
      <c r="EJ381" s="133"/>
      <c r="EK381" s="133"/>
      <c r="EL381" s="133"/>
      <c r="EM381" s="133"/>
      <c r="EN381" s="133"/>
      <c r="EO381" s="133"/>
      <c r="EP381" s="133"/>
      <c r="EQ381" s="133"/>
      <c r="ER381" s="133"/>
      <c r="ES381" s="133"/>
      <c r="ET381" s="133"/>
      <c r="EU381" s="133"/>
      <c r="EV381" s="133"/>
      <c r="EW381" s="133"/>
      <c r="EX381" s="133"/>
      <c r="EY381" s="133"/>
      <c r="EZ381" s="133"/>
      <c r="FA381" s="133"/>
      <c r="FB381" s="133"/>
      <c r="FC381" s="133"/>
      <c r="FD381" s="133"/>
      <c r="FE381" s="133"/>
      <c r="FF381" s="133"/>
      <c r="FG381" s="133"/>
      <c r="FH381" s="133"/>
      <c r="FI381" s="133"/>
      <c r="FJ381" s="133"/>
      <c r="FK381" s="133"/>
      <c r="FL381" s="133"/>
      <c r="FM381" s="133"/>
      <c r="FN381" s="133"/>
      <c r="FO381" s="133"/>
      <c r="FP381" s="133"/>
      <c r="FQ381" s="133"/>
      <c r="FR381" s="133"/>
      <c r="FS381" s="133"/>
      <c r="FT381" s="133"/>
      <c r="FU381" s="133"/>
      <c r="FV381" s="133"/>
      <c r="FW381" s="133"/>
      <c r="FX381" s="133"/>
      <c r="FY381" s="133"/>
      <c r="FZ381" s="133"/>
      <c r="GA381" s="133"/>
      <c r="GB381" s="133"/>
      <c r="GC381" s="133"/>
      <c r="GD381" s="133"/>
      <c r="GE381" s="133"/>
      <c r="GF381" s="133"/>
      <c r="GG381" s="133"/>
      <c r="GH381" s="133"/>
      <c r="GI381" s="133"/>
      <c r="GJ381" s="133"/>
      <c r="GK381" s="133"/>
      <c r="GL381" s="133"/>
      <c r="GM381" s="133"/>
      <c r="GN381" s="133"/>
      <c r="GO381" s="133"/>
      <c r="GP381" s="133"/>
      <c r="GQ381" s="133"/>
      <c r="GR381" s="133"/>
      <c r="GS381" s="133"/>
      <c r="GT381" s="133"/>
      <c r="GU381" s="133"/>
      <c r="GV381" s="133"/>
      <c r="GW381" s="133"/>
    </row>
    <row r="382" spans="1:205" s="296" customFormat="1">
      <c r="A382" s="384">
        <v>44900</v>
      </c>
      <c r="B382" s="200" t="s">
        <v>2205</v>
      </c>
      <c r="C382" s="206" t="s">
        <v>2489</v>
      </c>
      <c r="D382" s="261">
        <v>200000</v>
      </c>
      <c r="E382" s="261"/>
      <c r="F382" s="386">
        <f t="shared" si="11"/>
        <v>93612858</v>
      </c>
      <c r="G382" s="60">
        <v>3</v>
      </c>
      <c r="H382" s="310"/>
      <c r="I382" s="549"/>
      <c r="J382" s="133"/>
      <c r="K382" s="133"/>
      <c r="L382" s="133"/>
      <c r="M382" s="133"/>
      <c r="N382" s="133"/>
      <c r="O382" s="133"/>
      <c r="P382" s="133"/>
      <c r="Q382" s="133"/>
      <c r="R382" s="133"/>
      <c r="S382" s="133"/>
      <c r="T382" s="133"/>
      <c r="U382" s="133"/>
      <c r="V382" s="133"/>
      <c r="W382" s="133"/>
      <c r="X382" s="133"/>
      <c r="Y382" s="133"/>
      <c r="Z382" s="133"/>
      <c r="AA382" s="133"/>
      <c r="AB382" s="133"/>
      <c r="AC382" s="133"/>
      <c r="AD382" s="133"/>
      <c r="AE382" s="133"/>
      <c r="AF382" s="133"/>
      <c r="AG382" s="133"/>
      <c r="AH382" s="133"/>
      <c r="AI382" s="133"/>
      <c r="AJ382" s="133"/>
      <c r="AK382" s="133"/>
      <c r="AL382" s="133"/>
      <c r="AM382" s="133"/>
      <c r="AN382" s="133"/>
      <c r="AO382" s="133"/>
      <c r="AP382" s="133"/>
      <c r="AQ382" s="133"/>
      <c r="AR382" s="133"/>
      <c r="AS382" s="133"/>
      <c r="AT382" s="133"/>
      <c r="AU382" s="133"/>
      <c r="AV382" s="133"/>
      <c r="AW382" s="133"/>
      <c r="AX382" s="133"/>
      <c r="AY382" s="133"/>
      <c r="AZ382" s="133"/>
      <c r="BA382" s="133"/>
      <c r="BB382" s="133"/>
      <c r="BC382" s="133"/>
      <c r="BD382" s="133"/>
      <c r="BE382" s="133"/>
      <c r="BF382" s="133"/>
      <c r="BG382" s="133"/>
      <c r="BH382" s="133"/>
      <c r="BI382" s="133"/>
      <c r="BJ382" s="133"/>
      <c r="BK382" s="133"/>
      <c r="BL382" s="133"/>
      <c r="BM382" s="133"/>
      <c r="BN382" s="133"/>
      <c r="BO382" s="133"/>
      <c r="BP382" s="133"/>
      <c r="BQ382" s="133"/>
      <c r="BR382" s="133"/>
      <c r="BS382" s="133"/>
      <c r="BT382" s="133"/>
      <c r="BU382" s="133"/>
      <c r="BV382" s="133"/>
      <c r="BW382" s="133"/>
      <c r="BX382" s="133"/>
      <c r="BY382" s="133"/>
      <c r="BZ382" s="133"/>
      <c r="CA382" s="133"/>
      <c r="CB382" s="133"/>
      <c r="CC382" s="133"/>
      <c r="CD382" s="133"/>
      <c r="CE382" s="133"/>
      <c r="CF382" s="133"/>
      <c r="CG382" s="133"/>
      <c r="CH382" s="133"/>
      <c r="CI382" s="133"/>
      <c r="CJ382" s="133"/>
      <c r="CK382" s="133"/>
      <c r="CL382" s="133"/>
      <c r="CM382" s="133"/>
      <c r="CN382" s="133"/>
      <c r="CO382" s="133"/>
      <c r="CP382" s="133"/>
      <c r="CQ382" s="133"/>
      <c r="CR382" s="133"/>
      <c r="CS382" s="133"/>
      <c r="CT382" s="133"/>
      <c r="CU382" s="133"/>
      <c r="CV382" s="133"/>
      <c r="CW382" s="133"/>
      <c r="CX382" s="133"/>
      <c r="CY382" s="133"/>
      <c r="CZ382" s="133"/>
      <c r="DA382" s="133"/>
      <c r="DB382" s="133"/>
      <c r="DC382" s="133"/>
      <c r="DD382" s="133"/>
      <c r="DE382" s="133"/>
      <c r="DF382" s="133"/>
      <c r="DG382" s="133"/>
      <c r="DH382" s="133"/>
      <c r="DI382" s="133"/>
      <c r="DJ382" s="133"/>
      <c r="DK382" s="133"/>
      <c r="DL382" s="133"/>
      <c r="DM382" s="133"/>
      <c r="DN382" s="133"/>
      <c r="DO382" s="133"/>
      <c r="DP382" s="133"/>
      <c r="DQ382" s="133"/>
      <c r="DR382" s="133"/>
      <c r="DS382" s="133"/>
      <c r="DT382" s="133"/>
      <c r="DU382" s="133"/>
      <c r="DV382" s="133"/>
      <c r="DW382" s="133"/>
      <c r="DX382" s="133"/>
      <c r="DY382" s="133"/>
      <c r="DZ382" s="133"/>
      <c r="EA382" s="133"/>
      <c r="EB382" s="133"/>
      <c r="EC382" s="133"/>
      <c r="ED382" s="133"/>
      <c r="EE382" s="133"/>
      <c r="EF382" s="133"/>
      <c r="EG382" s="133"/>
      <c r="EH382" s="133"/>
      <c r="EI382" s="133"/>
      <c r="EJ382" s="133"/>
      <c r="EK382" s="133"/>
      <c r="EL382" s="133"/>
      <c r="EM382" s="133"/>
      <c r="EN382" s="133"/>
      <c r="EO382" s="133"/>
      <c r="EP382" s="133"/>
      <c r="EQ382" s="133"/>
      <c r="ER382" s="133"/>
      <c r="ES382" s="133"/>
      <c r="ET382" s="133"/>
      <c r="EU382" s="133"/>
      <c r="EV382" s="133"/>
      <c r="EW382" s="133"/>
      <c r="EX382" s="133"/>
      <c r="EY382" s="133"/>
      <c r="EZ382" s="133"/>
      <c r="FA382" s="133"/>
      <c r="FB382" s="133"/>
      <c r="FC382" s="133"/>
      <c r="FD382" s="133"/>
      <c r="FE382" s="133"/>
      <c r="FF382" s="133"/>
      <c r="FG382" s="133"/>
      <c r="FH382" s="133"/>
      <c r="FI382" s="133"/>
      <c r="FJ382" s="133"/>
      <c r="FK382" s="133"/>
      <c r="FL382" s="133"/>
      <c r="FM382" s="133"/>
      <c r="FN382" s="133"/>
      <c r="FO382" s="133"/>
      <c r="FP382" s="133"/>
      <c r="FQ382" s="133"/>
      <c r="FR382" s="133"/>
      <c r="FS382" s="133"/>
      <c r="FT382" s="133"/>
      <c r="FU382" s="133"/>
      <c r="FV382" s="133"/>
      <c r="FW382" s="133"/>
      <c r="FX382" s="133"/>
      <c r="FY382" s="133"/>
      <c r="FZ382" s="133"/>
      <c r="GA382" s="133"/>
      <c r="GB382" s="133"/>
      <c r="GC382" s="133"/>
      <c r="GD382" s="133"/>
      <c r="GE382" s="133"/>
      <c r="GF382" s="133"/>
      <c r="GG382" s="133"/>
      <c r="GH382" s="133"/>
      <c r="GI382" s="133"/>
      <c r="GJ382" s="133"/>
      <c r="GK382" s="133"/>
      <c r="GL382" s="133"/>
      <c r="GM382" s="133"/>
      <c r="GN382" s="133"/>
      <c r="GO382" s="133"/>
      <c r="GP382" s="133"/>
      <c r="GQ382" s="133"/>
      <c r="GR382" s="133"/>
      <c r="GS382" s="133"/>
      <c r="GT382" s="133"/>
      <c r="GU382" s="133"/>
      <c r="GV382" s="133"/>
      <c r="GW382" s="133"/>
    </row>
    <row r="383" spans="1:205" s="296" customFormat="1">
      <c r="A383" s="384">
        <v>44900</v>
      </c>
      <c r="B383" s="200" t="s">
        <v>2205</v>
      </c>
      <c r="C383" s="216" t="s">
        <v>2190</v>
      </c>
      <c r="D383" s="261"/>
      <c r="E383" s="261">
        <v>1000000</v>
      </c>
      <c r="F383" s="386">
        <f t="shared" si="11"/>
        <v>92612858</v>
      </c>
      <c r="G383" s="60">
        <v>8</v>
      </c>
      <c r="H383" s="961" t="s">
        <v>1402</v>
      </c>
      <c r="I383" s="549"/>
      <c r="J383" s="133"/>
      <c r="K383" s="133"/>
      <c r="L383" s="133"/>
      <c r="M383" s="133"/>
      <c r="N383" s="133"/>
      <c r="O383" s="133"/>
      <c r="P383" s="133"/>
      <c r="Q383" s="133"/>
      <c r="R383" s="133"/>
      <c r="S383" s="133"/>
      <c r="T383" s="133"/>
      <c r="U383" s="133"/>
      <c r="V383" s="133"/>
      <c r="W383" s="133"/>
      <c r="X383" s="133"/>
      <c r="Y383" s="133"/>
      <c r="Z383" s="133"/>
      <c r="AA383" s="133"/>
      <c r="AB383" s="133"/>
      <c r="AC383" s="133"/>
      <c r="AD383" s="133"/>
      <c r="AE383" s="133"/>
      <c r="AF383" s="133"/>
      <c r="AG383" s="133"/>
      <c r="AH383" s="133"/>
      <c r="AI383" s="133"/>
      <c r="AJ383" s="133"/>
      <c r="AK383" s="133"/>
      <c r="AL383" s="133"/>
      <c r="AM383" s="133"/>
      <c r="AN383" s="133"/>
      <c r="AO383" s="133"/>
      <c r="AP383" s="133"/>
      <c r="AQ383" s="133"/>
      <c r="AR383" s="133"/>
      <c r="AS383" s="133"/>
      <c r="AT383" s="133"/>
      <c r="AU383" s="133"/>
      <c r="AV383" s="133"/>
      <c r="AW383" s="133"/>
      <c r="AX383" s="133"/>
      <c r="AY383" s="133"/>
      <c r="AZ383" s="133"/>
      <c r="BA383" s="133"/>
      <c r="BB383" s="133"/>
      <c r="BC383" s="133"/>
      <c r="BD383" s="133"/>
      <c r="BE383" s="133"/>
      <c r="BF383" s="133"/>
      <c r="BG383" s="133"/>
      <c r="BH383" s="133"/>
      <c r="BI383" s="133"/>
      <c r="BJ383" s="133"/>
      <c r="BK383" s="133"/>
      <c r="BL383" s="133"/>
      <c r="BM383" s="133"/>
      <c r="BN383" s="133"/>
      <c r="BO383" s="133"/>
      <c r="BP383" s="133"/>
      <c r="BQ383" s="133"/>
      <c r="BR383" s="133"/>
      <c r="BS383" s="133"/>
      <c r="BT383" s="133"/>
      <c r="BU383" s="133"/>
      <c r="BV383" s="133"/>
      <c r="BW383" s="133"/>
      <c r="BX383" s="133"/>
      <c r="BY383" s="133"/>
      <c r="BZ383" s="133"/>
      <c r="CA383" s="133"/>
      <c r="CB383" s="133"/>
      <c r="CC383" s="133"/>
      <c r="CD383" s="133"/>
      <c r="CE383" s="133"/>
      <c r="CF383" s="133"/>
      <c r="CG383" s="133"/>
      <c r="CH383" s="133"/>
      <c r="CI383" s="133"/>
      <c r="CJ383" s="133"/>
      <c r="CK383" s="133"/>
      <c r="CL383" s="133"/>
      <c r="CM383" s="133"/>
      <c r="CN383" s="133"/>
      <c r="CO383" s="133"/>
      <c r="CP383" s="133"/>
      <c r="CQ383" s="133"/>
      <c r="CR383" s="133"/>
      <c r="CS383" s="133"/>
      <c r="CT383" s="133"/>
      <c r="CU383" s="133"/>
      <c r="CV383" s="133"/>
      <c r="CW383" s="133"/>
      <c r="CX383" s="133"/>
      <c r="CY383" s="133"/>
      <c r="CZ383" s="133"/>
      <c r="DA383" s="133"/>
      <c r="DB383" s="133"/>
      <c r="DC383" s="133"/>
      <c r="DD383" s="133"/>
      <c r="DE383" s="133"/>
      <c r="DF383" s="133"/>
      <c r="DG383" s="133"/>
      <c r="DH383" s="133"/>
      <c r="DI383" s="133"/>
      <c r="DJ383" s="133"/>
      <c r="DK383" s="133"/>
      <c r="DL383" s="133"/>
      <c r="DM383" s="133"/>
      <c r="DN383" s="133"/>
      <c r="DO383" s="133"/>
      <c r="DP383" s="133"/>
      <c r="DQ383" s="133"/>
      <c r="DR383" s="133"/>
      <c r="DS383" s="133"/>
      <c r="DT383" s="133"/>
      <c r="DU383" s="133"/>
      <c r="DV383" s="133"/>
      <c r="DW383" s="133"/>
      <c r="DX383" s="133"/>
      <c r="DY383" s="133"/>
      <c r="DZ383" s="133"/>
      <c r="EA383" s="133"/>
      <c r="EB383" s="133"/>
      <c r="EC383" s="133"/>
      <c r="ED383" s="133"/>
      <c r="EE383" s="133"/>
      <c r="EF383" s="133"/>
      <c r="EG383" s="133"/>
      <c r="EH383" s="133"/>
      <c r="EI383" s="133"/>
      <c r="EJ383" s="133"/>
      <c r="EK383" s="133"/>
      <c r="EL383" s="133"/>
      <c r="EM383" s="133"/>
      <c r="EN383" s="133"/>
      <c r="EO383" s="133"/>
      <c r="EP383" s="133"/>
      <c r="EQ383" s="133"/>
      <c r="ER383" s="133"/>
      <c r="ES383" s="133"/>
      <c r="ET383" s="133"/>
      <c r="EU383" s="133"/>
      <c r="EV383" s="133"/>
      <c r="EW383" s="133"/>
      <c r="EX383" s="133"/>
      <c r="EY383" s="133"/>
      <c r="EZ383" s="133"/>
      <c r="FA383" s="133"/>
      <c r="FB383" s="133"/>
      <c r="FC383" s="133"/>
      <c r="FD383" s="133"/>
      <c r="FE383" s="133"/>
      <c r="FF383" s="133"/>
      <c r="FG383" s="133"/>
      <c r="FH383" s="133"/>
      <c r="FI383" s="133"/>
      <c r="FJ383" s="133"/>
      <c r="FK383" s="133"/>
      <c r="FL383" s="133"/>
      <c r="FM383" s="133"/>
      <c r="FN383" s="133"/>
      <c r="FO383" s="133"/>
      <c r="FP383" s="133"/>
      <c r="FQ383" s="133"/>
      <c r="FR383" s="133"/>
      <c r="FS383" s="133"/>
      <c r="FT383" s="133"/>
      <c r="FU383" s="133"/>
      <c r="FV383" s="133"/>
      <c r="FW383" s="133"/>
      <c r="FX383" s="133"/>
      <c r="FY383" s="133"/>
      <c r="FZ383" s="133"/>
      <c r="GA383" s="133"/>
      <c r="GB383" s="133"/>
      <c r="GC383" s="133"/>
      <c r="GD383" s="133"/>
      <c r="GE383" s="133"/>
      <c r="GF383" s="133"/>
      <c r="GG383" s="133"/>
      <c r="GH383" s="133"/>
      <c r="GI383" s="133"/>
      <c r="GJ383" s="133"/>
      <c r="GK383" s="133"/>
      <c r="GL383" s="133"/>
      <c r="GM383" s="133"/>
      <c r="GN383" s="133"/>
      <c r="GO383" s="133"/>
      <c r="GP383" s="133"/>
      <c r="GQ383" s="133"/>
      <c r="GR383" s="133"/>
      <c r="GS383" s="133"/>
      <c r="GT383" s="133"/>
      <c r="GU383" s="133"/>
      <c r="GV383" s="133"/>
      <c r="GW383" s="133"/>
    </row>
    <row r="384" spans="1:205" s="296" customFormat="1">
      <c r="A384" s="384">
        <v>44900</v>
      </c>
      <c r="B384" s="200" t="s">
        <v>2205</v>
      </c>
      <c r="C384" s="216" t="s">
        <v>2191</v>
      </c>
      <c r="D384" s="261"/>
      <c r="E384" s="261">
        <v>1000000</v>
      </c>
      <c r="F384" s="386">
        <f t="shared" si="11"/>
        <v>91612858</v>
      </c>
      <c r="G384" s="60">
        <v>8</v>
      </c>
      <c r="H384" s="961" t="s">
        <v>1403</v>
      </c>
      <c r="I384" s="549"/>
      <c r="J384" s="133"/>
      <c r="K384" s="133"/>
      <c r="L384" s="133"/>
      <c r="M384" s="133"/>
      <c r="N384" s="133"/>
      <c r="O384" s="133"/>
      <c r="P384" s="133"/>
      <c r="Q384" s="133"/>
      <c r="R384" s="133"/>
      <c r="S384" s="133"/>
      <c r="T384" s="133"/>
      <c r="U384" s="133"/>
      <c r="V384" s="133"/>
      <c r="W384" s="133"/>
      <c r="X384" s="133"/>
      <c r="Y384" s="133"/>
      <c r="Z384" s="133"/>
      <c r="AA384" s="133"/>
      <c r="AB384" s="133"/>
      <c r="AC384" s="133"/>
      <c r="AD384" s="133"/>
      <c r="AE384" s="133"/>
      <c r="AF384" s="133"/>
      <c r="AG384" s="133"/>
      <c r="AH384" s="133"/>
      <c r="AI384" s="133"/>
      <c r="AJ384" s="133"/>
      <c r="AK384" s="133"/>
      <c r="AL384" s="133"/>
      <c r="AM384" s="133"/>
      <c r="AN384" s="133"/>
      <c r="AO384" s="133"/>
      <c r="AP384" s="133"/>
      <c r="AQ384" s="133"/>
      <c r="AR384" s="133"/>
      <c r="AS384" s="133"/>
      <c r="AT384" s="133"/>
      <c r="AU384" s="133"/>
      <c r="AV384" s="133"/>
      <c r="AW384" s="133"/>
      <c r="AX384" s="133"/>
      <c r="AY384" s="133"/>
      <c r="AZ384" s="133"/>
      <c r="BA384" s="133"/>
      <c r="BB384" s="133"/>
      <c r="BC384" s="133"/>
      <c r="BD384" s="133"/>
      <c r="BE384" s="133"/>
      <c r="BF384" s="133"/>
      <c r="BG384" s="133"/>
      <c r="BH384" s="133"/>
      <c r="BI384" s="133"/>
      <c r="BJ384" s="133"/>
      <c r="BK384" s="133"/>
      <c r="BL384" s="133"/>
      <c r="BM384" s="133"/>
      <c r="BN384" s="133"/>
      <c r="BO384" s="133"/>
      <c r="BP384" s="133"/>
      <c r="BQ384" s="133"/>
      <c r="BR384" s="133"/>
      <c r="BS384" s="133"/>
      <c r="BT384" s="133"/>
      <c r="BU384" s="133"/>
      <c r="BV384" s="133"/>
      <c r="BW384" s="133"/>
      <c r="BX384" s="133"/>
      <c r="BY384" s="133"/>
      <c r="BZ384" s="133"/>
      <c r="CA384" s="133"/>
      <c r="CB384" s="133"/>
      <c r="CC384" s="133"/>
      <c r="CD384" s="133"/>
      <c r="CE384" s="133"/>
      <c r="CF384" s="133"/>
      <c r="CG384" s="133"/>
      <c r="CH384" s="133"/>
      <c r="CI384" s="133"/>
      <c r="CJ384" s="133"/>
      <c r="CK384" s="133"/>
      <c r="CL384" s="133"/>
      <c r="CM384" s="133"/>
      <c r="CN384" s="133"/>
      <c r="CO384" s="133"/>
      <c r="CP384" s="133"/>
      <c r="CQ384" s="133"/>
      <c r="CR384" s="133"/>
      <c r="CS384" s="133"/>
      <c r="CT384" s="133"/>
      <c r="CU384" s="133"/>
      <c r="CV384" s="133"/>
      <c r="CW384" s="133"/>
      <c r="CX384" s="133"/>
      <c r="CY384" s="133"/>
      <c r="CZ384" s="133"/>
      <c r="DA384" s="133"/>
      <c r="DB384" s="133"/>
      <c r="DC384" s="133"/>
      <c r="DD384" s="133"/>
      <c r="DE384" s="133"/>
      <c r="DF384" s="133"/>
      <c r="DG384" s="133"/>
      <c r="DH384" s="133"/>
      <c r="DI384" s="133"/>
      <c r="DJ384" s="133"/>
      <c r="DK384" s="133"/>
      <c r="DL384" s="133"/>
      <c r="DM384" s="133"/>
      <c r="DN384" s="133"/>
      <c r="DO384" s="133"/>
      <c r="DP384" s="133"/>
      <c r="DQ384" s="133"/>
      <c r="DR384" s="133"/>
      <c r="DS384" s="133"/>
      <c r="DT384" s="133"/>
      <c r="DU384" s="133"/>
      <c r="DV384" s="133"/>
      <c r="DW384" s="133"/>
      <c r="DX384" s="133"/>
      <c r="DY384" s="133"/>
      <c r="DZ384" s="133"/>
      <c r="EA384" s="133"/>
      <c r="EB384" s="133"/>
      <c r="EC384" s="133"/>
      <c r="ED384" s="133"/>
      <c r="EE384" s="133"/>
      <c r="EF384" s="133"/>
      <c r="EG384" s="133"/>
      <c r="EH384" s="133"/>
      <c r="EI384" s="133"/>
      <c r="EJ384" s="133"/>
      <c r="EK384" s="133"/>
      <c r="EL384" s="133"/>
      <c r="EM384" s="133"/>
      <c r="EN384" s="133"/>
      <c r="EO384" s="133"/>
      <c r="EP384" s="133"/>
      <c r="EQ384" s="133"/>
      <c r="ER384" s="133"/>
      <c r="ES384" s="133"/>
      <c r="ET384" s="133"/>
      <c r="EU384" s="133"/>
      <c r="EV384" s="133"/>
      <c r="EW384" s="133"/>
      <c r="EX384" s="133"/>
      <c r="EY384" s="133"/>
      <c r="EZ384" s="133"/>
      <c r="FA384" s="133"/>
      <c r="FB384" s="133"/>
      <c r="FC384" s="133"/>
      <c r="FD384" s="133"/>
      <c r="FE384" s="133"/>
      <c r="FF384" s="133"/>
      <c r="FG384" s="133"/>
      <c r="FH384" s="133"/>
      <c r="FI384" s="133"/>
      <c r="FJ384" s="133"/>
      <c r="FK384" s="133"/>
      <c r="FL384" s="133"/>
      <c r="FM384" s="133"/>
      <c r="FN384" s="133"/>
      <c r="FO384" s="133"/>
      <c r="FP384" s="133"/>
      <c r="FQ384" s="133"/>
      <c r="FR384" s="133"/>
      <c r="FS384" s="133"/>
      <c r="FT384" s="133"/>
      <c r="FU384" s="133"/>
      <c r="FV384" s="133"/>
      <c r="FW384" s="133"/>
      <c r="FX384" s="133"/>
      <c r="FY384" s="133"/>
      <c r="FZ384" s="133"/>
      <c r="GA384" s="133"/>
      <c r="GB384" s="133"/>
      <c r="GC384" s="133"/>
      <c r="GD384" s="133"/>
      <c r="GE384" s="133"/>
      <c r="GF384" s="133"/>
      <c r="GG384" s="133"/>
      <c r="GH384" s="133"/>
      <c r="GI384" s="133"/>
      <c r="GJ384" s="133"/>
      <c r="GK384" s="133"/>
      <c r="GL384" s="133"/>
      <c r="GM384" s="133"/>
      <c r="GN384" s="133"/>
      <c r="GO384" s="133"/>
      <c r="GP384" s="133"/>
      <c r="GQ384" s="133"/>
      <c r="GR384" s="133"/>
      <c r="GS384" s="133"/>
      <c r="GT384" s="133"/>
      <c r="GU384" s="133"/>
      <c r="GV384" s="133"/>
      <c r="GW384" s="133"/>
    </row>
    <row r="385" spans="1:205" s="296" customFormat="1">
      <c r="A385" s="384">
        <v>44900</v>
      </c>
      <c r="B385" s="200" t="s">
        <v>2205</v>
      </c>
      <c r="C385" s="216" t="s">
        <v>2192</v>
      </c>
      <c r="D385" s="214"/>
      <c r="E385" s="261">
        <v>1000000</v>
      </c>
      <c r="F385" s="386">
        <f t="shared" si="11"/>
        <v>90612858</v>
      </c>
      <c r="G385" s="60">
        <v>8</v>
      </c>
      <c r="H385" s="961" t="s">
        <v>1403</v>
      </c>
      <c r="I385" s="549"/>
      <c r="J385" s="133"/>
      <c r="K385" s="133"/>
      <c r="L385" s="133"/>
      <c r="M385" s="133"/>
      <c r="N385" s="133"/>
      <c r="O385" s="133"/>
      <c r="P385" s="133"/>
      <c r="Q385" s="133"/>
      <c r="R385" s="133"/>
      <c r="S385" s="133"/>
      <c r="T385" s="133"/>
      <c r="U385" s="133"/>
      <c r="V385" s="133"/>
      <c r="W385" s="133"/>
      <c r="X385" s="133"/>
      <c r="Y385" s="133"/>
      <c r="Z385" s="133"/>
      <c r="AA385" s="133"/>
      <c r="AB385" s="133"/>
      <c r="AC385" s="133"/>
      <c r="AD385" s="133"/>
      <c r="AE385" s="133"/>
      <c r="AF385" s="133"/>
      <c r="AG385" s="133"/>
      <c r="AH385" s="133"/>
      <c r="AI385" s="133"/>
      <c r="AJ385" s="133"/>
      <c r="AK385" s="133"/>
      <c r="AL385" s="133"/>
      <c r="AM385" s="133"/>
      <c r="AN385" s="133"/>
      <c r="AO385" s="133"/>
      <c r="AP385" s="133"/>
      <c r="AQ385" s="133"/>
      <c r="AR385" s="133"/>
      <c r="AS385" s="133"/>
      <c r="AT385" s="133"/>
      <c r="AU385" s="133"/>
      <c r="AV385" s="133"/>
      <c r="AW385" s="133"/>
      <c r="AX385" s="133"/>
      <c r="AY385" s="133"/>
      <c r="AZ385" s="133"/>
      <c r="BA385" s="133"/>
      <c r="BB385" s="133"/>
      <c r="BC385" s="133"/>
      <c r="BD385" s="133"/>
      <c r="BE385" s="133"/>
      <c r="BF385" s="133"/>
      <c r="BG385" s="133"/>
      <c r="BH385" s="133"/>
      <c r="BI385" s="133"/>
      <c r="BJ385" s="133"/>
      <c r="BK385" s="133"/>
      <c r="BL385" s="133"/>
      <c r="BM385" s="133"/>
      <c r="BN385" s="133"/>
      <c r="BO385" s="133"/>
      <c r="BP385" s="133"/>
      <c r="BQ385" s="133"/>
      <c r="BR385" s="133"/>
      <c r="BS385" s="133"/>
      <c r="BT385" s="133"/>
      <c r="BU385" s="133"/>
      <c r="BV385" s="133"/>
      <c r="BW385" s="133"/>
      <c r="BX385" s="133"/>
      <c r="BY385" s="133"/>
      <c r="BZ385" s="133"/>
      <c r="CA385" s="133"/>
      <c r="CB385" s="133"/>
      <c r="CC385" s="133"/>
      <c r="CD385" s="133"/>
      <c r="CE385" s="133"/>
      <c r="CF385" s="133"/>
      <c r="CG385" s="133"/>
      <c r="CH385" s="133"/>
      <c r="CI385" s="133"/>
      <c r="CJ385" s="133"/>
      <c r="CK385" s="133"/>
      <c r="CL385" s="133"/>
      <c r="CM385" s="133"/>
      <c r="CN385" s="133"/>
      <c r="CO385" s="133"/>
      <c r="CP385" s="133"/>
      <c r="CQ385" s="133"/>
      <c r="CR385" s="133"/>
      <c r="CS385" s="133"/>
      <c r="CT385" s="133"/>
      <c r="CU385" s="133"/>
      <c r="CV385" s="133"/>
      <c r="CW385" s="133"/>
      <c r="CX385" s="133"/>
      <c r="CY385" s="133"/>
      <c r="CZ385" s="133"/>
      <c r="DA385" s="133"/>
      <c r="DB385" s="133"/>
      <c r="DC385" s="133"/>
      <c r="DD385" s="133"/>
      <c r="DE385" s="133"/>
      <c r="DF385" s="133"/>
      <c r="DG385" s="133"/>
      <c r="DH385" s="133"/>
      <c r="DI385" s="133"/>
      <c r="DJ385" s="133"/>
      <c r="DK385" s="133"/>
      <c r="DL385" s="133"/>
      <c r="DM385" s="133"/>
      <c r="DN385" s="133"/>
      <c r="DO385" s="133"/>
      <c r="DP385" s="133"/>
      <c r="DQ385" s="133"/>
      <c r="DR385" s="133"/>
      <c r="DS385" s="133"/>
      <c r="DT385" s="133"/>
      <c r="DU385" s="133"/>
      <c r="DV385" s="133"/>
      <c r="DW385" s="133"/>
      <c r="DX385" s="133"/>
      <c r="DY385" s="133"/>
      <c r="DZ385" s="133"/>
      <c r="EA385" s="133"/>
      <c r="EB385" s="133"/>
      <c r="EC385" s="133"/>
      <c r="ED385" s="133"/>
      <c r="EE385" s="133"/>
      <c r="EF385" s="133"/>
      <c r="EG385" s="133"/>
      <c r="EH385" s="133"/>
      <c r="EI385" s="133"/>
      <c r="EJ385" s="133"/>
      <c r="EK385" s="133"/>
      <c r="EL385" s="133"/>
      <c r="EM385" s="133"/>
      <c r="EN385" s="133"/>
      <c r="EO385" s="133"/>
      <c r="EP385" s="133"/>
      <c r="EQ385" s="133"/>
      <c r="ER385" s="133"/>
      <c r="ES385" s="133"/>
      <c r="ET385" s="133"/>
      <c r="EU385" s="133"/>
      <c r="EV385" s="133"/>
      <c r="EW385" s="133"/>
      <c r="EX385" s="133"/>
      <c r="EY385" s="133"/>
      <c r="EZ385" s="133"/>
      <c r="FA385" s="133"/>
      <c r="FB385" s="133"/>
      <c r="FC385" s="133"/>
      <c r="FD385" s="133"/>
      <c r="FE385" s="133"/>
      <c r="FF385" s="133"/>
      <c r="FG385" s="133"/>
      <c r="FH385" s="133"/>
      <c r="FI385" s="133"/>
      <c r="FJ385" s="133"/>
      <c r="FK385" s="133"/>
      <c r="FL385" s="133"/>
      <c r="FM385" s="133"/>
      <c r="FN385" s="133"/>
      <c r="FO385" s="133"/>
      <c r="FP385" s="133"/>
      <c r="FQ385" s="133"/>
      <c r="FR385" s="133"/>
      <c r="FS385" s="133"/>
      <c r="FT385" s="133"/>
      <c r="FU385" s="133"/>
      <c r="FV385" s="133"/>
      <c r="FW385" s="133"/>
      <c r="FX385" s="133"/>
      <c r="FY385" s="133"/>
      <c r="FZ385" s="133"/>
      <c r="GA385" s="133"/>
      <c r="GB385" s="133"/>
      <c r="GC385" s="133"/>
      <c r="GD385" s="133"/>
      <c r="GE385" s="133"/>
      <c r="GF385" s="133"/>
      <c r="GG385" s="133"/>
      <c r="GH385" s="133"/>
      <c r="GI385" s="133"/>
      <c r="GJ385" s="133"/>
      <c r="GK385" s="133"/>
      <c r="GL385" s="133"/>
      <c r="GM385" s="133"/>
      <c r="GN385" s="133"/>
      <c r="GO385" s="133"/>
      <c r="GP385" s="133"/>
      <c r="GQ385" s="133"/>
      <c r="GR385" s="133"/>
      <c r="GS385" s="133"/>
      <c r="GT385" s="133"/>
      <c r="GU385" s="133"/>
      <c r="GV385" s="133"/>
      <c r="GW385" s="133"/>
    </row>
    <row r="386" spans="1:205" s="296" customFormat="1">
      <c r="A386" s="384">
        <v>44900</v>
      </c>
      <c r="B386" s="200" t="s">
        <v>2205</v>
      </c>
      <c r="C386" s="216" t="s">
        <v>2194</v>
      </c>
      <c r="D386" s="214"/>
      <c r="E386" s="261">
        <v>1000000</v>
      </c>
      <c r="F386" s="386">
        <f t="shared" si="11"/>
        <v>89612858</v>
      </c>
      <c r="G386" s="60">
        <v>8</v>
      </c>
      <c r="H386" s="961" t="s">
        <v>1403</v>
      </c>
      <c r="I386" s="1023" t="s">
        <v>2598</v>
      </c>
      <c r="J386" s="133"/>
      <c r="K386" s="133"/>
      <c r="L386" s="133"/>
      <c r="M386" s="133"/>
      <c r="N386" s="133"/>
      <c r="O386" s="133"/>
      <c r="P386" s="133"/>
      <c r="Q386" s="133"/>
      <c r="R386" s="133"/>
      <c r="S386" s="133"/>
      <c r="T386" s="133"/>
      <c r="U386" s="133"/>
      <c r="V386" s="133"/>
      <c r="W386" s="133"/>
      <c r="X386" s="133"/>
      <c r="Y386" s="133"/>
      <c r="Z386" s="133"/>
      <c r="AA386" s="133"/>
      <c r="AB386" s="133"/>
      <c r="AC386" s="133"/>
      <c r="AD386" s="133"/>
      <c r="AE386" s="133"/>
      <c r="AF386" s="133"/>
      <c r="AG386" s="133"/>
      <c r="AH386" s="133"/>
      <c r="AI386" s="133"/>
      <c r="AJ386" s="133"/>
      <c r="AK386" s="133"/>
      <c r="AL386" s="133"/>
      <c r="AM386" s="133"/>
      <c r="AN386" s="133"/>
      <c r="AO386" s="133"/>
      <c r="AP386" s="133"/>
      <c r="AQ386" s="133"/>
      <c r="AR386" s="133"/>
      <c r="AS386" s="133"/>
      <c r="AT386" s="133"/>
      <c r="AU386" s="133"/>
      <c r="AV386" s="133"/>
      <c r="AW386" s="133"/>
      <c r="AX386" s="133"/>
      <c r="AY386" s="133"/>
      <c r="AZ386" s="133"/>
      <c r="BA386" s="133"/>
      <c r="BB386" s="133"/>
      <c r="BC386" s="133"/>
      <c r="BD386" s="133"/>
      <c r="BE386" s="133"/>
      <c r="BF386" s="133"/>
      <c r="BG386" s="133"/>
      <c r="BH386" s="133"/>
      <c r="BI386" s="133"/>
      <c r="BJ386" s="133"/>
      <c r="BK386" s="133"/>
      <c r="BL386" s="133"/>
      <c r="BM386" s="133"/>
      <c r="BN386" s="133"/>
      <c r="BO386" s="133"/>
      <c r="BP386" s="133"/>
      <c r="BQ386" s="133"/>
      <c r="BR386" s="133"/>
      <c r="BS386" s="133"/>
      <c r="BT386" s="133"/>
      <c r="BU386" s="133"/>
      <c r="BV386" s="133"/>
      <c r="BW386" s="133"/>
      <c r="BX386" s="133"/>
      <c r="BY386" s="133"/>
      <c r="BZ386" s="133"/>
      <c r="CA386" s="133"/>
      <c r="CB386" s="133"/>
      <c r="CC386" s="133"/>
      <c r="CD386" s="133"/>
      <c r="CE386" s="133"/>
      <c r="CF386" s="133"/>
      <c r="CG386" s="133"/>
      <c r="CH386" s="133"/>
      <c r="CI386" s="133"/>
      <c r="CJ386" s="133"/>
      <c r="CK386" s="133"/>
      <c r="CL386" s="133"/>
      <c r="CM386" s="133"/>
      <c r="CN386" s="133"/>
      <c r="CO386" s="133"/>
      <c r="CP386" s="133"/>
      <c r="CQ386" s="133"/>
      <c r="CR386" s="133"/>
      <c r="CS386" s="133"/>
      <c r="CT386" s="133"/>
      <c r="CU386" s="133"/>
      <c r="CV386" s="133"/>
      <c r="CW386" s="133"/>
      <c r="CX386" s="133"/>
      <c r="CY386" s="133"/>
      <c r="CZ386" s="133"/>
      <c r="DA386" s="133"/>
      <c r="DB386" s="133"/>
      <c r="DC386" s="133"/>
      <c r="DD386" s="133"/>
      <c r="DE386" s="133"/>
      <c r="DF386" s="133"/>
      <c r="DG386" s="133"/>
      <c r="DH386" s="133"/>
      <c r="DI386" s="133"/>
      <c r="DJ386" s="133"/>
      <c r="DK386" s="133"/>
      <c r="DL386" s="133"/>
      <c r="DM386" s="133"/>
      <c r="DN386" s="133"/>
      <c r="DO386" s="133"/>
      <c r="DP386" s="133"/>
      <c r="DQ386" s="133"/>
      <c r="DR386" s="133"/>
      <c r="DS386" s="133"/>
      <c r="DT386" s="133"/>
      <c r="DU386" s="133"/>
      <c r="DV386" s="133"/>
      <c r="DW386" s="133"/>
      <c r="DX386" s="133"/>
      <c r="DY386" s="133"/>
      <c r="DZ386" s="133"/>
      <c r="EA386" s="133"/>
      <c r="EB386" s="133"/>
      <c r="EC386" s="133"/>
      <c r="ED386" s="133"/>
      <c r="EE386" s="133"/>
      <c r="EF386" s="133"/>
      <c r="EG386" s="133"/>
      <c r="EH386" s="133"/>
      <c r="EI386" s="133"/>
      <c r="EJ386" s="133"/>
      <c r="EK386" s="133"/>
      <c r="EL386" s="133"/>
      <c r="EM386" s="133"/>
      <c r="EN386" s="133"/>
      <c r="EO386" s="133"/>
      <c r="EP386" s="133"/>
      <c r="EQ386" s="133"/>
      <c r="ER386" s="133"/>
      <c r="ES386" s="133"/>
      <c r="ET386" s="133"/>
      <c r="EU386" s="133"/>
      <c r="EV386" s="133"/>
      <c r="EW386" s="133"/>
      <c r="EX386" s="133"/>
      <c r="EY386" s="133"/>
      <c r="EZ386" s="133"/>
      <c r="FA386" s="133"/>
      <c r="FB386" s="133"/>
      <c r="FC386" s="133"/>
      <c r="FD386" s="133"/>
      <c r="FE386" s="133"/>
      <c r="FF386" s="133"/>
      <c r="FG386" s="133"/>
      <c r="FH386" s="133"/>
      <c r="FI386" s="133"/>
      <c r="FJ386" s="133"/>
      <c r="FK386" s="133"/>
      <c r="FL386" s="133"/>
      <c r="FM386" s="133"/>
      <c r="FN386" s="133"/>
      <c r="FO386" s="133"/>
      <c r="FP386" s="133"/>
      <c r="FQ386" s="133"/>
      <c r="FR386" s="133"/>
      <c r="FS386" s="133"/>
      <c r="FT386" s="133"/>
      <c r="FU386" s="133"/>
      <c r="FV386" s="133"/>
      <c r="FW386" s="133"/>
      <c r="FX386" s="133"/>
      <c r="FY386" s="133"/>
      <c r="FZ386" s="133"/>
      <c r="GA386" s="133"/>
      <c r="GB386" s="133"/>
      <c r="GC386" s="133"/>
      <c r="GD386" s="133"/>
      <c r="GE386" s="133"/>
      <c r="GF386" s="133"/>
      <c r="GG386" s="133"/>
      <c r="GH386" s="133"/>
      <c r="GI386" s="133"/>
      <c r="GJ386" s="133"/>
      <c r="GK386" s="133"/>
      <c r="GL386" s="133"/>
      <c r="GM386" s="133"/>
      <c r="GN386" s="133"/>
      <c r="GO386" s="133"/>
      <c r="GP386" s="133"/>
      <c r="GQ386" s="133"/>
      <c r="GR386" s="133"/>
      <c r="GS386" s="133"/>
      <c r="GT386" s="133"/>
      <c r="GU386" s="133"/>
      <c r="GV386" s="133"/>
      <c r="GW386" s="133"/>
    </row>
    <row r="387" spans="1:205" s="296" customFormat="1" ht="25.5">
      <c r="A387" s="384">
        <v>44900</v>
      </c>
      <c r="B387" s="200" t="s">
        <v>2205</v>
      </c>
      <c r="C387" s="216" t="s">
        <v>2193</v>
      </c>
      <c r="D387" s="261"/>
      <c r="E387" s="261">
        <v>3000000</v>
      </c>
      <c r="F387" s="386">
        <f t="shared" si="11"/>
        <v>86612858</v>
      </c>
      <c r="G387" s="60">
        <v>8</v>
      </c>
      <c r="H387" s="961" t="s">
        <v>1401</v>
      </c>
      <c r="I387" s="549"/>
      <c r="J387" s="133"/>
      <c r="K387" s="133"/>
      <c r="L387" s="133"/>
      <c r="M387" s="133"/>
      <c r="N387" s="133"/>
      <c r="O387" s="133"/>
      <c r="P387" s="133"/>
      <c r="Q387" s="133"/>
      <c r="R387" s="133"/>
      <c r="S387" s="133"/>
      <c r="T387" s="133"/>
      <c r="U387" s="133"/>
      <c r="V387" s="133"/>
      <c r="W387" s="133"/>
      <c r="X387" s="133"/>
      <c r="Y387" s="133"/>
      <c r="Z387" s="133"/>
      <c r="AA387" s="133"/>
      <c r="AB387" s="133"/>
      <c r="AC387" s="133"/>
      <c r="AD387" s="133"/>
      <c r="AE387" s="133"/>
      <c r="AF387" s="133"/>
      <c r="AG387" s="133"/>
      <c r="AH387" s="133"/>
      <c r="AI387" s="133"/>
      <c r="AJ387" s="133"/>
      <c r="AK387" s="133"/>
      <c r="AL387" s="133"/>
      <c r="AM387" s="133"/>
      <c r="AN387" s="133"/>
      <c r="AO387" s="133"/>
      <c r="AP387" s="133"/>
      <c r="AQ387" s="133"/>
      <c r="AR387" s="133"/>
      <c r="AS387" s="133"/>
      <c r="AT387" s="133"/>
      <c r="AU387" s="133"/>
      <c r="AV387" s="133"/>
      <c r="AW387" s="133"/>
      <c r="AX387" s="133"/>
      <c r="AY387" s="133"/>
      <c r="AZ387" s="133"/>
      <c r="BA387" s="133"/>
      <c r="BB387" s="133"/>
      <c r="BC387" s="133"/>
      <c r="BD387" s="133"/>
      <c r="BE387" s="133"/>
      <c r="BF387" s="133"/>
      <c r="BG387" s="133"/>
      <c r="BH387" s="133"/>
      <c r="BI387" s="133"/>
      <c r="BJ387" s="133"/>
      <c r="BK387" s="133"/>
      <c r="BL387" s="133"/>
      <c r="BM387" s="133"/>
      <c r="BN387" s="133"/>
      <c r="BO387" s="133"/>
      <c r="BP387" s="133"/>
      <c r="BQ387" s="133"/>
      <c r="BR387" s="133"/>
      <c r="BS387" s="133"/>
      <c r="BT387" s="133"/>
      <c r="BU387" s="133"/>
      <c r="BV387" s="133"/>
      <c r="BW387" s="133"/>
      <c r="BX387" s="133"/>
      <c r="BY387" s="133"/>
      <c r="BZ387" s="133"/>
      <c r="CA387" s="133"/>
      <c r="CB387" s="133"/>
      <c r="CC387" s="133"/>
      <c r="CD387" s="133"/>
      <c r="CE387" s="133"/>
      <c r="CF387" s="133"/>
      <c r="CG387" s="133"/>
      <c r="CH387" s="133"/>
      <c r="CI387" s="133"/>
      <c r="CJ387" s="133"/>
      <c r="CK387" s="133"/>
      <c r="CL387" s="133"/>
      <c r="CM387" s="133"/>
      <c r="CN387" s="133"/>
      <c r="CO387" s="133"/>
      <c r="CP387" s="133"/>
      <c r="CQ387" s="133"/>
      <c r="CR387" s="133"/>
      <c r="CS387" s="133"/>
      <c r="CT387" s="133"/>
      <c r="CU387" s="133"/>
      <c r="CV387" s="133"/>
      <c r="CW387" s="133"/>
      <c r="CX387" s="133"/>
      <c r="CY387" s="133"/>
      <c r="CZ387" s="133"/>
      <c r="DA387" s="133"/>
      <c r="DB387" s="133"/>
      <c r="DC387" s="133"/>
      <c r="DD387" s="133"/>
      <c r="DE387" s="133"/>
      <c r="DF387" s="133"/>
      <c r="DG387" s="133"/>
      <c r="DH387" s="133"/>
      <c r="DI387" s="133"/>
      <c r="DJ387" s="133"/>
      <c r="DK387" s="133"/>
      <c r="DL387" s="133"/>
      <c r="DM387" s="133"/>
      <c r="DN387" s="133"/>
      <c r="DO387" s="133"/>
      <c r="DP387" s="133"/>
      <c r="DQ387" s="133"/>
      <c r="DR387" s="133"/>
      <c r="DS387" s="133"/>
      <c r="DT387" s="133"/>
      <c r="DU387" s="133"/>
      <c r="DV387" s="133"/>
      <c r="DW387" s="133"/>
      <c r="DX387" s="133"/>
      <c r="DY387" s="133"/>
      <c r="DZ387" s="133"/>
      <c r="EA387" s="133"/>
      <c r="EB387" s="133"/>
      <c r="EC387" s="133"/>
      <c r="ED387" s="133"/>
      <c r="EE387" s="133"/>
      <c r="EF387" s="133"/>
      <c r="EG387" s="133"/>
      <c r="EH387" s="133"/>
      <c r="EI387" s="133"/>
      <c r="EJ387" s="133"/>
      <c r="EK387" s="133"/>
      <c r="EL387" s="133"/>
      <c r="EM387" s="133"/>
      <c r="EN387" s="133"/>
      <c r="EO387" s="133"/>
      <c r="EP387" s="133"/>
      <c r="EQ387" s="133"/>
      <c r="ER387" s="133"/>
      <c r="ES387" s="133"/>
      <c r="ET387" s="133"/>
      <c r="EU387" s="133"/>
      <c r="EV387" s="133"/>
      <c r="EW387" s="133"/>
      <c r="EX387" s="133"/>
      <c r="EY387" s="133"/>
      <c r="EZ387" s="133"/>
      <c r="FA387" s="133"/>
      <c r="FB387" s="133"/>
      <c r="FC387" s="133"/>
      <c r="FD387" s="133"/>
      <c r="FE387" s="133"/>
      <c r="FF387" s="133"/>
      <c r="FG387" s="133"/>
      <c r="FH387" s="133"/>
      <c r="FI387" s="133"/>
      <c r="FJ387" s="133"/>
      <c r="FK387" s="133"/>
      <c r="FL387" s="133"/>
      <c r="FM387" s="133"/>
      <c r="FN387" s="133"/>
      <c r="FO387" s="133"/>
      <c r="FP387" s="133"/>
      <c r="FQ387" s="133"/>
      <c r="FR387" s="133"/>
      <c r="FS387" s="133"/>
      <c r="FT387" s="133"/>
      <c r="FU387" s="133"/>
      <c r="FV387" s="133"/>
      <c r="FW387" s="133"/>
      <c r="FX387" s="133"/>
      <c r="FY387" s="133"/>
      <c r="FZ387" s="133"/>
      <c r="GA387" s="133"/>
      <c r="GB387" s="133"/>
      <c r="GC387" s="133"/>
      <c r="GD387" s="133"/>
      <c r="GE387" s="133"/>
      <c r="GF387" s="133"/>
      <c r="GG387" s="133"/>
      <c r="GH387" s="133"/>
      <c r="GI387" s="133"/>
      <c r="GJ387" s="133"/>
      <c r="GK387" s="133"/>
      <c r="GL387" s="133"/>
      <c r="GM387" s="133"/>
      <c r="GN387" s="133"/>
      <c r="GO387" s="133"/>
      <c r="GP387" s="133"/>
      <c r="GQ387" s="133"/>
      <c r="GR387" s="133"/>
      <c r="GS387" s="133"/>
      <c r="GT387" s="133"/>
      <c r="GU387" s="133"/>
      <c r="GV387" s="133"/>
      <c r="GW387" s="133"/>
    </row>
    <row r="388" spans="1:205" s="296" customFormat="1">
      <c r="A388" s="384">
        <v>44901</v>
      </c>
      <c r="B388" s="200" t="s">
        <v>2206</v>
      </c>
      <c r="C388" s="179" t="s">
        <v>2508</v>
      </c>
      <c r="D388" s="261">
        <v>200000</v>
      </c>
      <c r="E388" s="261"/>
      <c r="F388" s="386">
        <f t="shared" si="11"/>
        <v>86812858</v>
      </c>
      <c r="G388" s="60">
        <v>3</v>
      </c>
      <c r="H388" s="310"/>
      <c r="I388" s="549"/>
      <c r="J388" s="133"/>
      <c r="K388" s="133"/>
      <c r="L388" s="133"/>
      <c r="M388" s="133"/>
      <c r="N388" s="133"/>
      <c r="O388" s="133"/>
      <c r="P388" s="133"/>
      <c r="Q388" s="133"/>
      <c r="R388" s="133"/>
      <c r="S388" s="133"/>
      <c r="T388" s="133"/>
      <c r="U388" s="133"/>
      <c r="V388" s="133"/>
      <c r="W388" s="133"/>
      <c r="X388" s="133"/>
      <c r="Y388" s="133"/>
      <c r="Z388" s="133"/>
      <c r="AA388" s="133"/>
      <c r="AB388" s="133"/>
      <c r="AC388" s="133"/>
      <c r="AD388" s="133"/>
      <c r="AE388" s="133"/>
      <c r="AF388" s="133"/>
      <c r="AG388" s="133"/>
      <c r="AH388" s="133"/>
      <c r="AI388" s="133"/>
      <c r="AJ388" s="133"/>
      <c r="AK388" s="133"/>
      <c r="AL388" s="133"/>
      <c r="AM388" s="133"/>
      <c r="AN388" s="133"/>
      <c r="AO388" s="133"/>
      <c r="AP388" s="133"/>
      <c r="AQ388" s="133"/>
      <c r="AR388" s="133"/>
      <c r="AS388" s="133"/>
      <c r="AT388" s="133"/>
      <c r="AU388" s="133"/>
      <c r="AV388" s="133"/>
      <c r="AW388" s="133"/>
      <c r="AX388" s="133"/>
      <c r="AY388" s="133"/>
      <c r="AZ388" s="133"/>
      <c r="BA388" s="133"/>
      <c r="BB388" s="133"/>
      <c r="BC388" s="133"/>
      <c r="BD388" s="133"/>
      <c r="BE388" s="133"/>
      <c r="BF388" s="133"/>
      <c r="BG388" s="133"/>
      <c r="BH388" s="133"/>
      <c r="BI388" s="133"/>
      <c r="BJ388" s="133"/>
      <c r="BK388" s="133"/>
      <c r="BL388" s="133"/>
      <c r="BM388" s="133"/>
      <c r="BN388" s="133"/>
      <c r="BO388" s="133"/>
      <c r="BP388" s="133"/>
      <c r="BQ388" s="133"/>
      <c r="BR388" s="133"/>
      <c r="BS388" s="133"/>
      <c r="BT388" s="133"/>
      <c r="BU388" s="133"/>
      <c r="BV388" s="133"/>
      <c r="BW388" s="133"/>
      <c r="BX388" s="133"/>
      <c r="BY388" s="133"/>
      <c r="BZ388" s="133"/>
      <c r="CA388" s="133"/>
      <c r="CB388" s="133"/>
      <c r="CC388" s="133"/>
      <c r="CD388" s="133"/>
      <c r="CE388" s="133"/>
      <c r="CF388" s="133"/>
      <c r="CG388" s="133"/>
      <c r="CH388" s="133"/>
      <c r="CI388" s="133"/>
      <c r="CJ388" s="133"/>
      <c r="CK388" s="133"/>
      <c r="CL388" s="133"/>
      <c r="CM388" s="133"/>
      <c r="CN388" s="133"/>
      <c r="CO388" s="133"/>
      <c r="CP388" s="133"/>
      <c r="CQ388" s="133"/>
      <c r="CR388" s="133"/>
      <c r="CS388" s="133"/>
      <c r="CT388" s="133"/>
      <c r="CU388" s="133"/>
      <c r="CV388" s="133"/>
      <c r="CW388" s="133"/>
      <c r="CX388" s="133"/>
      <c r="CY388" s="133"/>
      <c r="CZ388" s="133"/>
      <c r="DA388" s="133"/>
      <c r="DB388" s="133"/>
      <c r="DC388" s="133"/>
      <c r="DD388" s="133"/>
      <c r="DE388" s="133"/>
      <c r="DF388" s="133"/>
      <c r="DG388" s="133"/>
      <c r="DH388" s="133"/>
      <c r="DI388" s="133"/>
      <c r="DJ388" s="133"/>
      <c r="DK388" s="133"/>
      <c r="DL388" s="133"/>
      <c r="DM388" s="133"/>
      <c r="DN388" s="133"/>
      <c r="DO388" s="133"/>
      <c r="DP388" s="133"/>
      <c r="DQ388" s="133"/>
      <c r="DR388" s="133"/>
      <c r="DS388" s="133"/>
      <c r="DT388" s="133"/>
      <c r="DU388" s="133"/>
      <c r="DV388" s="133"/>
      <c r="DW388" s="133"/>
      <c r="DX388" s="133"/>
      <c r="DY388" s="133"/>
      <c r="DZ388" s="133"/>
      <c r="EA388" s="133"/>
      <c r="EB388" s="133"/>
      <c r="EC388" s="133"/>
      <c r="ED388" s="133"/>
      <c r="EE388" s="133"/>
      <c r="EF388" s="133"/>
      <c r="EG388" s="133"/>
      <c r="EH388" s="133"/>
      <c r="EI388" s="133"/>
      <c r="EJ388" s="133"/>
      <c r="EK388" s="133"/>
      <c r="EL388" s="133"/>
      <c r="EM388" s="133"/>
      <c r="EN388" s="133"/>
      <c r="EO388" s="133"/>
      <c r="EP388" s="133"/>
      <c r="EQ388" s="133"/>
      <c r="ER388" s="133"/>
      <c r="ES388" s="133"/>
      <c r="ET388" s="133"/>
      <c r="EU388" s="133"/>
      <c r="EV388" s="133"/>
      <c r="EW388" s="133"/>
      <c r="EX388" s="133"/>
      <c r="EY388" s="133"/>
      <c r="EZ388" s="133"/>
      <c r="FA388" s="133"/>
      <c r="FB388" s="133"/>
      <c r="FC388" s="133"/>
      <c r="FD388" s="133"/>
      <c r="FE388" s="133"/>
      <c r="FF388" s="133"/>
      <c r="FG388" s="133"/>
      <c r="FH388" s="133"/>
      <c r="FI388" s="133"/>
      <c r="FJ388" s="133"/>
      <c r="FK388" s="133"/>
      <c r="FL388" s="133"/>
      <c r="FM388" s="133"/>
      <c r="FN388" s="133"/>
      <c r="FO388" s="133"/>
      <c r="FP388" s="133"/>
      <c r="FQ388" s="133"/>
      <c r="FR388" s="133"/>
      <c r="FS388" s="133"/>
      <c r="FT388" s="133"/>
      <c r="FU388" s="133"/>
      <c r="FV388" s="133"/>
      <c r="FW388" s="133"/>
      <c r="FX388" s="133"/>
      <c r="FY388" s="133"/>
      <c r="FZ388" s="133"/>
      <c r="GA388" s="133"/>
      <c r="GB388" s="133"/>
      <c r="GC388" s="133"/>
      <c r="GD388" s="133"/>
      <c r="GE388" s="133"/>
      <c r="GF388" s="133"/>
      <c r="GG388" s="133"/>
      <c r="GH388" s="133"/>
      <c r="GI388" s="133"/>
      <c r="GJ388" s="133"/>
      <c r="GK388" s="133"/>
      <c r="GL388" s="133"/>
      <c r="GM388" s="133"/>
      <c r="GN388" s="133"/>
      <c r="GO388" s="133"/>
      <c r="GP388" s="133"/>
      <c r="GQ388" s="133"/>
      <c r="GR388" s="133"/>
      <c r="GS388" s="133"/>
      <c r="GT388" s="133"/>
      <c r="GU388" s="133"/>
      <c r="GV388" s="133"/>
      <c r="GW388" s="133"/>
    </row>
    <row r="389" spans="1:205" s="296" customFormat="1">
      <c r="A389" s="384">
        <v>44901</v>
      </c>
      <c r="B389" s="200" t="s">
        <v>2206</v>
      </c>
      <c r="C389" s="216" t="s">
        <v>2182</v>
      </c>
      <c r="D389" s="261"/>
      <c r="E389" s="261">
        <v>19000000</v>
      </c>
      <c r="F389" s="386">
        <f t="shared" si="11"/>
        <v>67812858</v>
      </c>
      <c r="G389" s="60">
        <v>6</v>
      </c>
      <c r="H389" s="310">
        <v>6.1</v>
      </c>
      <c r="I389" s="549"/>
      <c r="J389" s="133"/>
      <c r="K389" s="133"/>
      <c r="L389" s="133"/>
      <c r="M389" s="133"/>
      <c r="N389" s="133"/>
      <c r="O389" s="133"/>
      <c r="P389" s="133"/>
      <c r="Q389" s="133"/>
      <c r="R389" s="133"/>
      <c r="S389" s="133"/>
      <c r="T389" s="133"/>
      <c r="U389" s="133"/>
      <c r="V389" s="133"/>
      <c r="W389" s="133"/>
      <c r="X389" s="133"/>
      <c r="Y389" s="133"/>
      <c r="Z389" s="133"/>
      <c r="AA389" s="133"/>
      <c r="AB389" s="133"/>
      <c r="AC389" s="133"/>
      <c r="AD389" s="133"/>
      <c r="AE389" s="133"/>
      <c r="AF389" s="133"/>
      <c r="AG389" s="133"/>
      <c r="AH389" s="133"/>
      <c r="AI389" s="133"/>
      <c r="AJ389" s="133"/>
      <c r="AK389" s="133"/>
      <c r="AL389" s="133"/>
      <c r="AM389" s="133"/>
      <c r="AN389" s="133"/>
      <c r="AO389" s="133"/>
      <c r="AP389" s="133"/>
      <c r="AQ389" s="133"/>
      <c r="AR389" s="133"/>
      <c r="AS389" s="133"/>
      <c r="AT389" s="133"/>
      <c r="AU389" s="133"/>
      <c r="AV389" s="133"/>
      <c r="AW389" s="133"/>
      <c r="AX389" s="133"/>
      <c r="AY389" s="133"/>
      <c r="AZ389" s="133"/>
      <c r="BA389" s="133"/>
      <c r="BB389" s="133"/>
      <c r="BC389" s="133"/>
      <c r="BD389" s="133"/>
      <c r="BE389" s="133"/>
      <c r="BF389" s="133"/>
      <c r="BG389" s="133"/>
      <c r="BH389" s="133"/>
      <c r="BI389" s="133"/>
      <c r="BJ389" s="133"/>
      <c r="BK389" s="133"/>
      <c r="BL389" s="133"/>
      <c r="BM389" s="133"/>
      <c r="BN389" s="133"/>
      <c r="BO389" s="133"/>
      <c r="BP389" s="133"/>
      <c r="BQ389" s="133"/>
      <c r="BR389" s="133"/>
      <c r="BS389" s="133"/>
      <c r="BT389" s="133"/>
      <c r="BU389" s="133"/>
      <c r="BV389" s="133"/>
      <c r="BW389" s="133"/>
      <c r="BX389" s="133"/>
      <c r="BY389" s="133"/>
      <c r="BZ389" s="133"/>
      <c r="CA389" s="133"/>
      <c r="CB389" s="133"/>
      <c r="CC389" s="133"/>
      <c r="CD389" s="133"/>
      <c r="CE389" s="133"/>
      <c r="CF389" s="133"/>
      <c r="CG389" s="133"/>
      <c r="CH389" s="133"/>
      <c r="CI389" s="133"/>
      <c r="CJ389" s="133"/>
      <c r="CK389" s="133"/>
      <c r="CL389" s="133"/>
      <c r="CM389" s="133"/>
      <c r="CN389" s="133"/>
      <c r="CO389" s="133"/>
      <c r="CP389" s="133"/>
      <c r="CQ389" s="133"/>
      <c r="CR389" s="133"/>
      <c r="CS389" s="133"/>
      <c r="CT389" s="133"/>
      <c r="CU389" s="133"/>
      <c r="CV389" s="133"/>
      <c r="CW389" s="133"/>
      <c r="CX389" s="133"/>
      <c r="CY389" s="133"/>
      <c r="CZ389" s="133"/>
      <c r="DA389" s="133"/>
      <c r="DB389" s="133"/>
      <c r="DC389" s="133"/>
      <c r="DD389" s="133"/>
      <c r="DE389" s="133"/>
      <c r="DF389" s="133"/>
      <c r="DG389" s="133"/>
      <c r="DH389" s="133"/>
      <c r="DI389" s="133"/>
      <c r="DJ389" s="133"/>
      <c r="DK389" s="133"/>
      <c r="DL389" s="133"/>
      <c r="DM389" s="133"/>
      <c r="DN389" s="133"/>
      <c r="DO389" s="133"/>
      <c r="DP389" s="133"/>
      <c r="DQ389" s="133"/>
      <c r="DR389" s="133"/>
      <c r="DS389" s="133"/>
      <c r="DT389" s="133"/>
      <c r="DU389" s="133"/>
      <c r="DV389" s="133"/>
      <c r="DW389" s="133"/>
      <c r="DX389" s="133"/>
      <c r="DY389" s="133"/>
      <c r="DZ389" s="133"/>
      <c r="EA389" s="133"/>
      <c r="EB389" s="133"/>
      <c r="EC389" s="133"/>
      <c r="ED389" s="133"/>
      <c r="EE389" s="133"/>
      <c r="EF389" s="133"/>
      <c r="EG389" s="133"/>
      <c r="EH389" s="133"/>
      <c r="EI389" s="133"/>
      <c r="EJ389" s="133"/>
      <c r="EK389" s="133"/>
      <c r="EL389" s="133"/>
      <c r="EM389" s="133"/>
      <c r="EN389" s="133"/>
      <c r="EO389" s="133"/>
      <c r="EP389" s="133"/>
      <c r="EQ389" s="133"/>
      <c r="ER389" s="133"/>
      <c r="ES389" s="133"/>
      <c r="ET389" s="133"/>
      <c r="EU389" s="133"/>
      <c r="EV389" s="133"/>
      <c r="EW389" s="133"/>
      <c r="EX389" s="133"/>
      <c r="EY389" s="133"/>
      <c r="EZ389" s="133"/>
      <c r="FA389" s="133"/>
      <c r="FB389" s="133"/>
      <c r="FC389" s="133"/>
      <c r="FD389" s="133"/>
      <c r="FE389" s="133"/>
      <c r="FF389" s="133"/>
      <c r="FG389" s="133"/>
      <c r="FH389" s="133"/>
      <c r="FI389" s="133"/>
      <c r="FJ389" s="133"/>
      <c r="FK389" s="133"/>
      <c r="FL389" s="133"/>
      <c r="FM389" s="133"/>
      <c r="FN389" s="133"/>
      <c r="FO389" s="133"/>
      <c r="FP389" s="133"/>
      <c r="FQ389" s="133"/>
      <c r="FR389" s="133"/>
      <c r="FS389" s="133"/>
      <c r="FT389" s="133"/>
      <c r="FU389" s="133"/>
      <c r="FV389" s="133"/>
      <c r="FW389" s="133"/>
      <c r="FX389" s="133"/>
      <c r="FY389" s="133"/>
      <c r="FZ389" s="133"/>
      <c r="GA389" s="133"/>
      <c r="GB389" s="133"/>
      <c r="GC389" s="133"/>
      <c r="GD389" s="133"/>
      <c r="GE389" s="133"/>
      <c r="GF389" s="133"/>
      <c r="GG389" s="133"/>
      <c r="GH389" s="133"/>
      <c r="GI389" s="133"/>
      <c r="GJ389" s="133"/>
      <c r="GK389" s="133"/>
      <c r="GL389" s="133"/>
      <c r="GM389" s="133"/>
      <c r="GN389" s="133"/>
      <c r="GO389" s="133"/>
      <c r="GP389" s="133"/>
      <c r="GQ389" s="133"/>
      <c r="GR389" s="133"/>
      <c r="GS389" s="133"/>
      <c r="GT389" s="133"/>
      <c r="GU389" s="133"/>
      <c r="GV389" s="133"/>
      <c r="GW389" s="133"/>
    </row>
    <row r="390" spans="1:205" s="296" customFormat="1" ht="25.5">
      <c r="A390" s="384">
        <v>44903</v>
      </c>
      <c r="B390" s="200" t="s">
        <v>2207</v>
      </c>
      <c r="C390" s="204" t="s">
        <v>2580</v>
      </c>
      <c r="D390" s="261">
        <v>50000000</v>
      </c>
      <c r="E390" s="261"/>
      <c r="F390" s="386">
        <f t="shared" si="11"/>
        <v>117812858</v>
      </c>
      <c r="G390" s="60" t="s">
        <v>1731</v>
      </c>
      <c r="H390" s="310"/>
      <c r="I390" s="549"/>
      <c r="J390" s="133"/>
      <c r="K390" s="133"/>
      <c r="L390" s="133"/>
      <c r="M390" s="133"/>
      <c r="N390" s="133"/>
      <c r="O390" s="133"/>
      <c r="P390" s="133"/>
      <c r="Q390" s="133"/>
      <c r="R390" s="133"/>
      <c r="S390" s="133"/>
      <c r="T390" s="133"/>
      <c r="U390" s="133"/>
      <c r="V390" s="133"/>
      <c r="W390" s="133"/>
      <c r="X390" s="133"/>
      <c r="Y390" s="133"/>
      <c r="Z390" s="133"/>
      <c r="AA390" s="133"/>
      <c r="AB390" s="133"/>
      <c r="AC390" s="133"/>
      <c r="AD390" s="133"/>
      <c r="AE390" s="133"/>
      <c r="AF390" s="133"/>
      <c r="AG390" s="133"/>
      <c r="AH390" s="133"/>
      <c r="AI390" s="133"/>
      <c r="AJ390" s="133"/>
      <c r="AK390" s="133"/>
      <c r="AL390" s="133"/>
      <c r="AM390" s="133"/>
      <c r="AN390" s="133"/>
      <c r="AO390" s="133"/>
      <c r="AP390" s="133"/>
      <c r="AQ390" s="133"/>
      <c r="AR390" s="133"/>
      <c r="AS390" s="133"/>
      <c r="AT390" s="133"/>
      <c r="AU390" s="133"/>
      <c r="AV390" s="133"/>
      <c r="AW390" s="133"/>
      <c r="AX390" s="133"/>
      <c r="AY390" s="133"/>
      <c r="AZ390" s="133"/>
      <c r="BA390" s="133"/>
      <c r="BB390" s="133"/>
      <c r="BC390" s="133"/>
      <c r="BD390" s="133"/>
      <c r="BE390" s="133"/>
      <c r="BF390" s="133"/>
      <c r="BG390" s="133"/>
      <c r="BH390" s="133"/>
      <c r="BI390" s="133"/>
      <c r="BJ390" s="133"/>
      <c r="BK390" s="133"/>
      <c r="BL390" s="133"/>
      <c r="BM390" s="133"/>
      <c r="BN390" s="133"/>
      <c r="BO390" s="133"/>
      <c r="BP390" s="133"/>
      <c r="BQ390" s="133"/>
      <c r="BR390" s="133"/>
      <c r="BS390" s="133"/>
      <c r="BT390" s="133"/>
      <c r="BU390" s="133"/>
      <c r="BV390" s="133"/>
      <c r="BW390" s="133"/>
      <c r="BX390" s="133"/>
      <c r="BY390" s="133"/>
      <c r="BZ390" s="133"/>
      <c r="CA390" s="133"/>
      <c r="CB390" s="133"/>
      <c r="CC390" s="133"/>
      <c r="CD390" s="133"/>
      <c r="CE390" s="133"/>
      <c r="CF390" s="133"/>
      <c r="CG390" s="133"/>
      <c r="CH390" s="133"/>
      <c r="CI390" s="133"/>
      <c r="CJ390" s="133"/>
      <c r="CK390" s="133"/>
      <c r="CL390" s="133"/>
      <c r="CM390" s="133"/>
      <c r="CN390" s="133"/>
      <c r="CO390" s="133"/>
      <c r="CP390" s="133"/>
      <c r="CQ390" s="133"/>
      <c r="CR390" s="133"/>
      <c r="CS390" s="133"/>
      <c r="CT390" s="133"/>
      <c r="CU390" s="133"/>
      <c r="CV390" s="133"/>
      <c r="CW390" s="133"/>
      <c r="CX390" s="133"/>
      <c r="CY390" s="133"/>
      <c r="CZ390" s="133"/>
      <c r="DA390" s="133"/>
      <c r="DB390" s="133"/>
      <c r="DC390" s="133"/>
      <c r="DD390" s="133"/>
      <c r="DE390" s="133"/>
      <c r="DF390" s="133"/>
      <c r="DG390" s="133"/>
      <c r="DH390" s="133"/>
      <c r="DI390" s="133"/>
      <c r="DJ390" s="133"/>
      <c r="DK390" s="133"/>
      <c r="DL390" s="133"/>
      <c r="DM390" s="133"/>
      <c r="DN390" s="133"/>
      <c r="DO390" s="133"/>
      <c r="DP390" s="133"/>
      <c r="DQ390" s="133"/>
      <c r="DR390" s="133"/>
      <c r="DS390" s="133"/>
      <c r="DT390" s="133"/>
      <c r="DU390" s="133"/>
      <c r="DV390" s="133"/>
      <c r="DW390" s="133"/>
      <c r="DX390" s="133"/>
      <c r="DY390" s="133"/>
      <c r="DZ390" s="133"/>
      <c r="EA390" s="133"/>
      <c r="EB390" s="133"/>
      <c r="EC390" s="133"/>
      <c r="ED390" s="133"/>
      <c r="EE390" s="133"/>
      <c r="EF390" s="133"/>
      <c r="EG390" s="133"/>
      <c r="EH390" s="133"/>
      <c r="EI390" s="133"/>
      <c r="EJ390" s="133"/>
      <c r="EK390" s="133"/>
      <c r="EL390" s="133"/>
      <c r="EM390" s="133"/>
      <c r="EN390" s="133"/>
      <c r="EO390" s="133"/>
      <c r="EP390" s="133"/>
      <c r="EQ390" s="133"/>
      <c r="ER390" s="133"/>
      <c r="ES390" s="133"/>
      <c r="ET390" s="133"/>
      <c r="EU390" s="133"/>
      <c r="EV390" s="133"/>
      <c r="EW390" s="133"/>
      <c r="EX390" s="133"/>
      <c r="EY390" s="133"/>
      <c r="EZ390" s="133"/>
      <c r="FA390" s="133"/>
      <c r="FB390" s="133"/>
      <c r="FC390" s="133"/>
      <c r="FD390" s="133"/>
      <c r="FE390" s="133"/>
      <c r="FF390" s="133"/>
      <c r="FG390" s="133"/>
      <c r="FH390" s="133"/>
      <c r="FI390" s="133"/>
      <c r="FJ390" s="133"/>
      <c r="FK390" s="133"/>
      <c r="FL390" s="133"/>
      <c r="FM390" s="133"/>
      <c r="FN390" s="133"/>
      <c r="FO390" s="133"/>
      <c r="FP390" s="133"/>
      <c r="FQ390" s="133"/>
      <c r="FR390" s="133"/>
      <c r="FS390" s="133"/>
      <c r="FT390" s="133"/>
      <c r="FU390" s="133"/>
      <c r="FV390" s="133"/>
      <c r="FW390" s="133"/>
      <c r="FX390" s="133"/>
      <c r="FY390" s="133"/>
      <c r="FZ390" s="133"/>
      <c r="GA390" s="133"/>
      <c r="GB390" s="133"/>
      <c r="GC390" s="133"/>
      <c r="GD390" s="133"/>
      <c r="GE390" s="133"/>
      <c r="GF390" s="133"/>
      <c r="GG390" s="133"/>
      <c r="GH390" s="133"/>
      <c r="GI390" s="133"/>
      <c r="GJ390" s="133"/>
      <c r="GK390" s="133"/>
      <c r="GL390" s="133"/>
      <c r="GM390" s="133"/>
      <c r="GN390" s="133"/>
      <c r="GO390" s="133"/>
      <c r="GP390" s="133"/>
      <c r="GQ390" s="133"/>
      <c r="GR390" s="133"/>
      <c r="GS390" s="133"/>
      <c r="GT390" s="133"/>
      <c r="GU390" s="133"/>
      <c r="GV390" s="133"/>
      <c r="GW390" s="133"/>
    </row>
    <row r="391" spans="1:205" s="296" customFormat="1" ht="25.5">
      <c r="A391" s="384">
        <v>44904</v>
      </c>
      <c r="B391" s="200" t="s">
        <v>2208</v>
      </c>
      <c r="C391" s="216" t="s">
        <v>2358</v>
      </c>
      <c r="D391" s="261">
        <v>1000000000</v>
      </c>
      <c r="E391" s="261"/>
      <c r="F391" s="386">
        <f t="shared" si="11"/>
        <v>1117812858</v>
      </c>
      <c r="G391" s="60"/>
      <c r="H391" s="310"/>
      <c r="I391" s="549"/>
      <c r="J391" s="133"/>
      <c r="K391" s="133"/>
      <c r="L391" s="133"/>
      <c r="M391" s="133"/>
      <c r="N391" s="133"/>
      <c r="O391" s="133"/>
      <c r="P391" s="133"/>
      <c r="Q391" s="133"/>
      <c r="R391" s="133"/>
      <c r="S391" s="133"/>
      <c r="T391" s="133"/>
      <c r="U391" s="133"/>
      <c r="V391" s="133"/>
      <c r="W391" s="133"/>
      <c r="X391" s="133"/>
      <c r="Y391" s="133"/>
      <c r="Z391" s="133"/>
      <c r="AA391" s="133"/>
      <c r="AB391" s="133"/>
      <c r="AC391" s="133"/>
      <c r="AD391" s="133"/>
      <c r="AE391" s="133"/>
      <c r="AF391" s="133"/>
      <c r="AG391" s="133"/>
      <c r="AH391" s="133"/>
      <c r="AI391" s="133"/>
      <c r="AJ391" s="133"/>
      <c r="AK391" s="133"/>
      <c r="AL391" s="133"/>
      <c r="AM391" s="133"/>
      <c r="AN391" s="133"/>
      <c r="AO391" s="133"/>
      <c r="AP391" s="133"/>
      <c r="AQ391" s="133"/>
      <c r="AR391" s="133"/>
      <c r="AS391" s="133"/>
      <c r="AT391" s="133"/>
      <c r="AU391" s="133"/>
      <c r="AV391" s="133"/>
      <c r="AW391" s="133"/>
      <c r="AX391" s="133"/>
      <c r="AY391" s="133"/>
      <c r="AZ391" s="133"/>
      <c r="BA391" s="133"/>
      <c r="BB391" s="133"/>
      <c r="BC391" s="133"/>
      <c r="BD391" s="133"/>
      <c r="BE391" s="133"/>
      <c r="BF391" s="133"/>
      <c r="BG391" s="133"/>
      <c r="BH391" s="133"/>
      <c r="BI391" s="133"/>
      <c r="BJ391" s="133"/>
      <c r="BK391" s="133"/>
      <c r="BL391" s="133"/>
      <c r="BM391" s="133"/>
      <c r="BN391" s="133"/>
      <c r="BO391" s="133"/>
      <c r="BP391" s="133"/>
      <c r="BQ391" s="133"/>
      <c r="BR391" s="133"/>
      <c r="BS391" s="133"/>
      <c r="BT391" s="133"/>
      <c r="BU391" s="133"/>
      <c r="BV391" s="133"/>
      <c r="BW391" s="133"/>
      <c r="BX391" s="133"/>
      <c r="BY391" s="133"/>
      <c r="BZ391" s="133"/>
      <c r="CA391" s="133"/>
      <c r="CB391" s="133"/>
      <c r="CC391" s="133"/>
      <c r="CD391" s="133"/>
      <c r="CE391" s="133"/>
      <c r="CF391" s="133"/>
      <c r="CG391" s="133"/>
      <c r="CH391" s="133"/>
      <c r="CI391" s="133"/>
      <c r="CJ391" s="133"/>
      <c r="CK391" s="133"/>
      <c r="CL391" s="133"/>
      <c r="CM391" s="133"/>
      <c r="CN391" s="133"/>
      <c r="CO391" s="133"/>
      <c r="CP391" s="133"/>
      <c r="CQ391" s="133"/>
      <c r="CR391" s="133"/>
      <c r="CS391" s="133"/>
      <c r="CT391" s="133"/>
      <c r="CU391" s="133"/>
      <c r="CV391" s="133"/>
      <c r="CW391" s="133"/>
      <c r="CX391" s="133"/>
      <c r="CY391" s="133"/>
      <c r="CZ391" s="133"/>
      <c r="DA391" s="133"/>
      <c r="DB391" s="133"/>
      <c r="DC391" s="133"/>
      <c r="DD391" s="133"/>
      <c r="DE391" s="133"/>
      <c r="DF391" s="133"/>
      <c r="DG391" s="133"/>
      <c r="DH391" s="133"/>
      <c r="DI391" s="133"/>
      <c r="DJ391" s="133"/>
      <c r="DK391" s="133"/>
      <c r="DL391" s="133"/>
      <c r="DM391" s="133"/>
      <c r="DN391" s="133"/>
      <c r="DO391" s="133"/>
      <c r="DP391" s="133"/>
      <c r="DQ391" s="133"/>
      <c r="DR391" s="133"/>
      <c r="DS391" s="133"/>
      <c r="DT391" s="133"/>
      <c r="DU391" s="133"/>
      <c r="DV391" s="133"/>
      <c r="DW391" s="133"/>
      <c r="DX391" s="133"/>
      <c r="DY391" s="133"/>
      <c r="DZ391" s="133"/>
      <c r="EA391" s="133"/>
      <c r="EB391" s="133"/>
      <c r="EC391" s="133"/>
      <c r="ED391" s="133"/>
      <c r="EE391" s="133"/>
      <c r="EF391" s="133"/>
      <c r="EG391" s="133"/>
      <c r="EH391" s="133"/>
      <c r="EI391" s="133"/>
      <c r="EJ391" s="133"/>
      <c r="EK391" s="133"/>
      <c r="EL391" s="133"/>
      <c r="EM391" s="133"/>
      <c r="EN391" s="133"/>
      <c r="EO391" s="133"/>
      <c r="EP391" s="133"/>
      <c r="EQ391" s="133"/>
      <c r="ER391" s="133"/>
      <c r="ES391" s="133"/>
      <c r="ET391" s="133"/>
      <c r="EU391" s="133"/>
      <c r="EV391" s="133"/>
      <c r="EW391" s="133"/>
      <c r="EX391" s="133"/>
      <c r="EY391" s="133"/>
      <c r="EZ391" s="133"/>
      <c r="FA391" s="133"/>
      <c r="FB391" s="133"/>
      <c r="FC391" s="133"/>
      <c r="FD391" s="133"/>
      <c r="FE391" s="133"/>
      <c r="FF391" s="133"/>
      <c r="FG391" s="133"/>
      <c r="FH391" s="133"/>
      <c r="FI391" s="133"/>
      <c r="FJ391" s="133"/>
      <c r="FK391" s="133"/>
      <c r="FL391" s="133"/>
      <c r="FM391" s="133"/>
      <c r="FN391" s="133"/>
      <c r="FO391" s="133"/>
      <c r="FP391" s="133"/>
      <c r="FQ391" s="133"/>
      <c r="FR391" s="133"/>
      <c r="FS391" s="133"/>
      <c r="FT391" s="133"/>
      <c r="FU391" s="133"/>
      <c r="FV391" s="133"/>
      <c r="FW391" s="133"/>
      <c r="FX391" s="133"/>
      <c r="FY391" s="133"/>
      <c r="FZ391" s="133"/>
      <c r="GA391" s="133"/>
      <c r="GB391" s="133"/>
      <c r="GC391" s="133"/>
      <c r="GD391" s="133"/>
      <c r="GE391" s="133"/>
      <c r="GF391" s="133"/>
      <c r="GG391" s="133"/>
      <c r="GH391" s="133"/>
      <c r="GI391" s="133"/>
      <c r="GJ391" s="133"/>
      <c r="GK391" s="133"/>
      <c r="GL391" s="133"/>
      <c r="GM391" s="133"/>
      <c r="GN391" s="133"/>
      <c r="GO391" s="133"/>
      <c r="GP391" s="133"/>
      <c r="GQ391" s="133"/>
      <c r="GR391" s="133"/>
      <c r="GS391" s="133"/>
      <c r="GT391" s="133"/>
      <c r="GU391" s="133"/>
      <c r="GV391" s="133"/>
      <c r="GW391" s="133"/>
    </row>
    <row r="392" spans="1:205" s="296" customFormat="1" ht="38.25">
      <c r="A392" s="974">
        <v>44904</v>
      </c>
      <c r="B392" s="968" t="s">
        <v>2208</v>
      </c>
      <c r="C392" s="977" t="s">
        <v>2354</v>
      </c>
      <c r="D392" s="214">
        <v>82192</v>
      </c>
      <c r="E392" s="261"/>
      <c r="F392" s="386">
        <f t="shared" si="11"/>
        <v>1117895050</v>
      </c>
      <c r="G392" s="60">
        <v>4</v>
      </c>
      <c r="H392" s="310">
        <v>4.2</v>
      </c>
      <c r="I392" s="549"/>
      <c r="J392" s="133"/>
      <c r="K392" s="133"/>
      <c r="L392" s="133"/>
      <c r="M392" s="133"/>
      <c r="N392" s="133"/>
      <c r="O392" s="133"/>
      <c r="P392" s="133"/>
      <c r="Q392" s="133"/>
      <c r="R392" s="133"/>
      <c r="S392" s="133"/>
      <c r="T392" s="133"/>
      <c r="U392" s="133"/>
      <c r="V392" s="133"/>
      <c r="W392" s="133"/>
      <c r="X392" s="133"/>
      <c r="Y392" s="133"/>
      <c r="Z392" s="133"/>
      <c r="AA392" s="133"/>
      <c r="AB392" s="133"/>
      <c r="AC392" s="133"/>
      <c r="AD392" s="133"/>
      <c r="AE392" s="133"/>
      <c r="AF392" s="133"/>
      <c r="AG392" s="133"/>
      <c r="AH392" s="133"/>
      <c r="AI392" s="133"/>
      <c r="AJ392" s="133"/>
      <c r="AK392" s="133"/>
      <c r="AL392" s="133"/>
      <c r="AM392" s="133"/>
      <c r="AN392" s="133"/>
      <c r="AO392" s="133"/>
      <c r="AP392" s="133"/>
      <c r="AQ392" s="133"/>
      <c r="AR392" s="133"/>
      <c r="AS392" s="133"/>
      <c r="AT392" s="133"/>
      <c r="AU392" s="133"/>
      <c r="AV392" s="133"/>
      <c r="AW392" s="133"/>
      <c r="AX392" s="133"/>
      <c r="AY392" s="133"/>
      <c r="AZ392" s="133"/>
      <c r="BA392" s="133"/>
      <c r="BB392" s="133"/>
      <c r="BC392" s="133"/>
      <c r="BD392" s="133"/>
      <c r="BE392" s="133"/>
      <c r="BF392" s="133"/>
      <c r="BG392" s="133"/>
      <c r="BH392" s="133"/>
      <c r="BI392" s="133"/>
      <c r="BJ392" s="133"/>
      <c r="BK392" s="133"/>
      <c r="BL392" s="133"/>
      <c r="BM392" s="133"/>
      <c r="BN392" s="133"/>
      <c r="BO392" s="133"/>
      <c r="BP392" s="133"/>
      <c r="BQ392" s="133"/>
      <c r="BR392" s="133"/>
      <c r="BS392" s="133"/>
      <c r="BT392" s="133"/>
      <c r="BU392" s="133"/>
      <c r="BV392" s="133"/>
      <c r="BW392" s="133"/>
      <c r="BX392" s="133"/>
      <c r="BY392" s="133"/>
      <c r="BZ392" s="133"/>
      <c r="CA392" s="133"/>
      <c r="CB392" s="133"/>
      <c r="CC392" s="133"/>
      <c r="CD392" s="133"/>
      <c r="CE392" s="133"/>
      <c r="CF392" s="133"/>
      <c r="CG392" s="133"/>
      <c r="CH392" s="133"/>
      <c r="CI392" s="133"/>
      <c r="CJ392" s="133"/>
      <c r="CK392" s="133"/>
      <c r="CL392" s="133"/>
      <c r="CM392" s="133"/>
      <c r="CN392" s="133"/>
      <c r="CO392" s="133"/>
      <c r="CP392" s="133"/>
      <c r="CQ392" s="133"/>
      <c r="CR392" s="133"/>
      <c r="CS392" s="133"/>
      <c r="CT392" s="133"/>
      <c r="CU392" s="133"/>
      <c r="CV392" s="133"/>
      <c r="CW392" s="133"/>
      <c r="CX392" s="133"/>
      <c r="CY392" s="133"/>
      <c r="CZ392" s="133"/>
      <c r="DA392" s="133"/>
      <c r="DB392" s="133"/>
      <c r="DC392" s="133"/>
      <c r="DD392" s="133"/>
      <c r="DE392" s="133"/>
      <c r="DF392" s="133"/>
      <c r="DG392" s="133"/>
      <c r="DH392" s="133"/>
      <c r="DI392" s="133"/>
      <c r="DJ392" s="133"/>
      <c r="DK392" s="133"/>
      <c r="DL392" s="133"/>
      <c r="DM392" s="133"/>
      <c r="DN392" s="133"/>
      <c r="DO392" s="133"/>
      <c r="DP392" s="133"/>
      <c r="DQ392" s="133"/>
      <c r="DR392" s="133"/>
      <c r="DS392" s="133"/>
      <c r="DT392" s="133"/>
      <c r="DU392" s="133"/>
      <c r="DV392" s="133"/>
      <c r="DW392" s="133"/>
      <c r="DX392" s="133"/>
      <c r="DY392" s="133"/>
      <c r="DZ392" s="133"/>
      <c r="EA392" s="133"/>
      <c r="EB392" s="133"/>
      <c r="EC392" s="133"/>
      <c r="ED392" s="133"/>
      <c r="EE392" s="133"/>
      <c r="EF392" s="133"/>
      <c r="EG392" s="133"/>
      <c r="EH392" s="133"/>
      <c r="EI392" s="133"/>
      <c r="EJ392" s="133"/>
      <c r="EK392" s="133"/>
      <c r="EL392" s="133"/>
      <c r="EM392" s="133"/>
      <c r="EN392" s="133"/>
      <c r="EO392" s="133"/>
      <c r="EP392" s="133"/>
      <c r="EQ392" s="133"/>
      <c r="ER392" s="133"/>
      <c r="ES392" s="133"/>
      <c r="ET392" s="133"/>
      <c r="EU392" s="133"/>
      <c r="EV392" s="133"/>
      <c r="EW392" s="133"/>
      <c r="EX392" s="133"/>
      <c r="EY392" s="133"/>
      <c r="EZ392" s="133"/>
      <c r="FA392" s="133"/>
      <c r="FB392" s="133"/>
      <c r="FC392" s="133"/>
      <c r="FD392" s="133"/>
      <c r="FE392" s="133"/>
      <c r="FF392" s="133"/>
      <c r="FG392" s="133"/>
      <c r="FH392" s="133"/>
      <c r="FI392" s="133"/>
      <c r="FJ392" s="133"/>
      <c r="FK392" s="133"/>
      <c r="FL392" s="133"/>
      <c r="FM392" s="133"/>
      <c r="FN392" s="133"/>
      <c r="FO392" s="133"/>
      <c r="FP392" s="133"/>
      <c r="FQ392" s="133"/>
      <c r="FR392" s="133"/>
      <c r="FS392" s="133"/>
      <c r="FT392" s="133"/>
      <c r="FU392" s="133"/>
      <c r="FV392" s="133"/>
      <c r="FW392" s="133"/>
      <c r="FX392" s="133"/>
      <c r="FY392" s="133"/>
      <c r="FZ392" s="133"/>
      <c r="GA392" s="133"/>
      <c r="GB392" s="133"/>
      <c r="GC392" s="133"/>
      <c r="GD392" s="133"/>
      <c r="GE392" s="133"/>
      <c r="GF392" s="133"/>
      <c r="GG392" s="133"/>
      <c r="GH392" s="133"/>
      <c r="GI392" s="133"/>
      <c r="GJ392" s="133"/>
      <c r="GK392" s="133"/>
      <c r="GL392" s="133"/>
      <c r="GM392" s="133"/>
      <c r="GN392" s="133"/>
      <c r="GO392" s="133"/>
      <c r="GP392" s="133"/>
      <c r="GQ392" s="133"/>
      <c r="GR392" s="133"/>
      <c r="GS392" s="133"/>
      <c r="GT392" s="133"/>
      <c r="GU392" s="133"/>
      <c r="GV392" s="133"/>
      <c r="GW392" s="133"/>
    </row>
    <row r="393" spans="1:205" s="296" customFormat="1" ht="25.5">
      <c r="A393" s="384">
        <v>44904</v>
      </c>
      <c r="B393" s="200" t="s">
        <v>2208</v>
      </c>
      <c r="C393" s="204" t="s">
        <v>2581</v>
      </c>
      <c r="D393" s="261"/>
      <c r="E393" s="261">
        <v>1000000000</v>
      </c>
      <c r="F393" s="386">
        <f t="shared" si="11"/>
        <v>117895050</v>
      </c>
      <c r="G393" s="60"/>
      <c r="H393" s="310"/>
      <c r="I393" s="549"/>
      <c r="J393" s="133"/>
      <c r="K393" s="133"/>
      <c r="L393" s="133"/>
      <c r="M393" s="133"/>
      <c r="N393" s="133"/>
      <c r="O393" s="133"/>
      <c r="P393" s="133"/>
      <c r="Q393" s="133"/>
      <c r="R393" s="133"/>
      <c r="S393" s="133"/>
      <c r="T393" s="133"/>
      <c r="U393" s="133"/>
      <c r="V393" s="133"/>
      <c r="W393" s="133"/>
      <c r="X393" s="133"/>
      <c r="Y393" s="133"/>
      <c r="Z393" s="133"/>
      <c r="AA393" s="133"/>
      <c r="AB393" s="133"/>
      <c r="AC393" s="133"/>
      <c r="AD393" s="133"/>
      <c r="AE393" s="133"/>
      <c r="AF393" s="133"/>
      <c r="AG393" s="133"/>
      <c r="AH393" s="133"/>
      <c r="AI393" s="133"/>
      <c r="AJ393" s="133"/>
      <c r="AK393" s="133"/>
      <c r="AL393" s="133"/>
      <c r="AM393" s="133"/>
      <c r="AN393" s="133"/>
      <c r="AO393" s="133"/>
      <c r="AP393" s="133"/>
      <c r="AQ393" s="133"/>
      <c r="AR393" s="133"/>
      <c r="AS393" s="133"/>
      <c r="AT393" s="133"/>
      <c r="AU393" s="133"/>
      <c r="AV393" s="133"/>
      <c r="AW393" s="133"/>
      <c r="AX393" s="133"/>
      <c r="AY393" s="133"/>
      <c r="AZ393" s="133"/>
      <c r="BA393" s="133"/>
      <c r="BB393" s="133"/>
      <c r="BC393" s="133"/>
      <c r="BD393" s="133"/>
      <c r="BE393" s="133"/>
      <c r="BF393" s="133"/>
      <c r="BG393" s="133"/>
      <c r="BH393" s="133"/>
      <c r="BI393" s="133"/>
      <c r="BJ393" s="133"/>
      <c r="BK393" s="133"/>
      <c r="BL393" s="133"/>
      <c r="BM393" s="133"/>
      <c r="BN393" s="133"/>
      <c r="BO393" s="133"/>
      <c r="BP393" s="133"/>
      <c r="BQ393" s="133"/>
      <c r="BR393" s="133"/>
      <c r="BS393" s="133"/>
      <c r="BT393" s="133"/>
      <c r="BU393" s="133"/>
      <c r="BV393" s="133"/>
      <c r="BW393" s="133"/>
      <c r="BX393" s="133"/>
      <c r="BY393" s="133"/>
      <c r="BZ393" s="133"/>
      <c r="CA393" s="133"/>
      <c r="CB393" s="133"/>
      <c r="CC393" s="133"/>
      <c r="CD393" s="133"/>
      <c r="CE393" s="133"/>
      <c r="CF393" s="133"/>
      <c r="CG393" s="133"/>
      <c r="CH393" s="133"/>
      <c r="CI393" s="133"/>
      <c r="CJ393" s="133"/>
      <c r="CK393" s="133"/>
      <c r="CL393" s="133"/>
      <c r="CM393" s="133"/>
      <c r="CN393" s="133"/>
      <c r="CO393" s="133"/>
      <c r="CP393" s="133"/>
      <c r="CQ393" s="133"/>
      <c r="CR393" s="133"/>
      <c r="CS393" s="133"/>
      <c r="CT393" s="133"/>
      <c r="CU393" s="133"/>
      <c r="CV393" s="133"/>
      <c r="CW393" s="133"/>
      <c r="CX393" s="133"/>
      <c r="CY393" s="133"/>
      <c r="CZ393" s="133"/>
      <c r="DA393" s="133"/>
      <c r="DB393" s="133"/>
      <c r="DC393" s="133"/>
      <c r="DD393" s="133"/>
      <c r="DE393" s="133"/>
      <c r="DF393" s="133"/>
      <c r="DG393" s="133"/>
      <c r="DH393" s="133"/>
      <c r="DI393" s="133"/>
      <c r="DJ393" s="133"/>
      <c r="DK393" s="133"/>
      <c r="DL393" s="133"/>
      <c r="DM393" s="133"/>
      <c r="DN393" s="133"/>
      <c r="DO393" s="133"/>
      <c r="DP393" s="133"/>
      <c r="DQ393" s="133"/>
      <c r="DR393" s="133"/>
      <c r="DS393" s="133"/>
      <c r="DT393" s="133"/>
      <c r="DU393" s="133"/>
      <c r="DV393" s="133"/>
      <c r="DW393" s="133"/>
      <c r="DX393" s="133"/>
      <c r="DY393" s="133"/>
      <c r="DZ393" s="133"/>
      <c r="EA393" s="133"/>
      <c r="EB393" s="133"/>
      <c r="EC393" s="133"/>
      <c r="ED393" s="133"/>
      <c r="EE393" s="133"/>
      <c r="EF393" s="133"/>
      <c r="EG393" s="133"/>
      <c r="EH393" s="133"/>
      <c r="EI393" s="133"/>
      <c r="EJ393" s="133"/>
      <c r="EK393" s="133"/>
      <c r="EL393" s="133"/>
      <c r="EM393" s="133"/>
      <c r="EN393" s="133"/>
      <c r="EO393" s="133"/>
      <c r="EP393" s="133"/>
      <c r="EQ393" s="133"/>
      <c r="ER393" s="133"/>
      <c r="ES393" s="133"/>
      <c r="ET393" s="133"/>
      <c r="EU393" s="133"/>
      <c r="EV393" s="133"/>
      <c r="EW393" s="133"/>
      <c r="EX393" s="133"/>
      <c r="EY393" s="133"/>
      <c r="EZ393" s="133"/>
      <c r="FA393" s="133"/>
      <c r="FB393" s="133"/>
      <c r="FC393" s="133"/>
      <c r="FD393" s="133"/>
      <c r="FE393" s="133"/>
      <c r="FF393" s="133"/>
      <c r="FG393" s="133"/>
      <c r="FH393" s="133"/>
      <c r="FI393" s="133"/>
      <c r="FJ393" s="133"/>
      <c r="FK393" s="133"/>
      <c r="FL393" s="133"/>
      <c r="FM393" s="133"/>
      <c r="FN393" s="133"/>
      <c r="FO393" s="133"/>
      <c r="FP393" s="133"/>
      <c r="FQ393" s="133"/>
      <c r="FR393" s="133"/>
      <c r="FS393" s="133"/>
      <c r="FT393" s="133"/>
      <c r="FU393" s="133"/>
      <c r="FV393" s="133"/>
      <c r="FW393" s="133"/>
      <c r="FX393" s="133"/>
      <c r="FY393" s="133"/>
      <c r="FZ393" s="133"/>
      <c r="GA393" s="133"/>
      <c r="GB393" s="133"/>
      <c r="GC393" s="133"/>
      <c r="GD393" s="133"/>
      <c r="GE393" s="133"/>
      <c r="GF393" s="133"/>
      <c r="GG393" s="133"/>
      <c r="GH393" s="133"/>
      <c r="GI393" s="133"/>
      <c r="GJ393" s="133"/>
      <c r="GK393" s="133"/>
      <c r="GL393" s="133"/>
      <c r="GM393" s="133"/>
      <c r="GN393" s="133"/>
      <c r="GO393" s="133"/>
      <c r="GP393" s="133"/>
      <c r="GQ393" s="133"/>
      <c r="GR393" s="133"/>
      <c r="GS393" s="133"/>
      <c r="GT393" s="133"/>
      <c r="GU393" s="133"/>
      <c r="GV393" s="133"/>
      <c r="GW393" s="133"/>
    </row>
    <row r="394" spans="1:205" s="296" customFormat="1">
      <c r="A394" s="384">
        <v>44904</v>
      </c>
      <c r="B394" s="200" t="s">
        <v>2208</v>
      </c>
      <c r="C394" s="216" t="s">
        <v>2183</v>
      </c>
      <c r="D394" s="261"/>
      <c r="E394" s="261">
        <v>117316000</v>
      </c>
      <c r="F394" s="386">
        <f t="shared" si="11"/>
        <v>579050</v>
      </c>
      <c r="G394" s="60">
        <v>6</v>
      </c>
      <c r="H394" s="310">
        <v>6.1</v>
      </c>
      <c r="I394" s="549"/>
      <c r="J394" s="133"/>
      <c r="K394" s="133"/>
      <c r="L394" s="133"/>
      <c r="M394" s="133"/>
      <c r="N394" s="133"/>
      <c r="O394" s="133"/>
      <c r="P394" s="133"/>
      <c r="Q394" s="133"/>
      <c r="R394" s="133"/>
      <c r="S394" s="133"/>
      <c r="T394" s="133"/>
      <c r="U394" s="133"/>
      <c r="V394" s="133"/>
      <c r="W394" s="133"/>
      <c r="X394" s="133"/>
      <c r="Y394" s="133"/>
      <c r="Z394" s="133"/>
      <c r="AA394" s="133"/>
      <c r="AB394" s="133"/>
      <c r="AC394" s="133"/>
      <c r="AD394" s="133"/>
      <c r="AE394" s="133"/>
      <c r="AF394" s="133"/>
      <c r="AG394" s="133"/>
      <c r="AH394" s="133"/>
      <c r="AI394" s="133"/>
      <c r="AJ394" s="133"/>
      <c r="AK394" s="133"/>
      <c r="AL394" s="133"/>
      <c r="AM394" s="133"/>
      <c r="AN394" s="133"/>
      <c r="AO394" s="133"/>
      <c r="AP394" s="133"/>
      <c r="AQ394" s="133"/>
      <c r="AR394" s="133"/>
      <c r="AS394" s="133"/>
      <c r="AT394" s="133"/>
      <c r="AU394" s="133"/>
      <c r="AV394" s="133"/>
      <c r="AW394" s="133"/>
      <c r="AX394" s="133"/>
      <c r="AY394" s="133"/>
      <c r="AZ394" s="133"/>
      <c r="BA394" s="133"/>
      <c r="BB394" s="133"/>
      <c r="BC394" s="133"/>
      <c r="BD394" s="133"/>
      <c r="BE394" s="133"/>
      <c r="BF394" s="133"/>
      <c r="BG394" s="133"/>
      <c r="BH394" s="133"/>
      <c r="BI394" s="133"/>
      <c r="BJ394" s="133"/>
      <c r="BK394" s="133"/>
      <c r="BL394" s="133"/>
      <c r="BM394" s="133"/>
      <c r="BN394" s="133"/>
      <c r="BO394" s="133"/>
      <c r="BP394" s="133"/>
      <c r="BQ394" s="133"/>
      <c r="BR394" s="133"/>
      <c r="BS394" s="133"/>
      <c r="BT394" s="133"/>
      <c r="BU394" s="133"/>
      <c r="BV394" s="133"/>
      <c r="BW394" s="133"/>
      <c r="BX394" s="133"/>
      <c r="BY394" s="133"/>
      <c r="BZ394" s="133"/>
      <c r="CA394" s="133"/>
      <c r="CB394" s="133"/>
      <c r="CC394" s="133"/>
      <c r="CD394" s="133"/>
      <c r="CE394" s="133"/>
      <c r="CF394" s="133"/>
      <c r="CG394" s="133"/>
      <c r="CH394" s="133"/>
      <c r="CI394" s="133"/>
      <c r="CJ394" s="133"/>
      <c r="CK394" s="133"/>
      <c r="CL394" s="133"/>
      <c r="CM394" s="133"/>
      <c r="CN394" s="133"/>
      <c r="CO394" s="133"/>
      <c r="CP394" s="133"/>
      <c r="CQ394" s="133"/>
      <c r="CR394" s="133"/>
      <c r="CS394" s="133"/>
      <c r="CT394" s="133"/>
      <c r="CU394" s="133"/>
      <c r="CV394" s="133"/>
      <c r="CW394" s="133"/>
      <c r="CX394" s="133"/>
      <c r="CY394" s="133"/>
      <c r="CZ394" s="133"/>
      <c r="DA394" s="133"/>
      <c r="DB394" s="133"/>
      <c r="DC394" s="133"/>
      <c r="DD394" s="133"/>
      <c r="DE394" s="133"/>
      <c r="DF394" s="133"/>
      <c r="DG394" s="133"/>
      <c r="DH394" s="133"/>
      <c r="DI394" s="133"/>
      <c r="DJ394" s="133"/>
      <c r="DK394" s="133"/>
      <c r="DL394" s="133"/>
      <c r="DM394" s="133"/>
      <c r="DN394" s="133"/>
      <c r="DO394" s="133"/>
      <c r="DP394" s="133"/>
      <c r="DQ394" s="133"/>
      <c r="DR394" s="133"/>
      <c r="DS394" s="133"/>
      <c r="DT394" s="133"/>
      <c r="DU394" s="133"/>
      <c r="DV394" s="133"/>
      <c r="DW394" s="133"/>
      <c r="DX394" s="133"/>
      <c r="DY394" s="133"/>
      <c r="DZ394" s="133"/>
      <c r="EA394" s="133"/>
      <c r="EB394" s="133"/>
      <c r="EC394" s="133"/>
      <c r="ED394" s="133"/>
      <c r="EE394" s="133"/>
      <c r="EF394" s="133"/>
      <c r="EG394" s="133"/>
      <c r="EH394" s="133"/>
      <c r="EI394" s="133"/>
      <c r="EJ394" s="133"/>
      <c r="EK394" s="133"/>
      <c r="EL394" s="133"/>
      <c r="EM394" s="133"/>
      <c r="EN394" s="133"/>
      <c r="EO394" s="133"/>
      <c r="EP394" s="133"/>
      <c r="EQ394" s="133"/>
      <c r="ER394" s="133"/>
      <c r="ES394" s="133"/>
      <c r="ET394" s="133"/>
      <c r="EU394" s="133"/>
      <c r="EV394" s="133"/>
      <c r="EW394" s="133"/>
      <c r="EX394" s="133"/>
      <c r="EY394" s="133"/>
      <c r="EZ394" s="133"/>
      <c r="FA394" s="133"/>
      <c r="FB394" s="133"/>
      <c r="FC394" s="133"/>
      <c r="FD394" s="133"/>
      <c r="FE394" s="133"/>
      <c r="FF394" s="133"/>
      <c r="FG394" s="133"/>
      <c r="FH394" s="133"/>
      <c r="FI394" s="133"/>
      <c r="FJ394" s="133"/>
      <c r="FK394" s="133"/>
      <c r="FL394" s="133"/>
      <c r="FM394" s="133"/>
      <c r="FN394" s="133"/>
      <c r="FO394" s="133"/>
      <c r="FP394" s="133"/>
      <c r="FQ394" s="133"/>
      <c r="FR394" s="133"/>
      <c r="FS394" s="133"/>
      <c r="FT394" s="133"/>
      <c r="FU394" s="133"/>
      <c r="FV394" s="133"/>
      <c r="FW394" s="133"/>
      <c r="FX394" s="133"/>
      <c r="FY394" s="133"/>
      <c r="FZ394" s="133"/>
      <c r="GA394" s="133"/>
      <c r="GB394" s="133"/>
      <c r="GC394" s="133"/>
      <c r="GD394" s="133"/>
      <c r="GE394" s="133"/>
      <c r="GF394" s="133"/>
      <c r="GG394" s="133"/>
      <c r="GH394" s="133"/>
      <c r="GI394" s="133"/>
      <c r="GJ394" s="133"/>
      <c r="GK394" s="133"/>
      <c r="GL394" s="133"/>
      <c r="GM394" s="133"/>
      <c r="GN394" s="133"/>
      <c r="GO394" s="133"/>
      <c r="GP394" s="133"/>
      <c r="GQ394" s="133"/>
      <c r="GR394" s="133"/>
      <c r="GS394" s="133"/>
      <c r="GT394" s="133"/>
      <c r="GU394" s="133"/>
      <c r="GV394" s="133"/>
      <c r="GW394" s="133"/>
    </row>
    <row r="395" spans="1:205" s="296" customFormat="1">
      <c r="A395" s="384">
        <v>44908</v>
      </c>
      <c r="B395" s="200" t="s">
        <v>2209</v>
      </c>
      <c r="C395" s="204" t="s">
        <v>21</v>
      </c>
      <c r="D395" s="261">
        <v>10000</v>
      </c>
      <c r="E395" s="261"/>
      <c r="F395" s="386">
        <f t="shared" si="11"/>
        <v>589050</v>
      </c>
      <c r="G395" s="60">
        <v>3</v>
      </c>
      <c r="H395" s="310"/>
      <c r="I395" s="549"/>
      <c r="J395" s="133"/>
      <c r="K395" s="133"/>
      <c r="L395" s="133"/>
      <c r="M395" s="133"/>
      <c r="N395" s="133"/>
      <c r="O395" s="133"/>
      <c r="P395" s="133"/>
      <c r="Q395" s="133"/>
      <c r="R395" s="133"/>
      <c r="S395" s="133"/>
      <c r="T395" s="133"/>
      <c r="U395" s="133"/>
      <c r="V395" s="133"/>
      <c r="W395" s="133"/>
      <c r="X395" s="133"/>
      <c r="Y395" s="133"/>
      <c r="Z395" s="133"/>
      <c r="AA395" s="133"/>
      <c r="AB395" s="133"/>
      <c r="AC395" s="133"/>
      <c r="AD395" s="133"/>
      <c r="AE395" s="133"/>
      <c r="AF395" s="133"/>
      <c r="AG395" s="133"/>
      <c r="AH395" s="133"/>
      <c r="AI395" s="133"/>
      <c r="AJ395" s="133"/>
      <c r="AK395" s="133"/>
      <c r="AL395" s="133"/>
      <c r="AM395" s="133"/>
      <c r="AN395" s="133"/>
      <c r="AO395" s="133"/>
      <c r="AP395" s="133"/>
      <c r="AQ395" s="133"/>
      <c r="AR395" s="133"/>
      <c r="AS395" s="133"/>
      <c r="AT395" s="133"/>
      <c r="AU395" s="133"/>
      <c r="AV395" s="133"/>
      <c r="AW395" s="133"/>
      <c r="AX395" s="133"/>
      <c r="AY395" s="133"/>
      <c r="AZ395" s="133"/>
      <c r="BA395" s="133"/>
      <c r="BB395" s="133"/>
      <c r="BC395" s="133"/>
      <c r="BD395" s="133"/>
      <c r="BE395" s="133"/>
      <c r="BF395" s="133"/>
      <c r="BG395" s="133"/>
      <c r="BH395" s="133"/>
      <c r="BI395" s="133"/>
      <c r="BJ395" s="133"/>
      <c r="BK395" s="133"/>
      <c r="BL395" s="133"/>
      <c r="BM395" s="133"/>
      <c r="BN395" s="133"/>
      <c r="BO395" s="133"/>
      <c r="BP395" s="133"/>
      <c r="BQ395" s="133"/>
      <c r="BR395" s="133"/>
      <c r="BS395" s="133"/>
      <c r="BT395" s="133"/>
      <c r="BU395" s="133"/>
      <c r="BV395" s="133"/>
      <c r="BW395" s="133"/>
      <c r="BX395" s="133"/>
      <c r="BY395" s="133"/>
      <c r="BZ395" s="133"/>
      <c r="CA395" s="133"/>
      <c r="CB395" s="133"/>
      <c r="CC395" s="133"/>
      <c r="CD395" s="133"/>
      <c r="CE395" s="133"/>
      <c r="CF395" s="133"/>
      <c r="CG395" s="133"/>
      <c r="CH395" s="133"/>
      <c r="CI395" s="133"/>
      <c r="CJ395" s="133"/>
      <c r="CK395" s="133"/>
      <c r="CL395" s="133"/>
      <c r="CM395" s="133"/>
      <c r="CN395" s="133"/>
      <c r="CO395" s="133"/>
      <c r="CP395" s="133"/>
      <c r="CQ395" s="133"/>
      <c r="CR395" s="133"/>
      <c r="CS395" s="133"/>
      <c r="CT395" s="133"/>
      <c r="CU395" s="133"/>
      <c r="CV395" s="133"/>
      <c r="CW395" s="133"/>
      <c r="CX395" s="133"/>
      <c r="CY395" s="133"/>
      <c r="CZ395" s="133"/>
      <c r="DA395" s="133"/>
      <c r="DB395" s="133"/>
      <c r="DC395" s="133"/>
      <c r="DD395" s="133"/>
      <c r="DE395" s="133"/>
      <c r="DF395" s="133"/>
      <c r="DG395" s="133"/>
      <c r="DH395" s="133"/>
      <c r="DI395" s="133"/>
      <c r="DJ395" s="133"/>
      <c r="DK395" s="133"/>
      <c r="DL395" s="133"/>
      <c r="DM395" s="133"/>
      <c r="DN395" s="133"/>
      <c r="DO395" s="133"/>
      <c r="DP395" s="133"/>
      <c r="DQ395" s="133"/>
      <c r="DR395" s="133"/>
      <c r="DS395" s="133"/>
      <c r="DT395" s="133"/>
      <c r="DU395" s="133"/>
      <c r="DV395" s="133"/>
      <c r="DW395" s="133"/>
      <c r="DX395" s="133"/>
      <c r="DY395" s="133"/>
      <c r="DZ395" s="133"/>
      <c r="EA395" s="133"/>
      <c r="EB395" s="133"/>
      <c r="EC395" s="133"/>
      <c r="ED395" s="133"/>
      <c r="EE395" s="133"/>
      <c r="EF395" s="133"/>
      <c r="EG395" s="133"/>
      <c r="EH395" s="133"/>
      <c r="EI395" s="133"/>
      <c r="EJ395" s="133"/>
      <c r="EK395" s="133"/>
      <c r="EL395" s="133"/>
      <c r="EM395" s="133"/>
      <c r="EN395" s="133"/>
      <c r="EO395" s="133"/>
      <c r="EP395" s="133"/>
      <c r="EQ395" s="133"/>
      <c r="ER395" s="133"/>
      <c r="ES395" s="133"/>
      <c r="ET395" s="133"/>
      <c r="EU395" s="133"/>
      <c r="EV395" s="133"/>
      <c r="EW395" s="133"/>
      <c r="EX395" s="133"/>
      <c r="EY395" s="133"/>
      <c r="EZ395" s="133"/>
      <c r="FA395" s="133"/>
      <c r="FB395" s="133"/>
      <c r="FC395" s="133"/>
      <c r="FD395" s="133"/>
      <c r="FE395" s="133"/>
      <c r="FF395" s="133"/>
      <c r="FG395" s="133"/>
      <c r="FH395" s="133"/>
      <c r="FI395" s="133"/>
      <c r="FJ395" s="133"/>
      <c r="FK395" s="133"/>
      <c r="FL395" s="133"/>
      <c r="FM395" s="133"/>
      <c r="FN395" s="133"/>
      <c r="FO395" s="133"/>
      <c r="FP395" s="133"/>
      <c r="FQ395" s="133"/>
      <c r="FR395" s="133"/>
      <c r="FS395" s="133"/>
      <c r="FT395" s="133"/>
      <c r="FU395" s="133"/>
      <c r="FV395" s="133"/>
      <c r="FW395" s="133"/>
      <c r="FX395" s="133"/>
      <c r="FY395" s="133"/>
      <c r="FZ395" s="133"/>
      <c r="GA395" s="133"/>
      <c r="GB395" s="133"/>
      <c r="GC395" s="133"/>
      <c r="GD395" s="133"/>
      <c r="GE395" s="133"/>
      <c r="GF395" s="133"/>
      <c r="GG395" s="133"/>
      <c r="GH395" s="133"/>
      <c r="GI395" s="133"/>
      <c r="GJ395" s="133"/>
      <c r="GK395" s="133"/>
      <c r="GL395" s="133"/>
      <c r="GM395" s="133"/>
      <c r="GN395" s="133"/>
      <c r="GO395" s="133"/>
      <c r="GP395" s="133"/>
      <c r="GQ395" s="133"/>
      <c r="GR395" s="133"/>
      <c r="GS395" s="133"/>
      <c r="GT395" s="133"/>
      <c r="GU395" s="133"/>
      <c r="GV395" s="133"/>
      <c r="GW395" s="133"/>
    </row>
    <row r="396" spans="1:205" s="296" customFormat="1">
      <c r="A396" s="384">
        <v>44908</v>
      </c>
      <c r="B396" s="200" t="s">
        <v>2209</v>
      </c>
      <c r="C396" s="204" t="s">
        <v>21</v>
      </c>
      <c r="D396" s="261">
        <v>15000</v>
      </c>
      <c r="E396" s="261"/>
      <c r="F396" s="386">
        <f t="shared" si="11"/>
        <v>604050</v>
      </c>
      <c r="G396" s="60">
        <v>3</v>
      </c>
      <c r="H396" s="310"/>
      <c r="I396" s="549"/>
      <c r="J396" s="133"/>
      <c r="K396" s="133"/>
      <c r="L396" s="133"/>
      <c r="M396" s="133"/>
      <c r="N396" s="133"/>
      <c r="O396" s="133"/>
      <c r="P396" s="133"/>
      <c r="Q396" s="133"/>
      <c r="R396" s="133"/>
      <c r="S396" s="133"/>
      <c r="T396" s="133"/>
      <c r="U396" s="133"/>
      <c r="V396" s="133"/>
      <c r="W396" s="133"/>
      <c r="X396" s="133"/>
      <c r="Y396" s="133"/>
      <c r="Z396" s="133"/>
      <c r="AA396" s="133"/>
      <c r="AB396" s="133"/>
      <c r="AC396" s="133"/>
      <c r="AD396" s="133"/>
      <c r="AE396" s="133"/>
      <c r="AF396" s="133"/>
      <c r="AG396" s="133"/>
      <c r="AH396" s="133"/>
      <c r="AI396" s="133"/>
      <c r="AJ396" s="133"/>
      <c r="AK396" s="133"/>
      <c r="AL396" s="133"/>
      <c r="AM396" s="133"/>
      <c r="AN396" s="133"/>
      <c r="AO396" s="133"/>
      <c r="AP396" s="133"/>
      <c r="AQ396" s="133"/>
      <c r="AR396" s="133"/>
      <c r="AS396" s="133"/>
      <c r="AT396" s="133"/>
      <c r="AU396" s="133"/>
      <c r="AV396" s="133"/>
      <c r="AW396" s="133"/>
      <c r="AX396" s="133"/>
      <c r="AY396" s="133"/>
      <c r="AZ396" s="133"/>
      <c r="BA396" s="133"/>
      <c r="BB396" s="133"/>
      <c r="BC396" s="133"/>
      <c r="BD396" s="133"/>
      <c r="BE396" s="133"/>
      <c r="BF396" s="133"/>
      <c r="BG396" s="133"/>
      <c r="BH396" s="133"/>
      <c r="BI396" s="133"/>
      <c r="BJ396" s="133"/>
      <c r="BK396" s="133"/>
      <c r="BL396" s="133"/>
      <c r="BM396" s="133"/>
      <c r="BN396" s="133"/>
      <c r="BO396" s="133"/>
      <c r="BP396" s="133"/>
      <c r="BQ396" s="133"/>
      <c r="BR396" s="133"/>
      <c r="BS396" s="133"/>
      <c r="BT396" s="133"/>
      <c r="BU396" s="133"/>
      <c r="BV396" s="133"/>
      <c r="BW396" s="133"/>
      <c r="BX396" s="133"/>
      <c r="BY396" s="133"/>
      <c r="BZ396" s="133"/>
      <c r="CA396" s="133"/>
      <c r="CB396" s="133"/>
      <c r="CC396" s="133"/>
      <c r="CD396" s="133"/>
      <c r="CE396" s="133"/>
      <c r="CF396" s="133"/>
      <c r="CG396" s="133"/>
      <c r="CH396" s="133"/>
      <c r="CI396" s="133"/>
      <c r="CJ396" s="133"/>
      <c r="CK396" s="133"/>
      <c r="CL396" s="133"/>
      <c r="CM396" s="133"/>
      <c r="CN396" s="133"/>
      <c r="CO396" s="133"/>
      <c r="CP396" s="133"/>
      <c r="CQ396" s="133"/>
      <c r="CR396" s="133"/>
      <c r="CS396" s="133"/>
      <c r="CT396" s="133"/>
      <c r="CU396" s="133"/>
      <c r="CV396" s="133"/>
      <c r="CW396" s="133"/>
      <c r="CX396" s="133"/>
      <c r="CY396" s="133"/>
      <c r="CZ396" s="133"/>
      <c r="DA396" s="133"/>
      <c r="DB396" s="133"/>
      <c r="DC396" s="133"/>
      <c r="DD396" s="133"/>
      <c r="DE396" s="133"/>
      <c r="DF396" s="133"/>
      <c r="DG396" s="133"/>
      <c r="DH396" s="133"/>
      <c r="DI396" s="133"/>
      <c r="DJ396" s="133"/>
      <c r="DK396" s="133"/>
      <c r="DL396" s="133"/>
      <c r="DM396" s="133"/>
      <c r="DN396" s="133"/>
      <c r="DO396" s="133"/>
      <c r="DP396" s="133"/>
      <c r="DQ396" s="133"/>
      <c r="DR396" s="133"/>
      <c r="DS396" s="133"/>
      <c r="DT396" s="133"/>
      <c r="DU396" s="133"/>
      <c r="DV396" s="133"/>
      <c r="DW396" s="133"/>
      <c r="DX396" s="133"/>
      <c r="DY396" s="133"/>
      <c r="DZ396" s="133"/>
      <c r="EA396" s="133"/>
      <c r="EB396" s="133"/>
      <c r="EC396" s="133"/>
      <c r="ED396" s="133"/>
      <c r="EE396" s="133"/>
      <c r="EF396" s="133"/>
      <c r="EG396" s="133"/>
      <c r="EH396" s="133"/>
      <c r="EI396" s="133"/>
      <c r="EJ396" s="133"/>
      <c r="EK396" s="133"/>
      <c r="EL396" s="133"/>
      <c r="EM396" s="133"/>
      <c r="EN396" s="133"/>
      <c r="EO396" s="133"/>
      <c r="EP396" s="133"/>
      <c r="EQ396" s="133"/>
      <c r="ER396" s="133"/>
      <c r="ES396" s="133"/>
      <c r="ET396" s="133"/>
      <c r="EU396" s="133"/>
      <c r="EV396" s="133"/>
      <c r="EW396" s="133"/>
      <c r="EX396" s="133"/>
      <c r="EY396" s="133"/>
      <c r="EZ396" s="133"/>
      <c r="FA396" s="133"/>
      <c r="FB396" s="133"/>
      <c r="FC396" s="133"/>
      <c r="FD396" s="133"/>
      <c r="FE396" s="133"/>
      <c r="FF396" s="133"/>
      <c r="FG396" s="133"/>
      <c r="FH396" s="133"/>
      <c r="FI396" s="133"/>
      <c r="FJ396" s="133"/>
      <c r="FK396" s="133"/>
      <c r="FL396" s="133"/>
      <c r="FM396" s="133"/>
      <c r="FN396" s="133"/>
      <c r="FO396" s="133"/>
      <c r="FP396" s="133"/>
      <c r="FQ396" s="133"/>
      <c r="FR396" s="133"/>
      <c r="FS396" s="133"/>
      <c r="FT396" s="133"/>
      <c r="FU396" s="133"/>
      <c r="FV396" s="133"/>
      <c r="FW396" s="133"/>
      <c r="FX396" s="133"/>
      <c r="FY396" s="133"/>
      <c r="FZ396" s="133"/>
      <c r="GA396" s="133"/>
      <c r="GB396" s="133"/>
      <c r="GC396" s="133"/>
      <c r="GD396" s="133"/>
      <c r="GE396" s="133"/>
      <c r="GF396" s="133"/>
      <c r="GG396" s="133"/>
      <c r="GH396" s="133"/>
      <c r="GI396" s="133"/>
      <c r="GJ396" s="133"/>
      <c r="GK396" s="133"/>
      <c r="GL396" s="133"/>
      <c r="GM396" s="133"/>
      <c r="GN396" s="133"/>
      <c r="GO396" s="133"/>
      <c r="GP396" s="133"/>
      <c r="GQ396" s="133"/>
      <c r="GR396" s="133"/>
      <c r="GS396" s="133"/>
      <c r="GT396" s="133"/>
      <c r="GU396" s="133"/>
      <c r="GV396" s="133"/>
      <c r="GW396" s="133"/>
    </row>
    <row r="397" spans="1:205" s="296" customFormat="1">
      <c r="A397" s="384">
        <v>44908</v>
      </c>
      <c r="B397" s="200" t="s">
        <v>2209</v>
      </c>
      <c r="C397" s="204" t="s">
        <v>21</v>
      </c>
      <c r="D397" s="261">
        <v>15000</v>
      </c>
      <c r="E397" s="261"/>
      <c r="F397" s="386">
        <f t="shared" si="11"/>
        <v>619050</v>
      </c>
      <c r="G397" s="60">
        <v>3</v>
      </c>
      <c r="H397" s="310"/>
      <c r="I397" s="549"/>
      <c r="J397" s="133"/>
      <c r="K397" s="133"/>
      <c r="L397" s="133"/>
      <c r="M397" s="133"/>
      <c r="N397" s="133"/>
      <c r="O397" s="133"/>
      <c r="P397" s="133"/>
      <c r="Q397" s="133"/>
      <c r="R397" s="133"/>
      <c r="S397" s="133"/>
      <c r="T397" s="133"/>
      <c r="U397" s="133"/>
      <c r="V397" s="133"/>
      <c r="W397" s="133"/>
      <c r="X397" s="133"/>
      <c r="Y397" s="133"/>
      <c r="Z397" s="133"/>
      <c r="AA397" s="133"/>
      <c r="AB397" s="133"/>
      <c r="AC397" s="133"/>
      <c r="AD397" s="133"/>
      <c r="AE397" s="133"/>
      <c r="AF397" s="133"/>
      <c r="AG397" s="133"/>
      <c r="AH397" s="133"/>
      <c r="AI397" s="133"/>
      <c r="AJ397" s="133"/>
      <c r="AK397" s="133"/>
      <c r="AL397" s="133"/>
      <c r="AM397" s="133"/>
      <c r="AN397" s="133"/>
      <c r="AO397" s="133"/>
      <c r="AP397" s="133"/>
      <c r="AQ397" s="133"/>
      <c r="AR397" s="133"/>
      <c r="AS397" s="133"/>
      <c r="AT397" s="133"/>
      <c r="AU397" s="133"/>
      <c r="AV397" s="133"/>
      <c r="AW397" s="133"/>
      <c r="AX397" s="133"/>
      <c r="AY397" s="133"/>
      <c r="AZ397" s="133"/>
      <c r="BA397" s="133"/>
      <c r="BB397" s="133"/>
      <c r="BC397" s="133"/>
      <c r="BD397" s="133"/>
      <c r="BE397" s="133"/>
      <c r="BF397" s="133"/>
      <c r="BG397" s="133"/>
      <c r="BH397" s="133"/>
      <c r="BI397" s="133"/>
      <c r="BJ397" s="133"/>
      <c r="BK397" s="133"/>
      <c r="BL397" s="133"/>
      <c r="BM397" s="133"/>
      <c r="BN397" s="133"/>
      <c r="BO397" s="133"/>
      <c r="BP397" s="133"/>
      <c r="BQ397" s="133"/>
      <c r="BR397" s="133"/>
      <c r="BS397" s="133"/>
      <c r="BT397" s="133"/>
      <c r="BU397" s="133"/>
      <c r="BV397" s="133"/>
      <c r="BW397" s="133"/>
      <c r="BX397" s="133"/>
      <c r="BY397" s="133"/>
      <c r="BZ397" s="133"/>
      <c r="CA397" s="133"/>
      <c r="CB397" s="133"/>
      <c r="CC397" s="133"/>
      <c r="CD397" s="133"/>
      <c r="CE397" s="133"/>
      <c r="CF397" s="133"/>
      <c r="CG397" s="133"/>
      <c r="CH397" s="133"/>
      <c r="CI397" s="133"/>
      <c r="CJ397" s="133"/>
      <c r="CK397" s="133"/>
      <c r="CL397" s="133"/>
      <c r="CM397" s="133"/>
      <c r="CN397" s="133"/>
      <c r="CO397" s="133"/>
      <c r="CP397" s="133"/>
      <c r="CQ397" s="133"/>
      <c r="CR397" s="133"/>
      <c r="CS397" s="133"/>
      <c r="CT397" s="133"/>
      <c r="CU397" s="133"/>
      <c r="CV397" s="133"/>
      <c r="CW397" s="133"/>
      <c r="CX397" s="133"/>
      <c r="CY397" s="133"/>
      <c r="CZ397" s="133"/>
      <c r="DA397" s="133"/>
      <c r="DB397" s="133"/>
      <c r="DC397" s="133"/>
      <c r="DD397" s="133"/>
      <c r="DE397" s="133"/>
      <c r="DF397" s="133"/>
      <c r="DG397" s="133"/>
      <c r="DH397" s="133"/>
      <c r="DI397" s="133"/>
      <c r="DJ397" s="133"/>
      <c r="DK397" s="133"/>
      <c r="DL397" s="133"/>
      <c r="DM397" s="133"/>
      <c r="DN397" s="133"/>
      <c r="DO397" s="133"/>
      <c r="DP397" s="133"/>
      <c r="DQ397" s="133"/>
      <c r="DR397" s="133"/>
      <c r="DS397" s="133"/>
      <c r="DT397" s="133"/>
      <c r="DU397" s="133"/>
      <c r="DV397" s="133"/>
      <c r="DW397" s="133"/>
      <c r="DX397" s="133"/>
      <c r="DY397" s="133"/>
      <c r="DZ397" s="133"/>
      <c r="EA397" s="133"/>
      <c r="EB397" s="133"/>
      <c r="EC397" s="133"/>
      <c r="ED397" s="133"/>
      <c r="EE397" s="133"/>
      <c r="EF397" s="133"/>
      <c r="EG397" s="133"/>
      <c r="EH397" s="133"/>
      <c r="EI397" s="133"/>
      <c r="EJ397" s="133"/>
      <c r="EK397" s="133"/>
      <c r="EL397" s="133"/>
      <c r="EM397" s="133"/>
      <c r="EN397" s="133"/>
      <c r="EO397" s="133"/>
      <c r="EP397" s="133"/>
      <c r="EQ397" s="133"/>
      <c r="ER397" s="133"/>
      <c r="ES397" s="133"/>
      <c r="ET397" s="133"/>
      <c r="EU397" s="133"/>
      <c r="EV397" s="133"/>
      <c r="EW397" s="133"/>
      <c r="EX397" s="133"/>
      <c r="EY397" s="133"/>
      <c r="EZ397" s="133"/>
      <c r="FA397" s="133"/>
      <c r="FB397" s="133"/>
      <c r="FC397" s="133"/>
      <c r="FD397" s="133"/>
      <c r="FE397" s="133"/>
      <c r="FF397" s="133"/>
      <c r="FG397" s="133"/>
      <c r="FH397" s="133"/>
      <c r="FI397" s="133"/>
      <c r="FJ397" s="133"/>
      <c r="FK397" s="133"/>
      <c r="FL397" s="133"/>
      <c r="FM397" s="133"/>
      <c r="FN397" s="133"/>
      <c r="FO397" s="133"/>
      <c r="FP397" s="133"/>
      <c r="FQ397" s="133"/>
      <c r="FR397" s="133"/>
      <c r="FS397" s="133"/>
      <c r="FT397" s="133"/>
      <c r="FU397" s="133"/>
      <c r="FV397" s="133"/>
      <c r="FW397" s="133"/>
      <c r="FX397" s="133"/>
      <c r="FY397" s="133"/>
      <c r="FZ397" s="133"/>
      <c r="GA397" s="133"/>
      <c r="GB397" s="133"/>
      <c r="GC397" s="133"/>
      <c r="GD397" s="133"/>
      <c r="GE397" s="133"/>
      <c r="GF397" s="133"/>
      <c r="GG397" s="133"/>
      <c r="GH397" s="133"/>
      <c r="GI397" s="133"/>
      <c r="GJ397" s="133"/>
      <c r="GK397" s="133"/>
      <c r="GL397" s="133"/>
      <c r="GM397" s="133"/>
      <c r="GN397" s="133"/>
      <c r="GO397" s="133"/>
      <c r="GP397" s="133"/>
      <c r="GQ397" s="133"/>
      <c r="GR397" s="133"/>
      <c r="GS397" s="133"/>
      <c r="GT397" s="133"/>
      <c r="GU397" s="133"/>
      <c r="GV397" s="133"/>
      <c r="GW397" s="133"/>
    </row>
    <row r="398" spans="1:205" s="296" customFormat="1">
      <c r="A398" s="384">
        <v>44908</v>
      </c>
      <c r="B398" s="200" t="s">
        <v>2209</v>
      </c>
      <c r="C398" s="204" t="s">
        <v>21</v>
      </c>
      <c r="D398" s="261">
        <v>15000</v>
      </c>
      <c r="E398" s="261"/>
      <c r="F398" s="386">
        <f t="shared" si="11"/>
        <v>634050</v>
      </c>
      <c r="G398" s="60">
        <v>3</v>
      </c>
      <c r="H398" s="310"/>
      <c r="I398" s="549"/>
      <c r="J398" s="133"/>
      <c r="K398" s="133"/>
      <c r="L398" s="133"/>
      <c r="M398" s="133"/>
      <c r="N398" s="133"/>
      <c r="O398" s="133"/>
      <c r="P398" s="133"/>
      <c r="Q398" s="133"/>
      <c r="R398" s="133"/>
      <c r="S398" s="133"/>
      <c r="T398" s="133"/>
      <c r="U398" s="133"/>
      <c r="V398" s="133"/>
      <c r="W398" s="133"/>
      <c r="X398" s="133"/>
      <c r="Y398" s="133"/>
      <c r="Z398" s="133"/>
      <c r="AA398" s="133"/>
      <c r="AB398" s="133"/>
      <c r="AC398" s="133"/>
      <c r="AD398" s="133"/>
      <c r="AE398" s="133"/>
      <c r="AF398" s="133"/>
      <c r="AG398" s="133"/>
      <c r="AH398" s="133"/>
      <c r="AI398" s="133"/>
      <c r="AJ398" s="133"/>
      <c r="AK398" s="133"/>
      <c r="AL398" s="133"/>
      <c r="AM398" s="133"/>
      <c r="AN398" s="133"/>
      <c r="AO398" s="133"/>
      <c r="AP398" s="133"/>
      <c r="AQ398" s="133"/>
      <c r="AR398" s="133"/>
      <c r="AS398" s="133"/>
      <c r="AT398" s="133"/>
      <c r="AU398" s="133"/>
      <c r="AV398" s="133"/>
      <c r="AW398" s="133"/>
      <c r="AX398" s="133"/>
      <c r="AY398" s="133"/>
      <c r="AZ398" s="133"/>
      <c r="BA398" s="133"/>
      <c r="BB398" s="133"/>
      <c r="BC398" s="133"/>
      <c r="BD398" s="133"/>
      <c r="BE398" s="133"/>
      <c r="BF398" s="133"/>
      <c r="BG398" s="133"/>
      <c r="BH398" s="133"/>
      <c r="BI398" s="133"/>
      <c r="BJ398" s="133"/>
      <c r="BK398" s="133"/>
      <c r="BL398" s="133"/>
      <c r="BM398" s="133"/>
      <c r="BN398" s="133"/>
      <c r="BO398" s="133"/>
      <c r="BP398" s="133"/>
      <c r="BQ398" s="133"/>
      <c r="BR398" s="133"/>
      <c r="BS398" s="133"/>
      <c r="BT398" s="133"/>
      <c r="BU398" s="133"/>
      <c r="BV398" s="133"/>
      <c r="BW398" s="133"/>
      <c r="BX398" s="133"/>
      <c r="BY398" s="133"/>
      <c r="BZ398" s="133"/>
      <c r="CA398" s="133"/>
      <c r="CB398" s="133"/>
      <c r="CC398" s="133"/>
      <c r="CD398" s="133"/>
      <c r="CE398" s="133"/>
      <c r="CF398" s="133"/>
      <c r="CG398" s="133"/>
      <c r="CH398" s="133"/>
      <c r="CI398" s="133"/>
      <c r="CJ398" s="133"/>
      <c r="CK398" s="133"/>
      <c r="CL398" s="133"/>
      <c r="CM398" s="133"/>
      <c r="CN398" s="133"/>
      <c r="CO398" s="133"/>
      <c r="CP398" s="133"/>
      <c r="CQ398" s="133"/>
      <c r="CR398" s="133"/>
      <c r="CS398" s="133"/>
      <c r="CT398" s="133"/>
      <c r="CU398" s="133"/>
      <c r="CV398" s="133"/>
      <c r="CW398" s="133"/>
      <c r="CX398" s="133"/>
      <c r="CY398" s="133"/>
      <c r="CZ398" s="133"/>
      <c r="DA398" s="133"/>
      <c r="DB398" s="133"/>
      <c r="DC398" s="133"/>
      <c r="DD398" s="133"/>
      <c r="DE398" s="133"/>
      <c r="DF398" s="133"/>
      <c r="DG398" s="133"/>
      <c r="DH398" s="133"/>
      <c r="DI398" s="133"/>
      <c r="DJ398" s="133"/>
      <c r="DK398" s="133"/>
      <c r="DL398" s="133"/>
      <c r="DM398" s="133"/>
      <c r="DN398" s="133"/>
      <c r="DO398" s="133"/>
      <c r="DP398" s="133"/>
      <c r="DQ398" s="133"/>
      <c r="DR398" s="133"/>
      <c r="DS398" s="133"/>
      <c r="DT398" s="133"/>
      <c r="DU398" s="133"/>
      <c r="DV398" s="133"/>
      <c r="DW398" s="133"/>
      <c r="DX398" s="133"/>
      <c r="DY398" s="133"/>
      <c r="DZ398" s="133"/>
      <c r="EA398" s="133"/>
      <c r="EB398" s="133"/>
      <c r="EC398" s="133"/>
      <c r="ED398" s="133"/>
      <c r="EE398" s="133"/>
      <c r="EF398" s="133"/>
      <c r="EG398" s="133"/>
      <c r="EH398" s="133"/>
      <c r="EI398" s="133"/>
      <c r="EJ398" s="133"/>
      <c r="EK398" s="133"/>
      <c r="EL398" s="133"/>
      <c r="EM398" s="133"/>
      <c r="EN398" s="133"/>
      <c r="EO398" s="133"/>
      <c r="EP398" s="133"/>
      <c r="EQ398" s="133"/>
      <c r="ER398" s="133"/>
      <c r="ES398" s="133"/>
      <c r="ET398" s="133"/>
      <c r="EU398" s="133"/>
      <c r="EV398" s="133"/>
      <c r="EW398" s="133"/>
      <c r="EX398" s="133"/>
      <c r="EY398" s="133"/>
      <c r="EZ398" s="133"/>
      <c r="FA398" s="133"/>
      <c r="FB398" s="133"/>
      <c r="FC398" s="133"/>
      <c r="FD398" s="133"/>
      <c r="FE398" s="133"/>
      <c r="FF398" s="133"/>
      <c r="FG398" s="133"/>
      <c r="FH398" s="133"/>
      <c r="FI398" s="133"/>
      <c r="FJ398" s="133"/>
      <c r="FK398" s="133"/>
      <c r="FL398" s="133"/>
      <c r="FM398" s="133"/>
      <c r="FN398" s="133"/>
      <c r="FO398" s="133"/>
      <c r="FP398" s="133"/>
      <c r="FQ398" s="133"/>
      <c r="FR398" s="133"/>
      <c r="FS398" s="133"/>
      <c r="FT398" s="133"/>
      <c r="FU398" s="133"/>
      <c r="FV398" s="133"/>
      <c r="FW398" s="133"/>
      <c r="FX398" s="133"/>
      <c r="FY398" s="133"/>
      <c r="FZ398" s="133"/>
      <c r="GA398" s="133"/>
      <c r="GB398" s="133"/>
      <c r="GC398" s="133"/>
      <c r="GD398" s="133"/>
      <c r="GE398" s="133"/>
      <c r="GF398" s="133"/>
      <c r="GG398" s="133"/>
      <c r="GH398" s="133"/>
      <c r="GI398" s="133"/>
      <c r="GJ398" s="133"/>
      <c r="GK398" s="133"/>
      <c r="GL398" s="133"/>
      <c r="GM398" s="133"/>
      <c r="GN398" s="133"/>
      <c r="GO398" s="133"/>
      <c r="GP398" s="133"/>
      <c r="GQ398" s="133"/>
      <c r="GR398" s="133"/>
      <c r="GS398" s="133"/>
      <c r="GT398" s="133"/>
      <c r="GU398" s="133"/>
      <c r="GV398" s="133"/>
      <c r="GW398" s="133"/>
    </row>
    <row r="399" spans="1:205" s="296" customFormat="1">
      <c r="A399" s="384">
        <v>44908</v>
      </c>
      <c r="B399" s="200" t="s">
        <v>2209</v>
      </c>
      <c r="C399" s="204" t="s">
        <v>618</v>
      </c>
      <c r="D399" s="261">
        <v>200000000</v>
      </c>
      <c r="E399" s="261"/>
      <c r="F399" s="386">
        <f t="shared" si="11"/>
        <v>200634050</v>
      </c>
      <c r="G399" s="60"/>
      <c r="H399" s="310"/>
      <c r="I399" s="549"/>
      <c r="J399" s="133"/>
      <c r="K399" s="133"/>
      <c r="L399" s="133"/>
      <c r="M399" s="133"/>
      <c r="N399" s="133"/>
      <c r="O399" s="133"/>
      <c r="P399" s="133"/>
      <c r="Q399" s="133"/>
      <c r="R399" s="133"/>
      <c r="S399" s="133"/>
      <c r="T399" s="133"/>
      <c r="U399" s="133"/>
      <c r="V399" s="133"/>
      <c r="W399" s="133"/>
      <c r="X399" s="133"/>
      <c r="Y399" s="133"/>
      <c r="Z399" s="133"/>
      <c r="AA399" s="133"/>
      <c r="AB399" s="133"/>
      <c r="AC399" s="133"/>
      <c r="AD399" s="133"/>
      <c r="AE399" s="133"/>
      <c r="AF399" s="133"/>
      <c r="AG399" s="133"/>
      <c r="AH399" s="133"/>
      <c r="AI399" s="133"/>
      <c r="AJ399" s="133"/>
      <c r="AK399" s="133"/>
      <c r="AL399" s="133"/>
      <c r="AM399" s="133"/>
      <c r="AN399" s="133"/>
      <c r="AO399" s="133"/>
      <c r="AP399" s="133"/>
      <c r="AQ399" s="133"/>
      <c r="AR399" s="133"/>
      <c r="AS399" s="133"/>
      <c r="AT399" s="133"/>
      <c r="AU399" s="133"/>
      <c r="AV399" s="133"/>
      <c r="AW399" s="133"/>
      <c r="AX399" s="133"/>
      <c r="AY399" s="133"/>
      <c r="AZ399" s="133"/>
      <c r="BA399" s="133"/>
      <c r="BB399" s="133"/>
      <c r="BC399" s="133"/>
      <c r="BD399" s="133"/>
      <c r="BE399" s="133"/>
      <c r="BF399" s="133"/>
      <c r="BG399" s="133"/>
      <c r="BH399" s="133"/>
      <c r="BI399" s="133"/>
      <c r="BJ399" s="133"/>
      <c r="BK399" s="133"/>
      <c r="BL399" s="133"/>
      <c r="BM399" s="133"/>
      <c r="BN399" s="133"/>
      <c r="BO399" s="133"/>
      <c r="BP399" s="133"/>
      <c r="BQ399" s="133"/>
      <c r="BR399" s="133"/>
      <c r="BS399" s="133"/>
      <c r="BT399" s="133"/>
      <c r="BU399" s="133"/>
      <c r="BV399" s="133"/>
      <c r="BW399" s="133"/>
      <c r="BX399" s="133"/>
      <c r="BY399" s="133"/>
      <c r="BZ399" s="133"/>
      <c r="CA399" s="133"/>
      <c r="CB399" s="133"/>
      <c r="CC399" s="133"/>
      <c r="CD399" s="133"/>
      <c r="CE399" s="133"/>
      <c r="CF399" s="133"/>
      <c r="CG399" s="133"/>
      <c r="CH399" s="133"/>
      <c r="CI399" s="133"/>
      <c r="CJ399" s="133"/>
      <c r="CK399" s="133"/>
      <c r="CL399" s="133"/>
      <c r="CM399" s="133"/>
      <c r="CN399" s="133"/>
      <c r="CO399" s="133"/>
      <c r="CP399" s="133"/>
      <c r="CQ399" s="133"/>
      <c r="CR399" s="133"/>
      <c r="CS399" s="133"/>
      <c r="CT399" s="133"/>
      <c r="CU399" s="133"/>
      <c r="CV399" s="133"/>
      <c r="CW399" s="133"/>
      <c r="CX399" s="133"/>
      <c r="CY399" s="133"/>
      <c r="CZ399" s="133"/>
      <c r="DA399" s="133"/>
      <c r="DB399" s="133"/>
      <c r="DC399" s="133"/>
      <c r="DD399" s="133"/>
      <c r="DE399" s="133"/>
      <c r="DF399" s="133"/>
      <c r="DG399" s="133"/>
      <c r="DH399" s="133"/>
      <c r="DI399" s="133"/>
      <c r="DJ399" s="133"/>
      <c r="DK399" s="133"/>
      <c r="DL399" s="133"/>
      <c r="DM399" s="133"/>
      <c r="DN399" s="133"/>
      <c r="DO399" s="133"/>
      <c r="DP399" s="133"/>
      <c r="DQ399" s="133"/>
      <c r="DR399" s="133"/>
      <c r="DS399" s="133"/>
      <c r="DT399" s="133"/>
      <c r="DU399" s="133"/>
      <c r="DV399" s="133"/>
      <c r="DW399" s="133"/>
      <c r="DX399" s="133"/>
      <c r="DY399" s="133"/>
      <c r="DZ399" s="133"/>
      <c r="EA399" s="133"/>
      <c r="EB399" s="133"/>
      <c r="EC399" s="133"/>
      <c r="ED399" s="133"/>
      <c r="EE399" s="133"/>
      <c r="EF399" s="133"/>
      <c r="EG399" s="133"/>
      <c r="EH399" s="133"/>
      <c r="EI399" s="133"/>
      <c r="EJ399" s="133"/>
      <c r="EK399" s="133"/>
      <c r="EL399" s="133"/>
      <c r="EM399" s="133"/>
      <c r="EN399" s="133"/>
      <c r="EO399" s="133"/>
      <c r="EP399" s="133"/>
      <c r="EQ399" s="133"/>
      <c r="ER399" s="133"/>
      <c r="ES399" s="133"/>
      <c r="ET399" s="133"/>
      <c r="EU399" s="133"/>
      <c r="EV399" s="133"/>
      <c r="EW399" s="133"/>
      <c r="EX399" s="133"/>
      <c r="EY399" s="133"/>
      <c r="EZ399" s="133"/>
      <c r="FA399" s="133"/>
      <c r="FB399" s="133"/>
      <c r="FC399" s="133"/>
      <c r="FD399" s="133"/>
      <c r="FE399" s="133"/>
      <c r="FF399" s="133"/>
      <c r="FG399" s="133"/>
      <c r="FH399" s="133"/>
      <c r="FI399" s="133"/>
      <c r="FJ399" s="133"/>
      <c r="FK399" s="133"/>
      <c r="FL399" s="133"/>
      <c r="FM399" s="133"/>
      <c r="FN399" s="133"/>
      <c r="FO399" s="133"/>
      <c r="FP399" s="133"/>
      <c r="FQ399" s="133"/>
      <c r="FR399" s="133"/>
      <c r="FS399" s="133"/>
      <c r="FT399" s="133"/>
      <c r="FU399" s="133"/>
      <c r="FV399" s="133"/>
      <c r="FW399" s="133"/>
      <c r="FX399" s="133"/>
      <c r="FY399" s="133"/>
      <c r="FZ399" s="133"/>
      <c r="GA399" s="133"/>
      <c r="GB399" s="133"/>
      <c r="GC399" s="133"/>
      <c r="GD399" s="133"/>
      <c r="GE399" s="133"/>
      <c r="GF399" s="133"/>
      <c r="GG399" s="133"/>
      <c r="GH399" s="133"/>
      <c r="GI399" s="133"/>
      <c r="GJ399" s="133"/>
      <c r="GK399" s="133"/>
      <c r="GL399" s="133"/>
      <c r="GM399" s="133"/>
      <c r="GN399" s="133"/>
      <c r="GO399" s="133"/>
      <c r="GP399" s="133"/>
      <c r="GQ399" s="133"/>
      <c r="GR399" s="133"/>
      <c r="GS399" s="133"/>
      <c r="GT399" s="133"/>
      <c r="GU399" s="133"/>
      <c r="GV399" s="133"/>
      <c r="GW399" s="133"/>
    </row>
    <row r="400" spans="1:205" s="296" customFormat="1" ht="25.5">
      <c r="A400" s="384">
        <v>44908</v>
      </c>
      <c r="B400" s="200" t="s">
        <v>2209</v>
      </c>
      <c r="C400" s="204" t="s">
        <v>2582</v>
      </c>
      <c r="D400" s="261"/>
      <c r="E400" s="261">
        <v>7114000</v>
      </c>
      <c r="F400" s="386">
        <f t="shared" si="11"/>
        <v>193520050</v>
      </c>
      <c r="G400" s="60">
        <v>8</v>
      </c>
      <c r="H400" s="965" t="s">
        <v>39</v>
      </c>
      <c r="I400" s="549"/>
      <c r="J400" s="133"/>
      <c r="K400" s="133"/>
      <c r="L400" s="133"/>
      <c r="M400" s="133"/>
      <c r="N400" s="133"/>
      <c r="O400" s="133"/>
      <c r="P400" s="133"/>
      <c r="Q400" s="133"/>
      <c r="R400" s="133"/>
      <c r="S400" s="133"/>
      <c r="T400" s="133"/>
      <c r="U400" s="133"/>
      <c r="V400" s="133"/>
      <c r="W400" s="133"/>
      <c r="X400" s="133"/>
      <c r="Y400" s="133"/>
      <c r="Z400" s="133"/>
      <c r="AA400" s="133"/>
      <c r="AB400" s="133"/>
      <c r="AC400" s="133"/>
      <c r="AD400" s="133"/>
      <c r="AE400" s="133"/>
      <c r="AF400" s="133"/>
      <c r="AG400" s="133"/>
      <c r="AH400" s="133"/>
      <c r="AI400" s="133"/>
      <c r="AJ400" s="133"/>
      <c r="AK400" s="133"/>
      <c r="AL400" s="133"/>
      <c r="AM400" s="133"/>
      <c r="AN400" s="133"/>
      <c r="AO400" s="133"/>
      <c r="AP400" s="133"/>
      <c r="AQ400" s="133"/>
      <c r="AR400" s="133"/>
      <c r="AS400" s="133"/>
      <c r="AT400" s="133"/>
      <c r="AU400" s="133"/>
      <c r="AV400" s="133"/>
      <c r="AW400" s="133"/>
      <c r="AX400" s="133"/>
      <c r="AY400" s="133"/>
      <c r="AZ400" s="133"/>
      <c r="BA400" s="133"/>
      <c r="BB400" s="133"/>
      <c r="BC400" s="133"/>
      <c r="BD400" s="133"/>
      <c r="BE400" s="133"/>
      <c r="BF400" s="133"/>
      <c r="BG400" s="133"/>
      <c r="BH400" s="133"/>
      <c r="BI400" s="133"/>
      <c r="BJ400" s="133"/>
      <c r="BK400" s="133"/>
      <c r="BL400" s="133"/>
      <c r="BM400" s="133"/>
      <c r="BN400" s="133"/>
      <c r="BO400" s="133"/>
      <c r="BP400" s="133"/>
      <c r="BQ400" s="133"/>
      <c r="BR400" s="133"/>
      <c r="BS400" s="133"/>
      <c r="BT400" s="133"/>
      <c r="BU400" s="133"/>
      <c r="BV400" s="133"/>
      <c r="BW400" s="133"/>
      <c r="BX400" s="133"/>
      <c r="BY400" s="133"/>
      <c r="BZ400" s="133"/>
      <c r="CA400" s="133"/>
      <c r="CB400" s="133"/>
      <c r="CC400" s="133"/>
      <c r="CD400" s="133"/>
      <c r="CE400" s="133"/>
      <c r="CF400" s="133"/>
      <c r="CG400" s="133"/>
      <c r="CH400" s="133"/>
      <c r="CI400" s="133"/>
      <c r="CJ400" s="133"/>
      <c r="CK400" s="133"/>
      <c r="CL400" s="133"/>
      <c r="CM400" s="133"/>
      <c r="CN400" s="133"/>
      <c r="CO400" s="133"/>
      <c r="CP400" s="133"/>
      <c r="CQ400" s="133"/>
      <c r="CR400" s="133"/>
      <c r="CS400" s="133"/>
      <c r="CT400" s="133"/>
      <c r="CU400" s="133"/>
      <c r="CV400" s="133"/>
      <c r="CW400" s="133"/>
      <c r="CX400" s="133"/>
      <c r="CY400" s="133"/>
      <c r="CZ400" s="133"/>
      <c r="DA400" s="133"/>
      <c r="DB400" s="133"/>
      <c r="DC400" s="133"/>
      <c r="DD400" s="133"/>
      <c r="DE400" s="133"/>
      <c r="DF400" s="133"/>
      <c r="DG400" s="133"/>
      <c r="DH400" s="133"/>
      <c r="DI400" s="133"/>
      <c r="DJ400" s="133"/>
      <c r="DK400" s="133"/>
      <c r="DL400" s="133"/>
      <c r="DM400" s="133"/>
      <c r="DN400" s="133"/>
      <c r="DO400" s="133"/>
      <c r="DP400" s="133"/>
      <c r="DQ400" s="133"/>
      <c r="DR400" s="133"/>
      <c r="DS400" s="133"/>
      <c r="DT400" s="133"/>
      <c r="DU400" s="133"/>
      <c r="DV400" s="133"/>
      <c r="DW400" s="133"/>
      <c r="DX400" s="133"/>
      <c r="DY400" s="133"/>
      <c r="DZ400" s="133"/>
      <c r="EA400" s="133"/>
      <c r="EB400" s="133"/>
      <c r="EC400" s="133"/>
      <c r="ED400" s="133"/>
      <c r="EE400" s="133"/>
      <c r="EF400" s="133"/>
      <c r="EG400" s="133"/>
      <c r="EH400" s="133"/>
      <c r="EI400" s="133"/>
      <c r="EJ400" s="133"/>
      <c r="EK400" s="133"/>
      <c r="EL400" s="133"/>
      <c r="EM400" s="133"/>
      <c r="EN400" s="133"/>
      <c r="EO400" s="133"/>
      <c r="EP400" s="133"/>
      <c r="EQ400" s="133"/>
      <c r="ER400" s="133"/>
      <c r="ES400" s="133"/>
      <c r="ET400" s="133"/>
      <c r="EU400" s="133"/>
      <c r="EV400" s="133"/>
      <c r="EW400" s="133"/>
      <c r="EX400" s="133"/>
      <c r="EY400" s="133"/>
      <c r="EZ400" s="133"/>
      <c r="FA400" s="133"/>
      <c r="FB400" s="133"/>
      <c r="FC400" s="133"/>
      <c r="FD400" s="133"/>
      <c r="FE400" s="133"/>
      <c r="FF400" s="133"/>
      <c r="FG400" s="133"/>
      <c r="FH400" s="133"/>
      <c r="FI400" s="133"/>
      <c r="FJ400" s="133"/>
      <c r="FK400" s="133"/>
      <c r="FL400" s="133"/>
      <c r="FM400" s="133"/>
      <c r="FN400" s="133"/>
      <c r="FO400" s="133"/>
      <c r="FP400" s="133"/>
      <c r="FQ400" s="133"/>
      <c r="FR400" s="133"/>
      <c r="FS400" s="133"/>
      <c r="FT400" s="133"/>
      <c r="FU400" s="133"/>
      <c r="FV400" s="133"/>
      <c r="FW400" s="133"/>
      <c r="FX400" s="133"/>
      <c r="FY400" s="133"/>
      <c r="FZ400" s="133"/>
      <c r="GA400" s="133"/>
      <c r="GB400" s="133"/>
      <c r="GC400" s="133"/>
      <c r="GD400" s="133"/>
      <c r="GE400" s="133"/>
      <c r="GF400" s="133"/>
      <c r="GG400" s="133"/>
      <c r="GH400" s="133"/>
      <c r="GI400" s="133"/>
      <c r="GJ400" s="133"/>
      <c r="GK400" s="133"/>
      <c r="GL400" s="133"/>
      <c r="GM400" s="133"/>
      <c r="GN400" s="133"/>
      <c r="GO400" s="133"/>
      <c r="GP400" s="133"/>
      <c r="GQ400" s="133"/>
      <c r="GR400" s="133"/>
      <c r="GS400" s="133"/>
      <c r="GT400" s="133"/>
      <c r="GU400" s="133"/>
      <c r="GV400" s="133"/>
      <c r="GW400" s="133"/>
    </row>
    <row r="401" spans="1:205" s="296" customFormat="1">
      <c r="A401" s="384">
        <v>44908</v>
      </c>
      <c r="B401" s="200" t="s">
        <v>2209</v>
      </c>
      <c r="C401" s="216" t="s">
        <v>2184</v>
      </c>
      <c r="D401" s="214"/>
      <c r="E401" s="261">
        <v>130894000</v>
      </c>
      <c r="F401" s="386">
        <f t="shared" si="11"/>
        <v>62626050</v>
      </c>
      <c r="G401" s="60">
        <v>6</v>
      </c>
      <c r="H401" s="310">
        <v>6.1</v>
      </c>
      <c r="I401" s="549"/>
      <c r="J401" s="133"/>
      <c r="K401" s="133"/>
      <c r="L401" s="133"/>
      <c r="M401" s="133"/>
      <c r="N401" s="133"/>
      <c r="O401" s="133"/>
      <c r="P401" s="133"/>
      <c r="Q401" s="133"/>
      <c r="R401" s="133"/>
      <c r="S401" s="133"/>
      <c r="T401" s="133"/>
      <c r="U401" s="133"/>
      <c r="V401" s="133"/>
      <c r="W401" s="133"/>
      <c r="X401" s="133"/>
      <c r="Y401" s="133"/>
      <c r="Z401" s="133"/>
      <c r="AA401" s="133"/>
      <c r="AB401" s="133"/>
      <c r="AC401" s="133"/>
      <c r="AD401" s="133"/>
      <c r="AE401" s="133"/>
      <c r="AF401" s="133"/>
      <c r="AG401" s="133"/>
      <c r="AH401" s="133"/>
      <c r="AI401" s="133"/>
      <c r="AJ401" s="133"/>
      <c r="AK401" s="133"/>
      <c r="AL401" s="133"/>
      <c r="AM401" s="133"/>
      <c r="AN401" s="133"/>
      <c r="AO401" s="133"/>
      <c r="AP401" s="133"/>
      <c r="AQ401" s="133"/>
      <c r="AR401" s="133"/>
      <c r="AS401" s="133"/>
      <c r="AT401" s="133"/>
      <c r="AU401" s="133"/>
      <c r="AV401" s="133"/>
      <c r="AW401" s="133"/>
      <c r="AX401" s="133"/>
      <c r="AY401" s="133"/>
      <c r="AZ401" s="133"/>
      <c r="BA401" s="133"/>
      <c r="BB401" s="133"/>
      <c r="BC401" s="133"/>
      <c r="BD401" s="133"/>
      <c r="BE401" s="133"/>
      <c r="BF401" s="133"/>
      <c r="BG401" s="133"/>
      <c r="BH401" s="133"/>
      <c r="BI401" s="133"/>
      <c r="BJ401" s="133"/>
      <c r="BK401" s="133"/>
      <c r="BL401" s="133"/>
      <c r="BM401" s="133"/>
      <c r="BN401" s="133"/>
      <c r="BO401" s="133"/>
      <c r="BP401" s="133"/>
      <c r="BQ401" s="133"/>
      <c r="BR401" s="133"/>
      <c r="BS401" s="133"/>
      <c r="BT401" s="133"/>
      <c r="BU401" s="133"/>
      <c r="BV401" s="133"/>
      <c r="BW401" s="133"/>
      <c r="BX401" s="133"/>
      <c r="BY401" s="133"/>
      <c r="BZ401" s="133"/>
      <c r="CA401" s="133"/>
      <c r="CB401" s="133"/>
      <c r="CC401" s="133"/>
      <c r="CD401" s="133"/>
      <c r="CE401" s="133"/>
      <c r="CF401" s="133"/>
      <c r="CG401" s="133"/>
      <c r="CH401" s="133"/>
      <c r="CI401" s="133"/>
      <c r="CJ401" s="133"/>
      <c r="CK401" s="133"/>
      <c r="CL401" s="133"/>
      <c r="CM401" s="133"/>
      <c r="CN401" s="133"/>
      <c r="CO401" s="133"/>
      <c r="CP401" s="133"/>
      <c r="CQ401" s="133"/>
      <c r="CR401" s="133"/>
      <c r="CS401" s="133"/>
      <c r="CT401" s="133"/>
      <c r="CU401" s="133"/>
      <c r="CV401" s="133"/>
      <c r="CW401" s="133"/>
      <c r="CX401" s="133"/>
      <c r="CY401" s="133"/>
      <c r="CZ401" s="133"/>
      <c r="DA401" s="133"/>
      <c r="DB401" s="133"/>
      <c r="DC401" s="133"/>
      <c r="DD401" s="133"/>
      <c r="DE401" s="133"/>
      <c r="DF401" s="133"/>
      <c r="DG401" s="133"/>
      <c r="DH401" s="133"/>
      <c r="DI401" s="133"/>
      <c r="DJ401" s="133"/>
      <c r="DK401" s="133"/>
      <c r="DL401" s="133"/>
      <c r="DM401" s="133"/>
      <c r="DN401" s="133"/>
      <c r="DO401" s="133"/>
      <c r="DP401" s="133"/>
      <c r="DQ401" s="133"/>
      <c r="DR401" s="133"/>
      <c r="DS401" s="133"/>
      <c r="DT401" s="133"/>
      <c r="DU401" s="133"/>
      <c r="DV401" s="133"/>
      <c r="DW401" s="133"/>
      <c r="DX401" s="133"/>
      <c r="DY401" s="133"/>
      <c r="DZ401" s="133"/>
      <c r="EA401" s="133"/>
      <c r="EB401" s="133"/>
      <c r="EC401" s="133"/>
      <c r="ED401" s="133"/>
      <c r="EE401" s="133"/>
      <c r="EF401" s="133"/>
      <c r="EG401" s="133"/>
      <c r="EH401" s="133"/>
      <c r="EI401" s="133"/>
      <c r="EJ401" s="133"/>
      <c r="EK401" s="133"/>
      <c r="EL401" s="133"/>
      <c r="EM401" s="133"/>
      <c r="EN401" s="133"/>
      <c r="EO401" s="133"/>
      <c r="EP401" s="133"/>
      <c r="EQ401" s="133"/>
      <c r="ER401" s="133"/>
      <c r="ES401" s="133"/>
      <c r="ET401" s="133"/>
      <c r="EU401" s="133"/>
      <c r="EV401" s="133"/>
      <c r="EW401" s="133"/>
      <c r="EX401" s="133"/>
      <c r="EY401" s="133"/>
      <c r="EZ401" s="133"/>
      <c r="FA401" s="133"/>
      <c r="FB401" s="133"/>
      <c r="FC401" s="133"/>
      <c r="FD401" s="133"/>
      <c r="FE401" s="133"/>
      <c r="FF401" s="133"/>
      <c r="FG401" s="133"/>
      <c r="FH401" s="133"/>
      <c r="FI401" s="133"/>
      <c r="FJ401" s="133"/>
      <c r="FK401" s="133"/>
      <c r="FL401" s="133"/>
      <c r="FM401" s="133"/>
      <c r="FN401" s="133"/>
      <c r="FO401" s="133"/>
      <c r="FP401" s="133"/>
      <c r="FQ401" s="133"/>
      <c r="FR401" s="133"/>
      <c r="FS401" s="133"/>
      <c r="FT401" s="133"/>
      <c r="FU401" s="133"/>
      <c r="FV401" s="133"/>
      <c r="FW401" s="133"/>
      <c r="FX401" s="133"/>
      <c r="FY401" s="133"/>
      <c r="FZ401" s="133"/>
      <c r="GA401" s="133"/>
      <c r="GB401" s="133"/>
      <c r="GC401" s="133"/>
      <c r="GD401" s="133"/>
      <c r="GE401" s="133"/>
      <c r="GF401" s="133"/>
      <c r="GG401" s="133"/>
      <c r="GH401" s="133"/>
      <c r="GI401" s="133"/>
      <c r="GJ401" s="133"/>
      <c r="GK401" s="133"/>
      <c r="GL401" s="133"/>
      <c r="GM401" s="133"/>
      <c r="GN401" s="133"/>
      <c r="GO401" s="133"/>
      <c r="GP401" s="133"/>
      <c r="GQ401" s="133"/>
      <c r="GR401" s="133"/>
      <c r="GS401" s="133"/>
      <c r="GT401" s="133"/>
      <c r="GU401" s="133"/>
      <c r="GV401" s="133"/>
      <c r="GW401" s="133"/>
    </row>
    <row r="402" spans="1:205" s="296" customFormat="1">
      <c r="A402" s="384">
        <v>44911</v>
      </c>
      <c r="B402" s="200" t="s">
        <v>2210</v>
      </c>
      <c r="C402" s="204" t="s">
        <v>21</v>
      </c>
      <c r="D402" s="261">
        <v>30000</v>
      </c>
      <c r="E402" s="261"/>
      <c r="F402" s="386">
        <f t="shared" si="11"/>
        <v>62656050</v>
      </c>
      <c r="G402" s="60">
        <v>3</v>
      </c>
      <c r="H402" s="310"/>
      <c r="I402" s="549"/>
      <c r="J402" s="133"/>
      <c r="K402" s="133"/>
      <c r="L402" s="133"/>
      <c r="M402" s="133"/>
      <c r="N402" s="133"/>
      <c r="O402" s="133"/>
      <c r="P402" s="133"/>
      <c r="Q402" s="133"/>
      <c r="R402" s="133"/>
      <c r="S402" s="133"/>
      <c r="T402" s="133"/>
      <c r="U402" s="133"/>
      <c r="V402" s="133"/>
      <c r="W402" s="133"/>
      <c r="X402" s="133"/>
      <c r="Y402" s="133"/>
      <c r="Z402" s="133"/>
      <c r="AA402" s="133"/>
      <c r="AB402" s="133"/>
      <c r="AC402" s="133"/>
      <c r="AD402" s="133"/>
      <c r="AE402" s="133"/>
      <c r="AF402" s="133"/>
      <c r="AG402" s="133"/>
      <c r="AH402" s="133"/>
      <c r="AI402" s="133"/>
      <c r="AJ402" s="133"/>
      <c r="AK402" s="133"/>
      <c r="AL402" s="133"/>
      <c r="AM402" s="133"/>
      <c r="AN402" s="133"/>
      <c r="AO402" s="133"/>
      <c r="AP402" s="133"/>
      <c r="AQ402" s="133"/>
      <c r="AR402" s="133"/>
      <c r="AS402" s="133"/>
      <c r="AT402" s="133"/>
      <c r="AU402" s="133"/>
      <c r="AV402" s="133"/>
      <c r="AW402" s="133"/>
      <c r="AX402" s="133"/>
      <c r="AY402" s="133"/>
      <c r="AZ402" s="133"/>
      <c r="BA402" s="133"/>
      <c r="BB402" s="133"/>
      <c r="BC402" s="133"/>
      <c r="BD402" s="133"/>
      <c r="BE402" s="133"/>
      <c r="BF402" s="133"/>
      <c r="BG402" s="133"/>
      <c r="BH402" s="133"/>
      <c r="BI402" s="133"/>
      <c r="BJ402" s="133"/>
      <c r="BK402" s="133"/>
      <c r="BL402" s="133"/>
      <c r="BM402" s="133"/>
      <c r="BN402" s="133"/>
      <c r="BO402" s="133"/>
      <c r="BP402" s="133"/>
      <c r="BQ402" s="133"/>
      <c r="BR402" s="133"/>
      <c r="BS402" s="133"/>
      <c r="BT402" s="133"/>
      <c r="BU402" s="133"/>
      <c r="BV402" s="133"/>
      <c r="BW402" s="133"/>
      <c r="BX402" s="133"/>
      <c r="BY402" s="133"/>
      <c r="BZ402" s="133"/>
      <c r="CA402" s="133"/>
      <c r="CB402" s="133"/>
      <c r="CC402" s="133"/>
      <c r="CD402" s="133"/>
      <c r="CE402" s="133"/>
      <c r="CF402" s="133"/>
      <c r="CG402" s="133"/>
      <c r="CH402" s="133"/>
      <c r="CI402" s="133"/>
      <c r="CJ402" s="133"/>
      <c r="CK402" s="133"/>
      <c r="CL402" s="133"/>
      <c r="CM402" s="133"/>
      <c r="CN402" s="133"/>
      <c r="CO402" s="133"/>
      <c r="CP402" s="133"/>
      <c r="CQ402" s="133"/>
      <c r="CR402" s="133"/>
      <c r="CS402" s="133"/>
      <c r="CT402" s="133"/>
      <c r="CU402" s="133"/>
      <c r="CV402" s="133"/>
      <c r="CW402" s="133"/>
      <c r="CX402" s="133"/>
      <c r="CY402" s="133"/>
      <c r="CZ402" s="133"/>
      <c r="DA402" s="133"/>
      <c r="DB402" s="133"/>
      <c r="DC402" s="133"/>
      <c r="DD402" s="133"/>
      <c r="DE402" s="133"/>
      <c r="DF402" s="133"/>
      <c r="DG402" s="133"/>
      <c r="DH402" s="133"/>
      <c r="DI402" s="133"/>
      <c r="DJ402" s="133"/>
      <c r="DK402" s="133"/>
      <c r="DL402" s="133"/>
      <c r="DM402" s="133"/>
      <c r="DN402" s="133"/>
      <c r="DO402" s="133"/>
      <c r="DP402" s="133"/>
      <c r="DQ402" s="133"/>
      <c r="DR402" s="133"/>
      <c r="DS402" s="133"/>
      <c r="DT402" s="133"/>
      <c r="DU402" s="133"/>
      <c r="DV402" s="133"/>
      <c r="DW402" s="133"/>
      <c r="DX402" s="133"/>
      <c r="DY402" s="133"/>
      <c r="DZ402" s="133"/>
      <c r="EA402" s="133"/>
      <c r="EB402" s="133"/>
      <c r="EC402" s="133"/>
      <c r="ED402" s="133"/>
      <c r="EE402" s="133"/>
      <c r="EF402" s="133"/>
      <c r="EG402" s="133"/>
      <c r="EH402" s="133"/>
      <c r="EI402" s="133"/>
      <c r="EJ402" s="133"/>
      <c r="EK402" s="133"/>
      <c r="EL402" s="133"/>
      <c r="EM402" s="133"/>
      <c r="EN402" s="133"/>
      <c r="EO402" s="133"/>
      <c r="EP402" s="133"/>
      <c r="EQ402" s="133"/>
      <c r="ER402" s="133"/>
      <c r="ES402" s="133"/>
      <c r="ET402" s="133"/>
      <c r="EU402" s="133"/>
      <c r="EV402" s="133"/>
      <c r="EW402" s="133"/>
      <c r="EX402" s="133"/>
      <c r="EY402" s="133"/>
      <c r="EZ402" s="133"/>
      <c r="FA402" s="133"/>
      <c r="FB402" s="133"/>
      <c r="FC402" s="133"/>
      <c r="FD402" s="133"/>
      <c r="FE402" s="133"/>
      <c r="FF402" s="133"/>
      <c r="FG402" s="133"/>
      <c r="FH402" s="133"/>
      <c r="FI402" s="133"/>
      <c r="FJ402" s="133"/>
      <c r="FK402" s="133"/>
      <c r="FL402" s="133"/>
      <c r="FM402" s="133"/>
      <c r="FN402" s="133"/>
      <c r="FO402" s="133"/>
      <c r="FP402" s="133"/>
      <c r="FQ402" s="133"/>
      <c r="FR402" s="133"/>
      <c r="FS402" s="133"/>
      <c r="FT402" s="133"/>
      <c r="FU402" s="133"/>
      <c r="FV402" s="133"/>
      <c r="FW402" s="133"/>
      <c r="FX402" s="133"/>
      <c r="FY402" s="133"/>
      <c r="FZ402" s="133"/>
      <c r="GA402" s="133"/>
      <c r="GB402" s="133"/>
      <c r="GC402" s="133"/>
      <c r="GD402" s="133"/>
      <c r="GE402" s="133"/>
      <c r="GF402" s="133"/>
      <c r="GG402" s="133"/>
      <c r="GH402" s="133"/>
      <c r="GI402" s="133"/>
      <c r="GJ402" s="133"/>
      <c r="GK402" s="133"/>
      <c r="GL402" s="133"/>
      <c r="GM402" s="133"/>
      <c r="GN402" s="133"/>
      <c r="GO402" s="133"/>
      <c r="GP402" s="133"/>
      <c r="GQ402" s="133"/>
      <c r="GR402" s="133"/>
      <c r="GS402" s="133"/>
      <c r="GT402" s="133"/>
      <c r="GU402" s="133"/>
      <c r="GV402" s="133"/>
      <c r="GW402" s="133"/>
    </row>
    <row r="403" spans="1:205" s="296" customFormat="1">
      <c r="A403" s="384">
        <v>44911</v>
      </c>
      <c r="B403" s="200" t="s">
        <v>2210</v>
      </c>
      <c r="C403" s="204" t="s">
        <v>21</v>
      </c>
      <c r="D403" s="261">
        <v>20000</v>
      </c>
      <c r="E403" s="261"/>
      <c r="F403" s="386">
        <f t="shared" si="11"/>
        <v>62676050</v>
      </c>
      <c r="G403" s="60">
        <v>3</v>
      </c>
      <c r="H403" s="310"/>
      <c r="I403" s="549"/>
      <c r="J403" s="133"/>
      <c r="K403" s="133"/>
      <c r="L403" s="133"/>
      <c r="M403" s="133"/>
      <c r="N403" s="133"/>
      <c r="O403" s="133"/>
      <c r="P403" s="133"/>
      <c r="Q403" s="133"/>
      <c r="R403" s="133"/>
      <c r="S403" s="133"/>
      <c r="T403" s="133"/>
      <c r="U403" s="133"/>
      <c r="V403" s="133"/>
      <c r="W403" s="133"/>
      <c r="X403" s="133"/>
      <c r="Y403" s="133"/>
      <c r="Z403" s="133"/>
      <c r="AA403" s="133"/>
      <c r="AB403" s="133"/>
      <c r="AC403" s="133"/>
      <c r="AD403" s="133"/>
      <c r="AE403" s="133"/>
      <c r="AF403" s="133"/>
      <c r="AG403" s="133"/>
      <c r="AH403" s="133"/>
      <c r="AI403" s="133"/>
      <c r="AJ403" s="133"/>
      <c r="AK403" s="133"/>
      <c r="AL403" s="133"/>
      <c r="AM403" s="133"/>
      <c r="AN403" s="133"/>
      <c r="AO403" s="133"/>
      <c r="AP403" s="133"/>
      <c r="AQ403" s="133"/>
      <c r="AR403" s="133"/>
      <c r="AS403" s="133"/>
      <c r="AT403" s="133"/>
      <c r="AU403" s="133"/>
      <c r="AV403" s="133"/>
      <c r="AW403" s="133"/>
      <c r="AX403" s="133"/>
      <c r="AY403" s="133"/>
      <c r="AZ403" s="133"/>
      <c r="BA403" s="133"/>
      <c r="BB403" s="133"/>
      <c r="BC403" s="133"/>
      <c r="BD403" s="133"/>
      <c r="BE403" s="133"/>
      <c r="BF403" s="133"/>
      <c r="BG403" s="133"/>
      <c r="BH403" s="133"/>
      <c r="BI403" s="133"/>
      <c r="BJ403" s="133"/>
      <c r="BK403" s="133"/>
      <c r="BL403" s="133"/>
      <c r="BM403" s="133"/>
      <c r="BN403" s="133"/>
      <c r="BO403" s="133"/>
      <c r="BP403" s="133"/>
      <c r="BQ403" s="133"/>
      <c r="BR403" s="133"/>
      <c r="BS403" s="133"/>
      <c r="BT403" s="133"/>
      <c r="BU403" s="133"/>
      <c r="BV403" s="133"/>
      <c r="BW403" s="133"/>
      <c r="BX403" s="133"/>
      <c r="BY403" s="133"/>
      <c r="BZ403" s="133"/>
      <c r="CA403" s="133"/>
      <c r="CB403" s="133"/>
      <c r="CC403" s="133"/>
      <c r="CD403" s="133"/>
      <c r="CE403" s="133"/>
      <c r="CF403" s="133"/>
      <c r="CG403" s="133"/>
      <c r="CH403" s="133"/>
      <c r="CI403" s="133"/>
      <c r="CJ403" s="133"/>
      <c r="CK403" s="133"/>
      <c r="CL403" s="133"/>
      <c r="CM403" s="133"/>
      <c r="CN403" s="133"/>
      <c r="CO403" s="133"/>
      <c r="CP403" s="133"/>
      <c r="CQ403" s="133"/>
      <c r="CR403" s="133"/>
      <c r="CS403" s="133"/>
      <c r="CT403" s="133"/>
      <c r="CU403" s="133"/>
      <c r="CV403" s="133"/>
      <c r="CW403" s="133"/>
      <c r="CX403" s="133"/>
      <c r="CY403" s="133"/>
      <c r="CZ403" s="133"/>
      <c r="DA403" s="133"/>
      <c r="DB403" s="133"/>
      <c r="DC403" s="133"/>
      <c r="DD403" s="133"/>
      <c r="DE403" s="133"/>
      <c r="DF403" s="133"/>
      <c r="DG403" s="133"/>
      <c r="DH403" s="133"/>
      <c r="DI403" s="133"/>
      <c r="DJ403" s="133"/>
      <c r="DK403" s="133"/>
      <c r="DL403" s="133"/>
      <c r="DM403" s="133"/>
      <c r="DN403" s="133"/>
      <c r="DO403" s="133"/>
      <c r="DP403" s="133"/>
      <c r="DQ403" s="133"/>
      <c r="DR403" s="133"/>
      <c r="DS403" s="133"/>
      <c r="DT403" s="133"/>
      <c r="DU403" s="133"/>
      <c r="DV403" s="133"/>
      <c r="DW403" s="133"/>
      <c r="DX403" s="133"/>
      <c r="DY403" s="133"/>
      <c r="DZ403" s="133"/>
      <c r="EA403" s="133"/>
      <c r="EB403" s="133"/>
      <c r="EC403" s="133"/>
      <c r="ED403" s="133"/>
      <c r="EE403" s="133"/>
      <c r="EF403" s="133"/>
      <c r="EG403" s="133"/>
      <c r="EH403" s="133"/>
      <c r="EI403" s="133"/>
      <c r="EJ403" s="133"/>
      <c r="EK403" s="133"/>
      <c r="EL403" s="133"/>
      <c r="EM403" s="133"/>
      <c r="EN403" s="133"/>
      <c r="EO403" s="133"/>
      <c r="EP403" s="133"/>
      <c r="EQ403" s="133"/>
      <c r="ER403" s="133"/>
      <c r="ES403" s="133"/>
      <c r="ET403" s="133"/>
      <c r="EU403" s="133"/>
      <c r="EV403" s="133"/>
      <c r="EW403" s="133"/>
      <c r="EX403" s="133"/>
      <c r="EY403" s="133"/>
      <c r="EZ403" s="133"/>
      <c r="FA403" s="133"/>
      <c r="FB403" s="133"/>
      <c r="FC403" s="133"/>
      <c r="FD403" s="133"/>
      <c r="FE403" s="133"/>
      <c r="FF403" s="133"/>
      <c r="FG403" s="133"/>
      <c r="FH403" s="133"/>
      <c r="FI403" s="133"/>
      <c r="FJ403" s="133"/>
      <c r="FK403" s="133"/>
      <c r="FL403" s="133"/>
      <c r="FM403" s="133"/>
      <c r="FN403" s="133"/>
      <c r="FO403" s="133"/>
      <c r="FP403" s="133"/>
      <c r="FQ403" s="133"/>
      <c r="FR403" s="133"/>
      <c r="FS403" s="133"/>
      <c r="FT403" s="133"/>
      <c r="FU403" s="133"/>
      <c r="FV403" s="133"/>
      <c r="FW403" s="133"/>
      <c r="FX403" s="133"/>
      <c r="FY403" s="133"/>
      <c r="FZ403" s="133"/>
      <c r="GA403" s="133"/>
      <c r="GB403" s="133"/>
      <c r="GC403" s="133"/>
      <c r="GD403" s="133"/>
      <c r="GE403" s="133"/>
      <c r="GF403" s="133"/>
      <c r="GG403" s="133"/>
      <c r="GH403" s="133"/>
      <c r="GI403" s="133"/>
      <c r="GJ403" s="133"/>
      <c r="GK403" s="133"/>
      <c r="GL403" s="133"/>
      <c r="GM403" s="133"/>
      <c r="GN403" s="133"/>
      <c r="GO403" s="133"/>
      <c r="GP403" s="133"/>
      <c r="GQ403" s="133"/>
      <c r="GR403" s="133"/>
      <c r="GS403" s="133"/>
      <c r="GT403" s="133"/>
      <c r="GU403" s="133"/>
      <c r="GV403" s="133"/>
      <c r="GW403" s="133"/>
    </row>
    <row r="404" spans="1:205" s="296" customFormat="1">
      <c r="A404" s="384">
        <v>44913</v>
      </c>
      <c r="B404" s="200" t="s">
        <v>2211</v>
      </c>
      <c r="C404" s="204" t="s">
        <v>21</v>
      </c>
      <c r="D404" s="261">
        <v>100000</v>
      </c>
      <c r="E404" s="261"/>
      <c r="F404" s="386">
        <f t="shared" si="11"/>
        <v>62776050</v>
      </c>
      <c r="G404" s="60">
        <v>3</v>
      </c>
      <c r="H404" s="310"/>
      <c r="I404" s="549"/>
      <c r="J404" s="133"/>
      <c r="K404" s="133"/>
      <c r="L404" s="133"/>
      <c r="M404" s="133"/>
      <c r="N404" s="133"/>
      <c r="O404" s="133"/>
      <c r="P404" s="133"/>
      <c r="Q404" s="133"/>
      <c r="R404" s="133"/>
      <c r="S404" s="133"/>
      <c r="T404" s="133"/>
      <c r="U404" s="133"/>
      <c r="V404" s="133"/>
      <c r="W404" s="133"/>
      <c r="X404" s="133"/>
      <c r="Y404" s="133"/>
      <c r="Z404" s="133"/>
      <c r="AA404" s="133"/>
      <c r="AB404" s="133"/>
      <c r="AC404" s="133"/>
      <c r="AD404" s="133"/>
      <c r="AE404" s="133"/>
      <c r="AF404" s="133"/>
      <c r="AG404" s="133"/>
      <c r="AH404" s="133"/>
      <c r="AI404" s="133"/>
      <c r="AJ404" s="133"/>
      <c r="AK404" s="133"/>
      <c r="AL404" s="133"/>
      <c r="AM404" s="133"/>
      <c r="AN404" s="133"/>
      <c r="AO404" s="133"/>
      <c r="AP404" s="133"/>
      <c r="AQ404" s="133"/>
      <c r="AR404" s="133"/>
      <c r="AS404" s="133"/>
      <c r="AT404" s="133"/>
      <c r="AU404" s="133"/>
      <c r="AV404" s="133"/>
      <c r="AW404" s="133"/>
      <c r="AX404" s="133"/>
      <c r="AY404" s="133"/>
      <c r="AZ404" s="133"/>
      <c r="BA404" s="133"/>
      <c r="BB404" s="133"/>
      <c r="BC404" s="133"/>
      <c r="BD404" s="133"/>
      <c r="BE404" s="133"/>
      <c r="BF404" s="133"/>
      <c r="BG404" s="133"/>
      <c r="BH404" s="133"/>
      <c r="BI404" s="133"/>
      <c r="BJ404" s="133"/>
      <c r="BK404" s="133"/>
      <c r="BL404" s="133"/>
      <c r="BM404" s="133"/>
      <c r="BN404" s="133"/>
      <c r="BO404" s="133"/>
      <c r="BP404" s="133"/>
      <c r="BQ404" s="133"/>
      <c r="BR404" s="133"/>
      <c r="BS404" s="133"/>
      <c r="BT404" s="133"/>
      <c r="BU404" s="133"/>
      <c r="BV404" s="133"/>
      <c r="BW404" s="133"/>
      <c r="BX404" s="133"/>
      <c r="BY404" s="133"/>
      <c r="BZ404" s="133"/>
      <c r="CA404" s="133"/>
      <c r="CB404" s="133"/>
      <c r="CC404" s="133"/>
      <c r="CD404" s="133"/>
      <c r="CE404" s="133"/>
      <c r="CF404" s="133"/>
      <c r="CG404" s="133"/>
      <c r="CH404" s="133"/>
      <c r="CI404" s="133"/>
      <c r="CJ404" s="133"/>
      <c r="CK404" s="133"/>
      <c r="CL404" s="133"/>
      <c r="CM404" s="133"/>
      <c r="CN404" s="133"/>
      <c r="CO404" s="133"/>
      <c r="CP404" s="133"/>
      <c r="CQ404" s="133"/>
      <c r="CR404" s="133"/>
      <c r="CS404" s="133"/>
      <c r="CT404" s="133"/>
      <c r="CU404" s="133"/>
      <c r="CV404" s="133"/>
      <c r="CW404" s="133"/>
      <c r="CX404" s="133"/>
      <c r="CY404" s="133"/>
      <c r="CZ404" s="133"/>
      <c r="DA404" s="133"/>
      <c r="DB404" s="133"/>
      <c r="DC404" s="133"/>
      <c r="DD404" s="133"/>
      <c r="DE404" s="133"/>
      <c r="DF404" s="133"/>
      <c r="DG404" s="133"/>
      <c r="DH404" s="133"/>
      <c r="DI404" s="133"/>
      <c r="DJ404" s="133"/>
      <c r="DK404" s="133"/>
      <c r="DL404" s="133"/>
      <c r="DM404" s="133"/>
      <c r="DN404" s="133"/>
      <c r="DO404" s="133"/>
      <c r="DP404" s="133"/>
      <c r="DQ404" s="133"/>
      <c r="DR404" s="133"/>
      <c r="DS404" s="133"/>
      <c r="DT404" s="133"/>
      <c r="DU404" s="133"/>
      <c r="DV404" s="133"/>
      <c r="DW404" s="133"/>
      <c r="DX404" s="133"/>
      <c r="DY404" s="133"/>
      <c r="DZ404" s="133"/>
      <c r="EA404" s="133"/>
      <c r="EB404" s="133"/>
      <c r="EC404" s="133"/>
      <c r="ED404" s="133"/>
      <c r="EE404" s="133"/>
      <c r="EF404" s="133"/>
      <c r="EG404" s="133"/>
      <c r="EH404" s="133"/>
      <c r="EI404" s="133"/>
      <c r="EJ404" s="133"/>
      <c r="EK404" s="133"/>
      <c r="EL404" s="133"/>
      <c r="EM404" s="133"/>
      <c r="EN404" s="133"/>
      <c r="EO404" s="133"/>
      <c r="EP404" s="133"/>
      <c r="EQ404" s="133"/>
      <c r="ER404" s="133"/>
      <c r="ES404" s="133"/>
      <c r="ET404" s="133"/>
      <c r="EU404" s="133"/>
      <c r="EV404" s="133"/>
      <c r="EW404" s="133"/>
      <c r="EX404" s="133"/>
      <c r="EY404" s="133"/>
      <c r="EZ404" s="133"/>
      <c r="FA404" s="133"/>
      <c r="FB404" s="133"/>
      <c r="FC404" s="133"/>
      <c r="FD404" s="133"/>
      <c r="FE404" s="133"/>
      <c r="FF404" s="133"/>
      <c r="FG404" s="133"/>
      <c r="FH404" s="133"/>
      <c r="FI404" s="133"/>
      <c r="FJ404" s="133"/>
      <c r="FK404" s="133"/>
      <c r="FL404" s="133"/>
      <c r="FM404" s="133"/>
      <c r="FN404" s="133"/>
      <c r="FO404" s="133"/>
      <c r="FP404" s="133"/>
      <c r="FQ404" s="133"/>
      <c r="FR404" s="133"/>
      <c r="FS404" s="133"/>
      <c r="FT404" s="133"/>
      <c r="FU404" s="133"/>
      <c r="FV404" s="133"/>
      <c r="FW404" s="133"/>
      <c r="FX404" s="133"/>
      <c r="FY404" s="133"/>
      <c r="FZ404" s="133"/>
      <c r="GA404" s="133"/>
      <c r="GB404" s="133"/>
      <c r="GC404" s="133"/>
      <c r="GD404" s="133"/>
      <c r="GE404" s="133"/>
      <c r="GF404" s="133"/>
      <c r="GG404" s="133"/>
      <c r="GH404" s="133"/>
      <c r="GI404" s="133"/>
      <c r="GJ404" s="133"/>
      <c r="GK404" s="133"/>
      <c r="GL404" s="133"/>
      <c r="GM404" s="133"/>
      <c r="GN404" s="133"/>
      <c r="GO404" s="133"/>
      <c r="GP404" s="133"/>
      <c r="GQ404" s="133"/>
      <c r="GR404" s="133"/>
      <c r="GS404" s="133"/>
      <c r="GT404" s="133"/>
      <c r="GU404" s="133"/>
      <c r="GV404" s="133"/>
      <c r="GW404" s="133"/>
    </row>
    <row r="405" spans="1:205" s="296" customFormat="1">
      <c r="A405" s="384">
        <v>44914</v>
      </c>
      <c r="B405" s="200" t="s">
        <v>2212</v>
      </c>
      <c r="C405" s="204" t="s">
        <v>2185</v>
      </c>
      <c r="D405" s="261">
        <v>200000</v>
      </c>
      <c r="E405" s="261"/>
      <c r="F405" s="386">
        <f t="shared" si="11"/>
        <v>62976050</v>
      </c>
      <c r="G405" s="60">
        <v>3</v>
      </c>
      <c r="H405" s="310"/>
      <c r="I405" s="549"/>
      <c r="J405" s="133"/>
      <c r="K405" s="133"/>
      <c r="L405" s="133"/>
      <c r="M405" s="133"/>
      <c r="N405" s="133"/>
      <c r="O405" s="133"/>
      <c r="P405" s="133"/>
      <c r="Q405" s="133"/>
      <c r="R405" s="133"/>
      <c r="S405" s="133"/>
      <c r="T405" s="133"/>
      <c r="U405" s="133"/>
      <c r="V405" s="133"/>
      <c r="W405" s="133"/>
      <c r="X405" s="133"/>
      <c r="Y405" s="133"/>
      <c r="Z405" s="133"/>
      <c r="AA405" s="133"/>
      <c r="AB405" s="133"/>
      <c r="AC405" s="133"/>
      <c r="AD405" s="133"/>
      <c r="AE405" s="133"/>
      <c r="AF405" s="133"/>
      <c r="AG405" s="133"/>
      <c r="AH405" s="133"/>
      <c r="AI405" s="133"/>
      <c r="AJ405" s="133"/>
      <c r="AK405" s="133"/>
      <c r="AL405" s="133"/>
      <c r="AM405" s="133"/>
      <c r="AN405" s="133"/>
      <c r="AO405" s="133"/>
      <c r="AP405" s="133"/>
      <c r="AQ405" s="133"/>
      <c r="AR405" s="133"/>
      <c r="AS405" s="133"/>
      <c r="AT405" s="133"/>
      <c r="AU405" s="133"/>
      <c r="AV405" s="133"/>
      <c r="AW405" s="133"/>
      <c r="AX405" s="133"/>
      <c r="AY405" s="133"/>
      <c r="AZ405" s="133"/>
      <c r="BA405" s="133"/>
      <c r="BB405" s="133"/>
      <c r="BC405" s="133"/>
      <c r="BD405" s="133"/>
      <c r="BE405" s="133"/>
      <c r="BF405" s="133"/>
      <c r="BG405" s="133"/>
      <c r="BH405" s="133"/>
      <c r="BI405" s="133"/>
      <c r="BJ405" s="133"/>
      <c r="BK405" s="133"/>
      <c r="BL405" s="133"/>
      <c r="BM405" s="133"/>
      <c r="BN405" s="133"/>
      <c r="BO405" s="133"/>
      <c r="BP405" s="133"/>
      <c r="BQ405" s="133"/>
      <c r="BR405" s="133"/>
      <c r="BS405" s="133"/>
      <c r="BT405" s="133"/>
      <c r="BU405" s="133"/>
      <c r="BV405" s="133"/>
      <c r="BW405" s="133"/>
      <c r="BX405" s="133"/>
      <c r="BY405" s="133"/>
      <c r="BZ405" s="133"/>
      <c r="CA405" s="133"/>
      <c r="CB405" s="133"/>
      <c r="CC405" s="133"/>
      <c r="CD405" s="133"/>
      <c r="CE405" s="133"/>
      <c r="CF405" s="133"/>
      <c r="CG405" s="133"/>
      <c r="CH405" s="133"/>
      <c r="CI405" s="133"/>
      <c r="CJ405" s="133"/>
      <c r="CK405" s="133"/>
      <c r="CL405" s="133"/>
      <c r="CM405" s="133"/>
      <c r="CN405" s="133"/>
      <c r="CO405" s="133"/>
      <c r="CP405" s="133"/>
      <c r="CQ405" s="133"/>
      <c r="CR405" s="133"/>
      <c r="CS405" s="133"/>
      <c r="CT405" s="133"/>
      <c r="CU405" s="133"/>
      <c r="CV405" s="133"/>
      <c r="CW405" s="133"/>
      <c r="CX405" s="133"/>
      <c r="CY405" s="133"/>
      <c r="CZ405" s="133"/>
      <c r="DA405" s="133"/>
      <c r="DB405" s="133"/>
      <c r="DC405" s="133"/>
      <c r="DD405" s="133"/>
      <c r="DE405" s="133"/>
      <c r="DF405" s="133"/>
      <c r="DG405" s="133"/>
      <c r="DH405" s="133"/>
      <c r="DI405" s="133"/>
      <c r="DJ405" s="133"/>
      <c r="DK405" s="133"/>
      <c r="DL405" s="133"/>
      <c r="DM405" s="133"/>
      <c r="DN405" s="133"/>
      <c r="DO405" s="133"/>
      <c r="DP405" s="133"/>
      <c r="DQ405" s="133"/>
      <c r="DR405" s="133"/>
      <c r="DS405" s="133"/>
      <c r="DT405" s="133"/>
      <c r="DU405" s="133"/>
      <c r="DV405" s="133"/>
      <c r="DW405" s="133"/>
      <c r="DX405" s="133"/>
      <c r="DY405" s="133"/>
      <c r="DZ405" s="133"/>
      <c r="EA405" s="133"/>
      <c r="EB405" s="133"/>
      <c r="EC405" s="133"/>
      <c r="ED405" s="133"/>
      <c r="EE405" s="133"/>
      <c r="EF405" s="133"/>
      <c r="EG405" s="133"/>
      <c r="EH405" s="133"/>
      <c r="EI405" s="133"/>
      <c r="EJ405" s="133"/>
      <c r="EK405" s="133"/>
      <c r="EL405" s="133"/>
      <c r="EM405" s="133"/>
      <c r="EN405" s="133"/>
      <c r="EO405" s="133"/>
      <c r="EP405" s="133"/>
      <c r="EQ405" s="133"/>
      <c r="ER405" s="133"/>
      <c r="ES405" s="133"/>
      <c r="ET405" s="133"/>
      <c r="EU405" s="133"/>
      <c r="EV405" s="133"/>
      <c r="EW405" s="133"/>
      <c r="EX405" s="133"/>
      <c r="EY405" s="133"/>
      <c r="EZ405" s="133"/>
      <c r="FA405" s="133"/>
      <c r="FB405" s="133"/>
      <c r="FC405" s="133"/>
      <c r="FD405" s="133"/>
      <c r="FE405" s="133"/>
      <c r="FF405" s="133"/>
      <c r="FG405" s="133"/>
      <c r="FH405" s="133"/>
      <c r="FI405" s="133"/>
      <c r="FJ405" s="133"/>
      <c r="FK405" s="133"/>
      <c r="FL405" s="133"/>
      <c r="FM405" s="133"/>
      <c r="FN405" s="133"/>
      <c r="FO405" s="133"/>
      <c r="FP405" s="133"/>
      <c r="FQ405" s="133"/>
      <c r="FR405" s="133"/>
      <c r="FS405" s="133"/>
      <c r="FT405" s="133"/>
      <c r="FU405" s="133"/>
      <c r="FV405" s="133"/>
      <c r="FW405" s="133"/>
      <c r="FX405" s="133"/>
      <c r="FY405" s="133"/>
      <c r="FZ405" s="133"/>
      <c r="GA405" s="133"/>
      <c r="GB405" s="133"/>
      <c r="GC405" s="133"/>
      <c r="GD405" s="133"/>
      <c r="GE405" s="133"/>
      <c r="GF405" s="133"/>
      <c r="GG405" s="133"/>
      <c r="GH405" s="133"/>
      <c r="GI405" s="133"/>
      <c r="GJ405" s="133"/>
      <c r="GK405" s="133"/>
      <c r="GL405" s="133"/>
      <c r="GM405" s="133"/>
      <c r="GN405" s="133"/>
      <c r="GO405" s="133"/>
      <c r="GP405" s="133"/>
      <c r="GQ405" s="133"/>
      <c r="GR405" s="133"/>
      <c r="GS405" s="133"/>
      <c r="GT405" s="133"/>
      <c r="GU405" s="133"/>
      <c r="GV405" s="133"/>
      <c r="GW405" s="133"/>
    </row>
    <row r="406" spans="1:205" s="296" customFormat="1" ht="25.5">
      <c r="A406" s="974">
        <v>44916</v>
      </c>
      <c r="B406" s="968" t="s">
        <v>2213</v>
      </c>
      <c r="C406" s="976" t="s">
        <v>2370</v>
      </c>
      <c r="D406" s="214">
        <v>76000000</v>
      </c>
      <c r="E406" s="261"/>
      <c r="F406" s="386">
        <f t="shared" si="11"/>
        <v>138976050</v>
      </c>
      <c r="G406" s="60">
        <v>4</v>
      </c>
      <c r="H406" s="310">
        <v>4.2</v>
      </c>
      <c r="I406" s="549"/>
      <c r="J406" s="133"/>
      <c r="K406" s="133"/>
      <c r="L406" s="133"/>
      <c r="M406" s="133"/>
      <c r="N406" s="133"/>
      <c r="O406" s="133"/>
      <c r="P406" s="133"/>
      <c r="Q406" s="133"/>
      <c r="R406" s="133"/>
      <c r="S406" s="133"/>
      <c r="T406" s="133"/>
      <c r="U406" s="133"/>
      <c r="V406" s="133"/>
      <c r="W406" s="133"/>
      <c r="X406" s="133"/>
      <c r="Y406" s="133"/>
      <c r="Z406" s="133"/>
      <c r="AA406" s="133"/>
      <c r="AB406" s="133"/>
      <c r="AC406" s="133"/>
      <c r="AD406" s="133"/>
      <c r="AE406" s="133"/>
      <c r="AF406" s="133"/>
      <c r="AG406" s="133"/>
      <c r="AH406" s="133"/>
      <c r="AI406" s="133"/>
      <c r="AJ406" s="133"/>
      <c r="AK406" s="133"/>
      <c r="AL406" s="133"/>
      <c r="AM406" s="133"/>
      <c r="AN406" s="133"/>
      <c r="AO406" s="133"/>
      <c r="AP406" s="133"/>
      <c r="AQ406" s="133"/>
      <c r="AR406" s="133"/>
      <c r="AS406" s="133"/>
      <c r="AT406" s="133"/>
      <c r="AU406" s="133"/>
      <c r="AV406" s="133"/>
      <c r="AW406" s="133"/>
      <c r="AX406" s="133"/>
      <c r="AY406" s="133"/>
      <c r="AZ406" s="133"/>
      <c r="BA406" s="133"/>
      <c r="BB406" s="133"/>
      <c r="BC406" s="133"/>
      <c r="BD406" s="133"/>
      <c r="BE406" s="133"/>
      <c r="BF406" s="133"/>
      <c r="BG406" s="133"/>
      <c r="BH406" s="133"/>
      <c r="BI406" s="133"/>
      <c r="BJ406" s="133"/>
      <c r="BK406" s="133"/>
      <c r="BL406" s="133"/>
      <c r="BM406" s="133"/>
      <c r="BN406" s="133"/>
      <c r="BO406" s="133"/>
      <c r="BP406" s="133"/>
      <c r="BQ406" s="133"/>
      <c r="BR406" s="133"/>
      <c r="BS406" s="133"/>
      <c r="BT406" s="133"/>
      <c r="BU406" s="133"/>
      <c r="BV406" s="133"/>
      <c r="BW406" s="133"/>
      <c r="BX406" s="133"/>
      <c r="BY406" s="133"/>
      <c r="BZ406" s="133"/>
      <c r="CA406" s="133"/>
      <c r="CB406" s="133"/>
      <c r="CC406" s="133"/>
      <c r="CD406" s="133"/>
      <c r="CE406" s="133"/>
      <c r="CF406" s="133"/>
      <c r="CG406" s="133"/>
      <c r="CH406" s="133"/>
      <c r="CI406" s="133"/>
      <c r="CJ406" s="133"/>
      <c r="CK406" s="133"/>
      <c r="CL406" s="133"/>
      <c r="CM406" s="133"/>
      <c r="CN406" s="133"/>
      <c r="CO406" s="133"/>
      <c r="CP406" s="133"/>
      <c r="CQ406" s="133"/>
      <c r="CR406" s="133"/>
      <c r="CS406" s="133"/>
      <c r="CT406" s="133"/>
      <c r="CU406" s="133"/>
      <c r="CV406" s="133"/>
      <c r="CW406" s="133"/>
      <c r="CX406" s="133"/>
      <c r="CY406" s="133"/>
      <c r="CZ406" s="133"/>
      <c r="DA406" s="133"/>
      <c r="DB406" s="133"/>
      <c r="DC406" s="133"/>
      <c r="DD406" s="133"/>
      <c r="DE406" s="133"/>
      <c r="DF406" s="133"/>
      <c r="DG406" s="133"/>
      <c r="DH406" s="133"/>
      <c r="DI406" s="133"/>
      <c r="DJ406" s="133"/>
      <c r="DK406" s="133"/>
      <c r="DL406" s="133"/>
      <c r="DM406" s="133"/>
      <c r="DN406" s="133"/>
      <c r="DO406" s="133"/>
      <c r="DP406" s="133"/>
      <c r="DQ406" s="133"/>
      <c r="DR406" s="133"/>
      <c r="DS406" s="133"/>
      <c r="DT406" s="133"/>
      <c r="DU406" s="133"/>
      <c r="DV406" s="133"/>
      <c r="DW406" s="133"/>
      <c r="DX406" s="133"/>
      <c r="DY406" s="133"/>
      <c r="DZ406" s="133"/>
      <c r="EA406" s="133"/>
      <c r="EB406" s="133"/>
      <c r="EC406" s="133"/>
      <c r="ED406" s="133"/>
      <c r="EE406" s="133"/>
      <c r="EF406" s="133"/>
      <c r="EG406" s="133"/>
      <c r="EH406" s="133"/>
      <c r="EI406" s="133"/>
      <c r="EJ406" s="133"/>
      <c r="EK406" s="133"/>
      <c r="EL406" s="133"/>
      <c r="EM406" s="133"/>
      <c r="EN406" s="133"/>
      <c r="EO406" s="133"/>
      <c r="EP406" s="133"/>
      <c r="EQ406" s="133"/>
      <c r="ER406" s="133"/>
      <c r="ES406" s="133"/>
      <c r="ET406" s="133"/>
      <c r="EU406" s="133"/>
      <c r="EV406" s="133"/>
      <c r="EW406" s="133"/>
      <c r="EX406" s="133"/>
      <c r="EY406" s="133"/>
      <c r="EZ406" s="133"/>
      <c r="FA406" s="133"/>
      <c r="FB406" s="133"/>
      <c r="FC406" s="133"/>
      <c r="FD406" s="133"/>
      <c r="FE406" s="133"/>
      <c r="FF406" s="133"/>
      <c r="FG406" s="133"/>
      <c r="FH406" s="133"/>
      <c r="FI406" s="133"/>
      <c r="FJ406" s="133"/>
      <c r="FK406" s="133"/>
      <c r="FL406" s="133"/>
      <c r="FM406" s="133"/>
      <c r="FN406" s="133"/>
      <c r="FO406" s="133"/>
      <c r="FP406" s="133"/>
      <c r="FQ406" s="133"/>
      <c r="FR406" s="133"/>
      <c r="FS406" s="133"/>
      <c r="FT406" s="133"/>
      <c r="FU406" s="133"/>
      <c r="FV406" s="133"/>
      <c r="FW406" s="133"/>
      <c r="FX406" s="133"/>
      <c r="FY406" s="133"/>
      <c r="FZ406" s="133"/>
      <c r="GA406" s="133"/>
      <c r="GB406" s="133"/>
      <c r="GC406" s="133"/>
      <c r="GD406" s="133"/>
      <c r="GE406" s="133"/>
      <c r="GF406" s="133"/>
      <c r="GG406" s="133"/>
      <c r="GH406" s="133"/>
      <c r="GI406" s="133"/>
      <c r="GJ406" s="133"/>
      <c r="GK406" s="133"/>
      <c r="GL406" s="133"/>
      <c r="GM406" s="133"/>
      <c r="GN406" s="133"/>
      <c r="GO406" s="133"/>
      <c r="GP406" s="133"/>
      <c r="GQ406" s="133"/>
      <c r="GR406" s="133"/>
      <c r="GS406" s="133"/>
      <c r="GT406" s="133"/>
      <c r="GU406" s="133"/>
      <c r="GV406" s="133"/>
      <c r="GW406" s="133"/>
    </row>
    <row r="407" spans="1:205" s="296" customFormat="1">
      <c r="A407" s="384">
        <v>44916</v>
      </c>
      <c r="B407" s="200" t="s">
        <v>2213</v>
      </c>
      <c r="C407" s="216" t="s">
        <v>2186</v>
      </c>
      <c r="D407" s="261"/>
      <c r="E407" s="261">
        <v>48567000</v>
      </c>
      <c r="F407" s="386">
        <f t="shared" si="11"/>
        <v>90409050</v>
      </c>
      <c r="G407" s="60">
        <v>6</v>
      </c>
      <c r="H407" s="310">
        <v>6.1</v>
      </c>
      <c r="I407" s="549"/>
      <c r="J407" s="133"/>
      <c r="K407" s="133"/>
      <c r="L407" s="133"/>
      <c r="M407" s="133"/>
      <c r="N407" s="133"/>
      <c r="O407" s="133"/>
      <c r="P407" s="133"/>
      <c r="Q407" s="133"/>
      <c r="R407" s="133"/>
      <c r="S407" s="133"/>
      <c r="T407" s="133"/>
      <c r="U407" s="133"/>
      <c r="V407" s="133"/>
      <c r="W407" s="133"/>
      <c r="X407" s="133"/>
      <c r="Y407" s="133"/>
      <c r="Z407" s="133"/>
      <c r="AA407" s="133"/>
      <c r="AB407" s="133"/>
      <c r="AC407" s="133"/>
      <c r="AD407" s="133"/>
      <c r="AE407" s="133"/>
      <c r="AF407" s="133"/>
      <c r="AG407" s="133"/>
      <c r="AH407" s="133"/>
      <c r="AI407" s="133"/>
      <c r="AJ407" s="133"/>
      <c r="AK407" s="133"/>
      <c r="AL407" s="133"/>
      <c r="AM407" s="133"/>
      <c r="AN407" s="133"/>
      <c r="AO407" s="133"/>
      <c r="AP407" s="133"/>
      <c r="AQ407" s="133"/>
      <c r="AR407" s="133"/>
      <c r="AS407" s="133"/>
      <c r="AT407" s="133"/>
      <c r="AU407" s="133"/>
      <c r="AV407" s="133"/>
      <c r="AW407" s="133"/>
      <c r="AX407" s="133"/>
      <c r="AY407" s="133"/>
      <c r="AZ407" s="133"/>
      <c r="BA407" s="133"/>
      <c r="BB407" s="133"/>
      <c r="BC407" s="133"/>
      <c r="BD407" s="133"/>
      <c r="BE407" s="133"/>
      <c r="BF407" s="133"/>
      <c r="BG407" s="133"/>
      <c r="BH407" s="133"/>
      <c r="BI407" s="133"/>
      <c r="BJ407" s="133"/>
      <c r="BK407" s="133"/>
      <c r="BL407" s="133"/>
      <c r="BM407" s="133"/>
      <c r="BN407" s="133"/>
      <c r="BO407" s="133"/>
      <c r="BP407" s="133"/>
      <c r="BQ407" s="133"/>
      <c r="BR407" s="133"/>
      <c r="BS407" s="133"/>
      <c r="BT407" s="133"/>
      <c r="BU407" s="133"/>
      <c r="BV407" s="133"/>
      <c r="BW407" s="133"/>
      <c r="BX407" s="133"/>
      <c r="BY407" s="133"/>
      <c r="BZ407" s="133"/>
      <c r="CA407" s="133"/>
      <c r="CB407" s="133"/>
      <c r="CC407" s="133"/>
      <c r="CD407" s="133"/>
      <c r="CE407" s="133"/>
      <c r="CF407" s="133"/>
      <c r="CG407" s="133"/>
      <c r="CH407" s="133"/>
      <c r="CI407" s="133"/>
      <c r="CJ407" s="133"/>
      <c r="CK407" s="133"/>
      <c r="CL407" s="133"/>
      <c r="CM407" s="133"/>
      <c r="CN407" s="133"/>
      <c r="CO407" s="133"/>
      <c r="CP407" s="133"/>
      <c r="CQ407" s="133"/>
      <c r="CR407" s="133"/>
      <c r="CS407" s="133"/>
      <c r="CT407" s="133"/>
      <c r="CU407" s="133"/>
      <c r="CV407" s="133"/>
      <c r="CW407" s="133"/>
      <c r="CX407" s="133"/>
      <c r="CY407" s="133"/>
      <c r="CZ407" s="133"/>
      <c r="DA407" s="133"/>
      <c r="DB407" s="133"/>
      <c r="DC407" s="133"/>
      <c r="DD407" s="133"/>
      <c r="DE407" s="133"/>
      <c r="DF407" s="133"/>
      <c r="DG407" s="133"/>
      <c r="DH407" s="133"/>
      <c r="DI407" s="133"/>
      <c r="DJ407" s="133"/>
      <c r="DK407" s="133"/>
      <c r="DL407" s="133"/>
      <c r="DM407" s="133"/>
      <c r="DN407" s="133"/>
      <c r="DO407" s="133"/>
      <c r="DP407" s="133"/>
      <c r="DQ407" s="133"/>
      <c r="DR407" s="133"/>
      <c r="DS407" s="133"/>
      <c r="DT407" s="133"/>
      <c r="DU407" s="133"/>
      <c r="DV407" s="133"/>
      <c r="DW407" s="133"/>
      <c r="DX407" s="133"/>
      <c r="DY407" s="133"/>
      <c r="DZ407" s="133"/>
      <c r="EA407" s="133"/>
      <c r="EB407" s="133"/>
      <c r="EC407" s="133"/>
      <c r="ED407" s="133"/>
      <c r="EE407" s="133"/>
      <c r="EF407" s="133"/>
      <c r="EG407" s="133"/>
      <c r="EH407" s="133"/>
      <c r="EI407" s="133"/>
      <c r="EJ407" s="133"/>
      <c r="EK407" s="133"/>
      <c r="EL407" s="133"/>
      <c r="EM407" s="133"/>
      <c r="EN407" s="133"/>
      <c r="EO407" s="133"/>
      <c r="EP407" s="133"/>
      <c r="EQ407" s="133"/>
      <c r="ER407" s="133"/>
      <c r="ES407" s="133"/>
      <c r="ET407" s="133"/>
      <c r="EU407" s="133"/>
      <c r="EV407" s="133"/>
      <c r="EW407" s="133"/>
      <c r="EX407" s="133"/>
      <c r="EY407" s="133"/>
      <c r="EZ407" s="133"/>
      <c r="FA407" s="133"/>
      <c r="FB407" s="133"/>
      <c r="FC407" s="133"/>
      <c r="FD407" s="133"/>
      <c r="FE407" s="133"/>
      <c r="FF407" s="133"/>
      <c r="FG407" s="133"/>
      <c r="FH407" s="133"/>
      <c r="FI407" s="133"/>
      <c r="FJ407" s="133"/>
      <c r="FK407" s="133"/>
      <c r="FL407" s="133"/>
      <c r="FM407" s="133"/>
      <c r="FN407" s="133"/>
      <c r="FO407" s="133"/>
      <c r="FP407" s="133"/>
      <c r="FQ407" s="133"/>
      <c r="FR407" s="133"/>
      <c r="FS407" s="133"/>
      <c r="FT407" s="133"/>
      <c r="FU407" s="133"/>
      <c r="FV407" s="133"/>
      <c r="FW407" s="133"/>
      <c r="FX407" s="133"/>
      <c r="FY407" s="133"/>
      <c r="FZ407" s="133"/>
      <c r="GA407" s="133"/>
      <c r="GB407" s="133"/>
      <c r="GC407" s="133"/>
      <c r="GD407" s="133"/>
      <c r="GE407" s="133"/>
      <c r="GF407" s="133"/>
      <c r="GG407" s="133"/>
      <c r="GH407" s="133"/>
      <c r="GI407" s="133"/>
      <c r="GJ407" s="133"/>
      <c r="GK407" s="133"/>
      <c r="GL407" s="133"/>
      <c r="GM407" s="133"/>
      <c r="GN407" s="133"/>
      <c r="GO407" s="133"/>
      <c r="GP407" s="133"/>
      <c r="GQ407" s="133"/>
      <c r="GR407" s="133"/>
      <c r="GS407" s="133"/>
      <c r="GT407" s="133"/>
      <c r="GU407" s="133"/>
      <c r="GV407" s="133"/>
      <c r="GW407" s="133"/>
    </row>
    <row r="408" spans="1:205" s="296" customFormat="1" ht="25.5">
      <c r="A408" s="384">
        <v>44917</v>
      </c>
      <c r="B408" s="200" t="s">
        <v>2214</v>
      </c>
      <c r="C408" s="204" t="s">
        <v>2583</v>
      </c>
      <c r="D408" s="261"/>
      <c r="E408" s="261">
        <v>4000000</v>
      </c>
      <c r="F408" s="386">
        <f t="shared" si="11"/>
        <v>86409050</v>
      </c>
      <c r="G408" s="60">
        <v>8</v>
      </c>
      <c r="H408" s="965" t="s">
        <v>1610</v>
      </c>
      <c r="I408" s="549"/>
      <c r="J408" s="133"/>
      <c r="K408" s="133"/>
      <c r="L408" s="133"/>
      <c r="M408" s="133"/>
      <c r="N408" s="133"/>
      <c r="O408" s="133"/>
      <c r="P408" s="133"/>
      <c r="Q408" s="133"/>
      <c r="R408" s="133"/>
      <c r="S408" s="133"/>
      <c r="T408" s="133"/>
      <c r="U408" s="133"/>
      <c r="V408" s="133"/>
      <c r="W408" s="133"/>
      <c r="X408" s="133"/>
      <c r="Y408" s="133"/>
      <c r="Z408" s="133"/>
      <c r="AA408" s="133"/>
      <c r="AB408" s="133"/>
      <c r="AC408" s="133"/>
      <c r="AD408" s="133"/>
      <c r="AE408" s="133"/>
      <c r="AF408" s="133"/>
      <c r="AG408" s="133"/>
      <c r="AH408" s="133"/>
      <c r="AI408" s="133"/>
      <c r="AJ408" s="133"/>
      <c r="AK408" s="133"/>
      <c r="AL408" s="133"/>
      <c r="AM408" s="133"/>
      <c r="AN408" s="133"/>
      <c r="AO408" s="133"/>
      <c r="AP408" s="133"/>
      <c r="AQ408" s="133"/>
      <c r="AR408" s="133"/>
      <c r="AS408" s="133"/>
      <c r="AT408" s="133"/>
      <c r="AU408" s="133"/>
      <c r="AV408" s="133"/>
      <c r="AW408" s="133"/>
      <c r="AX408" s="133"/>
      <c r="AY408" s="133"/>
      <c r="AZ408" s="133"/>
      <c r="BA408" s="133"/>
      <c r="BB408" s="133"/>
      <c r="BC408" s="133"/>
      <c r="BD408" s="133"/>
      <c r="BE408" s="133"/>
      <c r="BF408" s="133"/>
      <c r="BG408" s="133"/>
      <c r="BH408" s="133"/>
      <c r="BI408" s="133"/>
      <c r="BJ408" s="133"/>
      <c r="BK408" s="133"/>
      <c r="BL408" s="133"/>
      <c r="BM408" s="133"/>
      <c r="BN408" s="133"/>
      <c r="BO408" s="133"/>
      <c r="BP408" s="133"/>
      <c r="BQ408" s="133"/>
      <c r="BR408" s="133"/>
      <c r="BS408" s="133"/>
      <c r="BT408" s="133"/>
      <c r="BU408" s="133"/>
      <c r="BV408" s="133"/>
      <c r="BW408" s="133"/>
      <c r="BX408" s="133"/>
      <c r="BY408" s="133"/>
      <c r="BZ408" s="133"/>
      <c r="CA408" s="133"/>
      <c r="CB408" s="133"/>
      <c r="CC408" s="133"/>
      <c r="CD408" s="133"/>
      <c r="CE408" s="133"/>
      <c r="CF408" s="133"/>
      <c r="CG408" s="133"/>
      <c r="CH408" s="133"/>
      <c r="CI408" s="133"/>
      <c r="CJ408" s="133"/>
      <c r="CK408" s="133"/>
      <c r="CL408" s="133"/>
      <c r="CM408" s="133"/>
      <c r="CN408" s="133"/>
      <c r="CO408" s="133"/>
      <c r="CP408" s="133"/>
      <c r="CQ408" s="133"/>
      <c r="CR408" s="133"/>
      <c r="CS408" s="133"/>
      <c r="CT408" s="133"/>
      <c r="CU408" s="133"/>
      <c r="CV408" s="133"/>
      <c r="CW408" s="133"/>
      <c r="CX408" s="133"/>
      <c r="CY408" s="133"/>
      <c r="CZ408" s="133"/>
      <c r="DA408" s="133"/>
      <c r="DB408" s="133"/>
      <c r="DC408" s="133"/>
      <c r="DD408" s="133"/>
      <c r="DE408" s="133"/>
      <c r="DF408" s="133"/>
      <c r="DG408" s="133"/>
      <c r="DH408" s="133"/>
      <c r="DI408" s="133"/>
      <c r="DJ408" s="133"/>
      <c r="DK408" s="133"/>
      <c r="DL408" s="133"/>
      <c r="DM408" s="133"/>
      <c r="DN408" s="133"/>
      <c r="DO408" s="133"/>
      <c r="DP408" s="133"/>
      <c r="DQ408" s="133"/>
      <c r="DR408" s="133"/>
      <c r="DS408" s="133"/>
      <c r="DT408" s="133"/>
      <c r="DU408" s="133"/>
      <c r="DV408" s="133"/>
      <c r="DW408" s="133"/>
      <c r="DX408" s="133"/>
      <c r="DY408" s="133"/>
      <c r="DZ408" s="133"/>
      <c r="EA408" s="133"/>
      <c r="EB408" s="133"/>
      <c r="EC408" s="133"/>
      <c r="ED408" s="133"/>
      <c r="EE408" s="133"/>
      <c r="EF408" s="133"/>
      <c r="EG408" s="133"/>
      <c r="EH408" s="133"/>
      <c r="EI408" s="133"/>
      <c r="EJ408" s="133"/>
      <c r="EK408" s="133"/>
      <c r="EL408" s="133"/>
      <c r="EM408" s="133"/>
      <c r="EN408" s="133"/>
      <c r="EO408" s="133"/>
      <c r="EP408" s="133"/>
      <c r="EQ408" s="133"/>
      <c r="ER408" s="133"/>
      <c r="ES408" s="133"/>
      <c r="ET408" s="133"/>
      <c r="EU408" s="133"/>
      <c r="EV408" s="133"/>
      <c r="EW408" s="133"/>
      <c r="EX408" s="133"/>
      <c r="EY408" s="133"/>
      <c r="EZ408" s="133"/>
      <c r="FA408" s="133"/>
      <c r="FB408" s="133"/>
      <c r="FC408" s="133"/>
      <c r="FD408" s="133"/>
      <c r="FE408" s="133"/>
      <c r="FF408" s="133"/>
      <c r="FG408" s="133"/>
      <c r="FH408" s="133"/>
      <c r="FI408" s="133"/>
      <c r="FJ408" s="133"/>
      <c r="FK408" s="133"/>
      <c r="FL408" s="133"/>
      <c r="FM408" s="133"/>
      <c r="FN408" s="133"/>
      <c r="FO408" s="133"/>
      <c r="FP408" s="133"/>
      <c r="FQ408" s="133"/>
      <c r="FR408" s="133"/>
      <c r="FS408" s="133"/>
      <c r="FT408" s="133"/>
      <c r="FU408" s="133"/>
      <c r="FV408" s="133"/>
      <c r="FW408" s="133"/>
      <c r="FX408" s="133"/>
      <c r="FY408" s="133"/>
      <c r="FZ408" s="133"/>
      <c r="GA408" s="133"/>
      <c r="GB408" s="133"/>
      <c r="GC408" s="133"/>
      <c r="GD408" s="133"/>
      <c r="GE408" s="133"/>
      <c r="GF408" s="133"/>
      <c r="GG408" s="133"/>
      <c r="GH408" s="133"/>
      <c r="GI408" s="133"/>
      <c r="GJ408" s="133"/>
      <c r="GK408" s="133"/>
      <c r="GL408" s="133"/>
      <c r="GM408" s="133"/>
      <c r="GN408" s="133"/>
      <c r="GO408" s="133"/>
      <c r="GP408" s="133"/>
      <c r="GQ408" s="133"/>
      <c r="GR408" s="133"/>
      <c r="GS408" s="133"/>
      <c r="GT408" s="133"/>
      <c r="GU408" s="133"/>
      <c r="GV408" s="133"/>
      <c r="GW408" s="133"/>
    </row>
    <row r="409" spans="1:205" s="296" customFormat="1">
      <c r="A409" s="974">
        <v>44919</v>
      </c>
      <c r="B409" s="968" t="s">
        <v>2215</v>
      </c>
      <c r="C409" s="976" t="s">
        <v>2187</v>
      </c>
      <c r="D409" s="214">
        <v>25748</v>
      </c>
      <c r="E409" s="261"/>
      <c r="F409" s="386">
        <f t="shared" si="11"/>
        <v>86434798</v>
      </c>
      <c r="G409" s="60">
        <v>4</v>
      </c>
      <c r="H409" s="310">
        <v>4.0999999999999996</v>
      </c>
      <c r="I409" s="549"/>
      <c r="J409" s="133"/>
      <c r="K409" s="133"/>
      <c r="L409" s="133"/>
      <c r="M409" s="133"/>
      <c r="N409" s="133"/>
      <c r="O409" s="133"/>
      <c r="P409" s="133"/>
      <c r="Q409" s="133"/>
      <c r="R409" s="133"/>
      <c r="S409" s="133"/>
      <c r="T409" s="133"/>
      <c r="U409" s="133"/>
      <c r="V409" s="133"/>
      <c r="W409" s="133"/>
      <c r="X409" s="133"/>
      <c r="Y409" s="133"/>
      <c r="Z409" s="133"/>
      <c r="AA409" s="133"/>
      <c r="AB409" s="133"/>
      <c r="AC409" s="133"/>
      <c r="AD409" s="133"/>
      <c r="AE409" s="133"/>
      <c r="AF409" s="133"/>
      <c r="AG409" s="133"/>
      <c r="AH409" s="133"/>
      <c r="AI409" s="133"/>
      <c r="AJ409" s="133"/>
      <c r="AK409" s="133"/>
      <c r="AL409" s="133"/>
      <c r="AM409" s="133"/>
      <c r="AN409" s="133"/>
      <c r="AO409" s="133"/>
      <c r="AP409" s="133"/>
      <c r="AQ409" s="133"/>
      <c r="AR409" s="133"/>
      <c r="AS409" s="133"/>
      <c r="AT409" s="133"/>
      <c r="AU409" s="133"/>
      <c r="AV409" s="133"/>
      <c r="AW409" s="133"/>
      <c r="AX409" s="133"/>
      <c r="AY409" s="133"/>
      <c r="AZ409" s="133"/>
      <c r="BA409" s="133"/>
      <c r="BB409" s="133"/>
      <c r="BC409" s="133"/>
      <c r="BD409" s="133"/>
      <c r="BE409" s="133"/>
      <c r="BF409" s="133"/>
      <c r="BG409" s="133"/>
      <c r="BH409" s="133"/>
      <c r="BI409" s="133"/>
      <c r="BJ409" s="133"/>
      <c r="BK409" s="133"/>
      <c r="BL409" s="133"/>
      <c r="BM409" s="133"/>
      <c r="BN409" s="133"/>
      <c r="BO409" s="133"/>
      <c r="BP409" s="133"/>
      <c r="BQ409" s="133"/>
      <c r="BR409" s="133"/>
      <c r="BS409" s="133"/>
      <c r="BT409" s="133"/>
      <c r="BU409" s="133"/>
      <c r="BV409" s="133"/>
      <c r="BW409" s="133"/>
      <c r="BX409" s="133"/>
      <c r="BY409" s="133"/>
      <c r="BZ409" s="133"/>
      <c r="CA409" s="133"/>
      <c r="CB409" s="133"/>
      <c r="CC409" s="133"/>
      <c r="CD409" s="133"/>
      <c r="CE409" s="133"/>
      <c r="CF409" s="133"/>
      <c r="CG409" s="133"/>
      <c r="CH409" s="133"/>
      <c r="CI409" s="133"/>
      <c r="CJ409" s="133"/>
      <c r="CK409" s="133"/>
      <c r="CL409" s="133"/>
      <c r="CM409" s="133"/>
      <c r="CN409" s="133"/>
      <c r="CO409" s="133"/>
      <c r="CP409" s="133"/>
      <c r="CQ409" s="133"/>
      <c r="CR409" s="133"/>
      <c r="CS409" s="133"/>
      <c r="CT409" s="133"/>
      <c r="CU409" s="133"/>
      <c r="CV409" s="133"/>
      <c r="CW409" s="133"/>
      <c r="CX409" s="133"/>
      <c r="CY409" s="133"/>
      <c r="CZ409" s="133"/>
      <c r="DA409" s="133"/>
      <c r="DB409" s="133"/>
      <c r="DC409" s="133"/>
      <c r="DD409" s="133"/>
      <c r="DE409" s="133"/>
      <c r="DF409" s="133"/>
      <c r="DG409" s="133"/>
      <c r="DH409" s="133"/>
      <c r="DI409" s="133"/>
      <c r="DJ409" s="133"/>
      <c r="DK409" s="133"/>
      <c r="DL409" s="133"/>
      <c r="DM409" s="133"/>
      <c r="DN409" s="133"/>
      <c r="DO409" s="133"/>
      <c r="DP409" s="133"/>
      <c r="DQ409" s="133"/>
      <c r="DR409" s="133"/>
      <c r="DS409" s="133"/>
      <c r="DT409" s="133"/>
      <c r="DU409" s="133"/>
      <c r="DV409" s="133"/>
      <c r="DW409" s="133"/>
      <c r="DX409" s="133"/>
      <c r="DY409" s="133"/>
      <c r="DZ409" s="133"/>
      <c r="EA409" s="133"/>
      <c r="EB409" s="133"/>
      <c r="EC409" s="133"/>
      <c r="ED409" s="133"/>
      <c r="EE409" s="133"/>
      <c r="EF409" s="133"/>
      <c r="EG409" s="133"/>
      <c r="EH409" s="133"/>
      <c r="EI409" s="133"/>
      <c r="EJ409" s="133"/>
      <c r="EK409" s="133"/>
      <c r="EL409" s="133"/>
      <c r="EM409" s="133"/>
      <c r="EN409" s="133"/>
      <c r="EO409" s="133"/>
      <c r="EP409" s="133"/>
      <c r="EQ409" s="133"/>
      <c r="ER409" s="133"/>
      <c r="ES409" s="133"/>
      <c r="ET409" s="133"/>
      <c r="EU409" s="133"/>
      <c r="EV409" s="133"/>
      <c r="EW409" s="133"/>
      <c r="EX409" s="133"/>
      <c r="EY409" s="133"/>
      <c r="EZ409" s="133"/>
      <c r="FA409" s="133"/>
      <c r="FB409" s="133"/>
      <c r="FC409" s="133"/>
      <c r="FD409" s="133"/>
      <c r="FE409" s="133"/>
      <c r="FF409" s="133"/>
      <c r="FG409" s="133"/>
      <c r="FH409" s="133"/>
      <c r="FI409" s="133"/>
      <c r="FJ409" s="133"/>
      <c r="FK409" s="133"/>
      <c r="FL409" s="133"/>
      <c r="FM409" s="133"/>
      <c r="FN409" s="133"/>
      <c r="FO409" s="133"/>
      <c r="FP409" s="133"/>
      <c r="FQ409" s="133"/>
      <c r="FR409" s="133"/>
      <c r="FS409" s="133"/>
      <c r="FT409" s="133"/>
      <c r="FU409" s="133"/>
      <c r="FV409" s="133"/>
      <c r="FW409" s="133"/>
      <c r="FX409" s="133"/>
      <c r="FY409" s="133"/>
      <c r="FZ409" s="133"/>
      <c r="GA409" s="133"/>
      <c r="GB409" s="133"/>
      <c r="GC409" s="133"/>
      <c r="GD409" s="133"/>
      <c r="GE409" s="133"/>
      <c r="GF409" s="133"/>
      <c r="GG409" s="133"/>
      <c r="GH409" s="133"/>
      <c r="GI409" s="133"/>
      <c r="GJ409" s="133"/>
      <c r="GK409" s="133"/>
      <c r="GL409" s="133"/>
      <c r="GM409" s="133"/>
      <c r="GN409" s="133"/>
      <c r="GO409" s="133"/>
      <c r="GP409" s="133"/>
      <c r="GQ409" s="133"/>
      <c r="GR409" s="133"/>
      <c r="GS409" s="133"/>
      <c r="GT409" s="133"/>
      <c r="GU409" s="133"/>
      <c r="GV409" s="133"/>
      <c r="GW409" s="133"/>
    </row>
    <row r="410" spans="1:205" s="296" customFormat="1">
      <c r="A410" s="384">
        <v>44921</v>
      </c>
      <c r="B410" s="200" t="s">
        <v>2216</v>
      </c>
      <c r="C410" s="216" t="s">
        <v>2234</v>
      </c>
      <c r="D410" s="261"/>
      <c r="E410" s="261">
        <v>17370000</v>
      </c>
      <c r="F410" s="386">
        <f t="shared" si="11"/>
        <v>69064798</v>
      </c>
      <c r="G410" s="60">
        <v>6</v>
      </c>
      <c r="H410" s="310">
        <v>6.1</v>
      </c>
      <c r="I410" s="549"/>
      <c r="J410" s="133"/>
      <c r="K410" s="133"/>
      <c r="L410" s="133"/>
      <c r="M410" s="133"/>
      <c r="N410" s="133"/>
      <c r="O410" s="133"/>
      <c r="P410" s="133"/>
      <c r="Q410" s="133"/>
      <c r="R410" s="133"/>
      <c r="S410" s="133"/>
      <c r="T410" s="133"/>
      <c r="U410" s="133"/>
      <c r="V410" s="133"/>
      <c r="W410" s="133"/>
      <c r="X410" s="133"/>
      <c r="Y410" s="133"/>
      <c r="Z410" s="133"/>
      <c r="AA410" s="133"/>
      <c r="AB410" s="133"/>
      <c r="AC410" s="133"/>
      <c r="AD410" s="133"/>
      <c r="AE410" s="133"/>
      <c r="AF410" s="133"/>
      <c r="AG410" s="133"/>
      <c r="AH410" s="133"/>
      <c r="AI410" s="133"/>
      <c r="AJ410" s="133"/>
      <c r="AK410" s="133"/>
      <c r="AL410" s="133"/>
      <c r="AM410" s="133"/>
      <c r="AN410" s="133"/>
      <c r="AO410" s="133"/>
      <c r="AP410" s="133"/>
      <c r="AQ410" s="133"/>
      <c r="AR410" s="133"/>
      <c r="AS410" s="133"/>
      <c r="AT410" s="133"/>
      <c r="AU410" s="133"/>
      <c r="AV410" s="133"/>
      <c r="AW410" s="133"/>
      <c r="AX410" s="133"/>
      <c r="AY410" s="133"/>
      <c r="AZ410" s="133"/>
      <c r="BA410" s="133"/>
      <c r="BB410" s="133"/>
      <c r="BC410" s="133"/>
      <c r="BD410" s="133"/>
      <c r="BE410" s="133"/>
      <c r="BF410" s="133"/>
      <c r="BG410" s="133"/>
      <c r="BH410" s="133"/>
      <c r="BI410" s="133"/>
      <c r="BJ410" s="133"/>
      <c r="BK410" s="133"/>
      <c r="BL410" s="133"/>
      <c r="BM410" s="133"/>
      <c r="BN410" s="133"/>
      <c r="BO410" s="133"/>
      <c r="BP410" s="133"/>
      <c r="BQ410" s="133"/>
      <c r="BR410" s="133"/>
      <c r="BS410" s="133"/>
      <c r="BT410" s="133"/>
      <c r="BU410" s="133"/>
      <c r="BV410" s="133"/>
      <c r="BW410" s="133"/>
      <c r="BX410" s="133"/>
      <c r="BY410" s="133"/>
      <c r="BZ410" s="133"/>
      <c r="CA410" s="133"/>
      <c r="CB410" s="133"/>
      <c r="CC410" s="133"/>
      <c r="CD410" s="133"/>
      <c r="CE410" s="133"/>
      <c r="CF410" s="133"/>
      <c r="CG410" s="133"/>
      <c r="CH410" s="133"/>
      <c r="CI410" s="133"/>
      <c r="CJ410" s="133"/>
      <c r="CK410" s="133"/>
      <c r="CL410" s="133"/>
      <c r="CM410" s="133"/>
      <c r="CN410" s="133"/>
      <c r="CO410" s="133"/>
      <c r="CP410" s="133"/>
      <c r="CQ410" s="133"/>
      <c r="CR410" s="133"/>
      <c r="CS410" s="133"/>
      <c r="CT410" s="133"/>
      <c r="CU410" s="133"/>
      <c r="CV410" s="133"/>
      <c r="CW410" s="133"/>
      <c r="CX410" s="133"/>
      <c r="CY410" s="133"/>
      <c r="CZ410" s="133"/>
      <c r="DA410" s="133"/>
      <c r="DB410" s="133"/>
      <c r="DC410" s="133"/>
      <c r="DD410" s="133"/>
      <c r="DE410" s="133"/>
      <c r="DF410" s="133"/>
      <c r="DG410" s="133"/>
      <c r="DH410" s="133"/>
      <c r="DI410" s="133"/>
      <c r="DJ410" s="133"/>
      <c r="DK410" s="133"/>
      <c r="DL410" s="133"/>
      <c r="DM410" s="133"/>
      <c r="DN410" s="133"/>
      <c r="DO410" s="133"/>
      <c r="DP410" s="133"/>
      <c r="DQ410" s="133"/>
      <c r="DR410" s="133"/>
      <c r="DS410" s="133"/>
      <c r="DT410" s="133"/>
      <c r="DU410" s="133"/>
      <c r="DV410" s="133"/>
      <c r="DW410" s="133"/>
      <c r="DX410" s="133"/>
      <c r="DY410" s="133"/>
      <c r="DZ410" s="133"/>
      <c r="EA410" s="133"/>
      <c r="EB410" s="133"/>
      <c r="EC410" s="133"/>
      <c r="ED410" s="133"/>
      <c r="EE410" s="133"/>
      <c r="EF410" s="133"/>
      <c r="EG410" s="133"/>
      <c r="EH410" s="133"/>
      <c r="EI410" s="133"/>
      <c r="EJ410" s="133"/>
      <c r="EK410" s="133"/>
      <c r="EL410" s="133"/>
      <c r="EM410" s="133"/>
      <c r="EN410" s="133"/>
      <c r="EO410" s="133"/>
      <c r="EP410" s="133"/>
      <c r="EQ410" s="133"/>
      <c r="ER410" s="133"/>
      <c r="ES410" s="133"/>
      <c r="ET410" s="133"/>
      <c r="EU410" s="133"/>
      <c r="EV410" s="133"/>
      <c r="EW410" s="133"/>
      <c r="EX410" s="133"/>
      <c r="EY410" s="133"/>
      <c r="EZ410" s="133"/>
      <c r="FA410" s="133"/>
      <c r="FB410" s="133"/>
      <c r="FC410" s="133"/>
      <c r="FD410" s="133"/>
      <c r="FE410" s="133"/>
      <c r="FF410" s="133"/>
      <c r="FG410" s="133"/>
      <c r="FH410" s="133"/>
      <c r="FI410" s="133"/>
      <c r="FJ410" s="133"/>
      <c r="FK410" s="133"/>
      <c r="FL410" s="133"/>
      <c r="FM410" s="133"/>
      <c r="FN410" s="133"/>
      <c r="FO410" s="133"/>
      <c r="FP410" s="133"/>
      <c r="FQ410" s="133"/>
      <c r="FR410" s="133"/>
      <c r="FS410" s="133"/>
      <c r="FT410" s="133"/>
      <c r="FU410" s="133"/>
      <c r="FV410" s="133"/>
      <c r="FW410" s="133"/>
      <c r="FX410" s="133"/>
      <c r="FY410" s="133"/>
      <c r="FZ410" s="133"/>
      <c r="GA410" s="133"/>
      <c r="GB410" s="133"/>
      <c r="GC410" s="133"/>
      <c r="GD410" s="133"/>
      <c r="GE410" s="133"/>
      <c r="GF410" s="133"/>
      <c r="GG410" s="133"/>
      <c r="GH410" s="133"/>
      <c r="GI410" s="133"/>
      <c r="GJ410" s="133"/>
      <c r="GK410" s="133"/>
      <c r="GL410" s="133"/>
      <c r="GM410" s="133"/>
      <c r="GN410" s="133"/>
      <c r="GO410" s="133"/>
      <c r="GP410" s="133"/>
      <c r="GQ410" s="133"/>
      <c r="GR410" s="133"/>
      <c r="GS410" s="133"/>
      <c r="GT410" s="133"/>
      <c r="GU410" s="133"/>
      <c r="GV410" s="133"/>
      <c r="GW410" s="133"/>
    </row>
    <row r="411" spans="1:205" s="296" customFormat="1" ht="25.5">
      <c r="A411" s="384">
        <v>44921</v>
      </c>
      <c r="B411" s="200" t="s">
        <v>2216</v>
      </c>
      <c r="C411" s="204" t="s">
        <v>2188</v>
      </c>
      <c r="D411" s="261"/>
      <c r="E411" s="261">
        <v>5480000</v>
      </c>
      <c r="F411" s="386">
        <f t="shared" si="11"/>
        <v>63584798</v>
      </c>
      <c r="G411" s="60">
        <v>8</v>
      </c>
      <c r="H411" s="965" t="s">
        <v>1407</v>
      </c>
      <c r="I411" s="549"/>
      <c r="J411" s="133"/>
      <c r="K411" s="133"/>
      <c r="L411" s="133"/>
      <c r="M411" s="133"/>
      <c r="N411" s="133"/>
      <c r="O411" s="133"/>
      <c r="P411" s="133"/>
      <c r="Q411" s="133"/>
      <c r="R411" s="133"/>
      <c r="S411" s="133"/>
      <c r="T411" s="133"/>
      <c r="U411" s="133"/>
      <c r="V411" s="133"/>
      <c r="W411" s="133"/>
      <c r="X411" s="133"/>
      <c r="Y411" s="133"/>
      <c r="Z411" s="133"/>
      <c r="AA411" s="133"/>
      <c r="AB411" s="133"/>
      <c r="AC411" s="133"/>
      <c r="AD411" s="133"/>
      <c r="AE411" s="133"/>
      <c r="AF411" s="133"/>
      <c r="AG411" s="133"/>
      <c r="AH411" s="133"/>
      <c r="AI411" s="133"/>
      <c r="AJ411" s="133"/>
      <c r="AK411" s="133"/>
      <c r="AL411" s="133"/>
      <c r="AM411" s="133"/>
      <c r="AN411" s="133"/>
      <c r="AO411" s="133"/>
      <c r="AP411" s="133"/>
      <c r="AQ411" s="133"/>
      <c r="AR411" s="133"/>
      <c r="AS411" s="133"/>
      <c r="AT411" s="133"/>
      <c r="AU411" s="133"/>
      <c r="AV411" s="133"/>
      <c r="AW411" s="133"/>
      <c r="AX411" s="133"/>
      <c r="AY411" s="133"/>
      <c r="AZ411" s="133"/>
      <c r="BA411" s="133"/>
      <c r="BB411" s="133"/>
      <c r="BC411" s="133"/>
      <c r="BD411" s="133"/>
      <c r="BE411" s="133"/>
      <c r="BF411" s="133"/>
      <c r="BG411" s="133"/>
      <c r="BH411" s="133"/>
      <c r="BI411" s="133"/>
      <c r="BJ411" s="133"/>
      <c r="BK411" s="133"/>
      <c r="BL411" s="133"/>
      <c r="BM411" s="133"/>
      <c r="BN411" s="133"/>
      <c r="BO411" s="133"/>
      <c r="BP411" s="133"/>
      <c r="BQ411" s="133"/>
      <c r="BR411" s="133"/>
      <c r="BS411" s="133"/>
      <c r="BT411" s="133"/>
      <c r="BU411" s="133"/>
      <c r="BV411" s="133"/>
      <c r="BW411" s="133"/>
      <c r="BX411" s="133"/>
      <c r="BY411" s="133"/>
      <c r="BZ411" s="133"/>
      <c r="CA411" s="133"/>
      <c r="CB411" s="133"/>
      <c r="CC411" s="133"/>
      <c r="CD411" s="133"/>
      <c r="CE411" s="133"/>
      <c r="CF411" s="133"/>
      <c r="CG411" s="133"/>
      <c r="CH411" s="133"/>
      <c r="CI411" s="133"/>
      <c r="CJ411" s="133"/>
      <c r="CK411" s="133"/>
      <c r="CL411" s="133"/>
      <c r="CM411" s="133"/>
      <c r="CN411" s="133"/>
      <c r="CO411" s="133"/>
      <c r="CP411" s="133"/>
      <c r="CQ411" s="133"/>
      <c r="CR411" s="133"/>
      <c r="CS411" s="133"/>
      <c r="CT411" s="133"/>
      <c r="CU411" s="133"/>
      <c r="CV411" s="133"/>
      <c r="CW411" s="133"/>
      <c r="CX411" s="133"/>
      <c r="CY411" s="133"/>
      <c r="CZ411" s="133"/>
      <c r="DA411" s="133"/>
      <c r="DB411" s="133"/>
      <c r="DC411" s="133"/>
      <c r="DD411" s="133"/>
      <c r="DE411" s="133"/>
      <c r="DF411" s="133"/>
      <c r="DG411" s="133"/>
      <c r="DH411" s="133"/>
      <c r="DI411" s="133"/>
      <c r="DJ411" s="133"/>
      <c r="DK411" s="133"/>
      <c r="DL411" s="133"/>
      <c r="DM411" s="133"/>
      <c r="DN411" s="133"/>
      <c r="DO411" s="133"/>
      <c r="DP411" s="133"/>
      <c r="DQ411" s="133"/>
      <c r="DR411" s="133"/>
      <c r="DS411" s="133"/>
      <c r="DT411" s="133"/>
      <c r="DU411" s="133"/>
      <c r="DV411" s="133"/>
      <c r="DW411" s="133"/>
      <c r="DX411" s="133"/>
      <c r="DY411" s="133"/>
      <c r="DZ411" s="133"/>
      <c r="EA411" s="133"/>
      <c r="EB411" s="133"/>
      <c r="EC411" s="133"/>
      <c r="ED411" s="133"/>
      <c r="EE411" s="133"/>
      <c r="EF411" s="133"/>
      <c r="EG411" s="133"/>
      <c r="EH411" s="133"/>
      <c r="EI411" s="133"/>
      <c r="EJ411" s="133"/>
      <c r="EK411" s="133"/>
      <c r="EL411" s="133"/>
      <c r="EM411" s="133"/>
      <c r="EN411" s="133"/>
      <c r="EO411" s="133"/>
      <c r="EP411" s="133"/>
      <c r="EQ411" s="133"/>
      <c r="ER411" s="133"/>
      <c r="ES411" s="133"/>
      <c r="ET411" s="133"/>
      <c r="EU411" s="133"/>
      <c r="EV411" s="133"/>
      <c r="EW411" s="133"/>
      <c r="EX411" s="133"/>
      <c r="EY411" s="133"/>
      <c r="EZ411" s="133"/>
      <c r="FA411" s="133"/>
      <c r="FB411" s="133"/>
      <c r="FC411" s="133"/>
      <c r="FD411" s="133"/>
      <c r="FE411" s="133"/>
      <c r="FF411" s="133"/>
      <c r="FG411" s="133"/>
      <c r="FH411" s="133"/>
      <c r="FI411" s="133"/>
      <c r="FJ411" s="133"/>
      <c r="FK411" s="133"/>
      <c r="FL411" s="133"/>
      <c r="FM411" s="133"/>
      <c r="FN411" s="133"/>
      <c r="FO411" s="133"/>
      <c r="FP411" s="133"/>
      <c r="FQ411" s="133"/>
      <c r="FR411" s="133"/>
      <c r="FS411" s="133"/>
      <c r="FT411" s="133"/>
      <c r="FU411" s="133"/>
      <c r="FV411" s="133"/>
      <c r="FW411" s="133"/>
      <c r="FX411" s="133"/>
      <c r="FY411" s="133"/>
      <c r="FZ411" s="133"/>
      <c r="GA411" s="133"/>
      <c r="GB411" s="133"/>
      <c r="GC411" s="133"/>
      <c r="GD411" s="133"/>
      <c r="GE411" s="133"/>
      <c r="GF411" s="133"/>
      <c r="GG411" s="133"/>
      <c r="GH411" s="133"/>
      <c r="GI411" s="133"/>
      <c r="GJ411" s="133"/>
      <c r="GK411" s="133"/>
      <c r="GL411" s="133"/>
      <c r="GM411" s="133"/>
      <c r="GN411" s="133"/>
      <c r="GO411" s="133"/>
      <c r="GP411" s="133"/>
      <c r="GQ411" s="133"/>
      <c r="GR411" s="133"/>
      <c r="GS411" s="133"/>
      <c r="GT411" s="133"/>
      <c r="GU411" s="133"/>
      <c r="GV411" s="133"/>
      <c r="GW411" s="133"/>
    </row>
    <row r="412" spans="1:205" s="296" customFormat="1" ht="38.25">
      <c r="A412" s="384">
        <v>44922</v>
      </c>
      <c r="B412" s="200" t="s">
        <v>2217</v>
      </c>
      <c r="C412" s="976" t="s">
        <v>2585</v>
      </c>
      <c r="D412" s="214"/>
      <c r="E412" s="261">
        <v>2388000</v>
      </c>
      <c r="F412" s="386">
        <f t="shared" si="11"/>
        <v>61196798</v>
      </c>
      <c r="G412" s="60">
        <v>7</v>
      </c>
      <c r="H412" s="310">
        <v>7.1</v>
      </c>
      <c r="I412" s="549" t="s">
        <v>1731</v>
      </c>
      <c r="J412" s="133"/>
      <c r="K412" s="133"/>
      <c r="L412" s="133"/>
      <c r="M412" s="133"/>
      <c r="N412" s="133"/>
      <c r="O412" s="133"/>
      <c r="P412" s="133"/>
      <c r="Q412" s="133"/>
      <c r="R412" s="133"/>
      <c r="S412" s="133"/>
      <c r="T412" s="133"/>
      <c r="U412" s="133"/>
      <c r="V412" s="133"/>
      <c r="W412" s="133"/>
      <c r="X412" s="133"/>
      <c r="Y412" s="133"/>
      <c r="Z412" s="133"/>
      <c r="AA412" s="133"/>
      <c r="AB412" s="133"/>
      <c r="AC412" s="133"/>
      <c r="AD412" s="133"/>
      <c r="AE412" s="133"/>
      <c r="AF412" s="133"/>
      <c r="AG412" s="133"/>
      <c r="AH412" s="133"/>
      <c r="AI412" s="133"/>
      <c r="AJ412" s="133"/>
      <c r="AK412" s="133"/>
      <c r="AL412" s="133"/>
      <c r="AM412" s="133"/>
      <c r="AN412" s="133"/>
      <c r="AO412" s="133"/>
      <c r="AP412" s="133"/>
      <c r="AQ412" s="133"/>
      <c r="AR412" s="133"/>
      <c r="AS412" s="133"/>
      <c r="AT412" s="133"/>
      <c r="AU412" s="133"/>
      <c r="AV412" s="133"/>
      <c r="AW412" s="133"/>
      <c r="AX412" s="133"/>
      <c r="AY412" s="133"/>
      <c r="AZ412" s="133"/>
      <c r="BA412" s="133"/>
      <c r="BB412" s="133"/>
      <c r="BC412" s="133"/>
      <c r="BD412" s="133"/>
      <c r="BE412" s="133"/>
      <c r="BF412" s="133"/>
      <c r="BG412" s="133"/>
      <c r="BH412" s="133"/>
      <c r="BI412" s="133"/>
      <c r="BJ412" s="133"/>
      <c r="BK412" s="133"/>
      <c r="BL412" s="133"/>
      <c r="BM412" s="133"/>
      <c r="BN412" s="133"/>
      <c r="BO412" s="133"/>
      <c r="BP412" s="133"/>
      <c r="BQ412" s="133"/>
      <c r="BR412" s="133"/>
      <c r="BS412" s="133"/>
      <c r="BT412" s="133"/>
      <c r="BU412" s="133"/>
      <c r="BV412" s="133"/>
      <c r="BW412" s="133"/>
      <c r="BX412" s="133"/>
      <c r="BY412" s="133"/>
      <c r="BZ412" s="133"/>
      <c r="CA412" s="133"/>
      <c r="CB412" s="133"/>
      <c r="CC412" s="133"/>
      <c r="CD412" s="133"/>
      <c r="CE412" s="133"/>
      <c r="CF412" s="133"/>
      <c r="CG412" s="133"/>
      <c r="CH412" s="133"/>
      <c r="CI412" s="133"/>
      <c r="CJ412" s="133"/>
      <c r="CK412" s="133"/>
      <c r="CL412" s="133"/>
      <c r="CM412" s="133"/>
      <c r="CN412" s="133"/>
      <c r="CO412" s="133"/>
      <c r="CP412" s="133"/>
      <c r="CQ412" s="133"/>
      <c r="CR412" s="133"/>
      <c r="CS412" s="133"/>
      <c r="CT412" s="133"/>
      <c r="CU412" s="133"/>
      <c r="CV412" s="133"/>
      <c r="CW412" s="133"/>
      <c r="CX412" s="133"/>
      <c r="CY412" s="133"/>
      <c r="CZ412" s="133"/>
      <c r="DA412" s="133"/>
      <c r="DB412" s="133"/>
      <c r="DC412" s="133"/>
      <c r="DD412" s="133"/>
      <c r="DE412" s="133"/>
      <c r="DF412" s="133"/>
      <c r="DG412" s="133"/>
      <c r="DH412" s="133"/>
      <c r="DI412" s="133"/>
      <c r="DJ412" s="133"/>
      <c r="DK412" s="133"/>
      <c r="DL412" s="133"/>
      <c r="DM412" s="133"/>
      <c r="DN412" s="133"/>
      <c r="DO412" s="133"/>
      <c r="DP412" s="133"/>
      <c r="DQ412" s="133"/>
      <c r="DR412" s="133"/>
      <c r="DS412" s="133"/>
      <c r="DT412" s="133"/>
      <c r="DU412" s="133"/>
      <c r="DV412" s="133"/>
      <c r="DW412" s="133"/>
      <c r="DX412" s="133"/>
      <c r="DY412" s="133"/>
      <c r="DZ412" s="133"/>
      <c r="EA412" s="133"/>
      <c r="EB412" s="133"/>
      <c r="EC412" s="133"/>
      <c r="ED412" s="133"/>
      <c r="EE412" s="133"/>
      <c r="EF412" s="133"/>
      <c r="EG412" s="133"/>
      <c r="EH412" s="133"/>
      <c r="EI412" s="133"/>
      <c r="EJ412" s="133"/>
      <c r="EK412" s="133"/>
      <c r="EL412" s="133"/>
      <c r="EM412" s="133"/>
      <c r="EN412" s="133"/>
      <c r="EO412" s="133"/>
      <c r="EP412" s="133"/>
      <c r="EQ412" s="133"/>
      <c r="ER412" s="133"/>
      <c r="ES412" s="133"/>
      <c r="ET412" s="133"/>
      <c r="EU412" s="133"/>
      <c r="EV412" s="133"/>
      <c r="EW412" s="133"/>
      <c r="EX412" s="133"/>
      <c r="EY412" s="133"/>
      <c r="EZ412" s="133"/>
      <c r="FA412" s="133"/>
      <c r="FB412" s="133"/>
      <c r="FC412" s="133"/>
      <c r="FD412" s="133"/>
      <c r="FE412" s="133"/>
      <c r="FF412" s="133"/>
      <c r="FG412" s="133"/>
      <c r="FH412" s="133"/>
      <c r="FI412" s="133"/>
      <c r="FJ412" s="133"/>
      <c r="FK412" s="133"/>
      <c r="FL412" s="133"/>
      <c r="FM412" s="133"/>
      <c r="FN412" s="133"/>
      <c r="FO412" s="133"/>
      <c r="FP412" s="133"/>
      <c r="FQ412" s="133"/>
      <c r="FR412" s="133"/>
      <c r="FS412" s="133"/>
      <c r="FT412" s="133"/>
      <c r="FU412" s="133"/>
      <c r="FV412" s="133"/>
      <c r="FW412" s="133"/>
      <c r="FX412" s="133"/>
      <c r="FY412" s="133"/>
      <c r="FZ412" s="133"/>
      <c r="GA412" s="133"/>
      <c r="GB412" s="133"/>
      <c r="GC412" s="133"/>
      <c r="GD412" s="133"/>
      <c r="GE412" s="133"/>
      <c r="GF412" s="133"/>
      <c r="GG412" s="133"/>
      <c r="GH412" s="133"/>
      <c r="GI412" s="133"/>
      <c r="GJ412" s="133"/>
      <c r="GK412" s="133"/>
      <c r="GL412" s="133"/>
      <c r="GM412" s="133"/>
      <c r="GN412" s="133"/>
      <c r="GO412" s="133"/>
      <c r="GP412" s="133"/>
      <c r="GQ412" s="133"/>
      <c r="GR412" s="133"/>
      <c r="GS412" s="133"/>
      <c r="GT412" s="133"/>
      <c r="GU412" s="133"/>
      <c r="GV412" s="133"/>
      <c r="GW412" s="133"/>
    </row>
    <row r="413" spans="1:205" s="296" customFormat="1" ht="38.25">
      <c r="A413" s="384">
        <v>44922</v>
      </c>
      <c r="B413" s="200" t="s">
        <v>2217</v>
      </c>
      <c r="C413" s="976" t="s">
        <v>2586</v>
      </c>
      <c r="D413" s="214"/>
      <c r="E413" s="261">
        <v>5830000</v>
      </c>
      <c r="F413" s="386">
        <f t="shared" si="11"/>
        <v>55366798</v>
      </c>
      <c r="G413" s="60">
        <v>7</v>
      </c>
      <c r="H413" s="310">
        <v>7.1</v>
      </c>
      <c r="I413" s="549" t="s">
        <v>1731</v>
      </c>
      <c r="J413" s="133"/>
      <c r="K413" s="133"/>
      <c r="L413" s="133"/>
      <c r="M413" s="133"/>
      <c r="N413" s="133"/>
      <c r="O413" s="133"/>
      <c r="P413" s="133"/>
      <c r="Q413" s="133"/>
      <c r="R413" s="133"/>
      <c r="S413" s="133"/>
      <c r="T413" s="133"/>
      <c r="U413" s="133"/>
      <c r="V413" s="133"/>
      <c r="W413" s="133"/>
      <c r="X413" s="133"/>
      <c r="Y413" s="133"/>
      <c r="Z413" s="133"/>
      <c r="AA413" s="133"/>
      <c r="AB413" s="133"/>
      <c r="AC413" s="133"/>
      <c r="AD413" s="133"/>
      <c r="AE413" s="133"/>
      <c r="AF413" s="133"/>
      <c r="AG413" s="133"/>
      <c r="AH413" s="133"/>
      <c r="AI413" s="133"/>
      <c r="AJ413" s="133"/>
      <c r="AK413" s="133"/>
      <c r="AL413" s="133"/>
      <c r="AM413" s="133"/>
      <c r="AN413" s="133"/>
      <c r="AO413" s="133"/>
      <c r="AP413" s="133"/>
      <c r="AQ413" s="133"/>
      <c r="AR413" s="133"/>
      <c r="AS413" s="133"/>
      <c r="AT413" s="133"/>
      <c r="AU413" s="133"/>
      <c r="AV413" s="133"/>
      <c r="AW413" s="133"/>
      <c r="AX413" s="133"/>
      <c r="AY413" s="133"/>
      <c r="AZ413" s="133"/>
      <c r="BA413" s="133"/>
      <c r="BB413" s="133"/>
      <c r="BC413" s="133"/>
      <c r="BD413" s="133"/>
      <c r="BE413" s="133"/>
      <c r="BF413" s="133"/>
      <c r="BG413" s="133"/>
      <c r="BH413" s="133"/>
      <c r="BI413" s="133"/>
      <c r="BJ413" s="133"/>
      <c r="BK413" s="133"/>
      <c r="BL413" s="133"/>
      <c r="BM413" s="133"/>
      <c r="BN413" s="133"/>
      <c r="BO413" s="133"/>
      <c r="BP413" s="133"/>
      <c r="BQ413" s="133"/>
      <c r="BR413" s="133"/>
      <c r="BS413" s="133"/>
      <c r="BT413" s="133"/>
      <c r="BU413" s="133"/>
      <c r="BV413" s="133"/>
      <c r="BW413" s="133"/>
      <c r="BX413" s="133"/>
      <c r="BY413" s="133"/>
      <c r="BZ413" s="133"/>
      <c r="CA413" s="133"/>
      <c r="CB413" s="133"/>
      <c r="CC413" s="133"/>
      <c r="CD413" s="133"/>
      <c r="CE413" s="133"/>
      <c r="CF413" s="133"/>
      <c r="CG413" s="133"/>
      <c r="CH413" s="133"/>
      <c r="CI413" s="133"/>
      <c r="CJ413" s="133"/>
      <c r="CK413" s="133"/>
      <c r="CL413" s="133"/>
      <c r="CM413" s="133"/>
      <c r="CN413" s="133"/>
      <c r="CO413" s="133"/>
      <c r="CP413" s="133"/>
      <c r="CQ413" s="133"/>
      <c r="CR413" s="133"/>
      <c r="CS413" s="133"/>
      <c r="CT413" s="133"/>
      <c r="CU413" s="133"/>
      <c r="CV413" s="133"/>
      <c r="CW413" s="133"/>
      <c r="CX413" s="133"/>
      <c r="CY413" s="133"/>
      <c r="CZ413" s="133"/>
      <c r="DA413" s="133"/>
      <c r="DB413" s="133"/>
      <c r="DC413" s="133"/>
      <c r="DD413" s="133"/>
      <c r="DE413" s="133"/>
      <c r="DF413" s="133"/>
      <c r="DG413" s="133"/>
      <c r="DH413" s="133"/>
      <c r="DI413" s="133"/>
      <c r="DJ413" s="133"/>
      <c r="DK413" s="133"/>
      <c r="DL413" s="133"/>
      <c r="DM413" s="133"/>
      <c r="DN413" s="133"/>
      <c r="DO413" s="133"/>
      <c r="DP413" s="133"/>
      <c r="DQ413" s="133"/>
      <c r="DR413" s="133"/>
      <c r="DS413" s="133"/>
      <c r="DT413" s="133"/>
      <c r="DU413" s="133"/>
      <c r="DV413" s="133"/>
      <c r="DW413" s="133"/>
      <c r="DX413" s="133"/>
      <c r="DY413" s="133"/>
      <c r="DZ413" s="133"/>
      <c r="EA413" s="133"/>
      <c r="EB413" s="133"/>
      <c r="EC413" s="133"/>
      <c r="ED413" s="133"/>
      <c r="EE413" s="133"/>
      <c r="EF413" s="133"/>
      <c r="EG413" s="133"/>
      <c r="EH413" s="133"/>
      <c r="EI413" s="133"/>
      <c r="EJ413" s="133"/>
      <c r="EK413" s="133"/>
      <c r="EL413" s="133"/>
      <c r="EM413" s="133"/>
      <c r="EN413" s="133"/>
      <c r="EO413" s="133"/>
      <c r="EP413" s="133"/>
      <c r="EQ413" s="133"/>
      <c r="ER413" s="133"/>
      <c r="ES413" s="133"/>
      <c r="ET413" s="133"/>
      <c r="EU413" s="133"/>
      <c r="EV413" s="133"/>
      <c r="EW413" s="133"/>
      <c r="EX413" s="133"/>
      <c r="EY413" s="133"/>
      <c r="EZ413" s="133"/>
      <c r="FA413" s="133"/>
      <c r="FB413" s="133"/>
      <c r="FC413" s="133"/>
      <c r="FD413" s="133"/>
      <c r="FE413" s="133"/>
      <c r="FF413" s="133"/>
      <c r="FG413" s="133"/>
      <c r="FH413" s="133"/>
      <c r="FI413" s="133"/>
      <c r="FJ413" s="133"/>
      <c r="FK413" s="133"/>
      <c r="FL413" s="133"/>
      <c r="FM413" s="133"/>
      <c r="FN413" s="133"/>
      <c r="FO413" s="133"/>
      <c r="FP413" s="133"/>
      <c r="FQ413" s="133"/>
      <c r="FR413" s="133"/>
      <c r="FS413" s="133"/>
      <c r="FT413" s="133"/>
      <c r="FU413" s="133"/>
      <c r="FV413" s="133"/>
      <c r="FW413" s="133"/>
      <c r="FX413" s="133"/>
      <c r="FY413" s="133"/>
      <c r="FZ413" s="133"/>
      <c r="GA413" s="133"/>
      <c r="GB413" s="133"/>
      <c r="GC413" s="133"/>
      <c r="GD413" s="133"/>
      <c r="GE413" s="133"/>
      <c r="GF413" s="133"/>
      <c r="GG413" s="133"/>
      <c r="GH413" s="133"/>
      <c r="GI413" s="133"/>
      <c r="GJ413" s="133"/>
      <c r="GK413" s="133"/>
      <c r="GL413" s="133"/>
      <c r="GM413" s="133"/>
      <c r="GN413" s="133"/>
      <c r="GO413" s="133"/>
      <c r="GP413" s="133"/>
      <c r="GQ413" s="133"/>
      <c r="GR413" s="133"/>
      <c r="GS413" s="133"/>
      <c r="GT413" s="133"/>
      <c r="GU413" s="133"/>
      <c r="GV413" s="133"/>
      <c r="GW413" s="133"/>
    </row>
    <row r="414" spans="1:205" s="296" customFormat="1">
      <c r="A414" s="384">
        <v>44924</v>
      </c>
      <c r="B414" s="200" t="s">
        <v>2218</v>
      </c>
      <c r="C414" s="177" t="s">
        <v>2504</v>
      </c>
      <c r="D414" s="261">
        <v>300000</v>
      </c>
      <c r="E414" s="261"/>
      <c r="F414" s="386">
        <f t="shared" si="11"/>
        <v>55666798</v>
      </c>
      <c r="G414" s="60">
        <v>3</v>
      </c>
      <c r="H414" s="317"/>
      <c r="I414" s="549"/>
      <c r="J414" s="133"/>
      <c r="K414" s="133"/>
      <c r="L414" s="133"/>
      <c r="M414" s="133"/>
      <c r="N414" s="133"/>
      <c r="O414" s="133"/>
      <c r="P414" s="133"/>
      <c r="Q414" s="133"/>
      <c r="R414" s="133"/>
      <c r="S414" s="133"/>
      <c r="T414" s="133"/>
      <c r="U414" s="133"/>
      <c r="V414" s="133"/>
      <c r="W414" s="133"/>
      <c r="X414" s="133"/>
      <c r="Y414" s="133"/>
      <c r="Z414" s="133"/>
      <c r="AA414" s="133"/>
      <c r="AB414" s="133"/>
      <c r="AC414" s="133"/>
      <c r="AD414" s="133"/>
      <c r="AE414" s="133"/>
      <c r="AF414" s="133"/>
      <c r="AG414" s="133"/>
      <c r="AH414" s="133"/>
      <c r="AI414" s="133"/>
      <c r="AJ414" s="133"/>
      <c r="AK414" s="133"/>
      <c r="AL414" s="133"/>
      <c r="AM414" s="133"/>
      <c r="AN414" s="133"/>
      <c r="AO414" s="133"/>
      <c r="AP414" s="133"/>
      <c r="AQ414" s="133"/>
      <c r="AR414" s="133"/>
      <c r="AS414" s="133"/>
      <c r="AT414" s="133"/>
      <c r="AU414" s="133"/>
      <c r="AV414" s="133"/>
      <c r="AW414" s="133"/>
      <c r="AX414" s="133"/>
      <c r="AY414" s="133"/>
      <c r="AZ414" s="133"/>
      <c r="BA414" s="133"/>
      <c r="BB414" s="133"/>
      <c r="BC414" s="133"/>
      <c r="BD414" s="133"/>
      <c r="BE414" s="133"/>
      <c r="BF414" s="133"/>
      <c r="BG414" s="133"/>
      <c r="BH414" s="133"/>
      <c r="BI414" s="133"/>
      <c r="BJ414" s="133"/>
      <c r="BK414" s="133"/>
      <c r="BL414" s="133"/>
      <c r="BM414" s="133"/>
      <c r="BN414" s="133"/>
      <c r="BO414" s="133"/>
      <c r="BP414" s="133"/>
      <c r="BQ414" s="133"/>
      <c r="BR414" s="133"/>
      <c r="BS414" s="133"/>
      <c r="BT414" s="133"/>
      <c r="BU414" s="133"/>
      <c r="BV414" s="133"/>
      <c r="BW414" s="133"/>
      <c r="BX414" s="133"/>
      <c r="BY414" s="133"/>
      <c r="BZ414" s="133"/>
      <c r="CA414" s="133"/>
      <c r="CB414" s="133"/>
      <c r="CC414" s="133"/>
      <c r="CD414" s="133"/>
      <c r="CE414" s="133"/>
      <c r="CF414" s="133"/>
      <c r="CG414" s="133"/>
      <c r="CH414" s="133"/>
      <c r="CI414" s="133"/>
      <c r="CJ414" s="133"/>
      <c r="CK414" s="133"/>
      <c r="CL414" s="133"/>
      <c r="CM414" s="133"/>
      <c r="CN414" s="133"/>
      <c r="CO414" s="133"/>
      <c r="CP414" s="133"/>
      <c r="CQ414" s="133"/>
      <c r="CR414" s="133"/>
      <c r="CS414" s="133"/>
      <c r="CT414" s="133"/>
      <c r="CU414" s="133"/>
      <c r="CV414" s="133"/>
      <c r="CW414" s="133"/>
      <c r="CX414" s="133"/>
      <c r="CY414" s="133"/>
      <c r="CZ414" s="133"/>
      <c r="DA414" s="133"/>
      <c r="DB414" s="133"/>
      <c r="DC414" s="133"/>
      <c r="DD414" s="133"/>
      <c r="DE414" s="133"/>
      <c r="DF414" s="133"/>
      <c r="DG414" s="133"/>
      <c r="DH414" s="133"/>
      <c r="DI414" s="133"/>
      <c r="DJ414" s="133"/>
      <c r="DK414" s="133"/>
      <c r="DL414" s="133"/>
      <c r="DM414" s="133"/>
      <c r="DN414" s="133"/>
      <c r="DO414" s="133"/>
      <c r="DP414" s="133"/>
      <c r="DQ414" s="133"/>
      <c r="DR414" s="133"/>
      <c r="DS414" s="133"/>
      <c r="DT414" s="133"/>
      <c r="DU414" s="133"/>
      <c r="DV414" s="133"/>
      <c r="DW414" s="133"/>
      <c r="DX414" s="133"/>
      <c r="DY414" s="133"/>
      <c r="DZ414" s="133"/>
      <c r="EA414" s="133"/>
      <c r="EB414" s="133"/>
      <c r="EC414" s="133"/>
      <c r="ED414" s="133"/>
      <c r="EE414" s="133"/>
      <c r="EF414" s="133"/>
      <c r="EG414" s="133"/>
      <c r="EH414" s="133"/>
      <c r="EI414" s="133"/>
      <c r="EJ414" s="133"/>
      <c r="EK414" s="133"/>
      <c r="EL414" s="133"/>
      <c r="EM414" s="133"/>
      <c r="EN414" s="133"/>
      <c r="EO414" s="133"/>
      <c r="EP414" s="133"/>
      <c r="EQ414" s="133"/>
      <c r="ER414" s="133"/>
      <c r="ES414" s="133"/>
      <c r="ET414" s="133"/>
      <c r="EU414" s="133"/>
      <c r="EV414" s="133"/>
      <c r="EW414" s="133"/>
      <c r="EX414" s="133"/>
      <c r="EY414" s="133"/>
      <c r="EZ414" s="133"/>
      <c r="FA414" s="133"/>
      <c r="FB414" s="133"/>
      <c r="FC414" s="133"/>
      <c r="FD414" s="133"/>
      <c r="FE414" s="133"/>
      <c r="FF414" s="133"/>
      <c r="FG414" s="133"/>
      <c r="FH414" s="133"/>
      <c r="FI414" s="133"/>
      <c r="FJ414" s="133"/>
      <c r="FK414" s="133"/>
      <c r="FL414" s="133"/>
      <c r="FM414" s="133"/>
      <c r="FN414" s="133"/>
      <c r="FO414" s="133"/>
      <c r="FP414" s="133"/>
      <c r="FQ414" s="133"/>
      <c r="FR414" s="133"/>
      <c r="FS414" s="133"/>
      <c r="FT414" s="133"/>
      <c r="FU414" s="133"/>
      <c r="FV414" s="133"/>
      <c r="FW414" s="133"/>
      <c r="FX414" s="133"/>
      <c r="FY414" s="133"/>
      <c r="FZ414" s="133"/>
      <c r="GA414" s="133"/>
      <c r="GB414" s="133"/>
      <c r="GC414" s="133"/>
      <c r="GD414" s="133"/>
      <c r="GE414" s="133"/>
      <c r="GF414" s="133"/>
      <c r="GG414" s="133"/>
      <c r="GH414" s="133"/>
      <c r="GI414" s="133"/>
      <c r="GJ414" s="133"/>
      <c r="GK414" s="133"/>
      <c r="GL414" s="133"/>
      <c r="GM414" s="133"/>
      <c r="GN414" s="133"/>
      <c r="GO414" s="133"/>
      <c r="GP414" s="133"/>
      <c r="GQ414" s="133"/>
      <c r="GR414" s="133"/>
      <c r="GS414" s="133"/>
      <c r="GT414" s="133"/>
      <c r="GU414" s="133"/>
      <c r="GV414" s="133"/>
      <c r="GW414" s="133"/>
    </row>
    <row r="415" spans="1:205" s="296" customFormat="1" ht="38.25">
      <c r="A415" s="384">
        <v>44924</v>
      </c>
      <c r="B415" s="200" t="s">
        <v>2218</v>
      </c>
      <c r="C415" s="976" t="s">
        <v>2588</v>
      </c>
      <c r="D415" s="261"/>
      <c r="E415" s="261">
        <v>149000</v>
      </c>
      <c r="F415" s="386">
        <f t="shared" si="11"/>
        <v>55517798</v>
      </c>
      <c r="G415" s="60">
        <v>7</v>
      </c>
      <c r="H415" s="310">
        <v>7.1</v>
      </c>
      <c r="I415" s="549" t="s">
        <v>1731</v>
      </c>
      <c r="J415" s="133"/>
      <c r="K415" s="133"/>
      <c r="L415" s="133"/>
      <c r="M415" s="133"/>
      <c r="N415" s="133"/>
      <c r="O415" s="133"/>
      <c r="P415" s="133"/>
      <c r="Q415" s="133"/>
      <c r="R415" s="133"/>
      <c r="S415" s="133"/>
      <c r="T415" s="133"/>
      <c r="U415" s="133"/>
      <c r="V415" s="133"/>
      <c r="W415" s="133"/>
      <c r="X415" s="133"/>
      <c r="Y415" s="133"/>
      <c r="Z415" s="133"/>
      <c r="AA415" s="133"/>
      <c r="AB415" s="133"/>
      <c r="AC415" s="133"/>
      <c r="AD415" s="133"/>
      <c r="AE415" s="133"/>
      <c r="AF415" s="133"/>
      <c r="AG415" s="133"/>
      <c r="AH415" s="133"/>
      <c r="AI415" s="133"/>
      <c r="AJ415" s="133"/>
      <c r="AK415" s="133"/>
      <c r="AL415" s="133"/>
      <c r="AM415" s="133"/>
      <c r="AN415" s="133"/>
      <c r="AO415" s="133"/>
      <c r="AP415" s="133"/>
      <c r="AQ415" s="133"/>
      <c r="AR415" s="133"/>
      <c r="AS415" s="133"/>
      <c r="AT415" s="133"/>
      <c r="AU415" s="133"/>
      <c r="AV415" s="133"/>
      <c r="AW415" s="133"/>
      <c r="AX415" s="133"/>
      <c r="AY415" s="133"/>
      <c r="AZ415" s="133"/>
      <c r="BA415" s="133"/>
      <c r="BB415" s="133"/>
      <c r="BC415" s="133"/>
      <c r="BD415" s="133"/>
      <c r="BE415" s="133"/>
      <c r="BF415" s="133"/>
      <c r="BG415" s="133"/>
      <c r="BH415" s="133"/>
      <c r="BI415" s="133"/>
      <c r="BJ415" s="133"/>
      <c r="BK415" s="133"/>
      <c r="BL415" s="133"/>
      <c r="BM415" s="133"/>
      <c r="BN415" s="133"/>
      <c r="BO415" s="133"/>
      <c r="BP415" s="133"/>
      <c r="BQ415" s="133"/>
      <c r="BR415" s="133"/>
      <c r="BS415" s="133"/>
      <c r="BT415" s="133"/>
      <c r="BU415" s="133"/>
      <c r="BV415" s="133"/>
      <c r="BW415" s="133"/>
      <c r="BX415" s="133"/>
      <c r="BY415" s="133"/>
      <c r="BZ415" s="133"/>
      <c r="CA415" s="133"/>
      <c r="CB415" s="133"/>
      <c r="CC415" s="133"/>
      <c r="CD415" s="133"/>
      <c r="CE415" s="133"/>
      <c r="CF415" s="133"/>
      <c r="CG415" s="133"/>
      <c r="CH415" s="133"/>
      <c r="CI415" s="133"/>
      <c r="CJ415" s="133"/>
      <c r="CK415" s="133"/>
      <c r="CL415" s="133"/>
      <c r="CM415" s="133"/>
      <c r="CN415" s="133"/>
      <c r="CO415" s="133"/>
      <c r="CP415" s="133"/>
      <c r="CQ415" s="133"/>
      <c r="CR415" s="133"/>
      <c r="CS415" s="133"/>
      <c r="CT415" s="133"/>
      <c r="CU415" s="133"/>
      <c r="CV415" s="133"/>
      <c r="CW415" s="133"/>
      <c r="CX415" s="133"/>
      <c r="CY415" s="133"/>
      <c r="CZ415" s="133"/>
      <c r="DA415" s="133"/>
      <c r="DB415" s="133"/>
      <c r="DC415" s="133"/>
      <c r="DD415" s="133"/>
      <c r="DE415" s="133"/>
      <c r="DF415" s="133"/>
      <c r="DG415" s="133"/>
      <c r="DH415" s="133"/>
      <c r="DI415" s="133"/>
      <c r="DJ415" s="133"/>
      <c r="DK415" s="133"/>
      <c r="DL415" s="133"/>
      <c r="DM415" s="133"/>
      <c r="DN415" s="133"/>
      <c r="DO415" s="133"/>
      <c r="DP415" s="133"/>
      <c r="DQ415" s="133"/>
      <c r="DR415" s="133"/>
      <c r="DS415" s="133"/>
      <c r="DT415" s="133"/>
      <c r="DU415" s="133"/>
      <c r="DV415" s="133"/>
      <c r="DW415" s="133"/>
      <c r="DX415" s="133"/>
      <c r="DY415" s="133"/>
      <c r="DZ415" s="133"/>
      <c r="EA415" s="133"/>
      <c r="EB415" s="133"/>
      <c r="EC415" s="133"/>
      <c r="ED415" s="133"/>
      <c r="EE415" s="133"/>
      <c r="EF415" s="133"/>
      <c r="EG415" s="133"/>
      <c r="EH415" s="133"/>
      <c r="EI415" s="133"/>
      <c r="EJ415" s="133"/>
      <c r="EK415" s="133"/>
      <c r="EL415" s="133"/>
      <c r="EM415" s="133"/>
      <c r="EN415" s="133"/>
      <c r="EO415" s="133"/>
      <c r="EP415" s="133"/>
      <c r="EQ415" s="133"/>
      <c r="ER415" s="133"/>
      <c r="ES415" s="133"/>
      <c r="ET415" s="133"/>
      <c r="EU415" s="133"/>
      <c r="EV415" s="133"/>
      <c r="EW415" s="133"/>
      <c r="EX415" s="133"/>
      <c r="EY415" s="133"/>
      <c r="EZ415" s="133"/>
      <c r="FA415" s="133"/>
      <c r="FB415" s="133"/>
      <c r="FC415" s="133"/>
      <c r="FD415" s="133"/>
      <c r="FE415" s="133"/>
      <c r="FF415" s="133"/>
      <c r="FG415" s="133"/>
      <c r="FH415" s="133"/>
      <c r="FI415" s="133"/>
      <c r="FJ415" s="133"/>
      <c r="FK415" s="133"/>
      <c r="FL415" s="133"/>
      <c r="FM415" s="133"/>
      <c r="FN415" s="133"/>
      <c r="FO415" s="133"/>
      <c r="FP415" s="133"/>
      <c r="FQ415" s="133"/>
      <c r="FR415" s="133"/>
      <c r="FS415" s="133"/>
      <c r="FT415" s="133"/>
      <c r="FU415" s="133"/>
      <c r="FV415" s="133"/>
      <c r="FW415" s="133"/>
      <c r="FX415" s="133"/>
      <c r="FY415" s="133"/>
      <c r="FZ415" s="133"/>
      <c r="GA415" s="133"/>
      <c r="GB415" s="133"/>
      <c r="GC415" s="133"/>
      <c r="GD415" s="133"/>
      <c r="GE415" s="133"/>
      <c r="GF415" s="133"/>
      <c r="GG415" s="133"/>
      <c r="GH415" s="133"/>
      <c r="GI415" s="133"/>
      <c r="GJ415" s="133"/>
      <c r="GK415" s="133"/>
      <c r="GL415" s="133"/>
      <c r="GM415" s="133"/>
      <c r="GN415" s="133"/>
      <c r="GO415" s="133"/>
      <c r="GP415" s="133"/>
      <c r="GQ415" s="133"/>
      <c r="GR415" s="133"/>
      <c r="GS415" s="133"/>
      <c r="GT415" s="133"/>
      <c r="GU415" s="133"/>
      <c r="GV415" s="133"/>
      <c r="GW415" s="133"/>
    </row>
    <row r="416" spans="1:205" s="296" customFormat="1">
      <c r="A416" s="384">
        <v>44924</v>
      </c>
      <c r="B416" s="200" t="s">
        <v>2218</v>
      </c>
      <c r="C416" s="216" t="s">
        <v>2195</v>
      </c>
      <c r="D416" s="261"/>
      <c r="E416" s="261">
        <v>1000000</v>
      </c>
      <c r="F416" s="386">
        <f t="shared" si="11"/>
        <v>54517798</v>
      </c>
      <c r="G416" s="60">
        <v>8</v>
      </c>
      <c r="H416" s="961" t="s">
        <v>1402</v>
      </c>
      <c r="I416" s="549"/>
      <c r="J416" s="133"/>
      <c r="K416" s="133"/>
      <c r="L416" s="133"/>
      <c r="M416" s="133"/>
      <c r="N416" s="133"/>
      <c r="O416" s="133"/>
      <c r="P416" s="133"/>
      <c r="Q416" s="133"/>
      <c r="R416" s="133"/>
      <c r="S416" s="133"/>
      <c r="T416" s="133"/>
      <c r="U416" s="133"/>
      <c r="V416" s="133"/>
      <c r="W416" s="133"/>
      <c r="X416" s="133"/>
      <c r="Y416" s="133"/>
      <c r="Z416" s="133"/>
      <c r="AA416" s="133"/>
      <c r="AB416" s="133"/>
      <c r="AC416" s="133"/>
      <c r="AD416" s="133"/>
      <c r="AE416" s="133"/>
      <c r="AF416" s="133"/>
      <c r="AG416" s="133"/>
      <c r="AH416" s="133"/>
      <c r="AI416" s="133"/>
      <c r="AJ416" s="133"/>
      <c r="AK416" s="133"/>
      <c r="AL416" s="133"/>
      <c r="AM416" s="133"/>
      <c r="AN416" s="133"/>
      <c r="AO416" s="133"/>
      <c r="AP416" s="133"/>
      <c r="AQ416" s="133"/>
      <c r="AR416" s="133"/>
      <c r="AS416" s="133"/>
      <c r="AT416" s="133"/>
      <c r="AU416" s="133"/>
      <c r="AV416" s="133"/>
      <c r="AW416" s="133"/>
      <c r="AX416" s="133"/>
      <c r="AY416" s="133"/>
      <c r="AZ416" s="133"/>
      <c r="BA416" s="133"/>
      <c r="BB416" s="133"/>
      <c r="BC416" s="133"/>
      <c r="BD416" s="133"/>
      <c r="BE416" s="133"/>
      <c r="BF416" s="133"/>
      <c r="BG416" s="133"/>
      <c r="BH416" s="133"/>
      <c r="BI416" s="133"/>
      <c r="BJ416" s="133"/>
      <c r="BK416" s="133"/>
      <c r="BL416" s="133"/>
      <c r="BM416" s="133"/>
      <c r="BN416" s="133"/>
      <c r="BO416" s="133"/>
      <c r="BP416" s="133"/>
      <c r="BQ416" s="133"/>
      <c r="BR416" s="133"/>
      <c r="BS416" s="133"/>
      <c r="BT416" s="133"/>
      <c r="BU416" s="133"/>
      <c r="BV416" s="133"/>
      <c r="BW416" s="133"/>
      <c r="BX416" s="133"/>
      <c r="BY416" s="133"/>
      <c r="BZ416" s="133"/>
      <c r="CA416" s="133"/>
      <c r="CB416" s="133"/>
      <c r="CC416" s="133"/>
      <c r="CD416" s="133"/>
      <c r="CE416" s="133"/>
      <c r="CF416" s="133"/>
      <c r="CG416" s="133"/>
      <c r="CH416" s="133"/>
      <c r="CI416" s="133"/>
      <c r="CJ416" s="133"/>
      <c r="CK416" s="133"/>
      <c r="CL416" s="133"/>
      <c r="CM416" s="133"/>
      <c r="CN416" s="133"/>
      <c r="CO416" s="133"/>
      <c r="CP416" s="133"/>
      <c r="CQ416" s="133"/>
      <c r="CR416" s="133"/>
      <c r="CS416" s="133"/>
      <c r="CT416" s="133"/>
      <c r="CU416" s="133"/>
      <c r="CV416" s="133"/>
      <c r="CW416" s="133"/>
      <c r="CX416" s="133"/>
      <c r="CY416" s="133"/>
      <c r="CZ416" s="133"/>
      <c r="DA416" s="133"/>
      <c r="DB416" s="133"/>
      <c r="DC416" s="133"/>
      <c r="DD416" s="133"/>
      <c r="DE416" s="133"/>
      <c r="DF416" s="133"/>
      <c r="DG416" s="133"/>
      <c r="DH416" s="133"/>
      <c r="DI416" s="133"/>
      <c r="DJ416" s="133"/>
      <c r="DK416" s="133"/>
      <c r="DL416" s="133"/>
      <c r="DM416" s="133"/>
      <c r="DN416" s="133"/>
      <c r="DO416" s="133"/>
      <c r="DP416" s="133"/>
      <c r="DQ416" s="133"/>
      <c r="DR416" s="133"/>
      <c r="DS416" s="133"/>
      <c r="DT416" s="133"/>
      <c r="DU416" s="133"/>
      <c r="DV416" s="133"/>
      <c r="DW416" s="133"/>
      <c r="DX416" s="133"/>
      <c r="DY416" s="133"/>
      <c r="DZ416" s="133"/>
      <c r="EA416" s="133"/>
      <c r="EB416" s="133"/>
      <c r="EC416" s="133"/>
      <c r="ED416" s="133"/>
      <c r="EE416" s="133"/>
      <c r="EF416" s="133"/>
      <c r="EG416" s="133"/>
      <c r="EH416" s="133"/>
      <c r="EI416" s="133"/>
      <c r="EJ416" s="133"/>
      <c r="EK416" s="133"/>
      <c r="EL416" s="133"/>
      <c r="EM416" s="133"/>
      <c r="EN416" s="133"/>
      <c r="EO416" s="133"/>
      <c r="EP416" s="133"/>
      <c r="EQ416" s="133"/>
      <c r="ER416" s="133"/>
      <c r="ES416" s="133"/>
      <c r="ET416" s="133"/>
      <c r="EU416" s="133"/>
      <c r="EV416" s="133"/>
      <c r="EW416" s="133"/>
      <c r="EX416" s="133"/>
      <c r="EY416" s="133"/>
      <c r="EZ416" s="133"/>
      <c r="FA416" s="133"/>
      <c r="FB416" s="133"/>
      <c r="FC416" s="133"/>
      <c r="FD416" s="133"/>
      <c r="FE416" s="133"/>
      <c r="FF416" s="133"/>
      <c r="FG416" s="133"/>
      <c r="FH416" s="133"/>
      <c r="FI416" s="133"/>
      <c r="FJ416" s="133"/>
      <c r="FK416" s="133"/>
      <c r="FL416" s="133"/>
      <c r="FM416" s="133"/>
      <c r="FN416" s="133"/>
      <c r="FO416" s="133"/>
      <c r="FP416" s="133"/>
      <c r="FQ416" s="133"/>
      <c r="FR416" s="133"/>
      <c r="FS416" s="133"/>
      <c r="FT416" s="133"/>
      <c r="FU416" s="133"/>
      <c r="FV416" s="133"/>
      <c r="FW416" s="133"/>
      <c r="FX416" s="133"/>
      <c r="FY416" s="133"/>
      <c r="FZ416" s="133"/>
      <c r="GA416" s="133"/>
      <c r="GB416" s="133"/>
      <c r="GC416" s="133"/>
      <c r="GD416" s="133"/>
      <c r="GE416" s="133"/>
      <c r="GF416" s="133"/>
      <c r="GG416" s="133"/>
      <c r="GH416" s="133"/>
      <c r="GI416" s="133"/>
      <c r="GJ416" s="133"/>
      <c r="GK416" s="133"/>
      <c r="GL416" s="133"/>
      <c r="GM416" s="133"/>
      <c r="GN416" s="133"/>
      <c r="GO416" s="133"/>
      <c r="GP416" s="133"/>
      <c r="GQ416" s="133"/>
      <c r="GR416" s="133"/>
      <c r="GS416" s="133"/>
      <c r="GT416" s="133"/>
      <c r="GU416" s="133"/>
      <c r="GV416" s="133"/>
      <c r="GW416" s="133"/>
    </row>
    <row r="417" spans="1:205" s="296" customFormat="1">
      <c r="A417" s="384">
        <v>44924</v>
      </c>
      <c r="B417" s="200" t="s">
        <v>2218</v>
      </c>
      <c r="C417" s="216" t="s">
        <v>2196</v>
      </c>
      <c r="D417" s="261"/>
      <c r="E417" s="261">
        <v>1000000</v>
      </c>
      <c r="F417" s="386">
        <f t="shared" si="11"/>
        <v>53517798</v>
      </c>
      <c r="G417" s="60">
        <v>8</v>
      </c>
      <c r="H417" s="961" t="s">
        <v>1403</v>
      </c>
      <c r="I417" s="549"/>
      <c r="J417" s="133"/>
      <c r="K417" s="133"/>
      <c r="L417" s="133"/>
      <c r="M417" s="133"/>
      <c r="N417" s="133"/>
      <c r="O417" s="133"/>
      <c r="P417" s="133"/>
      <c r="Q417" s="133"/>
      <c r="R417" s="133"/>
      <c r="S417" s="133"/>
      <c r="T417" s="133"/>
      <c r="U417" s="133"/>
      <c r="V417" s="133"/>
      <c r="W417" s="133"/>
      <c r="X417" s="133"/>
      <c r="Y417" s="133"/>
      <c r="Z417" s="133"/>
      <c r="AA417" s="133"/>
      <c r="AB417" s="133"/>
      <c r="AC417" s="133"/>
      <c r="AD417" s="133"/>
      <c r="AE417" s="133"/>
      <c r="AF417" s="133"/>
      <c r="AG417" s="133"/>
      <c r="AH417" s="133"/>
      <c r="AI417" s="133"/>
      <c r="AJ417" s="133"/>
      <c r="AK417" s="133"/>
      <c r="AL417" s="133"/>
      <c r="AM417" s="133"/>
      <c r="AN417" s="133"/>
      <c r="AO417" s="133"/>
      <c r="AP417" s="133"/>
      <c r="AQ417" s="133"/>
      <c r="AR417" s="133"/>
      <c r="AS417" s="133"/>
      <c r="AT417" s="133"/>
      <c r="AU417" s="133"/>
      <c r="AV417" s="133"/>
      <c r="AW417" s="133"/>
      <c r="AX417" s="133"/>
      <c r="AY417" s="133"/>
      <c r="AZ417" s="133"/>
      <c r="BA417" s="133"/>
      <c r="BB417" s="133"/>
      <c r="BC417" s="133"/>
      <c r="BD417" s="133"/>
      <c r="BE417" s="133"/>
      <c r="BF417" s="133"/>
      <c r="BG417" s="133"/>
      <c r="BH417" s="133"/>
      <c r="BI417" s="133"/>
      <c r="BJ417" s="133"/>
      <c r="BK417" s="133"/>
      <c r="BL417" s="133"/>
      <c r="BM417" s="133"/>
      <c r="BN417" s="133"/>
      <c r="BO417" s="133"/>
      <c r="BP417" s="133"/>
      <c r="BQ417" s="133"/>
      <c r="BR417" s="133"/>
      <c r="BS417" s="133"/>
      <c r="BT417" s="133"/>
      <c r="BU417" s="133"/>
      <c r="BV417" s="133"/>
      <c r="BW417" s="133"/>
      <c r="BX417" s="133"/>
      <c r="BY417" s="133"/>
      <c r="BZ417" s="133"/>
      <c r="CA417" s="133"/>
      <c r="CB417" s="133"/>
      <c r="CC417" s="133"/>
      <c r="CD417" s="133"/>
      <c r="CE417" s="133"/>
      <c r="CF417" s="133"/>
      <c r="CG417" s="133"/>
      <c r="CH417" s="133"/>
      <c r="CI417" s="133"/>
      <c r="CJ417" s="133"/>
      <c r="CK417" s="133"/>
      <c r="CL417" s="133"/>
      <c r="CM417" s="133"/>
      <c r="CN417" s="133"/>
      <c r="CO417" s="133"/>
      <c r="CP417" s="133"/>
      <c r="CQ417" s="133"/>
      <c r="CR417" s="133"/>
      <c r="CS417" s="133"/>
      <c r="CT417" s="133"/>
      <c r="CU417" s="133"/>
      <c r="CV417" s="133"/>
      <c r="CW417" s="133"/>
      <c r="CX417" s="133"/>
      <c r="CY417" s="133"/>
      <c r="CZ417" s="133"/>
      <c r="DA417" s="133"/>
      <c r="DB417" s="133"/>
      <c r="DC417" s="133"/>
      <c r="DD417" s="133"/>
      <c r="DE417" s="133"/>
      <c r="DF417" s="133"/>
      <c r="DG417" s="133"/>
      <c r="DH417" s="133"/>
      <c r="DI417" s="133"/>
      <c r="DJ417" s="133"/>
      <c r="DK417" s="133"/>
      <c r="DL417" s="133"/>
      <c r="DM417" s="133"/>
      <c r="DN417" s="133"/>
      <c r="DO417" s="133"/>
      <c r="DP417" s="133"/>
      <c r="DQ417" s="133"/>
      <c r="DR417" s="133"/>
      <c r="DS417" s="133"/>
      <c r="DT417" s="133"/>
      <c r="DU417" s="133"/>
      <c r="DV417" s="133"/>
      <c r="DW417" s="133"/>
      <c r="DX417" s="133"/>
      <c r="DY417" s="133"/>
      <c r="DZ417" s="133"/>
      <c r="EA417" s="133"/>
      <c r="EB417" s="133"/>
      <c r="EC417" s="133"/>
      <c r="ED417" s="133"/>
      <c r="EE417" s="133"/>
      <c r="EF417" s="133"/>
      <c r="EG417" s="133"/>
      <c r="EH417" s="133"/>
      <c r="EI417" s="133"/>
      <c r="EJ417" s="133"/>
      <c r="EK417" s="133"/>
      <c r="EL417" s="133"/>
      <c r="EM417" s="133"/>
      <c r="EN417" s="133"/>
      <c r="EO417" s="133"/>
      <c r="EP417" s="133"/>
      <c r="EQ417" s="133"/>
      <c r="ER417" s="133"/>
      <c r="ES417" s="133"/>
      <c r="ET417" s="133"/>
      <c r="EU417" s="133"/>
      <c r="EV417" s="133"/>
      <c r="EW417" s="133"/>
      <c r="EX417" s="133"/>
      <c r="EY417" s="133"/>
      <c r="EZ417" s="133"/>
      <c r="FA417" s="133"/>
      <c r="FB417" s="133"/>
      <c r="FC417" s="133"/>
      <c r="FD417" s="133"/>
      <c r="FE417" s="133"/>
      <c r="FF417" s="133"/>
      <c r="FG417" s="133"/>
      <c r="FH417" s="133"/>
      <c r="FI417" s="133"/>
      <c r="FJ417" s="133"/>
      <c r="FK417" s="133"/>
      <c r="FL417" s="133"/>
      <c r="FM417" s="133"/>
      <c r="FN417" s="133"/>
      <c r="FO417" s="133"/>
      <c r="FP417" s="133"/>
      <c r="FQ417" s="133"/>
      <c r="FR417" s="133"/>
      <c r="FS417" s="133"/>
      <c r="FT417" s="133"/>
      <c r="FU417" s="133"/>
      <c r="FV417" s="133"/>
      <c r="FW417" s="133"/>
      <c r="FX417" s="133"/>
      <c r="FY417" s="133"/>
      <c r="FZ417" s="133"/>
      <c r="GA417" s="133"/>
      <c r="GB417" s="133"/>
      <c r="GC417" s="133"/>
      <c r="GD417" s="133"/>
      <c r="GE417" s="133"/>
      <c r="GF417" s="133"/>
      <c r="GG417" s="133"/>
      <c r="GH417" s="133"/>
      <c r="GI417" s="133"/>
      <c r="GJ417" s="133"/>
      <c r="GK417" s="133"/>
      <c r="GL417" s="133"/>
      <c r="GM417" s="133"/>
      <c r="GN417" s="133"/>
      <c r="GO417" s="133"/>
      <c r="GP417" s="133"/>
      <c r="GQ417" s="133"/>
      <c r="GR417" s="133"/>
      <c r="GS417" s="133"/>
      <c r="GT417" s="133"/>
      <c r="GU417" s="133"/>
      <c r="GV417" s="133"/>
      <c r="GW417" s="133"/>
    </row>
    <row r="418" spans="1:205" s="296" customFormat="1">
      <c r="A418" s="384">
        <v>44924</v>
      </c>
      <c r="B418" s="200" t="s">
        <v>2218</v>
      </c>
      <c r="C418" s="216" t="s">
        <v>2197</v>
      </c>
      <c r="D418" s="214"/>
      <c r="E418" s="261">
        <v>1000000</v>
      </c>
      <c r="F418" s="386">
        <f t="shared" si="11"/>
        <v>52517798</v>
      </c>
      <c r="G418" s="60">
        <v>8</v>
      </c>
      <c r="H418" s="961" t="s">
        <v>1403</v>
      </c>
      <c r="I418" s="549"/>
      <c r="J418" s="133"/>
      <c r="K418" s="133"/>
      <c r="L418" s="133"/>
      <c r="M418" s="133"/>
      <c r="N418" s="133"/>
      <c r="O418" s="133"/>
      <c r="P418" s="133"/>
      <c r="Q418" s="133"/>
      <c r="R418" s="133"/>
      <c r="S418" s="133"/>
      <c r="T418" s="133"/>
      <c r="U418" s="133"/>
      <c r="V418" s="133"/>
      <c r="W418" s="133"/>
      <c r="X418" s="133"/>
      <c r="Y418" s="133"/>
      <c r="Z418" s="133"/>
      <c r="AA418" s="133"/>
      <c r="AB418" s="133"/>
      <c r="AC418" s="133"/>
      <c r="AD418" s="133"/>
      <c r="AE418" s="133"/>
      <c r="AF418" s="133"/>
      <c r="AG418" s="133"/>
      <c r="AH418" s="133"/>
      <c r="AI418" s="133"/>
      <c r="AJ418" s="133"/>
      <c r="AK418" s="133"/>
      <c r="AL418" s="133"/>
      <c r="AM418" s="133"/>
      <c r="AN418" s="133"/>
      <c r="AO418" s="133"/>
      <c r="AP418" s="133"/>
      <c r="AQ418" s="133"/>
      <c r="AR418" s="133"/>
      <c r="AS418" s="133"/>
      <c r="AT418" s="133"/>
      <c r="AU418" s="133"/>
      <c r="AV418" s="133"/>
      <c r="AW418" s="133"/>
      <c r="AX418" s="133"/>
      <c r="AY418" s="133"/>
      <c r="AZ418" s="133"/>
      <c r="BA418" s="133"/>
      <c r="BB418" s="133"/>
      <c r="BC418" s="133"/>
      <c r="BD418" s="133"/>
      <c r="BE418" s="133"/>
      <c r="BF418" s="133"/>
      <c r="BG418" s="133"/>
      <c r="BH418" s="133"/>
      <c r="BI418" s="133"/>
      <c r="BJ418" s="133"/>
      <c r="BK418" s="133"/>
      <c r="BL418" s="133"/>
      <c r="BM418" s="133"/>
      <c r="BN418" s="133"/>
      <c r="BO418" s="133"/>
      <c r="BP418" s="133"/>
      <c r="BQ418" s="133"/>
      <c r="BR418" s="133"/>
      <c r="BS418" s="133"/>
      <c r="BT418" s="133"/>
      <c r="BU418" s="133"/>
      <c r="BV418" s="133"/>
      <c r="BW418" s="133"/>
      <c r="BX418" s="133"/>
      <c r="BY418" s="133"/>
      <c r="BZ418" s="133"/>
      <c r="CA418" s="133"/>
      <c r="CB418" s="133"/>
      <c r="CC418" s="133"/>
      <c r="CD418" s="133"/>
      <c r="CE418" s="133"/>
      <c r="CF418" s="133"/>
      <c r="CG418" s="133"/>
      <c r="CH418" s="133"/>
      <c r="CI418" s="133"/>
      <c r="CJ418" s="133"/>
      <c r="CK418" s="133"/>
      <c r="CL418" s="133"/>
      <c r="CM418" s="133"/>
      <c r="CN418" s="133"/>
      <c r="CO418" s="133"/>
      <c r="CP418" s="133"/>
      <c r="CQ418" s="133"/>
      <c r="CR418" s="133"/>
      <c r="CS418" s="133"/>
      <c r="CT418" s="133"/>
      <c r="CU418" s="133"/>
      <c r="CV418" s="133"/>
      <c r="CW418" s="133"/>
      <c r="CX418" s="133"/>
      <c r="CY418" s="133"/>
      <c r="CZ418" s="133"/>
      <c r="DA418" s="133"/>
      <c r="DB418" s="133"/>
      <c r="DC418" s="133"/>
      <c r="DD418" s="133"/>
      <c r="DE418" s="133"/>
      <c r="DF418" s="133"/>
      <c r="DG418" s="133"/>
      <c r="DH418" s="133"/>
      <c r="DI418" s="133"/>
      <c r="DJ418" s="133"/>
      <c r="DK418" s="133"/>
      <c r="DL418" s="133"/>
      <c r="DM418" s="133"/>
      <c r="DN418" s="133"/>
      <c r="DO418" s="133"/>
      <c r="DP418" s="133"/>
      <c r="DQ418" s="133"/>
      <c r="DR418" s="133"/>
      <c r="DS418" s="133"/>
      <c r="DT418" s="133"/>
      <c r="DU418" s="133"/>
      <c r="DV418" s="133"/>
      <c r="DW418" s="133"/>
      <c r="DX418" s="133"/>
      <c r="DY418" s="133"/>
      <c r="DZ418" s="133"/>
      <c r="EA418" s="133"/>
      <c r="EB418" s="133"/>
      <c r="EC418" s="133"/>
      <c r="ED418" s="133"/>
      <c r="EE418" s="133"/>
      <c r="EF418" s="133"/>
      <c r="EG418" s="133"/>
      <c r="EH418" s="133"/>
      <c r="EI418" s="133"/>
      <c r="EJ418" s="133"/>
      <c r="EK418" s="133"/>
      <c r="EL418" s="133"/>
      <c r="EM418" s="133"/>
      <c r="EN418" s="133"/>
      <c r="EO418" s="133"/>
      <c r="EP418" s="133"/>
      <c r="EQ418" s="133"/>
      <c r="ER418" s="133"/>
      <c r="ES418" s="133"/>
      <c r="ET418" s="133"/>
      <c r="EU418" s="133"/>
      <c r="EV418" s="133"/>
      <c r="EW418" s="133"/>
      <c r="EX418" s="133"/>
      <c r="EY418" s="133"/>
      <c r="EZ418" s="133"/>
      <c r="FA418" s="133"/>
      <c r="FB418" s="133"/>
      <c r="FC418" s="133"/>
      <c r="FD418" s="133"/>
      <c r="FE418" s="133"/>
      <c r="FF418" s="133"/>
      <c r="FG418" s="133"/>
      <c r="FH418" s="133"/>
      <c r="FI418" s="133"/>
      <c r="FJ418" s="133"/>
      <c r="FK418" s="133"/>
      <c r="FL418" s="133"/>
      <c r="FM418" s="133"/>
      <c r="FN418" s="133"/>
      <c r="FO418" s="133"/>
      <c r="FP418" s="133"/>
      <c r="FQ418" s="133"/>
      <c r="FR418" s="133"/>
      <c r="FS418" s="133"/>
      <c r="FT418" s="133"/>
      <c r="FU418" s="133"/>
      <c r="FV418" s="133"/>
      <c r="FW418" s="133"/>
      <c r="FX418" s="133"/>
      <c r="FY418" s="133"/>
      <c r="FZ418" s="133"/>
      <c r="GA418" s="133"/>
      <c r="GB418" s="133"/>
      <c r="GC418" s="133"/>
      <c r="GD418" s="133"/>
      <c r="GE418" s="133"/>
      <c r="GF418" s="133"/>
      <c r="GG418" s="133"/>
      <c r="GH418" s="133"/>
      <c r="GI418" s="133"/>
      <c r="GJ418" s="133"/>
      <c r="GK418" s="133"/>
      <c r="GL418" s="133"/>
      <c r="GM418" s="133"/>
      <c r="GN418" s="133"/>
      <c r="GO418" s="133"/>
      <c r="GP418" s="133"/>
      <c r="GQ418" s="133"/>
      <c r="GR418" s="133"/>
      <c r="GS418" s="133"/>
      <c r="GT418" s="133"/>
      <c r="GU418" s="133"/>
      <c r="GV418" s="133"/>
      <c r="GW418" s="133"/>
    </row>
    <row r="419" spans="1:205" s="296" customFormat="1">
      <c r="A419" s="384">
        <v>44924</v>
      </c>
      <c r="B419" s="200" t="s">
        <v>2218</v>
      </c>
      <c r="C419" s="216" t="s">
        <v>2198</v>
      </c>
      <c r="D419" s="214"/>
      <c r="E419" s="261">
        <v>1000000</v>
      </c>
      <c r="F419" s="386">
        <f t="shared" si="11"/>
        <v>51517798</v>
      </c>
      <c r="G419" s="60">
        <v>8</v>
      </c>
      <c r="H419" s="961" t="s">
        <v>1403</v>
      </c>
      <c r="I419" s="549"/>
      <c r="J419" s="133"/>
      <c r="K419" s="133"/>
      <c r="L419" s="133"/>
      <c r="M419" s="133"/>
      <c r="N419" s="133"/>
      <c r="O419" s="133"/>
      <c r="P419" s="133"/>
      <c r="Q419" s="133"/>
      <c r="R419" s="133"/>
      <c r="S419" s="133"/>
      <c r="T419" s="133"/>
      <c r="U419" s="133"/>
      <c r="V419" s="133"/>
      <c r="W419" s="133"/>
      <c r="X419" s="133"/>
      <c r="Y419" s="133"/>
      <c r="Z419" s="133"/>
      <c r="AA419" s="133"/>
      <c r="AB419" s="133"/>
      <c r="AC419" s="133"/>
      <c r="AD419" s="133"/>
      <c r="AE419" s="133"/>
      <c r="AF419" s="133"/>
      <c r="AG419" s="133"/>
      <c r="AH419" s="133"/>
      <c r="AI419" s="133"/>
      <c r="AJ419" s="133"/>
      <c r="AK419" s="133"/>
      <c r="AL419" s="133"/>
      <c r="AM419" s="133"/>
      <c r="AN419" s="133"/>
      <c r="AO419" s="133"/>
      <c r="AP419" s="133"/>
      <c r="AQ419" s="133"/>
      <c r="AR419" s="133"/>
      <c r="AS419" s="133"/>
      <c r="AT419" s="133"/>
      <c r="AU419" s="133"/>
      <c r="AV419" s="133"/>
      <c r="AW419" s="133"/>
      <c r="AX419" s="133"/>
      <c r="AY419" s="133"/>
      <c r="AZ419" s="133"/>
      <c r="BA419" s="133"/>
      <c r="BB419" s="133"/>
      <c r="BC419" s="133"/>
      <c r="BD419" s="133"/>
      <c r="BE419" s="133"/>
      <c r="BF419" s="133"/>
      <c r="BG419" s="133"/>
      <c r="BH419" s="133"/>
      <c r="BI419" s="133"/>
      <c r="BJ419" s="133"/>
      <c r="BK419" s="133"/>
      <c r="BL419" s="133"/>
      <c r="BM419" s="133"/>
      <c r="BN419" s="133"/>
      <c r="BO419" s="133"/>
      <c r="BP419" s="133"/>
      <c r="BQ419" s="133"/>
      <c r="BR419" s="133"/>
      <c r="BS419" s="133"/>
      <c r="BT419" s="133"/>
      <c r="BU419" s="133"/>
      <c r="BV419" s="133"/>
      <c r="BW419" s="133"/>
      <c r="BX419" s="133"/>
      <c r="BY419" s="133"/>
      <c r="BZ419" s="133"/>
      <c r="CA419" s="133"/>
      <c r="CB419" s="133"/>
      <c r="CC419" s="133"/>
      <c r="CD419" s="133"/>
      <c r="CE419" s="133"/>
      <c r="CF419" s="133"/>
      <c r="CG419" s="133"/>
      <c r="CH419" s="133"/>
      <c r="CI419" s="133"/>
      <c r="CJ419" s="133"/>
      <c r="CK419" s="133"/>
      <c r="CL419" s="133"/>
      <c r="CM419" s="133"/>
      <c r="CN419" s="133"/>
      <c r="CO419" s="133"/>
      <c r="CP419" s="133"/>
      <c r="CQ419" s="133"/>
      <c r="CR419" s="133"/>
      <c r="CS419" s="133"/>
      <c r="CT419" s="133"/>
      <c r="CU419" s="133"/>
      <c r="CV419" s="133"/>
      <c r="CW419" s="133"/>
      <c r="CX419" s="133"/>
      <c r="CY419" s="133"/>
      <c r="CZ419" s="133"/>
      <c r="DA419" s="133"/>
      <c r="DB419" s="133"/>
      <c r="DC419" s="133"/>
      <c r="DD419" s="133"/>
      <c r="DE419" s="133"/>
      <c r="DF419" s="133"/>
      <c r="DG419" s="133"/>
      <c r="DH419" s="133"/>
      <c r="DI419" s="133"/>
      <c r="DJ419" s="133"/>
      <c r="DK419" s="133"/>
      <c r="DL419" s="133"/>
      <c r="DM419" s="133"/>
      <c r="DN419" s="133"/>
      <c r="DO419" s="133"/>
      <c r="DP419" s="133"/>
      <c r="DQ419" s="133"/>
      <c r="DR419" s="133"/>
      <c r="DS419" s="133"/>
      <c r="DT419" s="133"/>
      <c r="DU419" s="133"/>
      <c r="DV419" s="133"/>
      <c r="DW419" s="133"/>
      <c r="DX419" s="133"/>
      <c r="DY419" s="133"/>
      <c r="DZ419" s="133"/>
      <c r="EA419" s="133"/>
      <c r="EB419" s="133"/>
      <c r="EC419" s="133"/>
      <c r="ED419" s="133"/>
      <c r="EE419" s="133"/>
      <c r="EF419" s="133"/>
      <c r="EG419" s="133"/>
      <c r="EH419" s="133"/>
      <c r="EI419" s="133"/>
      <c r="EJ419" s="133"/>
      <c r="EK419" s="133"/>
      <c r="EL419" s="133"/>
      <c r="EM419" s="133"/>
      <c r="EN419" s="133"/>
      <c r="EO419" s="133"/>
      <c r="EP419" s="133"/>
      <c r="EQ419" s="133"/>
      <c r="ER419" s="133"/>
      <c r="ES419" s="133"/>
      <c r="ET419" s="133"/>
      <c r="EU419" s="133"/>
      <c r="EV419" s="133"/>
      <c r="EW419" s="133"/>
      <c r="EX419" s="133"/>
      <c r="EY419" s="133"/>
      <c r="EZ419" s="133"/>
      <c r="FA419" s="133"/>
      <c r="FB419" s="133"/>
      <c r="FC419" s="133"/>
      <c r="FD419" s="133"/>
      <c r="FE419" s="133"/>
      <c r="FF419" s="133"/>
      <c r="FG419" s="133"/>
      <c r="FH419" s="133"/>
      <c r="FI419" s="133"/>
      <c r="FJ419" s="133"/>
      <c r="FK419" s="133"/>
      <c r="FL419" s="133"/>
      <c r="FM419" s="133"/>
      <c r="FN419" s="133"/>
      <c r="FO419" s="133"/>
      <c r="FP419" s="133"/>
      <c r="FQ419" s="133"/>
      <c r="FR419" s="133"/>
      <c r="FS419" s="133"/>
      <c r="FT419" s="133"/>
      <c r="FU419" s="133"/>
      <c r="FV419" s="133"/>
      <c r="FW419" s="133"/>
      <c r="FX419" s="133"/>
      <c r="FY419" s="133"/>
      <c r="FZ419" s="133"/>
      <c r="GA419" s="133"/>
      <c r="GB419" s="133"/>
      <c r="GC419" s="133"/>
      <c r="GD419" s="133"/>
      <c r="GE419" s="133"/>
      <c r="GF419" s="133"/>
      <c r="GG419" s="133"/>
      <c r="GH419" s="133"/>
      <c r="GI419" s="133"/>
      <c r="GJ419" s="133"/>
      <c r="GK419" s="133"/>
      <c r="GL419" s="133"/>
      <c r="GM419" s="133"/>
      <c r="GN419" s="133"/>
      <c r="GO419" s="133"/>
      <c r="GP419" s="133"/>
      <c r="GQ419" s="133"/>
      <c r="GR419" s="133"/>
      <c r="GS419" s="133"/>
      <c r="GT419" s="133"/>
      <c r="GU419" s="133"/>
      <c r="GV419" s="133"/>
      <c r="GW419" s="133"/>
    </row>
    <row r="420" spans="1:205" s="296" customFormat="1" ht="25.5">
      <c r="A420" s="384">
        <v>44924</v>
      </c>
      <c r="B420" s="200" t="s">
        <v>2218</v>
      </c>
      <c r="C420" s="216" t="s">
        <v>2199</v>
      </c>
      <c r="D420" s="261"/>
      <c r="E420" s="261">
        <v>3000000</v>
      </c>
      <c r="F420" s="386">
        <f t="shared" si="11"/>
        <v>48517798</v>
      </c>
      <c r="G420" s="60">
        <v>8</v>
      </c>
      <c r="H420" s="961" t="s">
        <v>1401</v>
      </c>
      <c r="I420" s="549"/>
      <c r="J420" s="133"/>
      <c r="K420" s="133"/>
      <c r="L420" s="133"/>
      <c r="M420" s="133"/>
      <c r="N420" s="133"/>
      <c r="O420" s="133"/>
      <c r="P420" s="133"/>
      <c r="Q420" s="133"/>
      <c r="R420" s="133"/>
      <c r="S420" s="133"/>
      <c r="T420" s="133"/>
      <c r="U420" s="133"/>
      <c r="V420" s="133"/>
      <c r="W420" s="133"/>
      <c r="X420" s="133"/>
      <c r="Y420" s="133"/>
      <c r="Z420" s="133"/>
      <c r="AA420" s="133"/>
      <c r="AB420" s="133"/>
      <c r="AC420" s="133"/>
      <c r="AD420" s="133"/>
      <c r="AE420" s="133"/>
      <c r="AF420" s="133"/>
      <c r="AG420" s="133"/>
      <c r="AH420" s="133"/>
      <c r="AI420" s="133"/>
      <c r="AJ420" s="133"/>
      <c r="AK420" s="133"/>
      <c r="AL420" s="133"/>
      <c r="AM420" s="133"/>
      <c r="AN420" s="133"/>
      <c r="AO420" s="133"/>
      <c r="AP420" s="133"/>
      <c r="AQ420" s="133"/>
      <c r="AR420" s="133"/>
      <c r="AS420" s="133"/>
      <c r="AT420" s="133"/>
      <c r="AU420" s="133"/>
      <c r="AV420" s="133"/>
      <c r="AW420" s="133"/>
      <c r="AX420" s="133"/>
      <c r="AY420" s="133"/>
      <c r="AZ420" s="133"/>
      <c r="BA420" s="133"/>
      <c r="BB420" s="133"/>
      <c r="BC420" s="133"/>
      <c r="BD420" s="133"/>
      <c r="BE420" s="133"/>
      <c r="BF420" s="133"/>
      <c r="BG420" s="133"/>
      <c r="BH420" s="133"/>
      <c r="BI420" s="133"/>
      <c r="BJ420" s="133"/>
      <c r="BK420" s="133"/>
      <c r="BL420" s="133"/>
      <c r="BM420" s="133"/>
      <c r="BN420" s="133"/>
      <c r="BO420" s="133"/>
      <c r="BP420" s="133"/>
      <c r="BQ420" s="133"/>
      <c r="BR420" s="133"/>
      <c r="BS420" s="133"/>
      <c r="BT420" s="133"/>
      <c r="BU420" s="133"/>
      <c r="BV420" s="133"/>
      <c r="BW420" s="133"/>
      <c r="BX420" s="133"/>
      <c r="BY420" s="133"/>
      <c r="BZ420" s="133"/>
      <c r="CA420" s="133"/>
      <c r="CB420" s="133"/>
      <c r="CC420" s="133"/>
      <c r="CD420" s="133"/>
      <c r="CE420" s="133"/>
      <c r="CF420" s="133"/>
      <c r="CG420" s="133"/>
      <c r="CH420" s="133"/>
      <c r="CI420" s="133"/>
      <c r="CJ420" s="133"/>
      <c r="CK420" s="133"/>
      <c r="CL420" s="133"/>
      <c r="CM420" s="133"/>
      <c r="CN420" s="133"/>
      <c r="CO420" s="133"/>
      <c r="CP420" s="133"/>
      <c r="CQ420" s="133"/>
      <c r="CR420" s="133"/>
      <c r="CS420" s="133"/>
      <c r="CT420" s="133"/>
      <c r="CU420" s="133"/>
      <c r="CV420" s="133"/>
      <c r="CW420" s="133"/>
      <c r="CX420" s="133"/>
      <c r="CY420" s="133"/>
      <c r="CZ420" s="133"/>
      <c r="DA420" s="133"/>
      <c r="DB420" s="133"/>
      <c r="DC420" s="133"/>
      <c r="DD420" s="133"/>
      <c r="DE420" s="133"/>
      <c r="DF420" s="133"/>
      <c r="DG420" s="133"/>
      <c r="DH420" s="133"/>
      <c r="DI420" s="133"/>
      <c r="DJ420" s="133"/>
      <c r="DK420" s="133"/>
      <c r="DL420" s="133"/>
      <c r="DM420" s="133"/>
      <c r="DN420" s="133"/>
      <c r="DO420" s="133"/>
      <c r="DP420" s="133"/>
      <c r="DQ420" s="133"/>
      <c r="DR420" s="133"/>
      <c r="DS420" s="133"/>
      <c r="DT420" s="133"/>
      <c r="DU420" s="133"/>
      <c r="DV420" s="133"/>
      <c r="DW420" s="133"/>
      <c r="DX420" s="133"/>
      <c r="DY420" s="133"/>
      <c r="DZ420" s="133"/>
      <c r="EA420" s="133"/>
      <c r="EB420" s="133"/>
      <c r="EC420" s="133"/>
      <c r="ED420" s="133"/>
      <c r="EE420" s="133"/>
      <c r="EF420" s="133"/>
      <c r="EG420" s="133"/>
      <c r="EH420" s="133"/>
      <c r="EI420" s="133"/>
      <c r="EJ420" s="133"/>
      <c r="EK420" s="133"/>
      <c r="EL420" s="133"/>
      <c r="EM420" s="133"/>
      <c r="EN420" s="133"/>
      <c r="EO420" s="133"/>
      <c r="EP420" s="133"/>
      <c r="EQ420" s="133"/>
      <c r="ER420" s="133"/>
      <c r="ES420" s="133"/>
      <c r="ET420" s="133"/>
      <c r="EU420" s="133"/>
      <c r="EV420" s="133"/>
      <c r="EW420" s="133"/>
      <c r="EX420" s="133"/>
      <c r="EY420" s="133"/>
      <c r="EZ420" s="133"/>
      <c r="FA420" s="133"/>
      <c r="FB420" s="133"/>
      <c r="FC420" s="133"/>
      <c r="FD420" s="133"/>
      <c r="FE420" s="133"/>
      <c r="FF420" s="133"/>
      <c r="FG420" s="133"/>
      <c r="FH420" s="133"/>
      <c r="FI420" s="133"/>
      <c r="FJ420" s="133"/>
      <c r="FK420" s="133"/>
      <c r="FL420" s="133"/>
      <c r="FM420" s="133"/>
      <c r="FN420" s="133"/>
      <c r="FO420" s="133"/>
      <c r="FP420" s="133"/>
      <c r="FQ420" s="133"/>
      <c r="FR420" s="133"/>
      <c r="FS420" s="133"/>
      <c r="FT420" s="133"/>
      <c r="FU420" s="133"/>
      <c r="FV420" s="133"/>
      <c r="FW420" s="133"/>
      <c r="FX420" s="133"/>
      <c r="FY420" s="133"/>
      <c r="FZ420" s="133"/>
      <c r="GA420" s="133"/>
      <c r="GB420" s="133"/>
      <c r="GC420" s="133"/>
      <c r="GD420" s="133"/>
      <c r="GE420" s="133"/>
      <c r="GF420" s="133"/>
      <c r="GG420" s="133"/>
      <c r="GH420" s="133"/>
      <c r="GI420" s="133"/>
      <c r="GJ420" s="133"/>
      <c r="GK420" s="133"/>
      <c r="GL420" s="133"/>
      <c r="GM420" s="133"/>
      <c r="GN420" s="133"/>
      <c r="GO420" s="133"/>
      <c r="GP420" s="133"/>
      <c r="GQ420" s="133"/>
      <c r="GR420" s="133"/>
      <c r="GS420" s="133"/>
      <c r="GT420" s="133"/>
      <c r="GU420" s="133"/>
      <c r="GV420" s="133"/>
      <c r="GW420" s="133"/>
    </row>
    <row r="421" spans="1:205" s="296" customFormat="1" ht="25.5">
      <c r="A421" s="974">
        <v>44925</v>
      </c>
      <c r="B421" s="968" t="s">
        <v>2219</v>
      </c>
      <c r="C421" s="977" t="s">
        <v>2590</v>
      </c>
      <c r="D421" s="214">
        <v>228000000</v>
      </c>
      <c r="E421" s="261"/>
      <c r="F421" s="386">
        <f t="shared" si="11"/>
        <v>276517798</v>
      </c>
      <c r="G421" s="60">
        <v>4</v>
      </c>
      <c r="H421" s="310">
        <v>4.2</v>
      </c>
      <c r="I421" s="549"/>
      <c r="J421" s="133"/>
      <c r="K421" s="133"/>
      <c r="L421" s="133"/>
      <c r="M421" s="133"/>
      <c r="N421" s="133"/>
      <c r="O421" s="133"/>
      <c r="P421" s="133"/>
      <c r="Q421" s="133"/>
      <c r="R421" s="133"/>
      <c r="S421" s="133"/>
      <c r="T421" s="133"/>
      <c r="U421" s="133"/>
      <c r="V421" s="133"/>
      <c r="W421" s="133"/>
      <c r="X421" s="133"/>
      <c r="Y421" s="133"/>
      <c r="Z421" s="133"/>
      <c r="AA421" s="133"/>
      <c r="AB421" s="133"/>
      <c r="AC421" s="133"/>
      <c r="AD421" s="133"/>
      <c r="AE421" s="133"/>
      <c r="AF421" s="133"/>
      <c r="AG421" s="133"/>
      <c r="AH421" s="133"/>
      <c r="AI421" s="133"/>
      <c r="AJ421" s="133"/>
      <c r="AK421" s="133"/>
      <c r="AL421" s="133"/>
      <c r="AM421" s="133"/>
      <c r="AN421" s="133"/>
      <c r="AO421" s="133"/>
      <c r="AP421" s="133"/>
      <c r="AQ421" s="133"/>
      <c r="AR421" s="133"/>
      <c r="AS421" s="133"/>
      <c r="AT421" s="133"/>
      <c r="AU421" s="133"/>
      <c r="AV421" s="133"/>
      <c r="AW421" s="133"/>
      <c r="AX421" s="133"/>
      <c r="AY421" s="133"/>
      <c r="AZ421" s="133"/>
      <c r="BA421" s="133"/>
      <c r="BB421" s="133"/>
      <c r="BC421" s="133"/>
      <c r="BD421" s="133"/>
      <c r="BE421" s="133"/>
      <c r="BF421" s="133"/>
      <c r="BG421" s="133"/>
      <c r="BH421" s="133"/>
      <c r="BI421" s="133"/>
      <c r="BJ421" s="133"/>
      <c r="BK421" s="133"/>
      <c r="BL421" s="133"/>
      <c r="BM421" s="133"/>
      <c r="BN421" s="133"/>
      <c r="BO421" s="133"/>
      <c r="BP421" s="133"/>
      <c r="BQ421" s="133"/>
      <c r="BR421" s="133"/>
      <c r="BS421" s="133"/>
      <c r="BT421" s="133"/>
      <c r="BU421" s="133"/>
      <c r="BV421" s="133"/>
      <c r="BW421" s="133"/>
      <c r="BX421" s="133"/>
      <c r="BY421" s="133"/>
      <c r="BZ421" s="133"/>
      <c r="CA421" s="133"/>
      <c r="CB421" s="133"/>
      <c r="CC421" s="133"/>
      <c r="CD421" s="133"/>
      <c r="CE421" s="133"/>
      <c r="CF421" s="133"/>
      <c r="CG421" s="133"/>
      <c r="CH421" s="133"/>
      <c r="CI421" s="133"/>
      <c r="CJ421" s="133"/>
      <c r="CK421" s="133"/>
      <c r="CL421" s="133"/>
      <c r="CM421" s="133"/>
      <c r="CN421" s="133"/>
      <c r="CO421" s="133"/>
      <c r="CP421" s="133"/>
      <c r="CQ421" s="133"/>
      <c r="CR421" s="133"/>
      <c r="CS421" s="133"/>
      <c r="CT421" s="133"/>
      <c r="CU421" s="133"/>
      <c r="CV421" s="133"/>
      <c r="CW421" s="133"/>
      <c r="CX421" s="133"/>
      <c r="CY421" s="133"/>
      <c r="CZ421" s="133"/>
      <c r="DA421" s="133"/>
      <c r="DB421" s="133"/>
      <c r="DC421" s="133"/>
      <c r="DD421" s="133"/>
      <c r="DE421" s="133"/>
      <c r="DF421" s="133"/>
      <c r="DG421" s="133"/>
      <c r="DH421" s="133"/>
      <c r="DI421" s="133"/>
      <c r="DJ421" s="133"/>
      <c r="DK421" s="133"/>
      <c r="DL421" s="133"/>
      <c r="DM421" s="133"/>
      <c r="DN421" s="133"/>
      <c r="DO421" s="133"/>
      <c r="DP421" s="133"/>
      <c r="DQ421" s="133"/>
      <c r="DR421" s="133"/>
      <c r="DS421" s="133"/>
      <c r="DT421" s="133"/>
      <c r="DU421" s="133"/>
      <c r="DV421" s="133"/>
      <c r="DW421" s="133"/>
      <c r="DX421" s="133"/>
      <c r="DY421" s="133"/>
      <c r="DZ421" s="133"/>
      <c r="EA421" s="133"/>
      <c r="EB421" s="133"/>
      <c r="EC421" s="133"/>
      <c r="ED421" s="133"/>
      <c r="EE421" s="133"/>
      <c r="EF421" s="133"/>
      <c r="EG421" s="133"/>
      <c r="EH421" s="133"/>
      <c r="EI421" s="133"/>
      <c r="EJ421" s="133"/>
      <c r="EK421" s="133"/>
      <c r="EL421" s="133"/>
      <c r="EM421" s="133"/>
      <c r="EN421" s="133"/>
      <c r="EO421" s="133"/>
      <c r="EP421" s="133"/>
      <c r="EQ421" s="133"/>
      <c r="ER421" s="133"/>
      <c r="ES421" s="133"/>
      <c r="ET421" s="133"/>
      <c r="EU421" s="133"/>
      <c r="EV421" s="133"/>
      <c r="EW421" s="133"/>
      <c r="EX421" s="133"/>
      <c r="EY421" s="133"/>
      <c r="EZ421" s="133"/>
      <c r="FA421" s="133"/>
      <c r="FB421" s="133"/>
      <c r="FC421" s="133"/>
      <c r="FD421" s="133"/>
      <c r="FE421" s="133"/>
      <c r="FF421" s="133"/>
      <c r="FG421" s="133"/>
      <c r="FH421" s="133"/>
      <c r="FI421" s="133"/>
      <c r="FJ421" s="133"/>
      <c r="FK421" s="133"/>
      <c r="FL421" s="133"/>
      <c r="FM421" s="133"/>
      <c r="FN421" s="133"/>
      <c r="FO421" s="133"/>
      <c r="FP421" s="133"/>
      <c r="FQ421" s="133"/>
      <c r="FR421" s="133"/>
      <c r="FS421" s="133"/>
      <c r="FT421" s="133"/>
      <c r="FU421" s="133"/>
      <c r="FV421" s="133"/>
      <c r="FW421" s="133"/>
      <c r="FX421" s="133"/>
      <c r="FY421" s="133"/>
      <c r="FZ421" s="133"/>
      <c r="GA421" s="133"/>
      <c r="GB421" s="133"/>
      <c r="GC421" s="133"/>
      <c r="GD421" s="133"/>
      <c r="GE421" s="133"/>
      <c r="GF421" s="133"/>
      <c r="GG421" s="133"/>
      <c r="GH421" s="133"/>
      <c r="GI421" s="133"/>
      <c r="GJ421" s="133"/>
      <c r="GK421" s="133"/>
      <c r="GL421" s="133"/>
      <c r="GM421" s="133"/>
      <c r="GN421" s="133"/>
      <c r="GO421" s="133"/>
      <c r="GP421" s="133"/>
      <c r="GQ421" s="133"/>
      <c r="GR421" s="133"/>
      <c r="GS421" s="133"/>
      <c r="GT421" s="133"/>
      <c r="GU421" s="133"/>
      <c r="GV421" s="133"/>
      <c r="GW421" s="133"/>
    </row>
    <row r="422" spans="1:205" s="296" customFormat="1" ht="25.5">
      <c r="A422" s="384">
        <v>44925</v>
      </c>
      <c r="B422" s="200" t="s">
        <v>2219</v>
      </c>
      <c r="C422" s="216" t="s">
        <v>2421</v>
      </c>
      <c r="D422" s="261">
        <v>768000</v>
      </c>
      <c r="E422" s="261"/>
      <c r="F422" s="386">
        <f t="shared" si="11"/>
        <v>277285798</v>
      </c>
      <c r="G422" s="60" t="s">
        <v>1731</v>
      </c>
      <c r="H422" s="310"/>
      <c r="I422" s="549"/>
      <c r="J422" s="133"/>
      <c r="K422" s="133"/>
      <c r="L422" s="133"/>
      <c r="M422" s="133"/>
      <c r="N422" s="133"/>
      <c r="O422" s="133"/>
      <c r="P422" s="133"/>
      <c r="Q422" s="133"/>
      <c r="R422" s="133"/>
      <c r="S422" s="133"/>
      <c r="T422" s="133"/>
      <c r="U422" s="133"/>
      <c r="V422" s="133"/>
      <c r="W422" s="133"/>
      <c r="X422" s="133"/>
      <c r="Y422" s="133"/>
      <c r="Z422" s="133"/>
      <c r="AA422" s="133"/>
      <c r="AB422" s="133"/>
      <c r="AC422" s="133"/>
      <c r="AD422" s="133"/>
      <c r="AE422" s="133"/>
      <c r="AF422" s="133"/>
      <c r="AG422" s="133"/>
      <c r="AH422" s="133"/>
      <c r="AI422" s="133"/>
      <c r="AJ422" s="133"/>
      <c r="AK422" s="133"/>
      <c r="AL422" s="133"/>
      <c r="AM422" s="133"/>
      <c r="AN422" s="133"/>
      <c r="AO422" s="133"/>
      <c r="AP422" s="133"/>
      <c r="AQ422" s="133"/>
      <c r="AR422" s="133"/>
      <c r="AS422" s="133"/>
      <c r="AT422" s="133"/>
      <c r="AU422" s="133"/>
      <c r="AV422" s="133"/>
      <c r="AW422" s="133"/>
      <c r="AX422" s="133"/>
      <c r="AY422" s="133"/>
      <c r="AZ422" s="133"/>
      <c r="BA422" s="133"/>
      <c r="BB422" s="133"/>
      <c r="BC422" s="133"/>
      <c r="BD422" s="133"/>
      <c r="BE422" s="133"/>
      <c r="BF422" s="133"/>
      <c r="BG422" s="133"/>
      <c r="BH422" s="133"/>
      <c r="BI422" s="133"/>
      <c r="BJ422" s="133"/>
      <c r="BK422" s="133"/>
      <c r="BL422" s="133"/>
      <c r="BM422" s="133"/>
      <c r="BN422" s="133"/>
      <c r="BO422" s="133"/>
      <c r="BP422" s="133"/>
      <c r="BQ422" s="133"/>
      <c r="BR422" s="133"/>
      <c r="BS422" s="133"/>
      <c r="BT422" s="133"/>
      <c r="BU422" s="133"/>
      <c r="BV422" s="133"/>
      <c r="BW422" s="133"/>
      <c r="BX422" s="133"/>
      <c r="BY422" s="133"/>
      <c r="BZ422" s="133"/>
      <c r="CA422" s="133"/>
      <c r="CB422" s="133"/>
      <c r="CC422" s="133"/>
      <c r="CD422" s="133"/>
      <c r="CE422" s="133"/>
      <c r="CF422" s="133"/>
      <c r="CG422" s="133"/>
      <c r="CH422" s="133"/>
      <c r="CI422" s="133"/>
      <c r="CJ422" s="133"/>
      <c r="CK422" s="133"/>
      <c r="CL422" s="133"/>
      <c r="CM422" s="133"/>
      <c r="CN422" s="133"/>
      <c r="CO422" s="133"/>
      <c r="CP422" s="133"/>
      <c r="CQ422" s="133"/>
      <c r="CR422" s="133"/>
      <c r="CS422" s="133"/>
      <c r="CT422" s="133"/>
      <c r="CU422" s="133"/>
      <c r="CV422" s="133"/>
      <c r="CW422" s="133"/>
      <c r="CX422" s="133"/>
      <c r="CY422" s="133"/>
      <c r="CZ422" s="133"/>
      <c r="DA422" s="133"/>
      <c r="DB422" s="133"/>
      <c r="DC422" s="133"/>
      <c r="DD422" s="133"/>
      <c r="DE422" s="133"/>
      <c r="DF422" s="133"/>
      <c r="DG422" s="133"/>
      <c r="DH422" s="133"/>
      <c r="DI422" s="133"/>
      <c r="DJ422" s="133"/>
      <c r="DK422" s="133"/>
      <c r="DL422" s="133"/>
      <c r="DM422" s="133"/>
      <c r="DN422" s="133"/>
      <c r="DO422" s="133"/>
      <c r="DP422" s="133"/>
      <c r="DQ422" s="133"/>
      <c r="DR422" s="133"/>
      <c r="DS422" s="133"/>
      <c r="DT422" s="133"/>
      <c r="DU422" s="133"/>
      <c r="DV422" s="133"/>
      <c r="DW422" s="133"/>
      <c r="DX422" s="133"/>
      <c r="DY422" s="133"/>
      <c r="DZ422" s="133"/>
      <c r="EA422" s="133"/>
      <c r="EB422" s="133"/>
      <c r="EC422" s="133"/>
      <c r="ED422" s="133"/>
      <c r="EE422" s="133"/>
      <c r="EF422" s="133"/>
      <c r="EG422" s="133"/>
      <c r="EH422" s="133"/>
      <c r="EI422" s="133"/>
      <c r="EJ422" s="133"/>
      <c r="EK422" s="133"/>
      <c r="EL422" s="133"/>
      <c r="EM422" s="133"/>
      <c r="EN422" s="133"/>
      <c r="EO422" s="133"/>
      <c r="EP422" s="133"/>
      <c r="EQ422" s="133"/>
      <c r="ER422" s="133"/>
      <c r="ES422" s="133"/>
      <c r="ET422" s="133"/>
      <c r="EU422" s="133"/>
      <c r="EV422" s="133"/>
      <c r="EW422" s="133"/>
      <c r="EX422" s="133"/>
      <c r="EY422" s="133"/>
      <c r="EZ422" s="133"/>
      <c r="FA422" s="133"/>
      <c r="FB422" s="133"/>
      <c r="FC422" s="133"/>
      <c r="FD422" s="133"/>
      <c r="FE422" s="133"/>
      <c r="FF422" s="133"/>
      <c r="FG422" s="133"/>
      <c r="FH422" s="133"/>
      <c r="FI422" s="133"/>
      <c r="FJ422" s="133"/>
      <c r="FK422" s="133"/>
      <c r="FL422" s="133"/>
      <c r="FM422" s="133"/>
      <c r="FN422" s="133"/>
      <c r="FO422" s="133"/>
      <c r="FP422" s="133"/>
      <c r="FQ422" s="133"/>
      <c r="FR422" s="133"/>
      <c r="FS422" s="133"/>
      <c r="FT422" s="133"/>
      <c r="FU422" s="133"/>
      <c r="FV422" s="133"/>
      <c r="FW422" s="133"/>
      <c r="FX422" s="133"/>
      <c r="FY422" s="133"/>
      <c r="FZ422" s="133"/>
      <c r="GA422" s="133"/>
      <c r="GB422" s="133"/>
      <c r="GC422" s="133"/>
      <c r="GD422" s="133"/>
      <c r="GE422" s="133"/>
      <c r="GF422" s="133"/>
      <c r="GG422" s="133"/>
      <c r="GH422" s="133"/>
      <c r="GI422" s="133"/>
      <c r="GJ422" s="133"/>
      <c r="GK422" s="133"/>
      <c r="GL422" s="133"/>
      <c r="GM422" s="133"/>
      <c r="GN422" s="133"/>
      <c r="GO422" s="133"/>
      <c r="GP422" s="133"/>
      <c r="GQ422" s="133"/>
      <c r="GR422" s="133"/>
      <c r="GS422" s="133"/>
      <c r="GT422" s="133"/>
      <c r="GU422" s="133"/>
      <c r="GV422" s="133"/>
      <c r="GW422" s="133"/>
    </row>
    <row r="423" spans="1:205" s="296" customFormat="1" ht="25.5">
      <c r="A423" s="384">
        <v>44925</v>
      </c>
      <c r="B423" s="200" t="s">
        <v>2219</v>
      </c>
      <c r="C423" s="216" t="s">
        <v>2591</v>
      </c>
      <c r="D423" s="261"/>
      <c r="E423" s="261">
        <v>200000000</v>
      </c>
      <c r="F423" s="386">
        <f t="shared" si="11"/>
        <v>77285798</v>
      </c>
      <c r="G423" s="60"/>
      <c r="H423" s="310"/>
      <c r="I423" s="549"/>
      <c r="J423" s="133"/>
      <c r="K423" s="133"/>
      <c r="L423" s="133"/>
      <c r="M423" s="133"/>
      <c r="N423" s="133"/>
      <c r="O423" s="133"/>
      <c r="P423" s="133"/>
      <c r="Q423" s="133"/>
      <c r="R423" s="133"/>
      <c r="S423" s="133"/>
      <c r="T423" s="133"/>
      <c r="U423" s="133"/>
      <c r="V423" s="133"/>
      <c r="W423" s="133"/>
      <c r="X423" s="133"/>
      <c r="Y423" s="133"/>
      <c r="Z423" s="133"/>
      <c r="AA423" s="133"/>
      <c r="AB423" s="133"/>
      <c r="AC423" s="133"/>
      <c r="AD423" s="133"/>
      <c r="AE423" s="133"/>
      <c r="AF423" s="133"/>
      <c r="AG423" s="133"/>
      <c r="AH423" s="133"/>
      <c r="AI423" s="133"/>
      <c r="AJ423" s="133"/>
      <c r="AK423" s="133"/>
      <c r="AL423" s="133"/>
      <c r="AM423" s="133"/>
      <c r="AN423" s="133"/>
      <c r="AO423" s="133"/>
      <c r="AP423" s="133"/>
      <c r="AQ423" s="133"/>
      <c r="AR423" s="133"/>
      <c r="AS423" s="133"/>
      <c r="AT423" s="133"/>
      <c r="AU423" s="133"/>
      <c r="AV423" s="133"/>
      <c r="AW423" s="133"/>
      <c r="AX423" s="133"/>
      <c r="AY423" s="133"/>
      <c r="AZ423" s="133"/>
      <c r="BA423" s="133"/>
      <c r="BB423" s="133"/>
      <c r="BC423" s="133"/>
      <c r="BD423" s="133"/>
      <c r="BE423" s="133"/>
      <c r="BF423" s="133"/>
      <c r="BG423" s="133"/>
      <c r="BH423" s="133"/>
      <c r="BI423" s="133"/>
      <c r="BJ423" s="133"/>
      <c r="BK423" s="133"/>
      <c r="BL423" s="133"/>
      <c r="BM423" s="133"/>
      <c r="BN423" s="133"/>
      <c r="BO423" s="133"/>
      <c r="BP423" s="133"/>
      <c r="BQ423" s="133"/>
      <c r="BR423" s="133"/>
      <c r="BS423" s="133"/>
      <c r="BT423" s="133"/>
      <c r="BU423" s="133"/>
      <c r="BV423" s="133"/>
      <c r="BW423" s="133"/>
      <c r="BX423" s="133"/>
      <c r="BY423" s="133"/>
      <c r="BZ423" s="133"/>
      <c r="CA423" s="133"/>
      <c r="CB423" s="133"/>
      <c r="CC423" s="133"/>
      <c r="CD423" s="133"/>
      <c r="CE423" s="133"/>
      <c r="CF423" s="133"/>
      <c r="CG423" s="133"/>
      <c r="CH423" s="133"/>
      <c r="CI423" s="133"/>
      <c r="CJ423" s="133"/>
      <c r="CK423" s="133"/>
      <c r="CL423" s="133"/>
      <c r="CM423" s="133"/>
      <c r="CN423" s="133"/>
      <c r="CO423" s="133"/>
      <c r="CP423" s="133"/>
      <c r="CQ423" s="133"/>
      <c r="CR423" s="133"/>
      <c r="CS423" s="133"/>
      <c r="CT423" s="133"/>
      <c r="CU423" s="133"/>
      <c r="CV423" s="133"/>
      <c r="CW423" s="133"/>
      <c r="CX423" s="133"/>
      <c r="CY423" s="133"/>
      <c r="CZ423" s="133"/>
      <c r="DA423" s="133"/>
      <c r="DB423" s="133"/>
      <c r="DC423" s="133"/>
      <c r="DD423" s="133"/>
      <c r="DE423" s="133"/>
      <c r="DF423" s="133"/>
      <c r="DG423" s="133"/>
      <c r="DH423" s="133"/>
      <c r="DI423" s="133"/>
      <c r="DJ423" s="133"/>
      <c r="DK423" s="133"/>
      <c r="DL423" s="133"/>
      <c r="DM423" s="133"/>
      <c r="DN423" s="133"/>
      <c r="DO423" s="133"/>
      <c r="DP423" s="133"/>
      <c r="DQ423" s="133"/>
      <c r="DR423" s="133"/>
      <c r="DS423" s="133"/>
      <c r="DT423" s="133"/>
      <c r="DU423" s="133"/>
      <c r="DV423" s="133"/>
      <c r="DW423" s="133"/>
      <c r="DX423" s="133"/>
      <c r="DY423" s="133"/>
      <c r="DZ423" s="133"/>
      <c r="EA423" s="133"/>
      <c r="EB423" s="133"/>
      <c r="EC423" s="133"/>
      <c r="ED423" s="133"/>
      <c r="EE423" s="133"/>
      <c r="EF423" s="133"/>
      <c r="EG423" s="133"/>
      <c r="EH423" s="133"/>
      <c r="EI423" s="133"/>
      <c r="EJ423" s="133"/>
      <c r="EK423" s="133"/>
      <c r="EL423" s="133"/>
      <c r="EM423" s="133"/>
      <c r="EN423" s="133"/>
      <c r="EO423" s="133"/>
      <c r="EP423" s="133"/>
      <c r="EQ423" s="133"/>
      <c r="ER423" s="133"/>
      <c r="ES423" s="133"/>
      <c r="ET423" s="133"/>
      <c r="EU423" s="133"/>
      <c r="EV423" s="133"/>
      <c r="EW423" s="133"/>
      <c r="EX423" s="133"/>
      <c r="EY423" s="133"/>
      <c r="EZ423" s="133"/>
      <c r="FA423" s="133"/>
      <c r="FB423" s="133"/>
      <c r="FC423" s="133"/>
      <c r="FD423" s="133"/>
      <c r="FE423" s="133"/>
      <c r="FF423" s="133"/>
      <c r="FG423" s="133"/>
      <c r="FH423" s="133"/>
      <c r="FI423" s="133"/>
      <c r="FJ423" s="133"/>
      <c r="FK423" s="133"/>
      <c r="FL423" s="133"/>
      <c r="FM423" s="133"/>
      <c r="FN423" s="133"/>
      <c r="FO423" s="133"/>
      <c r="FP423" s="133"/>
      <c r="FQ423" s="133"/>
      <c r="FR423" s="133"/>
      <c r="FS423" s="133"/>
      <c r="FT423" s="133"/>
      <c r="FU423" s="133"/>
      <c r="FV423" s="133"/>
      <c r="FW423" s="133"/>
      <c r="FX423" s="133"/>
      <c r="FY423" s="133"/>
      <c r="FZ423" s="133"/>
      <c r="GA423" s="133"/>
      <c r="GB423" s="133"/>
      <c r="GC423" s="133"/>
      <c r="GD423" s="133"/>
      <c r="GE423" s="133"/>
      <c r="GF423" s="133"/>
      <c r="GG423" s="133"/>
      <c r="GH423" s="133"/>
      <c r="GI423" s="133"/>
      <c r="GJ423" s="133"/>
      <c r="GK423" s="133"/>
      <c r="GL423" s="133"/>
      <c r="GM423" s="133"/>
      <c r="GN423" s="133"/>
      <c r="GO423" s="133"/>
      <c r="GP423" s="133"/>
      <c r="GQ423" s="133"/>
      <c r="GR423" s="133"/>
      <c r="GS423" s="133"/>
      <c r="GT423" s="133"/>
      <c r="GU423" s="133"/>
      <c r="GV423" s="133"/>
      <c r="GW423" s="133"/>
    </row>
    <row r="424" spans="1:205" s="296" customFormat="1">
      <c r="A424" s="384">
        <v>44925</v>
      </c>
      <c r="B424" s="200" t="s">
        <v>2219</v>
      </c>
      <c r="C424" s="216" t="s">
        <v>21</v>
      </c>
      <c r="D424" s="261">
        <v>200000</v>
      </c>
      <c r="E424" s="261"/>
      <c r="F424" s="386">
        <f t="shared" si="11"/>
        <v>77485798</v>
      </c>
      <c r="G424" s="60">
        <v>3</v>
      </c>
      <c r="H424" s="310"/>
      <c r="I424" s="549"/>
      <c r="J424" s="133"/>
      <c r="K424" s="133"/>
      <c r="L424" s="133"/>
      <c r="M424" s="133"/>
      <c r="N424" s="133"/>
      <c r="O424" s="133"/>
      <c r="P424" s="133"/>
      <c r="Q424" s="133"/>
      <c r="R424" s="133"/>
      <c r="S424" s="133"/>
      <c r="T424" s="133"/>
      <c r="U424" s="133"/>
      <c r="V424" s="133"/>
      <c r="W424" s="133"/>
      <c r="X424" s="133"/>
      <c r="Y424" s="133"/>
      <c r="Z424" s="133"/>
      <c r="AA424" s="133"/>
      <c r="AB424" s="133"/>
      <c r="AC424" s="133"/>
      <c r="AD424" s="133"/>
      <c r="AE424" s="133"/>
      <c r="AF424" s="133"/>
      <c r="AG424" s="133"/>
      <c r="AH424" s="133"/>
      <c r="AI424" s="133"/>
      <c r="AJ424" s="133"/>
      <c r="AK424" s="133"/>
      <c r="AL424" s="133"/>
      <c r="AM424" s="133"/>
      <c r="AN424" s="133"/>
      <c r="AO424" s="133"/>
      <c r="AP424" s="133"/>
      <c r="AQ424" s="133"/>
      <c r="AR424" s="133"/>
      <c r="AS424" s="133"/>
      <c r="AT424" s="133"/>
      <c r="AU424" s="133"/>
      <c r="AV424" s="133"/>
      <c r="AW424" s="133"/>
      <c r="AX424" s="133"/>
      <c r="AY424" s="133"/>
      <c r="AZ424" s="133"/>
      <c r="BA424" s="133"/>
      <c r="BB424" s="133"/>
      <c r="BC424" s="133"/>
      <c r="BD424" s="133"/>
      <c r="BE424" s="133"/>
      <c r="BF424" s="133"/>
      <c r="BG424" s="133"/>
      <c r="BH424" s="133"/>
      <c r="BI424" s="133"/>
      <c r="BJ424" s="133"/>
      <c r="BK424" s="133"/>
      <c r="BL424" s="133"/>
      <c r="BM424" s="133"/>
      <c r="BN424" s="133"/>
      <c r="BO424" s="133"/>
      <c r="BP424" s="133"/>
      <c r="BQ424" s="133"/>
      <c r="BR424" s="133"/>
      <c r="BS424" s="133"/>
      <c r="BT424" s="133"/>
      <c r="BU424" s="133"/>
      <c r="BV424" s="133"/>
      <c r="BW424" s="133"/>
      <c r="BX424" s="133"/>
      <c r="BY424" s="133"/>
      <c r="BZ424" s="133"/>
      <c r="CA424" s="133"/>
      <c r="CB424" s="133"/>
      <c r="CC424" s="133"/>
      <c r="CD424" s="133"/>
      <c r="CE424" s="133"/>
      <c r="CF424" s="133"/>
      <c r="CG424" s="133"/>
      <c r="CH424" s="133"/>
      <c r="CI424" s="133"/>
      <c r="CJ424" s="133"/>
      <c r="CK424" s="133"/>
      <c r="CL424" s="133"/>
      <c r="CM424" s="133"/>
      <c r="CN424" s="133"/>
      <c r="CO424" s="133"/>
      <c r="CP424" s="133"/>
      <c r="CQ424" s="133"/>
      <c r="CR424" s="133"/>
      <c r="CS424" s="133"/>
      <c r="CT424" s="133"/>
      <c r="CU424" s="133"/>
      <c r="CV424" s="133"/>
      <c r="CW424" s="133"/>
      <c r="CX424" s="133"/>
      <c r="CY424" s="133"/>
      <c r="CZ424" s="133"/>
      <c r="DA424" s="133"/>
      <c r="DB424" s="133"/>
      <c r="DC424" s="133"/>
      <c r="DD424" s="133"/>
      <c r="DE424" s="133"/>
      <c r="DF424" s="133"/>
      <c r="DG424" s="133"/>
      <c r="DH424" s="133"/>
      <c r="DI424" s="133"/>
      <c r="DJ424" s="133"/>
      <c r="DK424" s="133"/>
      <c r="DL424" s="133"/>
      <c r="DM424" s="133"/>
      <c r="DN424" s="133"/>
      <c r="DO424" s="133"/>
      <c r="DP424" s="133"/>
      <c r="DQ424" s="133"/>
      <c r="DR424" s="133"/>
      <c r="DS424" s="133"/>
      <c r="DT424" s="133"/>
      <c r="DU424" s="133"/>
      <c r="DV424" s="133"/>
      <c r="DW424" s="133"/>
      <c r="DX424" s="133"/>
      <c r="DY424" s="133"/>
      <c r="DZ424" s="133"/>
      <c r="EA424" s="133"/>
      <c r="EB424" s="133"/>
      <c r="EC424" s="133"/>
      <c r="ED424" s="133"/>
      <c r="EE424" s="133"/>
      <c r="EF424" s="133"/>
      <c r="EG424" s="133"/>
      <c r="EH424" s="133"/>
      <c r="EI424" s="133"/>
      <c r="EJ424" s="133"/>
      <c r="EK424" s="133"/>
      <c r="EL424" s="133"/>
      <c r="EM424" s="133"/>
      <c r="EN424" s="133"/>
      <c r="EO424" s="133"/>
      <c r="EP424" s="133"/>
      <c r="EQ424" s="133"/>
      <c r="ER424" s="133"/>
      <c r="ES424" s="133"/>
      <c r="ET424" s="133"/>
      <c r="EU424" s="133"/>
      <c r="EV424" s="133"/>
      <c r="EW424" s="133"/>
      <c r="EX424" s="133"/>
      <c r="EY424" s="133"/>
      <c r="EZ424" s="133"/>
      <c r="FA424" s="133"/>
      <c r="FB424" s="133"/>
      <c r="FC424" s="133"/>
      <c r="FD424" s="133"/>
      <c r="FE424" s="133"/>
      <c r="FF424" s="133"/>
      <c r="FG424" s="133"/>
      <c r="FH424" s="133"/>
      <c r="FI424" s="133"/>
      <c r="FJ424" s="133"/>
      <c r="FK424" s="133"/>
      <c r="FL424" s="133"/>
      <c r="FM424" s="133"/>
      <c r="FN424" s="133"/>
      <c r="FO424" s="133"/>
      <c r="FP424" s="133"/>
      <c r="FQ424" s="133"/>
      <c r="FR424" s="133"/>
      <c r="FS424" s="133"/>
      <c r="FT424" s="133"/>
      <c r="FU424" s="133"/>
      <c r="FV424" s="133"/>
      <c r="FW424" s="133"/>
      <c r="FX424" s="133"/>
      <c r="FY424" s="133"/>
      <c r="FZ424" s="133"/>
      <c r="GA424" s="133"/>
      <c r="GB424" s="133"/>
      <c r="GC424" s="133"/>
      <c r="GD424" s="133"/>
      <c r="GE424" s="133"/>
      <c r="GF424" s="133"/>
      <c r="GG424" s="133"/>
      <c r="GH424" s="133"/>
      <c r="GI424" s="133"/>
      <c r="GJ424" s="133"/>
      <c r="GK424" s="133"/>
      <c r="GL424" s="133"/>
      <c r="GM424" s="133"/>
      <c r="GN424" s="133"/>
      <c r="GO424" s="133"/>
      <c r="GP424" s="133"/>
      <c r="GQ424" s="133"/>
      <c r="GR424" s="133"/>
      <c r="GS424" s="133"/>
      <c r="GT424" s="133"/>
      <c r="GU424" s="133"/>
      <c r="GV424" s="133"/>
      <c r="GW424" s="133"/>
    </row>
    <row r="425" spans="1:205" s="296" customFormat="1">
      <c r="A425" s="384">
        <v>44925</v>
      </c>
      <c r="B425" s="200" t="s">
        <v>2219</v>
      </c>
      <c r="C425" s="216" t="s">
        <v>2221</v>
      </c>
      <c r="D425" s="261">
        <v>200000</v>
      </c>
      <c r="E425" s="261"/>
      <c r="F425" s="386">
        <f t="shared" si="11"/>
        <v>77685798</v>
      </c>
      <c r="G425" s="60">
        <v>3</v>
      </c>
      <c r="H425" s="310"/>
      <c r="I425" s="549"/>
      <c r="J425" s="133"/>
      <c r="K425" s="133"/>
      <c r="L425" s="133"/>
      <c r="M425" s="133"/>
      <c r="N425" s="133"/>
      <c r="O425" s="133"/>
      <c r="P425" s="133"/>
      <c r="Q425" s="133"/>
      <c r="R425" s="133"/>
      <c r="S425" s="133"/>
      <c r="T425" s="133"/>
      <c r="U425" s="133"/>
      <c r="V425" s="133"/>
      <c r="W425" s="133"/>
      <c r="X425" s="133"/>
      <c r="Y425" s="133"/>
      <c r="Z425" s="133"/>
      <c r="AA425" s="133"/>
      <c r="AB425" s="133"/>
      <c r="AC425" s="133"/>
      <c r="AD425" s="133"/>
      <c r="AE425" s="133"/>
      <c r="AF425" s="133"/>
      <c r="AG425" s="133"/>
      <c r="AH425" s="133"/>
      <c r="AI425" s="133"/>
      <c r="AJ425" s="133"/>
      <c r="AK425" s="133"/>
      <c r="AL425" s="133"/>
      <c r="AM425" s="133"/>
      <c r="AN425" s="133"/>
      <c r="AO425" s="133"/>
      <c r="AP425" s="133"/>
      <c r="AQ425" s="133"/>
      <c r="AR425" s="133"/>
      <c r="AS425" s="133"/>
      <c r="AT425" s="133"/>
      <c r="AU425" s="133"/>
      <c r="AV425" s="133"/>
      <c r="AW425" s="133"/>
      <c r="AX425" s="133"/>
      <c r="AY425" s="133"/>
      <c r="AZ425" s="133"/>
      <c r="BA425" s="133"/>
      <c r="BB425" s="133"/>
      <c r="BC425" s="133"/>
      <c r="BD425" s="133"/>
      <c r="BE425" s="133"/>
      <c r="BF425" s="133"/>
      <c r="BG425" s="133"/>
      <c r="BH425" s="133"/>
      <c r="BI425" s="133"/>
      <c r="BJ425" s="133"/>
      <c r="BK425" s="133"/>
      <c r="BL425" s="133"/>
      <c r="BM425" s="133"/>
      <c r="BN425" s="133"/>
      <c r="BO425" s="133"/>
      <c r="BP425" s="133"/>
      <c r="BQ425" s="133"/>
      <c r="BR425" s="133"/>
      <c r="BS425" s="133"/>
      <c r="BT425" s="133"/>
      <c r="BU425" s="133"/>
      <c r="BV425" s="133"/>
      <c r="BW425" s="133"/>
      <c r="BX425" s="133"/>
      <c r="BY425" s="133"/>
      <c r="BZ425" s="133"/>
      <c r="CA425" s="133"/>
      <c r="CB425" s="133"/>
      <c r="CC425" s="133"/>
      <c r="CD425" s="133"/>
      <c r="CE425" s="133"/>
      <c r="CF425" s="133"/>
      <c r="CG425" s="133"/>
      <c r="CH425" s="133"/>
      <c r="CI425" s="133"/>
      <c r="CJ425" s="133"/>
      <c r="CK425" s="133"/>
      <c r="CL425" s="133"/>
      <c r="CM425" s="133"/>
      <c r="CN425" s="133"/>
      <c r="CO425" s="133"/>
      <c r="CP425" s="133"/>
      <c r="CQ425" s="133"/>
      <c r="CR425" s="133"/>
      <c r="CS425" s="133"/>
      <c r="CT425" s="133"/>
      <c r="CU425" s="133"/>
      <c r="CV425" s="133"/>
      <c r="CW425" s="133"/>
      <c r="CX425" s="133"/>
      <c r="CY425" s="133"/>
      <c r="CZ425" s="133"/>
      <c r="DA425" s="133"/>
      <c r="DB425" s="133"/>
      <c r="DC425" s="133"/>
      <c r="DD425" s="133"/>
      <c r="DE425" s="133"/>
      <c r="DF425" s="133"/>
      <c r="DG425" s="133"/>
      <c r="DH425" s="133"/>
      <c r="DI425" s="133"/>
      <c r="DJ425" s="133"/>
      <c r="DK425" s="133"/>
      <c r="DL425" s="133"/>
      <c r="DM425" s="133"/>
      <c r="DN425" s="133"/>
      <c r="DO425" s="133"/>
      <c r="DP425" s="133"/>
      <c r="DQ425" s="133"/>
      <c r="DR425" s="133"/>
      <c r="DS425" s="133"/>
      <c r="DT425" s="133"/>
      <c r="DU425" s="133"/>
      <c r="DV425" s="133"/>
      <c r="DW425" s="133"/>
      <c r="DX425" s="133"/>
      <c r="DY425" s="133"/>
      <c r="DZ425" s="133"/>
      <c r="EA425" s="133"/>
      <c r="EB425" s="133"/>
      <c r="EC425" s="133"/>
      <c r="ED425" s="133"/>
      <c r="EE425" s="133"/>
      <c r="EF425" s="133"/>
      <c r="EG425" s="133"/>
      <c r="EH425" s="133"/>
      <c r="EI425" s="133"/>
      <c r="EJ425" s="133"/>
      <c r="EK425" s="133"/>
      <c r="EL425" s="133"/>
      <c r="EM425" s="133"/>
      <c r="EN425" s="133"/>
      <c r="EO425" s="133"/>
      <c r="EP425" s="133"/>
      <c r="EQ425" s="133"/>
      <c r="ER425" s="133"/>
      <c r="ES425" s="133"/>
      <c r="ET425" s="133"/>
      <c r="EU425" s="133"/>
      <c r="EV425" s="133"/>
      <c r="EW425" s="133"/>
      <c r="EX425" s="133"/>
      <c r="EY425" s="133"/>
      <c r="EZ425" s="133"/>
      <c r="FA425" s="133"/>
      <c r="FB425" s="133"/>
      <c r="FC425" s="133"/>
      <c r="FD425" s="133"/>
      <c r="FE425" s="133"/>
      <c r="FF425" s="133"/>
      <c r="FG425" s="133"/>
      <c r="FH425" s="133"/>
      <c r="FI425" s="133"/>
      <c r="FJ425" s="133"/>
      <c r="FK425" s="133"/>
      <c r="FL425" s="133"/>
      <c r="FM425" s="133"/>
      <c r="FN425" s="133"/>
      <c r="FO425" s="133"/>
      <c r="FP425" s="133"/>
      <c r="FQ425" s="133"/>
      <c r="FR425" s="133"/>
      <c r="FS425" s="133"/>
      <c r="FT425" s="133"/>
      <c r="FU425" s="133"/>
      <c r="FV425" s="133"/>
      <c r="FW425" s="133"/>
      <c r="FX425" s="133"/>
      <c r="FY425" s="133"/>
      <c r="FZ425" s="133"/>
      <c r="GA425" s="133"/>
      <c r="GB425" s="133"/>
      <c r="GC425" s="133"/>
      <c r="GD425" s="133"/>
      <c r="GE425" s="133"/>
      <c r="GF425" s="133"/>
      <c r="GG425" s="133"/>
      <c r="GH425" s="133"/>
      <c r="GI425" s="133"/>
      <c r="GJ425" s="133"/>
      <c r="GK425" s="133"/>
      <c r="GL425" s="133"/>
      <c r="GM425" s="133"/>
      <c r="GN425" s="133"/>
      <c r="GO425" s="133"/>
      <c r="GP425" s="133"/>
      <c r="GQ425" s="133"/>
      <c r="GR425" s="133"/>
      <c r="GS425" s="133"/>
      <c r="GT425" s="133"/>
      <c r="GU425" s="133"/>
      <c r="GV425" s="133"/>
      <c r="GW425" s="133"/>
    </row>
    <row r="426" spans="1:205" s="296" customFormat="1">
      <c r="A426" s="384">
        <v>44925</v>
      </c>
      <c r="B426" s="200" t="s">
        <v>2219</v>
      </c>
      <c r="C426" s="216" t="s">
        <v>2200</v>
      </c>
      <c r="D426" s="261"/>
      <c r="E426" s="261">
        <v>1550000</v>
      </c>
      <c r="F426" s="386">
        <f t="shared" si="11"/>
        <v>76135798</v>
      </c>
      <c r="G426" s="60">
        <v>8</v>
      </c>
      <c r="H426" s="965" t="s">
        <v>1410</v>
      </c>
      <c r="I426" s="549"/>
      <c r="J426" s="133"/>
      <c r="K426" s="133"/>
      <c r="L426" s="133"/>
      <c r="M426" s="133"/>
      <c r="N426" s="133"/>
      <c r="O426" s="133"/>
      <c r="P426" s="133"/>
      <c r="Q426" s="133"/>
      <c r="R426" s="133"/>
      <c r="S426" s="133"/>
      <c r="T426" s="133"/>
      <c r="U426" s="133"/>
      <c r="V426" s="133"/>
      <c r="W426" s="133"/>
      <c r="X426" s="133"/>
      <c r="Y426" s="133"/>
      <c r="Z426" s="133"/>
      <c r="AA426" s="133"/>
      <c r="AB426" s="133"/>
      <c r="AC426" s="133"/>
      <c r="AD426" s="133"/>
      <c r="AE426" s="133"/>
      <c r="AF426" s="133"/>
      <c r="AG426" s="133"/>
      <c r="AH426" s="133"/>
      <c r="AI426" s="133"/>
      <c r="AJ426" s="133"/>
      <c r="AK426" s="133"/>
      <c r="AL426" s="133"/>
      <c r="AM426" s="133"/>
      <c r="AN426" s="133"/>
      <c r="AO426" s="133"/>
      <c r="AP426" s="133"/>
      <c r="AQ426" s="133"/>
      <c r="AR426" s="133"/>
      <c r="AS426" s="133"/>
      <c r="AT426" s="133"/>
      <c r="AU426" s="133"/>
      <c r="AV426" s="133"/>
      <c r="AW426" s="133"/>
      <c r="AX426" s="133"/>
      <c r="AY426" s="133"/>
      <c r="AZ426" s="133"/>
      <c r="BA426" s="133"/>
      <c r="BB426" s="133"/>
      <c r="BC426" s="133"/>
      <c r="BD426" s="133"/>
      <c r="BE426" s="133"/>
      <c r="BF426" s="133"/>
      <c r="BG426" s="133"/>
      <c r="BH426" s="133"/>
      <c r="BI426" s="133"/>
      <c r="BJ426" s="133"/>
      <c r="BK426" s="133"/>
      <c r="BL426" s="133"/>
      <c r="BM426" s="133"/>
      <c r="BN426" s="133"/>
      <c r="BO426" s="133"/>
      <c r="BP426" s="133"/>
      <c r="BQ426" s="133"/>
      <c r="BR426" s="133"/>
      <c r="BS426" s="133"/>
      <c r="BT426" s="133"/>
      <c r="BU426" s="133"/>
      <c r="BV426" s="133"/>
      <c r="BW426" s="133"/>
      <c r="BX426" s="133"/>
      <c r="BY426" s="133"/>
      <c r="BZ426" s="133"/>
      <c r="CA426" s="133"/>
      <c r="CB426" s="133"/>
      <c r="CC426" s="133"/>
      <c r="CD426" s="133"/>
      <c r="CE426" s="133"/>
      <c r="CF426" s="133"/>
      <c r="CG426" s="133"/>
      <c r="CH426" s="133"/>
      <c r="CI426" s="133"/>
      <c r="CJ426" s="133"/>
      <c r="CK426" s="133"/>
      <c r="CL426" s="133"/>
      <c r="CM426" s="133"/>
      <c r="CN426" s="133"/>
      <c r="CO426" s="133"/>
      <c r="CP426" s="133"/>
      <c r="CQ426" s="133"/>
      <c r="CR426" s="133"/>
      <c r="CS426" s="133"/>
      <c r="CT426" s="133"/>
      <c r="CU426" s="133"/>
      <c r="CV426" s="133"/>
      <c r="CW426" s="133"/>
      <c r="CX426" s="133"/>
      <c r="CY426" s="133"/>
      <c r="CZ426" s="133"/>
      <c r="DA426" s="133"/>
      <c r="DB426" s="133"/>
      <c r="DC426" s="133"/>
      <c r="DD426" s="133"/>
      <c r="DE426" s="133"/>
      <c r="DF426" s="133"/>
      <c r="DG426" s="133"/>
      <c r="DH426" s="133"/>
      <c r="DI426" s="133"/>
      <c r="DJ426" s="133"/>
      <c r="DK426" s="133"/>
      <c r="DL426" s="133"/>
      <c r="DM426" s="133"/>
      <c r="DN426" s="133"/>
      <c r="DO426" s="133"/>
      <c r="DP426" s="133"/>
      <c r="DQ426" s="133"/>
      <c r="DR426" s="133"/>
      <c r="DS426" s="133"/>
      <c r="DT426" s="133"/>
      <c r="DU426" s="133"/>
      <c r="DV426" s="133"/>
      <c r="DW426" s="133"/>
      <c r="DX426" s="133"/>
      <c r="DY426" s="133"/>
      <c r="DZ426" s="133"/>
      <c r="EA426" s="133"/>
      <c r="EB426" s="133"/>
      <c r="EC426" s="133"/>
      <c r="ED426" s="133"/>
      <c r="EE426" s="133"/>
      <c r="EF426" s="133"/>
      <c r="EG426" s="133"/>
      <c r="EH426" s="133"/>
      <c r="EI426" s="133"/>
      <c r="EJ426" s="133"/>
      <c r="EK426" s="133"/>
      <c r="EL426" s="133"/>
      <c r="EM426" s="133"/>
      <c r="EN426" s="133"/>
      <c r="EO426" s="133"/>
      <c r="EP426" s="133"/>
      <c r="EQ426" s="133"/>
      <c r="ER426" s="133"/>
      <c r="ES426" s="133"/>
      <c r="ET426" s="133"/>
      <c r="EU426" s="133"/>
      <c r="EV426" s="133"/>
      <c r="EW426" s="133"/>
      <c r="EX426" s="133"/>
      <c r="EY426" s="133"/>
      <c r="EZ426" s="133"/>
      <c r="FA426" s="133"/>
      <c r="FB426" s="133"/>
      <c r="FC426" s="133"/>
      <c r="FD426" s="133"/>
      <c r="FE426" s="133"/>
      <c r="FF426" s="133"/>
      <c r="FG426" s="133"/>
      <c r="FH426" s="133"/>
      <c r="FI426" s="133"/>
      <c r="FJ426" s="133"/>
      <c r="FK426" s="133"/>
      <c r="FL426" s="133"/>
      <c r="FM426" s="133"/>
      <c r="FN426" s="133"/>
      <c r="FO426" s="133"/>
      <c r="FP426" s="133"/>
      <c r="FQ426" s="133"/>
      <c r="FR426" s="133"/>
      <c r="FS426" s="133"/>
      <c r="FT426" s="133"/>
      <c r="FU426" s="133"/>
      <c r="FV426" s="133"/>
      <c r="FW426" s="133"/>
      <c r="FX426" s="133"/>
      <c r="FY426" s="133"/>
      <c r="FZ426" s="133"/>
      <c r="GA426" s="133"/>
      <c r="GB426" s="133"/>
      <c r="GC426" s="133"/>
      <c r="GD426" s="133"/>
      <c r="GE426" s="133"/>
      <c r="GF426" s="133"/>
      <c r="GG426" s="133"/>
      <c r="GH426" s="133"/>
      <c r="GI426" s="133"/>
      <c r="GJ426" s="133"/>
      <c r="GK426" s="133"/>
      <c r="GL426" s="133"/>
      <c r="GM426" s="133"/>
      <c r="GN426" s="133"/>
      <c r="GO426" s="133"/>
      <c r="GP426" s="133"/>
      <c r="GQ426" s="133"/>
      <c r="GR426" s="133"/>
      <c r="GS426" s="133"/>
      <c r="GT426" s="133"/>
      <c r="GU426" s="133"/>
      <c r="GV426" s="133"/>
      <c r="GW426" s="133"/>
    </row>
    <row r="427" spans="1:205" s="296" customFormat="1">
      <c r="A427" s="384">
        <v>44925</v>
      </c>
      <c r="B427" s="200" t="s">
        <v>2219</v>
      </c>
      <c r="C427" s="216" t="s">
        <v>21</v>
      </c>
      <c r="D427" s="261">
        <v>500000</v>
      </c>
      <c r="E427" s="261"/>
      <c r="F427" s="386">
        <f t="shared" si="11"/>
        <v>76635798</v>
      </c>
      <c r="G427" s="60">
        <v>3</v>
      </c>
      <c r="H427" s="310"/>
      <c r="I427" s="549"/>
      <c r="J427" s="133"/>
      <c r="K427" s="133"/>
      <c r="L427" s="133"/>
      <c r="M427" s="133"/>
      <c r="N427" s="133"/>
      <c r="O427" s="133"/>
      <c r="P427" s="133"/>
      <c r="Q427" s="133"/>
      <c r="R427" s="133"/>
      <c r="S427" s="133"/>
      <c r="T427" s="133"/>
      <c r="U427" s="133"/>
      <c r="V427" s="133"/>
      <c r="W427" s="133"/>
      <c r="X427" s="133"/>
      <c r="Y427" s="133"/>
      <c r="Z427" s="133"/>
      <c r="AA427" s="133"/>
      <c r="AB427" s="133"/>
      <c r="AC427" s="133"/>
      <c r="AD427" s="133"/>
      <c r="AE427" s="133"/>
      <c r="AF427" s="133"/>
      <c r="AG427" s="133"/>
      <c r="AH427" s="133"/>
      <c r="AI427" s="133"/>
      <c r="AJ427" s="133"/>
      <c r="AK427" s="133"/>
      <c r="AL427" s="133"/>
      <c r="AM427" s="133"/>
      <c r="AN427" s="133"/>
      <c r="AO427" s="133"/>
      <c r="AP427" s="133"/>
      <c r="AQ427" s="133"/>
      <c r="AR427" s="133"/>
      <c r="AS427" s="133"/>
      <c r="AT427" s="133"/>
      <c r="AU427" s="133"/>
      <c r="AV427" s="133"/>
      <c r="AW427" s="133"/>
      <c r="AX427" s="133"/>
      <c r="AY427" s="133"/>
      <c r="AZ427" s="133"/>
      <c r="BA427" s="133"/>
      <c r="BB427" s="133"/>
      <c r="BC427" s="133"/>
      <c r="BD427" s="133"/>
      <c r="BE427" s="133"/>
      <c r="BF427" s="133"/>
      <c r="BG427" s="133"/>
      <c r="BH427" s="133"/>
      <c r="BI427" s="133"/>
      <c r="BJ427" s="133"/>
      <c r="BK427" s="133"/>
      <c r="BL427" s="133"/>
      <c r="BM427" s="133"/>
      <c r="BN427" s="133"/>
      <c r="BO427" s="133"/>
      <c r="BP427" s="133"/>
      <c r="BQ427" s="133"/>
      <c r="BR427" s="133"/>
      <c r="BS427" s="133"/>
      <c r="BT427" s="133"/>
      <c r="BU427" s="133"/>
      <c r="BV427" s="133"/>
      <c r="BW427" s="133"/>
      <c r="BX427" s="133"/>
      <c r="BY427" s="133"/>
      <c r="BZ427" s="133"/>
      <c r="CA427" s="133"/>
      <c r="CB427" s="133"/>
      <c r="CC427" s="133"/>
      <c r="CD427" s="133"/>
      <c r="CE427" s="133"/>
      <c r="CF427" s="133"/>
      <c r="CG427" s="133"/>
      <c r="CH427" s="133"/>
      <c r="CI427" s="133"/>
      <c r="CJ427" s="133"/>
      <c r="CK427" s="133"/>
      <c r="CL427" s="133"/>
      <c r="CM427" s="133"/>
      <c r="CN427" s="133"/>
      <c r="CO427" s="133"/>
      <c r="CP427" s="133"/>
      <c r="CQ427" s="133"/>
      <c r="CR427" s="133"/>
      <c r="CS427" s="133"/>
      <c r="CT427" s="133"/>
      <c r="CU427" s="133"/>
      <c r="CV427" s="133"/>
      <c r="CW427" s="133"/>
      <c r="CX427" s="133"/>
      <c r="CY427" s="133"/>
      <c r="CZ427" s="133"/>
      <c r="DA427" s="133"/>
      <c r="DB427" s="133"/>
      <c r="DC427" s="133"/>
      <c r="DD427" s="133"/>
      <c r="DE427" s="133"/>
      <c r="DF427" s="133"/>
      <c r="DG427" s="133"/>
      <c r="DH427" s="133"/>
      <c r="DI427" s="133"/>
      <c r="DJ427" s="133"/>
      <c r="DK427" s="133"/>
      <c r="DL427" s="133"/>
      <c r="DM427" s="133"/>
      <c r="DN427" s="133"/>
      <c r="DO427" s="133"/>
      <c r="DP427" s="133"/>
      <c r="DQ427" s="133"/>
      <c r="DR427" s="133"/>
      <c r="DS427" s="133"/>
      <c r="DT427" s="133"/>
      <c r="DU427" s="133"/>
      <c r="DV427" s="133"/>
      <c r="DW427" s="133"/>
      <c r="DX427" s="133"/>
      <c r="DY427" s="133"/>
      <c r="DZ427" s="133"/>
      <c r="EA427" s="133"/>
      <c r="EB427" s="133"/>
      <c r="EC427" s="133"/>
      <c r="ED427" s="133"/>
      <c r="EE427" s="133"/>
      <c r="EF427" s="133"/>
      <c r="EG427" s="133"/>
      <c r="EH427" s="133"/>
      <c r="EI427" s="133"/>
      <c r="EJ427" s="133"/>
      <c r="EK427" s="133"/>
      <c r="EL427" s="133"/>
      <c r="EM427" s="133"/>
      <c r="EN427" s="133"/>
      <c r="EO427" s="133"/>
      <c r="EP427" s="133"/>
      <c r="EQ427" s="133"/>
      <c r="ER427" s="133"/>
      <c r="ES427" s="133"/>
      <c r="ET427" s="133"/>
      <c r="EU427" s="133"/>
      <c r="EV427" s="133"/>
      <c r="EW427" s="133"/>
      <c r="EX427" s="133"/>
      <c r="EY427" s="133"/>
      <c r="EZ427" s="133"/>
      <c r="FA427" s="133"/>
      <c r="FB427" s="133"/>
      <c r="FC427" s="133"/>
      <c r="FD427" s="133"/>
      <c r="FE427" s="133"/>
      <c r="FF427" s="133"/>
      <c r="FG427" s="133"/>
      <c r="FH427" s="133"/>
      <c r="FI427" s="133"/>
      <c r="FJ427" s="133"/>
      <c r="FK427" s="133"/>
      <c r="FL427" s="133"/>
      <c r="FM427" s="133"/>
      <c r="FN427" s="133"/>
      <c r="FO427" s="133"/>
      <c r="FP427" s="133"/>
      <c r="FQ427" s="133"/>
      <c r="FR427" s="133"/>
      <c r="FS427" s="133"/>
      <c r="FT427" s="133"/>
      <c r="FU427" s="133"/>
      <c r="FV427" s="133"/>
      <c r="FW427" s="133"/>
      <c r="FX427" s="133"/>
      <c r="FY427" s="133"/>
      <c r="FZ427" s="133"/>
      <c r="GA427" s="133"/>
      <c r="GB427" s="133"/>
      <c r="GC427" s="133"/>
      <c r="GD427" s="133"/>
      <c r="GE427" s="133"/>
      <c r="GF427" s="133"/>
      <c r="GG427" s="133"/>
      <c r="GH427" s="133"/>
      <c r="GI427" s="133"/>
      <c r="GJ427" s="133"/>
      <c r="GK427" s="133"/>
      <c r="GL427" s="133"/>
      <c r="GM427" s="133"/>
      <c r="GN427" s="133"/>
      <c r="GO427" s="133"/>
      <c r="GP427" s="133"/>
      <c r="GQ427" s="133"/>
      <c r="GR427" s="133"/>
      <c r="GS427" s="133"/>
      <c r="GT427" s="133"/>
      <c r="GU427" s="133"/>
      <c r="GV427" s="133"/>
      <c r="GW427" s="133"/>
    </row>
    <row r="428" spans="1:205" s="296" customFormat="1">
      <c r="A428" s="384">
        <v>44926</v>
      </c>
      <c r="B428" s="200" t="s">
        <v>2220</v>
      </c>
      <c r="C428" s="216" t="s">
        <v>21</v>
      </c>
      <c r="D428" s="261">
        <v>100000</v>
      </c>
      <c r="E428" s="261"/>
      <c r="F428" s="386">
        <f t="shared" si="11"/>
        <v>76735798</v>
      </c>
      <c r="G428" s="60">
        <v>3</v>
      </c>
      <c r="H428" s="310"/>
      <c r="I428" s="549"/>
      <c r="J428" s="133"/>
      <c r="K428" s="133"/>
      <c r="L428" s="133"/>
      <c r="M428" s="133"/>
      <c r="N428" s="133"/>
      <c r="O428" s="133"/>
      <c r="P428" s="133"/>
      <c r="Q428" s="133"/>
      <c r="R428" s="133"/>
      <c r="S428" s="133"/>
      <c r="T428" s="133"/>
      <c r="U428" s="133"/>
      <c r="V428" s="133"/>
      <c r="W428" s="133"/>
      <c r="X428" s="133"/>
      <c r="Y428" s="133"/>
      <c r="Z428" s="133"/>
      <c r="AA428" s="133"/>
      <c r="AB428" s="133"/>
      <c r="AC428" s="133"/>
      <c r="AD428" s="133"/>
      <c r="AE428" s="133"/>
      <c r="AF428" s="133"/>
      <c r="AG428" s="133"/>
      <c r="AH428" s="133"/>
      <c r="AI428" s="133"/>
      <c r="AJ428" s="133"/>
      <c r="AK428" s="133"/>
      <c r="AL428" s="133"/>
      <c r="AM428" s="133"/>
      <c r="AN428" s="133"/>
      <c r="AO428" s="133"/>
      <c r="AP428" s="133"/>
      <c r="AQ428" s="133"/>
      <c r="AR428" s="133"/>
      <c r="AS428" s="133"/>
      <c r="AT428" s="133"/>
      <c r="AU428" s="133"/>
      <c r="AV428" s="133"/>
      <c r="AW428" s="133"/>
      <c r="AX428" s="133"/>
      <c r="AY428" s="133"/>
      <c r="AZ428" s="133"/>
      <c r="BA428" s="133"/>
      <c r="BB428" s="133"/>
      <c r="BC428" s="133"/>
      <c r="BD428" s="133"/>
      <c r="BE428" s="133"/>
      <c r="BF428" s="133"/>
      <c r="BG428" s="133"/>
      <c r="BH428" s="133"/>
      <c r="BI428" s="133"/>
      <c r="BJ428" s="133"/>
      <c r="BK428" s="133"/>
      <c r="BL428" s="133"/>
      <c r="BM428" s="133"/>
      <c r="BN428" s="133"/>
      <c r="BO428" s="133"/>
      <c r="BP428" s="133"/>
      <c r="BQ428" s="133"/>
      <c r="BR428" s="133"/>
      <c r="BS428" s="133"/>
      <c r="BT428" s="133"/>
      <c r="BU428" s="133"/>
      <c r="BV428" s="133"/>
      <c r="BW428" s="133"/>
      <c r="BX428" s="133"/>
      <c r="BY428" s="133"/>
      <c r="BZ428" s="133"/>
      <c r="CA428" s="133"/>
      <c r="CB428" s="133"/>
      <c r="CC428" s="133"/>
      <c r="CD428" s="133"/>
      <c r="CE428" s="133"/>
      <c r="CF428" s="133"/>
      <c r="CG428" s="133"/>
      <c r="CH428" s="133"/>
      <c r="CI428" s="133"/>
      <c r="CJ428" s="133"/>
      <c r="CK428" s="133"/>
      <c r="CL428" s="133"/>
      <c r="CM428" s="133"/>
      <c r="CN428" s="133"/>
      <c r="CO428" s="133"/>
      <c r="CP428" s="133"/>
      <c r="CQ428" s="133"/>
      <c r="CR428" s="133"/>
      <c r="CS428" s="133"/>
      <c r="CT428" s="133"/>
      <c r="CU428" s="133"/>
      <c r="CV428" s="133"/>
      <c r="CW428" s="133"/>
      <c r="CX428" s="133"/>
      <c r="CY428" s="133"/>
      <c r="CZ428" s="133"/>
      <c r="DA428" s="133"/>
      <c r="DB428" s="133"/>
      <c r="DC428" s="133"/>
      <c r="DD428" s="133"/>
      <c r="DE428" s="133"/>
      <c r="DF428" s="133"/>
      <c r="DG428" s="133"/>
      <c r="DH428" s="133"/>
      <c r="DI428" s="133"/>
      <c r="DJ428" s="133"/>
      <c r="DK428" s="133"/>
      <c r="DL428" s="133"/>
      <c r="DM428" s="133"/>
      <c r="DN428" s="133"/>
      <c r="DO428" s="133"/>
      <c r="DP428" s="133"/>
      <c r="DQ428" s="133"/>
      <c r="DR428" s="133"/>
      <c r="DS428" s="133"/>
      <c r="DT428" s="133"/>
      <c r="DU428" s="133"/>
      <c r="DV428" s="133"/>
      <c r="DW428" s="133"/>
      <c r="DX428" s="133"/>
      <c r="DY428" s="133"/>
      <c r="DZ428" s="133"/>
      <c r="EA428" s="133"/>
      <c r="EB428" s="133"/>
      <c r="EC428" s="133"/>
      <c r="ED428" s="133"/>
      <c r="EE428" s="133"/>
      <c r="EF428" s="133"/>
      <c r="EG428" s="133"/>
      <c r="EH428" s="133"/>
      <c r="EI428" s="133"/>
      <c r="EJ428" s="133"/>
      <c r="EK428" s="133"/>
      <c r="EL428" s="133"/>
      <c r="EM428" s="133"/>
      <c r="EN428" s="133"/>
      <c r="EO428" s="133"/>
      <c r="EP428" s="133"/>
      <c r="EQ428" s="133"/>
      <c r="ER428" s="133"/>
      <c r="ES428" s="133"/>
      <c r="ET428" s="133"/>
      <c r="EU428" s="133"/>
      <c r="EV428" s="133"/>
      <c r="EW428" s="133"/>
      <c r="EX428" s="133"/>
      <c r="EY428" s="133"/>
      <c r="EZ428" s="133"/>
      <c r="FA428" s="133"/>
      <c r="FB428" s="133"/>
      <c r="FC428" s="133"/>
      <c r="FD428" s="133"/>
      <c r="FE428" s="133"/>
      <c r="FF428" s="133"/>
      <c r="FG428" s="133"/>
      <c r="FH428" s="133"/>
      <c r="FI428" s="133"/>
      <c r="FJ428" s="133"/>
      <c r="FK428" s="133"/>
      <c r="FL428" s="133"/>
      <c r="FM428" s="133"/>
      <c r="FN428" s="133"/>
      <c r="FO428" s="133"/>
      <c r="FP428" s="133"/>
      <c r="FQ428" s="133"/>
      <c r="FR428" s="133"/>
      <c r="FS428" s="133"/>
      <c r="FT428" s="133"/>
      <c r="FU428" s="133"/>
      <c r="FV428" s="133"/>
      <c r="FW428" s="133"/>
      <c r="FX428" s="133"/>
      <c r="FY428" s="133"/>
      <c r="FZ428" s="133"/>
      <c r="GA428" s="133"/>
      <c r="GB428" s="133"/>
      <c r="GC428" s="133"/>
      <c r="GD428" s="133"/>
      <c r="GE428" s="133"/>
      <c r="GF428" s="133"/>
      <c r="GG428" s="133"/>
      <c r="GH428" s="133"/>
      <c r="GI428" s="133"/>
      <c r="GJ428" s="133"/>
      <c r="GK428" s="133"/>
      <c r="GL428" s="133"/>
      <c r="GM428" s="133"/>
      <c r="GN428" s="133"/>
      <c r="GO428" s="133"/>
      <c r="GP428" s="133"/>
      <c r="GQ428" s="133"/>
      <c r="GR428" s="133"/>
      <c r="GS428" s="133"/>
      <c r="GT428" s="133"/>
      <c r="GU428" s="133"/>
      <c r="GV428" s="133"/>
      <c r="GW428" s="133"/>
    </row>
    <row r="429" spans="1:205" s="296" customFormat="1" ht="25.5">
      <c r="A429" s="384">
        <v>44926</v>
      </c>
      <c r="B429" s="200" t="s">
        <v>2220</v>
      </c>
      <c r="C429" s="204" t="s">
        <v>2365</v>
      </c>
      <c r="D429" s="261">
        <v>20000000</v>
      </c>
      <c r="E429" s="261"/>
      <c r="F429" s="386">
        <f t="shared" si="11"/>
        <v>96735798</v>
      </c>
      <c r="G429" s="60" t="s">
        <v>1731</v>
      </c>
      <c r="H429" s="310"/>
      <c r="I429" s="549"/>
      <c r="J429" s="133"/>
      <c r="K429" s="133"/>
      <c r="L429" s="133"/>
      <c r="M429" s="133"/>
      <c r="N429" s="133"/>
      <c r="O429" s="133"/>
      <c r="P429" s="133"/>
      <c r="Q429" s="133"/>
      <c r="R429" s="133"/>
      <c r="S429" s="133"/>
      <c r="T429" s="133"/>
      <c r="U429" s="133"/>
      <c r="V429" s="133"/>
      <c r="W429" s="133"/>
      <c r="X429" s="133"/>
      <c r="Y429" s="133"/>
      <c r="Z429" s="133"/>
      <c r="AA429" s="133"/>
      <c r="AB429" s="133"/>
      <c r="AC429" s="133"/>
      <c r="AD429" s="133"/>
      <c r="AE429" s="133"/>
      <c r="AF429" s="133"/>
      <c r="AG429" s="133"/>
      <c r="AH429" s="133"/>
      <c r="AI429" s="133"/>
      <c r="AJ429" s="133"/>
      <c r="AK429" s="133"/>
      <c r="AL429" s="133"/>
      <c r="AM429" s="133"/>
      <c r="AN429" s="133"/>
      <c r="AO429" s="133"/>
      <c r="AP429" s="133"/>
      <c r="AQ429" s="133"/>
      <c r="AR429" s="133"/>
      <c r="AS429" s="133"/>
      <c r="AT429" s="133"/>
      <c r="AU429" s="133"/>
      <c r="AV429" s="133"/>
      <c r="AW429" s="133"/>
      <c r="AX429" s="133"/>
      <c r="AY429" s="133"/>
      <c r="AZ429" s="133"/>
      <c r="BA429" s="133"/>
      <c r="BB429" s="133"/>
      <c r="BC429" s="133"/>
      <c r="BD429" s="133"/>
      <c r="BE429" s="133"/>
      <c r="BF429" s="133"/>
      <c r="BG429" s="133"/>
      <c r="BH429" s="133"/>
      <c r="BI429" s="133"/>
      <c r="BJ429" s="133"/>
      <c r="BK429" s="133"/>
      <c r="BL429" s="133"/>
      <c r="BM429" s="133"/>
      <c r="BN429" s="133"/>
      <c r="BO429" s="133"/>
      <c r="BP429" s="133"/>
      <c r="BQ429" s="133"/>
      <c r="BR429" s="133"/>
      <c r="BS429" s="133"/>
      <c r="BT429" s="133"/>
      <c r="BU429" s="133"/>
      <c r="BV429" s="133"/>
      <c r="BW429" s="133"/>
      <c r="BX429" s="133"/>
      <c r="BY429" s="133"/>
      <c r="BZ429" s="133"/>
      <c r="CA429" s="133"/>
      <c r="CB429" s="133"/>
      <c r="CC429" s="133"/>
      <c r="CD429" s="133"/>
      <c r="CE429" s="133"/>
      <c r="CF429" s="133"/>
      <c r="CG429" s="133"/>
      <c r="CH429" s="133"/>
      <c r="CI429" s="133"/>
      <c r="CJ429" s="133"/>
      <c r="CK429" s="133"/>
      <c r="CL429" s="133"/>
      <c r="CM429" s="133"/>
      <c r="CN429" s="133"/>
      <c r="CO429" s="133"/>
      <c r="CP429" s="133"/>
      <c r="CQ429" s="133"/>
      <c r="CR429" s="133"/>
      <c r="CS429" s="133"/>
      <c r="CT429" s="133"/>
      <c r="CU429" s="133"/>
      <c r="CV429" s="133"/>
      <c r="CW429" s="133"/>
      <c r="CX429" s="133"/>
      <c r="CY429" s="133"/>
      <c r="CZ429" s="133"/>
      <c r="DA429" s="133"/>
      <c r="DB429" s="133"/>
      <c r="DC429" s="133"/>
      <c r="DD429" s="133"/>
      <c r="DE429" s="133"/>
      <c r="DF429" s="133"/>
      <c r="DG429" s="133"/>
      <c r="DH429" s="133"/>
      <c r="DI429" s="133"/>
      <c r="DJ429" s="133"/>
      <c r="DK429" s="133"/>
      <c r="DL429" s="133"/>
      <c r="DM429" s="133"/>
      <c r="DN429" s="133"/>
      <c r="DO429" s="133"/>
      <c r="DP429" s="133"/>
      <c r="DQ429" s="133"/>
      <c r="DR429" s="133"/>
      <c r="DS429" s="133"/>
      <c r="DT429" s="133"/>
      <c r="DU429" s="133"/>
      <c r="DV429" s="133"/>
      <c r="DW429" s="133"/>
      <c r="DX429" s="133"/>
      <c r="DY429" s="133"/>
      <c r="DZ429" s="133"/>
      <c r="EA429" s="133"/>
      <c r="EB429" s="133"/>
      <c r="EC429" s="133"/>
      <c r="ED429" s="133"/>
      <c r="EE429" s="133"/>
      <c r="EF429" s="133"/>
      <c r="EG429" s="133"/>
      <c r="EH429" s="133"/>
      <c r="EI429" s="133"/>
      <c r="EJ429" s="133"/>
      <c r="EK429" s="133"/>
      <c r="EL429" s="133"/>
      <c r="EM429" s="133"/>
      <c r="EN429" s="133"/>
      <c r="EO429" s="133"/>
      <c r="EP429" s="133"/>
      <c r="EQ429" s="133"/>
      <c r="ER429" s="133"/>
      <c r="ES429" s="133"/>
      <c r="ET429" s="133"/>
      <c r="EU429" s="133"/>
      <c r="EV429" s="133"/>
      <c r="EW429" s="133"/>
      <c r="EX429" s="133"/>
      <c r="EY429" s="133"/>
      <c r="EZ429" s="133"/>
      <c r="FA429" s="133"/>
      <c r="FB429" s="133"/>
      <c r="FC429" s="133"/>
      <c r="FD429" s="133"/>
      <c r="FE429" s="133"/>
      <c r="FF429" s="133"/>
      <c r="FG429" s="133"/>
      <c r="FH429" s="133"/>
      <c r="FI429" s="133"/>
      <c r="FJ429" s="133"/>
      <c r="FK429" s="133"/>
      <c r="FL429" s="133"/>
      <c r="FM429" s="133"/>
      <c r="FN429" s="133"/>
      <c r="FO429" s="133"/>
      <c r="FP429" s="133"/>
      <c r="FQ429" s="133"/>
      <c r="FR429" s="133"/>
      <c r="FS429" s="133"/>
      <c r="FT429" s="133"/>
      <c r="FU429" s="133"/>
      <c r="FV429" s="133"/>
      <c r="FW429" s="133"/>
      <c r="FX429" s="133"/>
      <c r="FY429" s="133"/>
      <c r="FZ429" s="133"/>
      <c r="GA429" s="133"/>
      <c r="GB429" s="133"/>
      <c r="GC429" s="133"/>
      <c r="GD429" s="133"/>
      <c r="GE429" s="133"/>
      <c r="GF429" s="133"/>
      <c r="GG429" s="133"/>
      <c r="GH429" s="133"/>
      <c r="GI429" s="133"/>
      <c r="GJ429" s="133"/>
      <c r="GK429" s="133"/>
      <c r="GL429" s="133"/>
      <c r="GM429" s="133"/>
      <c r="GN429" s="133"/>
      <c r="GO429" s="133"/>
      <c r="GP429" s="133"/>
      <c r="GQ429" s="133"/>
      <c r="GR429" s="133"/>
      <c r="GS429" s="133"/>
      <c r="GT429" s="133"/>
      <c r="GU429" s="133"/>
      <c r="GV429" s="133"/>
      <c r="GW429" s="133"/>
    </row>
    <row r="430" spans="1:205" s="296" customFormat="1">
      <c r="A430" s="384">
        <v>44926</v>
      </c>
      <c r="B430" s="200" t="s">
        <v>2220</v>
      </c>
      <c r="C430" s="216" t="s">
        <v>2592</v>
      </c>
      <c r="D430" s="261">
        <v>900000</v>
      </c>
      <c r="E430" s="261"/>
      <c r="F430" s="386">
        <f t="shared" si="11"/>
        <v>97635798</v>
      </c>
      <c r="G430" s="60">
        <v>3</v>
      </c>
      <c r="H430" s="310"/>
      <c r="I430" s="549"/>
      <c r="J430" s="133"/>
      <c r="K430" s="133"/>
      <c r="L430" s="133"/>
      <c r="M430" s="133"/>
      <c r="N430" s="133"/>
      <c r="O430" s="133"/>
      <c r="P430" s="133"/>
      <c r="Q430" s="133"/>
      <c r="R430" s="133"/>
      <c r="S430" s="133"/>
      <c r="T430" s="133"/>
      <c r="U430" s="133"/>
      <c r="V430" s="133"/>
      <c r="W430" s="133"/>
      <c r="X430" s="133"/>
      <c r="Y430" s="133"/>
      <c r="Z430" s="133"/>
      <c r="AA430" s="133"/>
      <c r="AB430" s="133"/>
      <c r="AC430" s="133"/>
      <c r="AD430" s="133"/>
      <c r="AE430" s="133"/>
      <c r="AF430" s="133"/>
      <c r="AG430" s="133"/>
      <c r="AH430" s="133"/>
      <c r="AI430" s="133"/>
      <c r="AJ430" s="133"/>
      <c r="AK430" s="133"/>
      <c r="AL430" s="133"/>
      <c r="AM430" s="133"/>
      <c r="AN430" s="133"/>
      <c r="AO430" s="133"/>
      <c r="AP430" s="133"/>
      <c r="AQ430" s="133"/>
      <c r="AR430" s="133"/>
      <c r="AS430" s="133"/>
      <c r="AT430" s="133"/>
      <c r="AU430" s="133"/>
      <c r="AV430" s="133"/>
      <c r="AW430" s="133"/>
      <c r="AX430" s="133"/>
      <c r="AY430" s="133"/>
      <c r="AZ430" s="133"/>
      <c r="BA430" s="133"/>
      <c r="BB430" s="133"/>
      <c r="BC430" s="133"/>
      <c r="BD430" s="133"/>
      <c r="BE430" s="133"/>
      <c r="BF430" s="133"/>
      <c r="BG430" s="133"/>
      <c r="BH430" s="133"/>
      <c r="BI430" s="133"/>
      <c r="BJ430" s="133"/>
      <c r="BK430" s="133"/>
      <c r="BL430" s="133"/>
      <c r="BM430" s="133"/>
      <c r="BN430" s="133"/>
      <c r="BO430" s="133"/>
      <c r="BP430" s="133"/>
      <c r="BQ430" s="133"/>
      <c r="BR430" s="133"/>
      <c r="BS430" s="133"/>
      <c r="BT430" s="133"/>
      <c r="BU430" s="133"/>
      <c r="BV430" s="133"/>
      <c r="BW430" s="133"/>
      <c r="BX430" s="133"/>
      <c r="BY430" s="133"/>
      <c r="BZ430" s="133"/>
      <c r="CA430" s="133"/>
      <c r="CB430" s="133"/>
      <c r="CC430" s="133"/>
      <c r="CD430" s="133"/>
      <c r="CE430" s="133"/>
      <c r="CF430" s="133"/>
      <c r="CG430" s="133"/>
      <c r="CH430" s="133"/>
      <c r="CI430" s="133"/>
      <c r="CJ430" s="133"/>
      <c r="CK430" s="133"/>
      <c r="CL430" s="133"/>
      <c r="CM430" s="133"/>
      <c r="CN430" s="133"/>
      <c r="CO430" s="133"/>
      <c r="CP430" s="133"/>
      <c r="CQ430" s="133"/>
      <c r="CR430" s="133"/>
      <c r="CS430" s="133"/>
      <c r="CT430" s="133"/>
      <c r="CU430" s="133"/>
      <c r="CV430" s="133"/>
      <c r="CW430" s="133"/>
      <c r="CX430" s="133"/>
      <c r="CY430" s="133"/>
      <c r="CZ430" s="133"/>
      <c r="DA430" s="133"/>
      <c r="DB430" s="133"/>
      <c r="DC430" s="133"/>
      <c r="DD430" s="133"/>
      <c r="DE430" s="133"/>
      <c r="DF430" s="133"/>
      <c r="DG430" s="133"/>
      <c r="DH430" s="133"/>
      <c r="DI430" s="133"/>
      <c r="DJ430" s="133"/>
      <c r="DK430" s="133"/>
      <c r="DL430" s="133"/>
      <c r="DM430" s="133"/>
      <c r="DN430" s="133"/>
      <c r="DO430" s="133"/>
      <c r="DP430" s="133"/>
      <c r="DQ430" s="133"/>
      <c r="DR430" s="133"/>
      <c r="DS430" s="133"/>
      <c r="DT430" s="133"/>
      <c r="DU430" s="133"/>
      <c r="DV430" s="133"/>
      <c r="DW430" s="133"/>
      <c r="DX430" s="133"/>
      <c r="DY430" s="133"/>
      <c r="DZ430" s="133"/>
      <c r="EA430" s="133"/>
      <c r="EB430" s="133"/>
      <c r="EC430" s="133"/>
      <c r="ED430" s="133"/>
      <c r="EE430" s="133"/>
      <c r="EF430" s="133"/>
      <c r="EG430" s="133"/>
      <c r="EH430" s="133"/>
      <c r="EI430" s="133"/>
      <c r="EJ430" s="133"/>
      <c r="EK430" s="133"/>
      <c r="EL430" s="133"/>
      <c r="EM430" s="133"/>
      <c r="EN430" s="133"/>
      <c r="EO430" s="133"/>
      <c r="EP430" s="133"/>
      <c r="EQ430" s="133"/>
      <c r="ER430" s="133"/>
      <c r="ES430" s="133"/>
      <c r="ET430" s="133"/>
      <c r="EU430" s="133"/>
      <c r="EV430" s="133"/>
      <c r="EW430" s="133"/>
      <c r="EX430" s="133"/>
      <c r="EY430" s="133"/>
      <c r="EZ430" s="133"/>
      <c r="FA430" s="133"/>
      <c r="FB430" s="133"/>
      <c r="FC430" s="133"/>
      <c r="FD430" s="133"/>
      <c r="FE430" s="133"/>
      <c r="FF430" s="133"/>
      <c r="FG430" s="133"/>
      <c r="FH430" s="133"/>
      <c r="FI430" s="133"/>
      <c r="FJ430" s="133"/>
      <c r="FK430" s="133"/>
      <c r="FL430" s="133"/>
      <c r="FM430" s="133"/>
      <c r="FN430" s="133"/>
      <c r="FO430" s="133"/>
      <c r="FP430" s="133"/>
      <c r="FQ430" s="133"/>
      <c r="FR430" s="133"/>
      <c r="FS430" s="133"/>
      <c r="FT430" s="133"/>
      <c r="FU430" s="133"/>
      <c r="FV430" s="133"/>
      <c r="FW430" s="133"/>
      <c r="FX430" s="133"/>
      <c r="FY430" s="133"/>
      <c r="FZ430" s="133"/>
      <c r="GA430" s="133"/>
      <c r="GB430" s="133"/>
      <c r="GC430" s="133"/>
      <c r="GD430" s="133"/>
      <c r="GE430" s="133"/>
      <c r="GF430" s="133"/>
      <c r="GG430" s="133"/>
      <c r="GH430" s="133"/>
      <c r="GI430" s="133"/>
      <c r="GJ430" s="133"/>
      <c r="GK430" s="133"/>
      <c r="GL430" s="133"/>
      <c r="GM430" s="133"/>
      <c r="GN430" s="133"/>
      <c r="GO430" s="133"/>
      <c r="GP430" s="133"/>
      <c r="GQ430" s="133"/>
      <c r="GR430" s="133"/>
      <c r="GS430" s="133"/>
      <c r="GT430" s="133"/>
      <c r="GU430" s="133"/>
      <c r="GV430" s="133"/>
      <c r="GW430" s="133"/>
    </row>
    <row r="431" spans="1:205" s="296" customFormat="1">
      <c r="A431" s="212"/>
      <c r="B431" s="200"/>
      <c r="C431" s="312" t="s">
        <v>1384</v>
      </c>
      <c r="D431" s="385">
        <f>SUM(D379:D430)</f>
        <v>1653980940</v>
      </c>
      <c r="E431" s="385">
        <f>SUM(E379:E430)</f>
        <v>1618966000</v>
      </c>
      <c r="F431" s="346">
        <f>F378+D431-E431</f>
        <v>97635798</v>
      </c>
      <c r="G431" s="60"/>
      <c r="H431" s="310"/>
      <c r="I431" s="549"/>
      <c r="J431" s="133"/>
      <c r="K431" s="133"/>
      <c r="L431" s="133"/>
      <c r="M431" s="133"/>
      <c r="N431" s="133"/>
      <c r="O431" s="133"/>
      <c r="P431" s="133"/>
      <c r="Q431" s="133"/>
      <c r="R431" s="133"/>
      <c r="S431" s="133"/>
      <c r="T431" s="133"/>
      <c r="U431" s="133"/>
      <c r="V431" s="133"/>
      <c r="W431" s="133"/>
      <c r="X431" s="133"/>
      <c r="Y431" s="133"/>
      <c r="Z431" s="133"/>
      <c r="AA431" s="133"/>
      <c r="AB431" s="133"/>
      <c r="AC431" s="133"/>
      <c r="AD431" s="133"/>
      <c r="AE431" s="133"/>
      <c r="AF431" s="133"/>
      <c r="AG431" s="133"/>
      <c r="AH431" s="133"/>
      <c r="AI431" s="133"/>
      <c r="AJ431" s="133"/>
      <c r="AK431" s="133"/>
      <c r="AL431" s="133"/>
      <c r="AM431" s="133"/>
      <c r="AN431" s="133"/>
      <c r="AO431" s="133"/>
      <c r="AP431" s="133"/>
      <c r="AQ431" s="133"/>
      <c r="AR431" s="133"/>
      <c r="AS431" s="133"/>
      <c r="AT431" s="133"/>
      <c r="AU431" s="133"/>
      <c r="AV431" s="133"/>
      <c r="AW431" s="133"/>
      <c r="AX431" s="133"/>
      <c r="AY431" s="133"/>
      <c r="AZ431" s="133"/>
      <c r="BA431" s="133"/>
      <c r="BB431" s="133"/>
      <c r="BC431" s="133"/>
      <c r="BD431" s="133"/>
      <c r="BE431" s="133"/>
      <c r="BF431" s="133"/>
      <c r="BG431" s="133"/>
      <c r="BH431" s="133"/>
      <c r="BI431" s="133"/>
      <c r="BJ431" s="133"/>
      <c r="BK431" s="133"/>
      <c r="BL431" s="133"/>
      <c r="BM431" s="133"/>
      <c r="BN431" s="133"/>
      <c r="BO431" s="133"/>
      <c r="BP431" s="133"/>
      <c r="BQ431" s="133"/>
      <c r="BR431" s="133"/>
      <c r="BS431" s="133"/>
      <c r="BT431" s="133"/>
      <c r="BU431" s="133"/>
      <c r="BV431" s="133"/>
      <c r="BW431" s="133"/>
      <c r="BX431" s="133"/>
      <c r="BY431" s="133"/>
      <c r="BZ431" s="133"/>
      <c r="CA431" s="133"/>
      <c r="CB431" s="133"/>
      <c r="CC431" s="133"/>
      <c r="CD431" s="133"/>
      <c r="CE431" s="133"/>
      <c r="CF431" s="133"/>
      <c r="CG431" s="133"/>
      <c r="CH431" s="133"/>
      <c r="CI431" s="133"/>
      <c r="CJ431" s="133"/>
      <c r="CK431" s="133"/>
      <c r="CL431" s="133"/>
      <c r="CM431" s="133"/>
      <c r="CN431" s="133"/>
      <c r="CO431" s="133"/>
      <c r="CP431" s="133"/>
      <c r="CQ431" s="133"/>
      <c r="CR431" s="133"/>
      <c r="CS431" s="133"/>
      <c r="CT431" s="133"/>
      <c r="CU431" s="133"/>
      <c r="CV431" s="133"/>
      <c r="CW431" s="133"/>
      <c r="CX431" s="133"/>
      <c r="CY431" s="133"/>
      <c r="CZ431" s="133"/>
      <c r="DA431" s="133"/>
      <c r="DB431" s="133"/>
      <c r="DC431" s="133"/>
      <c r="DD431" s="133"/>
      <c r="DE431" s="133"/>
      <c r="DF431" s="133"/>
      <c r="DG431" s="133"/>
      <c r="DH431" s="133"/>
      <c r="DI431" s="133"/>
      <c r="DJ431" s="133"/>
      <c r="DK431" s="133"/>
      <c r="DL431" s="133"/>
      <c r="DM431" s="133"/>
      <c r="DN431" s="133"/>
      <c r="DO431" s="133"/>
      <c r="DP431" s="133"/>
      <c r="DQ431" s="133"/>
      <c r="DR431" s="133"/>
      <c r="DS431" s="133"/>
      <c r="DT431" s="133"/>
      <c r="DU431" s="133"/>
      <c r="DV431" s="133"/>
      <c r="DW431" s="133"/>
      <c r="DX431" s="133"/>
      <c r="DY431" s="133"/>
      <c r="DZ431" s="133"/>
      <c r="EA431" s="133"/>
      <c r="EB431" s="133"/>
      <c r="EC431" s="133"/>
      <c r="ED431" s="133"/>
      <c r="EE431" s="133"/>
      <c r="EF431" s="133"/>
      <c r="EG431" s="133"/>
      <c r="EH431" s="133"/>
      <c r="EI431" s="133"/>
      <c r="EJ431" s="133"/>
      <c r="EK431" s="133"/>
      <c r="EL431" s="133"/>
      <c r="EM431" s="133"/>
      <c r="EN431" s="133"/>
      <c r="EO431" s="133"/>
      <c r="EP431" s="133"/>
      <c r="EQ431" s="133"/>
      <c r="ER431" s="133"/>
      <c r="ES431" s="133"/>
      <c r="ET431" s="133"/>
      <c r="EU431" s="133"/>
      <c r="EV431" s="133"/>
      <c r="EW431" s="133"/>
      <c r="EX431" s="133"/>
      <c r="EY431" s="133"/>
      <c r="EZ431" s="133"/>
      <c r="FA431" s="133"/>
      <c r="FB431" s="133"/>
      <c r="FC431" s="133"/>
      <c r="FD431" s="133"/>
      <c r="FE431" s="133"/>
      <c r="FF431" s="133"/>
      <c r="FG431" s="133"/>
      <c r="FH431" s="133"/>
      <c r="FI431" s="133"/>
      <c r="FJ431" s="133"/>
      <c r="FK431" s="133"/>
      <c r="FL431" s="133"/>
      <c r="FM431" s="133"/>
      <c r="FN431" s="133"/>
      <c r="FO431" s="133"/>
      <c r="FP431" s="133"/>
      <c r="FQ431" s="133"/>
      <c r="FR431" s="133"/>
      <c r="FS431" s="133"/>
      <c r="FT431" s="133"/>
      <c r="FU431" s="133"/>
      <c r="FV431" s="133"/>
      <c r="FW431" s="133"/>
      <c r="FX431" s="133"/>
      <c r="FY431" s="133"/>
      <c r="FZ431" s="133"/>
      <c r="GA431" s="133"/>
      <c r="GB431" s="133"/>
      <c r="GC431" s="133"/>
      <c r="GD431" s="133"/>
      <c r="GE431" s="133"/>
      <c r="GF431" s="133"/>
      <c r="GG431" s="133"/>
      <c r="GH431" s="133"/>
      <c r="GI431" s="133"/>
      <c r="GJ431" s="133"/>
      <c r="GK431" s="133"/>
      <c r="GL431" s="133"/>
      <c r="GM431" s="133"/>
      <c r="GN431" s="133"/>
      <c r="GO431" s="133"/>
      <c r="GP431" s="133"/>
      <c r="GQ431" s="133"/>
      <c r="GR431" s="133"/>
      <c r="GS431" s="133"/>
      <c r="GT431" s="133"/>
      <c r="GU431" s="133"/>
      <c r="GV431" s="133"/>
      <c r="GW431" s="133"/>
    </row>
    <row r="432" spans="1:205" s="245" customFormat="1" ht="13.5" thickBot="1">
      <c r="A432" s="323"/>
      <c r="B432" s="393"/>
      <c r="C432" s="394"/>
      <c r="D432" s="395"/>
      <c r="E432" s="395"/>
      <c r="F432" s="342"/>
      <c r="G432" s="104"/>
      <c r="H432" s="396"/>
      <c r="I432" s="550"/>
    </row>
    <row r="433" spans="1:9" s="245" customFormat="1" ht="13.5" thickTop="1">
      <c r="A433" s="107"/>
      <c r="B433" s="108"/>
      <c r="C433" s="109"/>
      <c r="D433" s="110"/>
      <c r="E433" s="110"/>
      <c r="F433" s="111"/>
      <c r="G433" s="397"/>
      <c r="H433" s="967"/>
      <c r="I433" s="550"/>
    </row>
    <row r="434" spans="1:9" s="245" customFormat="1">
      <c r="A434" s="115" t="s">
        <v>160</v>
      </c>
      <c r="B434" s="234" t="s">
        <v>161</v>
      </c>
      <c r="C434" s="109"/>
      <c r="D434" s="403">
        <v>299130773</v>
      </c>
      <c r="F434" s="399"/>
      <c r="G434" s="397"/>
      <c r="H434" s="967"/>
      <c r="I434" s="550"/>
    </row>
    <row r="435" spans="1:9" s="245" customFormat="1">
      <c r="A435" s="115" t="s">
        <v>162</v>
      </c>
      <c r="B435" s="139" t="s">
        <v>163</v>
      </c>
      <c r="C435" s="109"/>
      <c r="D435" s="403">
        <f>D436+D437</f>
        <v>1998297119</v>
      </c>
      <c r="E435" s="399"/>
      <c r="F435" s="111"/>
      <c r="G435" s="397"/>
      <c r="H435" s="967"/>
      <c r="I435" s="550"/>
    </row>
    <row r="436" spans="1:9" s="245" customFormat="1">
      <c r="A436" s="400">
        <v>4.0999999999999996</v>
      </c>
      <c r="B436" s="146" t="s">
        <v>435</v>
      </c>
      <c r="C436" s="122"/>
      <c r="D436" s="401">
        <v>574287</v>
      </c>
      <c r="E436" s="399"/>
      <c r="F436" s="111"/>
      <c r="G436" s="397"/>
      <c r="H436" s="967"/>
      <c r="I436" s="550"/>
    </row>
    <row r="437" spans="1:9" s="245" customFormat="1">
      <c r="A437" s="400">
        <v>4.2</v>
      </c>
      <c r="B437" s="146" t="s">
        <v>436</v>
      </c>
      <c r="C437" s="122"/>
      <c r="D437" s="401">
        <v>1997722832</v>
      </c>
      <c r="F437" s="111"/>
      <c r="G437" s="397"/>
      <c r="H437" s="967"/>
      <c r="I437" s="550"/>
    </row>
    <row r="438" spans="1:9" s="245" customFormat="1">
      <c r="A438" s="402" t="s">
        <v>166</v>
      </c>
      <c r="B438" s="139" t="s">
        <v>167</v>
      </c>
      <c r="C438" s="109"/>
      <c r="D438" s="403">
        <v>3898854600</v>
      </c>
      <c r="E438" s="399"/>
      <c r="F438" s="111"/>
      <c r="G438" s="397"/>
      <c r="H438" s="967"/>
      <c r="I438" s="550"/>
    </row>
    <row r="439" spans="1:9" s="245" customFormat="1">
      <c r="A439" s="402" t="s">
        <v>168</v>
      </c>
      <c r="B439" s="139" t="s">
        <v>169</v>
      </c>
      <c r="C439" s="109"/>
      <c r="D439" s="404">
        <f>D440+D441</f>
        <v>138037500</v>
      </c>
      <c r="E439" s="232"/>
      <c r="F439" s="111"/>
      <c r="G439" s="397"/>
      <c r="H439" s="967"/>
      <c r="I439" s="550"/>
    </row>
    <row r="440" spans="1:9" s="245" customFormat="1">
      <c r="A440" s="402"/>
      <c r="B440" s="146" t="s">
        <v>170</v>
      </c>
      <c r="C440" s="122"/>
      <c r="D440" s="405">
        <v>133037500</v>
      </c>
      <c r="E440" s="232"/>
      <c r="F440" s="111"/>
      <c r="G440" s="397"/>
      <c r="H440" s="967"/>
      <c r="I440" s="550"/>
    </row>
    <row r="441" spans="1:9" s="245" customFormat="1">
      <c r="A441" s="402"/>
      <c r="B441" s="146" t="s">
        <v>437</v>
      </c>
      <c r="C441" s="122"/>
      <c r="D441" s="405">
        <v>5000000</v>
      </c>
      <c r="E441" s="232"/>
      <c r="F441" s="406"/>
      <c r="G441" s="397"/>
      <c r="H441" s="967"/>
      <c r="I441" s="550"/>
    </row>
    <row r="442" spans="1:9" s="245" customFormat="1">
      <c r="A442" s="402" t="s">
        <v>172</v>
      </c>
      <c r="B442" s="139" t="s">
        <v>438</v>
      </c>
      <c r="C442" s="109"/>
      <c r="D442" s="404">
        <v>122596000</v>
      </c>
      <c r="E442" s="232"/>
      <c r="F442" s="111"/>
      <c r="G442" s="397"/>
      <c r="H442" s="967"/>
      <c r="I442" s="550"/>
    </row>
    <row r="443" spans="1:9" s="245" customFormat="1">
      <c r="C443" s="109"/>
      <c r="D443" s="407"/>
      <c r="E443" s="139"/>
      <c r="F443" s="111"/>
      <c r="G443" s="397"/>
      <c r="H443" s="967"/>
      <c r="I443" s="550"/>
    </row>
    <row r="444" spans="1:9" s="142" customFormat="1">
      <c r="A444" s="408" t="s">
        <v>439</v>
      </c>
      <c r="B444" s="409"/>
      <c r="C444" s="239"/>
      <c r="D444" s="275"/>
      <c r="E444" s="232"/>
      <c r="F444" s="232"/>
      <c r="G444" s="410"/>
      <c r="H444" s="962"/>
      <c r="I444" s="553"/>
    </row>
    <row r="445" spans="1:9" s="142" customFormat="1">
      <c r="A445" s="408" t="s">
        <v>1385</v>
      </c>
      <c r="B445" s="409"/>
      <c r="C445" s="239"/>
      <c r="D445" s="275"/>
      <c r="E445" s="232"/>
      <c r="F445" s="232"/>
      <c r="G445" s="410"/>
      <c r="H445" s="962"/>
      <c r="I445" s="553"/>
    </row>
    <row r="446" spans="1:9" s="142" customFormat="1">
      <c r="A446" s="236"/>
      <c r="B446" s="409"/>
      <c r="C446" s="239"/>
      <c r="D446" s="275"/>
      <c r="F446" s="144" t="s">
        <v>2483</v>
      </c>
      <c r="G446" s="151"/>
      <c r="H446" s="962"/>
      <c r="I446" s="553"/>
    </row>
    <row r="447" spans="1:9" s="142" customFormat="1">
      <c r="B447" s="1035" t="s">
        <v>174</v>
      </c>
      <c r="C447" s="237"/>
      <c r="D447" s="275"/>
      <c r="F447" s="410" t="s">
        <v>175</v>
      </c>
      <c r="G447" s="151"/>
      <c r="H447" s="962"/>
      <c r="I447" s="553"/>
    </row>
    <row r="448" spans="1:9" s="142" customFormat="1">
      <c r="B448" s="1036" t="s">
        <v>176</v>
      </c>
      <c r="C448" s="411"/>
      <c r="D448" s="275"/>
      <c r="F448" s="144" t="s">
        <v>177</v>
      </c>
      <c r="G448" s="151"/>
      <c r="H448" s="962"/>
      <c r="I448" s="553"/>
    </row>
    <row r="449" spans="2:6">
      <c r="B449" s="412"/>
      <c r="D449" s="399"/>
      <c r="F449" s="413"/>
    </row>
    <row r="450" spans="2:6">
      <c r="B450" s="412"/>
      <c r="D450" s="399"/>
      <c r="F450" s="413"/>
    </row>
    <row r="451" spans="2:6">
      <c r="B451" s="412"/>
      <c r="D451" s="399"/>
      <c r="F451" s="412"/>
    </row>
    <row r="452" spans="2:6">
      <c r="B452" s="412"/>
      <c r="D452" s="399"/>
      <c r="F452" s="412"/>
    </row>
    <row r="453" spans="2:6">
      <c r="B453" s="412"/>
      <c r="D453" s="334"/>
      <c r="F453" s="412"/>
    </row>
    <row r="454" spans="2:6">
      <c r="B454" s="1027" t="s">
        <v>178</v>
      </c>
      <c r="F454" s="1027" t="s">
        <v>179</v>
      </c>
    </row>
    <row r="455" spans="2:6">
      <c r="B455" s="412"/>
      <c r="D455" s="334"/>
    </row>
  </sheetData>
  <autoFilter ref="A11:H432">
    <filterColumn colId="0" showButton="0"/>
  </autoFilter>
  <mergeCells count="8">
    <mergeCell ref="H11:H12"/>
    <mergeCell ref="A5:G5"/>
    <mergeCell ref="A11:B11"/>
    <mergeCell ref="C11:C12"/>
    <mergeCell ref="G11:G12"/>
    <mergeCell ref="D11:D12"/>
    <mergeCell ref="E11:E12"/>
    <mergeCell ref="F11:F12"/>
  </mergeCells>
  <pageMargins left="0.5" right="0.2" top="0.75" bottom="0.5" header="0.3" footer="0.3"/>
  <pageSetup paperSize="9" scale="77" orientation="portrait" r:id="rId1"/>
  <headerFooter>
    <oddFooter>&amp;R&amp;P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J40"/>
  <sheetViews>
    <sheetView workbookViewId="0">
      <selection activeCell="A2" sqref="A2"/>
    </sheetView>
  </sheetViews>
  <sheetFormatPr defaultRowHeight="12.75"/>
  <cols>
    <col min="1" max="1" width="12" style="680" customWidth="1"/>
    <col min="2" max="2" width="8.85546875" style="680" customWidth="1"/>
    <col min="3" max="3" width="42.140625" style="680" customWidth="1"/>
    <col min="4" max="6" width="12.7109375" style="737" customWidth="1"/>
    <col min="7" max="7" width="9.5703125" style="680" customWidth="1"/>
    <col min="8" max="8" width="9.42578125" style="680" customWidth="1"/>
    <col min="9" max="10" width="9.140625" style="680"/>
    <col min="11" max="11" width="10.7109375" style="680" customWidth="1"/>
    <col min="12" max="16384" width="9.140625" style="680"/>
  </cols>
  <sheetData>
    <row r="1" spans="1:10">
      <c r="A1" s="735" t="s">
        <v>362</v>
      </c>
      <c r="B1" s="736"/>
      <c r="E1" s="738" t="s">
        <v>1423</v>
      </c>
      <c r="G1" s="739"/>
    </row>
    <row r="2" spans="1:10">
      <c r="A2" s="740" t="s">
        <v>1</v>
      </c>
      <c r="B2" s="736"/>
      <c r="E2" s="741" t="s">
        <v>415</v>
      </c>
      <c r="G2" s="739"/>
    </row>
    <row r="3" spans="1:10">
      <c r="A3" s="735"/>
      <c r="B3" s="736"/>
      <c r="E3" s="741" t="s">
        <v>3</v>
      </c>
      <c r="G3" s="739"/>
    </row>
    <row r="4" spans="1:10">
      <c r="A4" s="735"/>
      <c r="B4" s="736"/>
      <c r="G4" s="742"/>
    </row>
    <row r="5" spans="1:10" ht="15.95" customHeight="1">
      <c r="A5" s="1388" t="s">
        <v>1488</v>
      </c>
      <c r="B5" s="1388"/>
      <c r="C5" s="1388"/>
      <c r="D5" s="1388"/>
      <c r="E5" s="1388"/>
      <c r="F5" s="1388"/>
      <c r="G5" s="739"/>
    </row>
    <row r="6" spans="1:10" ht="15.95" customHeight="1">
      <c r="A6" s="740" t="s">
        <v>416</v>
      </c>
      <c r="B6" s="736"/>
      <c r="E6" s="743"/>
      <c r="F6" s="743"/>
      <c r="G6" s="742"/>
    </row>
    <row r="7" spans="1:10" ht="15.95" customHeight="1">
      <c r="A7" s="740" t="s">
        <v>1483</v>
      </c>
      <c r="B7" s="736"/>
      <c r="E7" s="744"/>
      <c r="F7" s="744"/>
      <c r="G7" s="742"/>
    </row>
    <row r="8" spans="1:10" ht="15.95" customHeight="1">
      <c r="A8" s="740" t="s">
        <v>1484</v>
      </c>
      <c r="B8" s="736"/>
      <c r="G8" s="739"/>
    </row>
    <row r="9" spans="1:10" ht="15.95" customHeight="1">
      <c r="A9" s="740" t="s">
        <v>1425</v>
      </c>
      <c r="B9" s="736"/>
      <c r="G9" s="739"/>
    </row>
    <row r="10" spans="1:10" ht="13.5" thickBot="1">
      <c r="A10" s="740"/>
      <c r="B10" s="736"/>
      <c r="F10" s="744" t="s">
        <v>1426</v>
      </c>
      <c r="G10" s="739"/>
    </row>
    <row r="11" spans="1:10" ht="13.5" thickTop="1">
      <c r="A11" s="1389" t="s">
        <v>9</v>
      </c>
      <c r="B11" s="1389"/>
      <c r="C11" s="1390" t="s">
        <v>10</v>
      </c>
      <c r="D11" s="1392" t="s">
        <v>11</v>
      </c>
      <c r="E11" s="1392"/>
      <c r="F11" s="1392"/>
      <c r="G11" s="1390" t="s">
        <v>12</v>
      </c>
    </row>
    <row r="12" spans="1:10" ht="13.5" thickBot="1">
      <c r="A12" s="745" t="s">
        <v>13</v>
      </c>
      <c r="B12" s="746" t="s">
        <v>14</v>
      </c>
      <c r="C12" s="1391"/>
      <c r="D12" s="747" t="s">
        <v>15</v>
      </c>
      <c r="E12" s="747" t="s">
        <v>16</v>
      </c>
      <c r="F12" s="747" t="s">
        <v>17</v>
      </c>
      <c r="G12" s="1391"/>
    </row>
    <row r="13" spans="1:10" ht="21" customHeight="1" thickTop="1">
      <c r="A13" s="748"/>
      <c r="B13" s="688"/>
      <c r="C13" s="687" t="s">
        <v>420</v>
      </c>
      <c r="D13" s="689"/>
      <c r="E13" s="689"/>
      <c r="F13" s="690">
        <v>1221.8899999999999</v>
      </c>
      <c r="G13" s="687"/>
      <c r="H13" s="679">
        <v>22650</v>
      </c>
      <c r="I13" s="680" t="s">
        <v>1430</v>
      </c>
    </row>
    <row r="14" spans="1:10" s="694" customFormat="1">
      <c r="A14" s="359"/>
      <c r="B14" s="197"/>
      <c r="C14" s="34"/>
      <c r="D14" s="218"/>
      <c r="E14" s="218"/>
      <c r="F14" s="749"/>
      <c r="G14" s="60"/>
      <c r="H14" s="680"/>
      <c r="I14" s="680"/>
      <c r="J14" s="680"/>
    </row>
    <row r="15" spans="1:10" s="694" customFormat="1">
      <c r="A15" s="196"/>
      <c r="B15" s="750"/>
      <c r="C15" s="34"/>
      <c r="D15" s="174"/>
      <c r="E15" s="218"/>
      <c r="F15" s="749"/>
      <c r="G15" s="60"/>
      <c r="H15" s="680"/>
      <c r="I15" s="680"/>
      <c r="J15" s="680"/>
    </row>
    <row r="16" spans="1:10" s="694" customFormat="1">
      <c r="A16" s="751"/>
      <c r="B16" s="682"/>
      <c r="C16" s="683" t="s">
        <v>1485</v>
      </c>
      <c r="D16" s="685">
        <f>SUM(D14:D15)</f>
        <v>0</v>
      </c>
      <c r="E16" s="691">
        <f>SUM(E14:E15)</f>
        <v>0</v>
      </c>
      <c r="F16" s="684">
        <f>F13+D16-E16</f>
        <v>1221.8899999999999</v>
      </c>
      <c r="G16" s="752"/>
      <c r="H16" s="753"/>
    </row>
    <row r="17" spans="1:9" s="694" customFormat="1" ht="13.5" thickBot="1">
      <c r="A17" s="754"/>
      <c r="B17" s="755"/>
      <c r="C17" s="704" t="s">
        <v>1490</v>
      </c>
      <c r="D17" s="756"/>
      <c r="E17" s="756"/>
      <c r="F17" s="756">
        <f>F16</f>
        <v>1221.8899999999999</v>
      </c>
      <c r="G17" s="704" t="s">
        <v>159</v>
      </c>
      <c r="H17" s="679">
        <v>23612</v>
      </c>
      <c r="I17" s="694" t="s">
        <v>1486</v>
      </c>
    </row>
    <row r="18" spans="1:9" s="694" customFormat="1" ht="13.5" thickTop="1">
      <c r="A18" s="757"/>
      <c r="B18" s="758"/>
      <c r="C18" s="759"/>
      <c r="D18" s="760"/>
      <c r="E18" s="760"/>
      <c r="F18" s="760"/>
      <c r="G18" s="759"/>
      <c r="H18" s="693"/>
    </row>
    <row r="19" spans="1:9">
      <c r="A19" s="761" t="s">
        <v>160</v>
      </c>
      <c r="B19" s="762" t="s">
        <v>161</v>
      </c>
      <c r="D19" s="763"/>
      <c r="E19" s="763"/>
      <c r="F19" s="679">
        <v>23612</v>
      </c>
      <c r="G19" s="680" t="s">
        <v>1487</v>
      </c>
    </row>
    <row r="20" spans="1:9" hidden="1">
      <c r="A20" s="761" t="s">
        <v>162</v>
      </c>
      <c r="B20" s="764" t="s">
        <v>163</v>
      </c>
      <c r="D20" s="765"/>
      <c r="E20" s="753"/>
      <c r="F20" s="753"/>
    </row>
    <row r="21" spans="1:9" hidden="1">
      <c r="A21" s="761" t="s">
        <v>166</v>
      </c>
      <c r="B21" s="764" t="s">
        <v>167</v>
      </c>
      <c r="E21" s="694"/>
      <c r="F21" s="763"/>
    </row>
    <row r="22" spans="1:9" hidden="1">
      <c r="A22" s="761" t="s">
        <v>168</v>
      </c>
      <c r="B22" s="764" t="s">
        <v>169</v>
      </c>
      <c r="E22" s="753"/>
      <c r="F22" s="694"/>
      <c r="G22" s="764"/>
    </row>
    <row r="23" spans="1:9">
      <c r="A23" s="761" t="s">
        <v>172</v>
      </c>
      <c r="B23" s="764" t="s">
        <v>438</v>
      </c>
      <c r="E23" s="766"/>
      <c r="F23" s="693"/>
      <c r="H23" s="399"/>
    </row>
    <row r="24" spans="1:9">
      <c r="A24" s="761"/>
      <c r="B24" s="764"/>
      <c r="C24" s="731" t="s">
        <v>2599</v>
      </c>
      <c r="D24" s="680"/>
      <c r="E24" s="766"/>
      <c r="F24" s="679"/>
      <c r="H24" s="399"/>
    </row>
    <row r="25" spans="1:9">
      <c r="A25" s="761"/>
      <c r="B25" s="764"/>
      <c r="E25" s="766"/>
      <c r="F25" s="679"/>
      <c r="H25" s="399"/>
    </row>
    <row r="26" spans="1:9">
      <c r="A26" s="767" t="s">
        <v>1489</v>
      </c>
      <c r="B26" s="694"/>
      <c r="C26" s="694"/>
      <c r="D26" s="680"/>
      <c r="E26" s="680"/>
      <c r="F26" s="680"/>
      <c r="G26" s="764"/>
    </row>
    <row r="27" spans="1:9">
      <c r="A27" s="767"/>
      <c r="B27" s="694"/>
      <c r="C27" s="694"/>
      <c r="D27" s="680"/>
      <c r="E27" s="680"/>
      <c r="F27" s="680"/>
      <c r="G27" s="764"/>
    </row>
    <row r="28" spans="1:9">
      <c r="A28" s="767"/>
      <c r="B28" s="694"/>
      <c r="C28" s="694"/>
      <c r="D28" s="680"/>
      <c r="E28" s="680"/>
      <c r="F28" s="680"/>
      <c r="G28" s="764"/>
    </row>
    <row r="29" spans="1:9">
      <c r="B29" s="736"/>
      <c r="C29" s="768"/>
      <c r="F29" s="741" t="s">
        <v>2483</v>
      </c>
      <c r="G29" s="764"/>
    </row>
    <row r="30" spans="1:9">
      <c r="B30" s="769" t="s">
        <v>174</v>
      </c>
      <c r="C30" s="768"/>
      <c r="D30" s="680"/>
      <c r="E30" s="680"/>
      <c r="F30" s="738" t="s">
        <v>175</v>
      </c>
      <c r="G30" s="764"/>
    </row>
    <row r="31" spans="1:9">
      <c r="B31" s="770" t="s">
        <v>176</v>
      </c>
      <c r="C31" s="771"/>
      <c r="D31" s="680"/>
      <c r="E31" s="680"/>
      <c r="F31" s="741" t="s">
        <v>177</v>
      </c>
      <c r="G31" s="764"/>
    </row>
    <row r="32" spans="1:9">
      <c r="B32" s="772"/>
      <c r="C32" s="773"/>
      <c r="D32" s="680"/>
      <c r="E32" s="680"/>
      <c r="F32" s="774"/>
    </row>
    <row r="33" spans="2:6">
      <c r="B33" s="772"/>
      <c r="C33" s="773"/>
      <c r="D33" s="680"/>
      <c r="E33" s="680"/>
      <c r="F33" s="774"/>
    </row>
    <row r="34" spans="2:6">
      <c r="B34" s="772"/>
      <c r="C34" s="773"/>
      <c r="D34" s="680"/>
      <c r="E34" s="766"/>
      <c r="F34" s="774"/>
    </row>
    <row r="35" spans="2:6">
      <c r="B35" s="772"/>
      <c r="C35" s="768"/>
      <c r="D35" s="680"/>
      <c r="E35" s="766"/>
      <c r="F35" s="774"/>
    </row>
    <row r="36" spans="2:6">
      <c r="B36" s="772"/>
      <c r="C36" s="768"/>
      <c r="D36" s="680"/>
      <c r="E36" s="680"/>
      <c r="F36" s="774"/>
    </row>
    <row r="37" spans="2:6">
      <c r="B37" s="775" t="s">
        <v>178</v>
      </c>
      <c r="C37" s="776"/>
      <c r="D37" s="680"/>
      <c r="E37" s="680"/>
      <c r="F37" s="741" t="s">
        <v>179</v>
      </c>
    </row>
    <row r="38" spans="2:6">
      <c r="C38" s="768"/>
      <c r="D38" s="680"/>
      <c r="E38" s="743"/>
      <c r="F38" s="743"/>
    </row>
    <row r="40" spans="2:6">
      <c r="E40" s="766"/>
    </row>
  </sheetData>
  <autoFilter ref="A11:G31">
    <filterColumn colId="0" showButton="0"/>
    <filterColumn colId="3" showButton="0"/>
    <filterColumn colId="4" showButton="0"/>
  </autoFilter>
  <mergeCells count="5">
    <mergeCell ref="A5:F5"/>
    <mergeCell ref="A11:B11"/>
    <mergeCell ref="C11:C12"/>
    <mergeCell ref="D11:F11"/>
    <mergeCell ref="G11:G12"/>
  </mergeCells>
  <pageMargins left="0.5" right="0.45" top="0.9" bottom="0.3" header="0.3" footer="0.3"/>
  <pageSetup paperSize="9" scale="85" orientation="portrait" r:id="rId1"/>
  <headerFooter>
    <oddFooter>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IC4445"/>
  <sheetViews>
    <sheetView zoomScale="98" zoomScaleNormal="98" workbookViewId="0">
      <pane ySplit="12" topLeftCell="A4414" activePane="bottomLeft" state="frozen"/>
      <selection pane="bottomLeft" activeCell="E4382" sqref="E4382"/>
    </sheetView>
  </sheetViews>
  <sheetFormatPr defaultRowHeight="12.75"/>
  <cols>
    <col min="1" max="1" width="11.7109375" style="129" customWidth="1"/>
    <col min="2" max="2" width="12.140625" style="2" customWidth="1"/>
    <col min="3" max="3" width="48.85546875" style="3" customWidth="1"/>
    <col min="4" max="6" width="15.5703125" style="4" customWidth="1"/>
    <col min="7" max="7" width="7.7109375" style="5" customWidth="1"/>
    <col min="8" max="8" width="7.140625" style="4" customWidth="1"/>
    <col min="9" max="9" width="10.28515625" style="4" bestFit="1" customWidth="1"/>
    <col min="10" max="16384" width="9.140625" style="4"/>
  </cols>
  <sheetData>
    <row r="1" spans="1:8">
      <c r="A1" s="1" t="s">
        <v>362</v>
      </c>
      <c r="E1" s="5" t="s">
        <v>0</v>
      </c>
      <c r="G1" s="4"/>
    </row>
    <row r="2" spans="1:8" ht="12.75" customHeight="1">
      <c r="A2" s="6" t="s">
        <v>1</v>
      </c>
      <c r="E2" s="7" t="s">
        <v>2</v>
      </c>
      <c r="G2" s="4"/>
    </row>
    <row r="3" spans="1:8" ht="12.75" customHeight="1">
      <c r="A3" s="1"/>
      <c r="E3" s="7" t="s">
        <v>3</v>
      </c>
      <c r="G3" s="4"/>
    </row>
    <row r="4" spans="1:8">
      <c r="A4" s="1"/>
      <c r="F4" s="8"/>
      <c r="G4" s="4"/>
    </row>
    <row r="5" spans="1:8" ht="15.75">
      <c r="A5" s="1396" t="s">
        <v>180</v>
      </c>
      <c r="B5" s="1396"/>
      <c r="C5" s="1397"/>
      <c r="D5" s="1396"/>
      <c r="E5" s="1396"/>
      <c r="F5" s="1396"/>
      <c r="G5" s="1396"/>
    </row>
    <row r="6" spans="1:8">
      <c r="A6" s="6" t="s">
        <v>4</v>
      </c>
      <c r="G6" s="4"/>
    </row>
    <row r="7" spans="1:8">
      <c r="A7" s="6" t="s">
        <v>5</v>
      </c>
      <c r="D7" s="9"/>
      <c r="E7" s="10"/>
      <c r="G7" s="4"/>
    </row>
    <row r="8" spans="1:8">
      <c r="A8" s="6" t="s">
        <v>6</v>
      </c>
      <c r="D8" s="10"/>
      <c r="E8" s="11"/>
      <c r="G8" s="4"/>
    </row>
    <row r="9" spans="1:8">
      <c r="A9" s="6" t="s">
        <v>7</v>
      </c>
      <c r="G9" s="4"/>
    </row>
    <row r="10" spans="1:8">
      <c r="A10" s="6"/>
      <c r="E10" s="12"/>
      <c r="F10" s="12" t="s">
        <v>8</v>
      </c>
      <c r="G10" s="4"/>
    </row>
    <row r="11" spans="1:8">
      <c r="A11" s="1398" t="s">
        <v>9</v>
      </c>
      <c r="B11" s="1398"/>
      <c r="C11" s="1399" t="s">
        <v>10</v>
      </c>
      <c r="D11" s="1400" t="s">
        <v>11</v>
      </c>
      <c r="E11" s="1400"/>
      <c r="F11" s="1400"/>
      <c r="G11" s="1401" t="s">
        <v>12</v>
      </c>
      <c r="H11" s="1395" t="s">
        <v>2432</v>
      </c>
    </row>
    <row r="12" spans="1:8">
      <c r="A12" s="13" t="s">
        <v>13</v>
      </c>
      <c r="B12" s="14" t="s">
        <v>14</v>
      </c>
      <c r="C12" s="1399"/>
      <c r="D12" s="1034" t="s">
        <v>15</v>
      </c>
      <c r="E12" s="1034" t="s">
        <v>16</v>
      </c>
      <c r="F12" s="1034" t="s">
        <v>17</v>
      </c>
      <c r="G12" s="1401"/>
      <c r="H12" s="1395"/>
    </row>
    <row r="13" spans="1:8" s="5" customFormat="1">
      <c r="A13" s="15" t="s">
        <v>181</v>
      </c>
      <c r="B13" s="16"/>
      <c r="C13" s="17" t="s">
        <v>18</v>
      </c>
      <c r="D13" s="18"/>
      <c r="E13" s="18"/>
      <c r="F13" s="19">
        <v>253556892</v>
      </c>
      <c r="G13" s="20"/>
      <c r="H13" s="21"/>
    </row>
    <row r="14" spans="1:8" s="30" customFormat="1">
      <c r="A14" s="22">
        <v>44562</v>
      </c>
      <c r="B14" s="23" t="s">
        <v>183</v>
      </c>
      <c r="C14" s="24" t="s">
        <v>184</v>
      </c>
      <c r="D14" s="25">
        <v>100000</v>
      </c>
      <c r="E14" s="26"/>
      <c r="F14" s="27">
        <f>F13+D14-E14</f>
        <v>253656892</v>
      </c>
      <c r="G14" s="28">
        <v>3</v>
      </c>
      <c r="H14" s="29"/>
    </row>
    <row r="15" spans="1:8" s="30" customFormat="1">
      <c r="A15" s="22">
        <v>44562</v>
      </c>
      <c r="B15" s="23" t="s">
        <v>183</v>
      </c>
      <c r="C15" s="31" t="s">
        <v>155</v>
      </c>
      <c r="D15" s="25">
        <v>300000</v>
      </c>
      <c r="E15" s="26"/>
      <c r="F15" s="27">
        <f t="shared" ref="F15:F163" si="0">F14+D15-E15</f>
        <v>253956892</v>
      </c>
      <c r="G15" s="28">
        <v>3</v>
      </c>
      <c r="H15" s="32"/>
    </row>
    <row r="16" spans="1:8" s="30" customFormat="1">
      <c r="A16" s="22">
        <v>44562</v>
      </c>
      <c r="B16" s="23" t="s">
        <v>183</v>
      </c>
      <c r="C16" s="24" t="s">
        <v>185</v>
      </c>
      <c r="D16" s="25">
        <v>500000</v>
      </c>
      <c r="E16" s="26"/>
      <c r="F16" s="27">
        <f t="shared" si="0"/>
        <v>254456892</v>
      </c>
      <c r="G16" s="28">
        <v>3</v>
      </c>
      <c r="H16" s="29"/>
    </row>
    <row r="17" spans="1:8" s="30" customFormat="1" ht="25.5">
      <c r="A17" s="22">
        <v>44562</v>
      </c>
      <c r="B17" s="23" t="s">
        <v>183</v>
      </c>
      <c r="C17" s="289" t="s">
        <v>25</v>
      </c>
      <c r="D17" s="25">
        <v>500000</v>
      </c>
      <c r="E17" s="26"/>
      <c r="F17" s="27">
        <f t="shared" si="0"/>
        <v>254956892</v>
      </c>
      <c r="G17" s="28">
        <v>3</v>
      </c>
      <c r="H17" s="29"/>
    </row>
    <row r="18" spans="1:8" s="30" customFormat="1">
      <c r="A18" s="22">
        <v>44562</v>
      </c>
      <c r="B18" s="23" t="s">
        <v>183</v>
      </c>
      <c r="C18" s="289" t="s">
        <v>2431</v>
      </c>
      <c r="D18" s="25">
        <v>1000000</v>
      </c>
      <c r="E18" s="26"/>
      <c r="F18" s="27">
        <f t="shared" si="0"/>
        <v>255956892</v>
      </c>
      <c r="G18" s="28">
        <v>3</v>
      </c>
      <c r="H18" s="29"/>
    </row>
    <row r="19" spans="1:8" s="30" customFormat="1">
      <c r="A19" s="22">
        <v>44563</v>
      </c>
      <c r="B19" s="23" t="s">
        <v>19</v>
      </c>
      <c r="C19" s="24" t="s">
        <v>186</v>
      </c>
      <c r="D19" s="25">
        <v>50000</v>
      </c>
      <c r="E19" s="26"/>
      <c r="F19" s="27">
        <f t="shared" si="0"/>
        <v>256006892</v>
      </c>
      <c r="G19" s="28">
        <v>3</v>
      </c>
      <c r="H19" s="29"/>
    </row>
    <row r="20" spans="1:8" s="30" customFormat="1">
      <c r="A20" s="22">
        <v>44563</v>
      </c>
      <c r="B20" s="23" t="s">
        <v>19</v>
      </c>
      <c r="C20" s="24" t="s">
        <v>33</v>
      </c>
      <c r="D20" s="25">
        <v>100000</v>
      </c>
      <c r="E20" s="26"/>
      <c r="F20" s="27">
        <f t="shared" si="0"/>
        <v>256106892</v>
      </c>
      <c r="G20" s="28">
        <v>3</v>
      </c>
      <c r="H20" s="29"/>
    </row>
    <row r="21" spans="1:8" s="30" customFormat="1">
      <c r="A21" s="22">
        <v>44563</v>
      </c>
      <c r="B21" s="23" t="s">
        <v>19</v>
      </c>
      <c r="C21" s="33" t="s">
        <v>187</v>
      </c>
      <c r="D21" s="25">
        <v>200000</v>
      </c>
      <c r="E21" s="26"/>
      <c r="F21" s="27">
        <f t="shared" si="0"/>
        <v>256306892</v>
      </c>
      <c r="G21" s="28">
        <v>3</v>
      </c>
      <c r="H21" s="29"/>
    </row>
    <row r="22" spans="1:8" s="30" customFormat="1">
      <c r="A22" s="22">
        <v>44563</v>
      </c>
      <c r="B22" s="23" t="s">
        <v>19</v>
      </c>
      <c r="C22" s="24" t="s">
        <v>150</v>
      </c>
      <c r="D22" s="25">
        <v>200000</v>
      </c>
      <c r="E22" s="26"/>
      <c r="F22" s="27">
        <f t="shared" si="0"/>
        <v>256506892</v>
      </c>
      <c r="G22" s="28">
        <v>3</v>
      </c>
      <c r="H22" s="29"/>
    </row>
    <row r="23" spans="1:8" s="30" customFormat="1">
      <c r="A23" s="22">
        <v>44563</v>
      </c>
      <c r="B23" s="23" t="s">
        <v>19</v>
      </c>
      <c r="C23" s="24" t="s">
        <v>188</v>
      </c>
      <c r="D23" s="25">
        <v>300000</v>
      </c>
      <c r="E23" s="26"/>
      <c r="F23" s="27">
        <f t="shared" si="0"/>
        <v>256806892</v>
      </c>
      <c r="G23" s="28">
        <v>3</v>
      </c>
      <c r="H23" s="29"/>
    </row>
    <row r="24" spans="1:8" s="30" customFormat="1" ht="25.5">
      <c r="A24" s="22">
        <v>44564</v>
      </c>
      <c r="B24" s="23" t="s">
        <v>20</v>
      </c>
      <c r="C24" s="24" t="s">
        <v>189</v>
      </c>
      <c r="D24" s="25">
        <v>50000</v>
      </c>
      <c r="E24" s="26"/>
      <c r="F24" s="27">
        <f t="shared" si="0"/>
        <v>256856892</v>
      </c>
      <c r="G24" s="28">
        <v>3</v>
      </c>
      <c r="H24" s="29"/>
    </row>
    <row r="25" spans="1:8" s="30" customFormat="1">
      <c r="A25" s="22">
        <v>44565</v>
      </c>
      <c r="B25" s="23" t="s">
        <v>22</v>
      </c>
      <c r="C25" s="289" t="s">
        <v>153</v>
      </c>
      <c r="D25" s="25">
        <v>50000</v>
      </c>
      <c r="E25" s="26"/>
      <c r="F25" s="27">
        <f t="shared" si="0"/>
        <v>256906892</v>
      </c>
      <c r="G25" s="28">
        <v>3</v>
      </c>
      <c r="H25" s="29"/>
    </row>
    <row r="26" spans="1:8" s="30" customFormat="1">
      <c r="A26" s="22">
        <v>44565</v>
      </c>
      <c r="B26" s="23" t="s">
        <v>22</v>
      </c>
      <c r="C26" s="24" t="s">
        <v>139</v>
      </c>
      <c r="D26" s="25">
        <v>100000</v>
      </c>
      <c r="E26" s="26"/>
      <c r="F26" s="27">
        <f t="shared" si="0"/>
        <v>257006892</v>
      </c>
      <c r="G26" s="28">
        <v>3</v>
      </c>
      <c r="H26" s="29"/>
    </row>
    <row r="27" spans="1:8" s="30" customFormat="1">
      <c r="A27" s="22">
        <v>44565</v>
      </c>
      <c r="B27" s="23" t="s">
        <v>22</v>
      </c>
      <c r="C27" s="289" t="s">
        <v>190</v>
      </c>
      <c r="D27" s="25">
        <v>200000</v>
      </c>
      <c r="E27" s="26"/>
      <c r="F27" s="27">
        <f t="shared" si="0"/>
        <v>257206892</v>
      </c>
      <c r="G27" s="28">
        <v>3</v>
      </c>
      <c r="H27" s="29"/>
    </row>
    <row r="28" spans="1:8" s="30" customFormat="1">
      <c r="A28" s="22">
        <v>44565</v>
      </c>
      <c r="B28" s="23" t="s">
        <v>22</v>
      </c>
      <c r="C28" s="24" t="s">
        <v>144</v>
      </c>
      <c r="D28" s="25">
        <v>250000</v>
      </c>
      <c r="E28" s="26"/>
      <c r="F28" s="27">
        <f t="shared" si="0"/>
        <v>257456892</v>
      </c>
      <c r="G28" s="28">
        <v>3</v>
      </c>
      <c r="H28" s="29"/>
    </row>
    <row r="29" spans="1:8" s="30" customFormat="1">
      <c r="A29" s="22">
        <v>44566</v>
      </c>
      <c r="B29" s="23" t="s">
        <v>23</v>
      </c>
      <c r="C29" s="24" t="s">
        <v>151</v>
      </c>
      <c r="D29" s="25">
        <v>100000</v>
      </c>
      <c r="E29" s="26"/>
      <c r="F29" s="27">
        <f t="shared" si="0"/>
        <v>257556892</v>
      </c>
      <c r="G29" s="28">
        <v>3</v>
      </c>
      <c r="H29" s="29"/>
    </row>
    <row r="30" spans="1:8" s="30" customFormat="1">
      <c r="A30" s="22">
        <v>44566</v>
      </c>
      <c r="B30" s="23" t="s">
        <v>23</v>
      </c>
      <c r="C30" s="24" t="s">
        <v>191</v>
      </c>
      <c r="D30" s="25">
        <v>200000</v>
      </c>
      <c r="E30" s="26"/>
      <c r="F30" s="27">
        <f t="shared" si="0"/>
        <v>257756892</v>
      </c>
      <c r="G30" s="28">
        <v>3</v>
      </c>
      <c r="H30" s="29"/>
    </row>
    <row r="31" spans="1:8" s="30" customFormat="1">
      <c r="A31" s="22">
        <v>44566</v>
      </c>
      <c r="B31" s="23" t="s">
        <v>23</v>
      </c>
      <c r="C31" s="24" t="s">
        <v>192</v>
      </c>
      <c r="D31" s="25">
        <v>200000</v>
      </c>
      <c r="E31" s="26"/>
      <c r="F31" s="27">
        <f t="shared" si="0"/>
        <v>257956892</v>
      </c>
      <c r="G31" s="28">
        <v>3</v>
      </c>
      <c r="H31" s="29"/>
    </row>
    <row r="32" spans="1:8" s="30" customFormat="1">
      <c r="A32" s="22">
        <v>44566</v>
      </c>
      <c r="B32" s="23" t="s">
        <v>23</v>
      </c>
      <c r="C32" s="24" t="s">
        <v>193</v>
      </c>
      <c r="D32" s="25">
        <v>300000</v>
      </c>
      <c r="E32" s="26"/>
      <c r="F32" s="27">
        <f t="shared" si="0"/>
        <v>258256892</v>
      </c>
      <c r="G32" s="28">
        <v>3</v>
      </c>
      <c r="H32" s="29"/>
    </row>
    <row r="33" spans="1:8" s="30" customFormat="1">
      <c r="A33" s="22">
        <v>44566</v>
      </c>
      <c r="B33" s="23" t="s">
        <v>23</v>
      </c>
      <c r="C33" s="24" t="s">
        <v>194</v>
      </c>
      <c r="D33" s="25">
        <v>500000</v>
      </c>
      <c r="E33" s="26"/>
      <c r="F33" s="27">
        <f t="shared" si="0"/>
        <v>258756892</v>
      </c>
      <c r="G33" s="28">
        <v>3</v>
      </c>
      <c r="H33" s="29"/>
    </row>
    <row r="34" spans="1:8" s="30" customFormat="1" ht="25.5">
      <c r="A34" s="22">
        <v>44566</v>
      </c>
      <c r="B34" s="23" t="s">
        <v>23</v>
      </c>
      <c r="C34" s="24" t="s">
        <v>2433</v>
      </c>
      <c r="D34" s="25">
        <v>700000</v>
      </c>
      <c r="E34" s="26"/>
      <c r="F34" s="27">
        <f t="shared" si="0"/>
        <v>259456892</v>
      </c>
      <c r="G34" s="28">
        <v>3</v>
      </c>
      <c r="H34" s="29"/>
    </row>
    <row r="35" spans="1:8" s="30" customFormat="1">
      <c r="A35" s="22">
        <v>44567</v>
      </c>
      <c r="B35" s="23" t="s">
        <v>24</v>
      </c>
      <c r="C35" s="24" t="s">
        <v>196</v>
      </c>
      <c r="D35" s="25">
        <v>200000</v>
      </c>
      <c r="E35" s="26"/>
      <c r="F35" s="27">
        <f t="shared" si="0"/>
        <v>259656892</v>
      </c>
      <c r="G35" s="28">
        <v>3</v>
      </c>
      <c r="H35" s="29"/>
    </row>
    <row r="36" spans="1:8" s="30" customFormat="1">
      <c r="A36" s="22">
        <v>44568</v>
      </c>
      <c r="B36" s="23" t="s">
        <v>26</v>
      </c>
      <c r="C36" s="24" t="s">
        <v>2434</v>
      </c>
      <c r="D36" s="25">
        <v>100000</v>
      </c>
      <c r="E36" s="26"/>
      <c r="F36" s="27">
        <f t="shared" si="0"/>
        <v>259756892</v>
      </c>
      <c r="G36" s="28">
        <v>3</v>
      </c>
      <c r="H36" s="29"/>
    </row>
    <row r="37" spans="1:8" s="30" customFormat="1">
      <c r="A37" s="22">
        <v>44568</v>
      </c>
      <c r="B37" s="23" t="s">
        <v>26</v>
      </c>
      <c r="C37" s="24" t="s">
        <v>197</v>
      </c>
      <c r="D37" s="25">
        <v>200000</v>
      </c>
      <c r="E37" s="26"/>
      <c r="F37" s="27">
        <f t="shared" si="0"/>
        <v>259956892</v>
      </c>
      <c r="G37" s="28">
        <v>3</v>
      </c>
      <c r="H37" s="29"/>
    </row>
    <row r="38" spans="1:8" s="30" customFormat="1">
      <c r="A38" s="22">
        <v>44568</v>
      </c>
      <c r="B38" s="23" t="s">
        <v>26</v>
      </c>
      <c r="C38" s="24" t="s">
        <v>198</v>
      </c>
      <c r="D38" s="25">
        <v>500000</v>
      </c>
      <c r="E38" s="26"/>
      <c r="F38" s="27">
        <f t="shared" si="0"/>
        <v>260456892</v>
      </c>
      <c r="G38" s="28">
        <v>3</v>
      </c>
      <c r="H38" s="29"/>
    </row>
    <row r="39" spans="1:8" s="30" customFormat="1">
      <c r="A39" s="22">
        <v>44568</v>
      </c>
      <c r="B39" s="23" t="s">
        <v>26</v>
      </c>
      <c r="C39" s="289" t="s">
        <v>199</v>
      </c>
      <c r="D39" s="25">
        <v>700000</v>
      </c>
      <c r="E39" s="26"/>
      <c r="F39" s="27">
        <f t="shared" si="0"/>
        <v>261156892</v>
      </c>
      <c r="G39" s="28">
        <v>3</v>
      </c>
      <c r="H39" s="29"/>
    </row>
    <row r="40" spans="1:8" s="30" customFormat="1">
      <c r="A40" s="22">
        <v>44569</v>
      </c>
      <c r="B40" s="23" t="s">
        <v>27</v>
      </c>
      <c r="C40" s="24" t="s">
        <v>21</v>
      </c>
      <c r="D40" s="25">
        <v>10000</v>
      </c>
      <c r="E40" s="26"/>
      <c r="F40" s="27">
        <f t="shared" si="0"/>
        <v>261166892</v>
      </c>
      <c r="G40" s="28">
        <v>3</v>
      </c>
      <c r="H40" s="29"/>
    </row>
    <row r="41" spans="1:8" s="30" customFormat="1">
      <c r="A41" s="22">
        <v>44569</v>
      </c>
      <c r="B41" s="23" t="s">
        <v>27</v>
      </c>
      <c r="C41" s="24" t="s">
        <v>200</v>
      </c>
      <c r="D41" s="25">
        <v>50000</v>
      </c>
      <c r="E41" s="26"/>
      <c r="F41" s="27">
        <f t="shared" si="0"/>
        <v>261216892</v>
      </c>
      <c r="G41" s="28">
        <v>3</v>
      </c>
      <c r="H41" s="29"/>
    </row>
    <row r="42" spans="1:8" s="30" customFormat="1">
      <c r="A42" s="22">
        <v>44569</v>
      </c>
      <c r="B42" s="23" t="s">
        <v>27</v>
      </c>
      <c r="C42" s="24" t="s">
        <v>201</v>
      </c>
      <c r="D42" s="25">
        <v>200000</v>
      </c>
      <c r="E42" s="26"/>
      <c r="F42" s="27">
        <f t="shared" si="0"/>
        <v>261416892</v>
      </c>
      <c r="G42" s="28">
        <v>3</v>
      </c>
      <c r="H42" s="29"/>
    </row>
    <row r="43" spans="1:8" s="30" customFormat="1">
      <c r="A43" s="22">
        <v>44569</v>
      </c>
      <c r="B43" s="23" t="s">
        <v>27</v>
      </c>
      <c r="C43" s="24" t="s">
        <v>202</v>
      </c>
      <c r="D43" s="25">
        <v>340000</v>
      </c>
      <c r="E43" s="26"/>
      <c r="F43" s="27">
        <f t="shared" si="0"/>
        <v>261756892</v>
      </c>
      <c r="G43" s="28">
        <v>3</v>
      </c>
      <c r="H43" s="29"/>
    </row>
    <row r="44" spans="1:8" s="30" customFormat="1">
      <c r="A44" s="22">
        <v>44569</v>
      </c>
      <c r="B44" s="23" t="s">
        <v>27</v>
      </c>
      <c r="C44" s="34" t="s">
        <v>203</v>
      </c>
      <c r="D44" s="26">
        <v>600000</v>
      </c>
      <c r="E44" s="26"/>
      <c r="F44" s="27">
        <f t="shared" si="0"/>
        <v>262356892</v>
      </c>
      <c r="G44" s="28">
        <v>3</v>
      </c>
      <c r="H44" s="29"/>
    </row>
    <row r="45" spans="1:8" s="30" customFormat="1" ht="25.5">
      <c r="A45" s="22">
        <v>44569</v>
      </c>
      <c r="B45" s="23" t="s">
        <v>27</v>
      </c>
      <c r="C45" s="24" t="s">
        <v>2479</v>
      </c>
      <c r="D45" s="26">
        <v>1000000</v>
      </c>
      <c r="E45" s="26"/>
      <c r="F45" s="27">
        <f t="shared" si="0"/>
        <v>263356892</v>
      </c>
      <c r="G45" s="28">
        <v>3</v>
      </c>
      <c r="H45" s="29"/>
    </row>
    <row r="46" spans="1:8" s="30" customFormat="1">
      <c r="A46" s="22">
        <v>44570</v>
      </c>
      <c r="B46" s="23" t="s">
        <v>28</v>
      </c>
      <c r="C46" s="24" t="s">
        <v>21</v>
      </c>
      <c r="D46" s="25">
        <v>5000</v>
      </c>
      <c r="E46" s="26"/>
      <c r="F46" s="27">
        <f t="shared" si="0"/>
        <v>263361892</v>
      </c>
      <c r="G46" s="28">
        <v>3</v>
      </c>
      <c r="H46" s="29"/>
    </row>
    <row r="47" spans="1:8" s="30" customFormat="1">
      <c r="A47" s="22">
        <v>44570</v>
      </c>
      <c r="B47" s="23" t="s">
        <v>28</v>
      </c>
      <c r="C47" s="24" t="s">
        <v>21</v>
      </c>
      <c r="D47" s="25">
        <v>5000</v>
      </c>
      <c r="E47" s="26"/>
      <c r="F47" s="27">
        <f t="shared" si="0"/>
        <v>263366892</v>
      </c>
      <c r="G47" s="28">
        <v>3</v>
      </c>
      <c r="H47" s="29"/>
    </row>
    <row r="48" spans="1:8" s="30" customFormat="1">
      <c r="A48" s="22">
        <v>44570</v>
      </c>
      <c r="B48" s="23" t="s">
        <v>28</v>
      </c>
      <c r="C48" s="24" t="s">
        <v>21</v>
      </c>
      <c r="D48" s="25">
        <v>5000</v>
      </c>
      <c r="E48" s="26"/>
      <c r="F48" s="27">
        <f t="shared" si="0"/>
        <v>263371892</v>
      </c>
      <c r="G48" s="28">
        <v>3</v>
      </c>
      <c r="H48" s="29"/>
    </row>
    <row r="49" spans="1:8" s="30" customFormat="1">
      <c r="A49" s="22">
        <v>44570</v>
      </c>
      <c r="B49" s="23" t="s">
        <v>28</v>
      </c>
      <c r="C49" s="24" t="s">
        <v>21</v>
      </c>
      <c r="D49" s="25">
        <v>5000</v>
      </c>
      <c r="E49" s="26"/>
      <c r="F49" s="27">
        <f t="shared" si="0"/>
        <v>263376892</v>
      </c>
      <c r="G49" s="28">
        <v>3</v>
      </c>
      <c r="H49" s="29"/>
    </row>
    <row r="50" spans="1:8" s="30" customFormat="1">
      <c r="A50" s="22">
        <v>44570</v>
      </c>
      <c r="B50" s="23" t="s">
        <v>28</v>
      </c>
      <c r="C50" s="24" t="s">
        <v>21</v>
      </c>
      <c r="D50" s="25">
        <v>10000</v>
      </c>
      <c r="E50" s="26"/>
      <c r="F50" s="27">
        <f t="shared" si="0"/>
        <v>263386892</v>
      </c>
      <c r="G50" s="28">
        <v>3</v>
      </c>
      <c r="H50" s="29"/>
    </row>
    <row r="51" spans="1:8" s="30" customFormat="1">
      <c r="A51" s="22">
        <v>44570</v>
      </c>
      <c r="B51" s="23" t="s">
        <v>28</v>
      </c>
      <c r="C51" s="24" t="s">
        <v>21</v>
      </c>
      <c r="D51" s="25">
        <v>10000</v>
      </c>
      <c r="E51" s="26"/>
      <c r="F51" s="27">
        <f t="shared" si="0"/>
        <v>263396892</v>
      </c>
      <c r="G51" s="28">
        <v>3</v>
      </c>
      <c r="H51" s="29"/>
    </row>
    <row r="52" spans="1:8" s="30" customFormat="1">
      <c r="A52" s="22">
        <v>44570</v>
      </c>
      <c r="B52" s="23" t="s">
        <v>28</v>
      </c>
      <c r="C52" s="24" t="s">
        <v>21</v>
      </c>
      <c r="D52" s="25">
        <v>10000</v>
      </c>
      <c r="E52" s="26"/>
      <c r="F52" s="27">
        <f t="shared" si="0"/>
        <v>263406892</v>
      </c>
      <c r="G52" s="28">
        <v>3</v>
      </c>
      <c r="H52" s="29"/>
    </row>
    <row r="53" spans="1:8" s="30" customFormat="1">
      <c r="A53" s="22">
        <v>44570</v>
      </c>
      <c r="B53" s="23" t="s">
        <v>28</v>
      </c>
      <c r="C53" s="24" t="s">
        <v>21</v>
      </c>
      <c r="D53" s="25">
        <v>10000</v>
      </c>
      <c r="E53" s="26"/>
      <c r="F53" s="27">
        <f t="shared" si="0"/>
        <v>263416892</v>
      </c>
      <c r="G53" s="28">
        <v>3</v>
      </c>
      <c r="H53" s="29"/>
    </row>
    <row r="54" spans="1:8" s="30" customFormat="1">
      <c r="A54" s="22">
        <v>44570</v>
      </c>
      <c r="B54" s="23" t="s">
        <v>28</v>
      </c>
      <c r="C54" s="24" t="s">
        <v>21</v>
      </c>
      <c r="D54" s="25">
        <v>10000</v>
      </c>
      <c r="E54" s="26"/>
      <c r="F54" s="27">
        <f t="shared" si="0"/>
        <v>263426892</v>
      </c>
      <c r="G54" s="28">
        <v>3</v>
      </c>
      <c r="H54" s="29"/>
    </row>
    <row r="55" spans="1:8" s="30" customFormat="1">
      <c r="A55" s="22">
        <v>44570</v>
      </c>
      <c r="B55" s="23" t="s">
        <v>28</v>
      </c>
      <c r="C55" s="24" t="s">
        <v>21</v>
      </c>
      <c r="D55" s="25">
        <v>10000</v>
      </c>
      <c r="E55" s="26"/>
      <c r="F55" s="27">
        <f t="shared" si="0"/>
        <v>263436892</v>
      </c>
      <c r="G55" s="28">
        <v>3</v>
      </c>
      <c r="H55" s="29"/>
    </row>
    <row r="56" spans="1:8" s="30" customFormat="1">
      <c r="A56" s="22">
        <v>44570</v>
      </c>
      <c r="B56" s="23" t="s">
        <v>28</v>
      </c>
      <c r="C56" s="24" t="s">
        <v>21</v>
      </c>
      <c r="D56" s="25">
        <v>10000</v>
      </c>
      <c r="E56" s="26"/>
      <c r="F56" s="27">
        <f t="shared" si="0"/>
        <v>263446892</v>
      </c>
      <c r="G56" s="28">
        <v>3</v>
      </c>
      <c r="H56" s="29"/>
    </row>
    <row r="57" spans="1:8" s="30" customFormat="1">
      <c r="A57" s="22">
        <v>44570</v>
      </c>
      <c r="B57" s="23" t="s">
        <v>28</v>
      </c>
      <c r="C57" s="24" t="s">
        <v>21</v>
      </c>
      <c r="D57" s="25">
        <v>10000</v>
      </c>
      <c r="E57" s="26"/>
      <c r="F57" s="27">
        <f t="shared" si="0"/>
        <v>263456892</v>
      </c>
      <c r="G57" s="28">
        <v>3</v>
      </c>
      <c r="H57" s="29"/>
    </row>
    <row r="58" spans="1:8" s="30" customFormat="1">
      <c r="A58" s="22">
        <v>44570</v>
      </c>
      <c r="B58" s="23" t="s">
        <v>28</v>
      </c>
      <c r="C58" s="24" t="s">
        <v>21</v>
      </c>
      <c r="D58" s="25">
        <v>20000</v>
      </c>
      <c r="E58" s="26"/>
      <c r="F58" s="27">
        <f t="shared" si="0"/>
        <v>263476892</v>
      </c>
      <c r="G58" s="28">
        <v>3</v>
      </c>
      <c r="H58" s="29"/>
    </row>
    <row r="59" spans="1:8" s="30" customFormat="1">
      <c r="A59" s="22">
        <v>44570</v>
      </c>
      <c r="B59" s="23" t="s">
        <v>28</v>
      </c>
      <c r="C59" s="24" t="s">
        <v>21</v>
      </c>
      <c r="D59" s="25">
        <v>20000</v>
      </c>
      <c r="E59" s="26"/>
      <c r="F59" s="27">
        <f t="shared" si="0"/>
        <v>263496892</v>
      </c>
      <c r="G59" s="28">
        <v>3</v>
      </c>
      <c r="H59" s="29"/>
    </row>
    <row r="60" spans="1:8" s="30" customFormat="1">
      <c r="A60" s="22">
        <v>44570</v>
      </c>
      <c r="B60" s="23" t="s">
        <v>28</v>
      </c>
      <c r="C60" s="24" t="s">
        <v>21</v>
      </c>
      <c r="D60" s="25">
        <v>20000</v>
      </c>
      <c r="E60" s="26"/>
      <c r="F60" s="27">
        <f t="shared" si="0"/>
        <v>263516892</v>
      </c>
      <c r="G60" s="28">
        <v>3</v>
      </c>
      <c r="H60" s="29"/>
    </row>
    <row r="61" spans="1:8" s="30" customFormat="1">
      <c r="A61" s="22">
        <v>44570</v>
      </c>
      <c r="B61" s="23" t="s">
        <v>28</v>
      </c>
      <c r="C61" s="24" t="s">
        <v>21</v>
      </c>
      <c r="D61" s="25">
        <v>20000</v>
      </c>
      <c r="E61" s="26"/>
      <c r="F61" s="27">
        <f t="shared" si="0"/>
        <v>263536892</v>
      </c>
      <c r="G61" s="28">
        <v>3</v>
      </c>
      <c r="H61" s="29"/>
    </row>
    <row r="62" spans="1:8" s="30" customFormat="1">
      <c r="A62" s="22">
        <v>44570</v>
      </c>
      <c r="B62" s="23" t="s">
        <v>28</v>
      </c>
      <c r="C62" s="24" t="s">
        <v>21</v>
      </c>
      <c r="D62" s="25">
        <v>20000</v>
      </c>
      <c r="E62" s="26"/>
      <c r="F62" s="27">
        <f t="shared" si="0"/>
        <v>263556892</v>
      </c>
      <c r="G62" s="28">
        <v>3</v>
      </c>
      <c r="H62" s="29"/>
    </row>
    <row r="63" spans="1:8" s="30" customFormat="1">
      <c r="A63" s="22">
        <v>44570</v>
      </c>
      <c r="B63" s="23" t="s">
        <v>28</v>
      </c>
      <c r="C63" s="24" t="s">
        <v>21</v>
      </c>
      <c r="D63" s="25">
        <v>20000</v>
      </c>
      <c r="E63" s="26"/>
      <c r="F63" s="27">
        <f t="shared" si="0"/>
        <v>263576892</v>
      </c>
      <c r="G63" s="28">
        <v>3</v>
      </c>
      <c r="H63" s="29"/>
    </row>
    <row r="64" spans="1:8" s="30" customFormat="1">
      <c r="A64" s="22">
        <v>44570</v>
      </c>
      <c r="B64" s="23" t="s">
        <v>28</v>
      </c>
      <c r="C64" s="24" t="s">
        <v>21</v>
      </c>
      <c r="D64" s="25">
        <v>20000</v>
      </c>
      <c r="E64" s="26"/>
      <c r="F64" s="27">
        <f t="shared" si="0"/>
        <v>263596892</v>
      </c>
      <c r="G64" s="28">
        <v>3</v>
      </c>
      <c r="H64" s="29"/>
    </row>
    <row r="65" spans="1:8" s="30" customFormat="1">
      <c r="A65" s="22">
        <v>44570</v>
      </c>
      <c r="B65" s="23" t="s">
        <v>28</v>
      </c>
      <c r="C65" s="24" t="s">
        <v>21</v>
      </c>
      <c r="D65" s="25">
        <v>20000</v>
      </c>
      <c r="E65" s="26"/>
      <c r="F65" s="27">
        <f t="shared" si="0"/>
        <v>263616892</v>
      </c>
      <c r="G65" s="28">
        <v>3</v>
      </c>
      <c r="H65" s="29"/>
    </row>
    <row r="66" spans="1:8" s="30" customFormat="1">
      <c r="A66" s="22">
        <v>44570</v>
      </c>
      <c r="B66" s="23" t="s">
        <v>28</v>
      </c>
      <c r="C66" s="24" t="s">
        <v>21</v>
      </c>
      <c r="D66" s="25">
        <v>30000</v>
      </c>
      <c r="E66" s="26"/>
      <c r="F66" s="27">
        <f t="shared" si="0"/>
        <v>263646892</v>
      </c>
      <c r="G66" s="28">
        <v>3</v>
      </c>
      <c r="H66" s="29"/>
    </row>
    <row r="67" spans="1:8" s="30" customFormat="1">
      <c r="A67" s="22">
        <v>44570</v>
      </c>
      <c r="B67" s="23" t="s">
        <v>28</v>
      </c>
      <c r="C67" s="289" t="s">
        <v>204</v>
      </c>
      <c r="D67" s="25">
        <v>50000</v>
      </c>
      <c r="E67" s="26"/>
      <c r="F67" s="27">
        <f t="shared" si="0"/>
        <v>263696892</v>
      </c>
      <c r="G67" s="28">
        <v>3</v>
      </c>
      <c r="H67" s="29"/>
    </row>
    <row r="68" spans="1:8" s="30" customFormat="1">
      <c r="A68" s="22">
        <v>44570</v>
      </c>
      <c r="B68" s="23" t="s">
        <v>28</v>
      </c>
      <c r="C68" s="289" t="s">
        <v>2091</v>
      </c>
      <c r="D68" s="25">
        <v>50000</v>
      </c>
      <c r="E68" s="26"/>
      <c r="F68" s="27">
        <f t="shared" si="0"/>
        <v>263746892</v>
      </c>
      <c r="G68" s="28">
        <v>3</v>
      </c>
      <c r="H68" s="29"/>
    </row>
    <row r="69" spans="1:8" s="30" customFormat="1">
      <c r="A69" s="22">
        <v>44570</v>
      </c>
      <c r="B69" s="23" t="s">
        <v>28</v>
      </c>
      <c r="C69" s="289" t="s">
        <v>205</v>
      </c>
      <c r="D69" s="25">
        <v>200000</v>
      </c>
      <c r="E69" s="26"/>
      <c r="F69" s="27">
        <f t="shared" si="0"/>
        <v>263946892</v>
      </c>
      <c r="G69" s="28">
        <v>3</v>
      </c>
      <c r="H69" s="29"/>
    </row>
    <row r="70" spans="1:8" s="30" customFormat="1">
      <c r="A70" s="22">
        <v>44571</v>
      </c>
      <c r="B70" s="23" t="s">
        <v>29</v>
      </c>
      <c r="C70" s="24" t="s">
        <v>21</v>
      </c>
      <c r="D70" s="25">
        <v>1000</v>
      </c>
      <c r="E70" s="26"/>
      <c r="F70" s="27">
        <f t="shared" si="0"/>
        <v>263947892</v>
      </c>
      <c r="G70" s="28">
        <v>3</v>
      </c>
      <c r="H70" s="29"/>
    </row>
    <row r="71" spans="1:8" s="30" customFormat="1">
      <c r="A71" s="22">
        <v>44571</v>
      </c>
      <c r="B71" s="23" t="s">
        <v>29</v>
      </c>
      <c r="C71" s="24" t="s">
        <v>21</v>
      </c>
      <c r="D71" s="25">
        <v>2000</v>
      </c>
      <c r="E71" s="26"/>
      <c r="F71" s="27">
        <f t="shared" si="0"/>
        <v>263949892</v>
      </c>
      <c r="G71" s="28">
        <v>3</v>
      </c>
      <c r="H71" s="29"/>
    </row>
    <row r="72" spans="1:8" s="30" customFormat="1">
      <c r="A72" s="22">
        <v>44571</v>
      </c>
      <c r="B72" s="23" t="s">
        <v>29</v>
      </c>
      <c r="C72" s="24" t="s">
        <v>21</v>
      </c>
      <c r="D72" s="25">
        <v>5000</v>
      </c>
      <c r="E72" s="26"/>
      <c r="F72" s="27">
        <f t="shared" si="0"/>
        <v>263954892</v>
      </c>
      <c r="G72" s="28">
        <v>3</v>
      </c>
      <c r="H72" s="29"/>
    </row>
    <row r="73" spans="1:8" s="30" customFormat="1">
      <c r="A73" s="22">
        <v>44571</v>
      </c>
      <c r="B73" s="23" t="s">
        <v>29</v>
      </c>
      <c r="C73" s="24" t="s">
        <v>21</v>
      </c>
      <c r="D73" s="25">
        <v>10000</v>
      </c>
      <c r="E73" s="26"/>
      <c r="F73" s="27">
        <f t="shared" si="0"/>
        <v>263964892</v>
      </c>
      <c r="G73" s="28">
        <v>3</v>
      </c>
      <c r="H73" s="29"/>
    </row>
    <row r="74" spans="1:8" s="30" customFormat="1">
      <c r="A74" s="22">
        <v>44571</v>
      </c>
      <c r="B74" s="23" t="s">
        <v>29</v>
      </c>
      <c r="C74" s="24" t="s">
        <v>21</v>
      </c>
      <c r="D74" s="25">
        <v>10000</v>
      </c>
      <c r="E74" s="26"/>
      <c r="F74" s="27">
        <f t="shared" si="0"/>
        <v>263974892</v>
      </c>
      <c r="G74" s="28">
        <v>3</v>
      </c>
      <c r="H74" s="29"/>
    </row>
    <row r="75" spans="1:8" s="30" customFormat="1">
      <c r="A75" s="22">
        <v>44571</v>
      </c>
      <c r="B75" s="23" t="s">
        <v>29</v>
      </c>
      <c r="C75" s="24" t="s">
        <v>21</v>
      </c>
      <c r="D75" s="25">
        <v>10000</v>
      </c>
      <c r="E75" s="26"/>
      <c r="F75" s="27">
        <f t="shared" si="0"/>
        <v>263984892</v>
      </c>
      <c r="G75" s="28">
        <v>3</v>
      </c>
      <c r="H75" s="29"/>
    </row>
    <row r="76" spans="1:8" s="30" customFormat="1">
      <c r="A76" s="22">
        <v>44571</v>
      </c>
      <c r="B76" s="23" t="s">
        <v>29</v>
      </c>
      <c r="C76" s="24" t="s">
        <v>21</v>
      </c>
      <c r="D76" s="25">
        <v>10000</v>
      </c>
      <c r="E76" s="26"/>
      <c r="F76" s="27">
        <f t="shared" si="0"/>
        <v>263994892</v>
      </c>
      <c r="G76" s="28">
        <v>3</v>
      </c>
      <c r="H76" s="29"/>
    </row>
    <row r="77" spans="1:8" s="30" customFormat="1">
      <c r="A77" s="22">
        <v>44571</v>
      </c>
      <c r="B77" s="23" t="s">
        <v>29</v>
      </c>
      <c r="C77" s="24" t="s">
        <v>21</v>
      </c>
      <c r="D77" s="25">
        <v>10000</v>
      </c>
      <c r="E77" s="26"/>
      <c r="F77" s="27">
        <f t="shared" si="0"/>
        <v>264004892</v>
      </c>
      <c r="G77" s="28">
        <v>3</v>
      </c>
      <c r="H77" s="29"/>
    </row>
    <row r="78" spans="1:8" s="30" customFormat="1">
      <c r="A78" s="22">
        <v>44571</v>
      </c>
      <c r="B78" s="23" t="s">
        <v>29</v>
      </c>
      <c r="C78" s="24" t="s">
        <v>21</v>
      </c>
      <c r="D78" s="25">
        <v>20000</v>
      </c>
      <c r="E78" s="26"/>
      <c r="F78" s="27">
        <f t="shared" si="0"/>
        <v>264024892</v>
      </c>
      <c r="G78" s="28">
        <v>3</v>
      </c>
      <c r="H78" s="29"/>
    </row>
    <row r="79" spans="1:8" s="30" customFormat="1">
      <c r="A79" s="22">
        <v>44571</v>
      </c>
      <c r="B79" s="23" t="s">
        <v>29</v>
      </c>
      <c r="C79" s="24" t="s">
        <v>21</v>
      </c>
      <c r="D79" s="25">
        <v>20000</v>
      </c>
      <c r="E79" s="26"/>
      <c r="F79" s="27">
        <f t="shared" si="0"/>
        <v>264044892</v>
      </c>
      <c r="G79" s="28">
        <v>3</v>
      </c>
      <c r="H79" s="29"/>
    </row>
    <row r="80" spans="1:8" s="30" customFormat="1">
      <c r="A80" s="22">
        <v>44571</v>
      </c>
      <c r="B80" s="23" t="s">
        <v>29</v>
      </c>
      <c r="C80" s="24" t="s">
        <v>21</v>
      </c>
      <c r="D80" s="25">
        <v>30000</v>
      </c>
      <c r="E80" s="26"/>
      <c r="F80" s="27">
        <f t="shared" si="0"/>
        <v>264074892</v>
      </c>
      <c r="G80" s="28">
        <v>3</v>
      </c>
      <c r="H80" s="29"/>
    </row>
    <row r="81" spans="1:8" s="30" customFormat="1">
      <c r="A81" s="22">
        <v>44571</v>
      </c>
      <c r="B81" s="23" t="s">
        <v>29</v>
      </c>
      <c r="C81" s="289" t="s">
        <v>206</v>
      </c>
      <c r="D81" s="25">
        <v>50000</v>
      </c>
      <c r="E81" s="26"/>
      <c r="F81" s="27">
        <f t="shared" si="0"/>
        <v>264124892</v>
      </c>
      <c r="G81" s="28">
        <v>3</v>
      </c>
      <c r="H81" s="29"/>
    </row>
    <row r="82" spans="1:8" s="30" customFormat="1">
      <c r="A82" s="22">
        <v>44571</v>
      </c>
      <c r="B82" s="23" t="s">
        <v>29</v>
      </c>
      <c r="C82" s="289" t="s">
        <v>21</v>
      </c>
      <c r="D82" s="25">
        <v>100000</v>
      </c>
      <c r="E82" s="26"/>
      <c r="F82" s="27">
        <f t="shared" si="0"/>
        <v>264224892</v>
      </c>
      <c r="G82" s="28">
        <v>3</v>
      </c>
      <c r="H82" s="29"/>
    </row>
    <row r="83" spans="1:8" s="30" customFormat="1">
      <c r="A83" s="22">
        <v>44572</v>
      </c>
      <c r="B83" s="23" t="s">
        <v>30</v>
      </c>
      <c r="C83" s="289" t="s">
        <v>21</v>
      </c>
      <c r="D83" s="25">
        <v>10000</v>
      </c>
      <c r="E83" s="26"/>
      <c r="F83" s="27">
        <f t="shared" si="0"/>
        <v>264234892</v>
      </c>
      <c r="G83" s="28">
        <v>3</v>
      </c>
      <c r="H83" s="29"/>
    </row>
    <row r="84" spans="1:8" s="30" customFormat="1">
      <c r="A84" s="22">
        <v>44572</v>
      </c>
      <c r="B84" s="23" t="s">
        <v>30</v>
      </c>
      <c r="C84" s="289" t="s">
        <v>207</v>
      </c>
      <c r="D84" s="25">
        <v>100000</v>
      </c>
      <c r="E84" s="26"/>
      <c r="F84" s="27">
        <f t="shared" si="0"/>
        <v>264334892</v>
      </c>
      <c r="G84" s="28">
        <v>3</v>
      </c>
      <c r="H84" s="29"/>
    </row>
    <row r="85" spans="1:8" s="30" customFormat="1">
      <c r="A85" s="22">
        <v>44572</v>
      </c>
      <c r="B85" s="23" t="s">
        <v>30</v>
      </c>
      <c r="C85" s="289" t="s">
        <v>208</v>
      </c>
      <c r="D85" s="25">
        <v>100000</v>
      </c>
      <c r="E85" s="26"/>
      <c r="F85" s="27">
        <f t="shared" si="0"/>
        <v>264434892</v>
      </c>
      <c r="G85" s="28">
        <v>3</v>
      </c>
      <c r="H85" s="29"/>
    </row>
    <row r="86" spans="1:8" s="30" customFormat="1">
      <c r="A86" s="22">
        <v>44573</v>
      </c>
      <c r="B86" s="23" t="s">
        <v>209</v>
      </c>
      <c r="C86" s="289" t="s">
        <v>21</v>
      </c>
      <c r="D86" s="25">
        <v>10000</v>
      </c>
      <c r="E86" s="26"/>
      <c r="F86" s="27">
        <f t="shared" si="0"/>
        <v>264444892</v>
      </c>
      <c r="G86" s="28">
        <v>3</v>
      </c>
      <c r="H86" s="29"/>
    </row>
    <row r="87" spans="1:8" s="30" customFormat="1">
      <c r="A87" s="22">
        <v>44573</v>
      </c>
      <c r="B87" s="23" t="s">
        <v>209</v>
      </c>
      <c r="C87" s="289" t="s">
        <v>21</v>
      </c>
      <c r="D87" s="25">
        <v>10000</v>
      </c>
      <c r="E87" s="26"/>
      <c r="F87" s="27">
        <f t="shared" si="0"/>
        <v>264454892</v>
      </c>
      <c r="G87" s="28">
        <v>3</v>
      </c>
      <c r="H87" s="29"/>
    </row>
    <row r="88" spans="1:8" s="30" customFormat="1">
      <c r="A88" s="22">
        <v>44573</v>
      </c>
      <c r="B88" s="23" t="s">
        <v>209</v>
      </c>
      <c r="C88" s="289" t="s">
        <v>21</v>
      </c>
      <c r="D88" s="25">
        <v>10000</v>
      </c>
      <c r="E88" s="26"/>
      <c r="F88" s="27">
        <f t="shared" si="0"/>
        <v>264464892</v>
      </c>
      <c r="G88" s="28">
        <v>3</v>
      </c>
      <c r="H88" s="29"/>
    </row>
    <row r="89" spans="1:8" s="30" customFormat="1">
      <c r="A89" s="22">
        <v>44573</v>
      </c>
      <c r="B89" s="23" t="s">
        <v>209</v>
      </c>
      <c r="C89" s="289" t="s">
        <v>259</v>
      </c>
      <c r="D89" s="25">
        <v>50000</v>
      </c>
      <c r="E89" s="26"/>
      <c r="F89" s="27">
        <f t="shared" si="0"/>
        <v>264514892</v>
      </c>
      <c r="G89" s="28">
        <v>3</v>
      </c>
      <c r="H89" s="29"/>
    </row>
    <row r="90" spans="1:8" s="30" customFormat="1">
      <c r="A90" s="22">
        <v>44573</v>
      </c>
      <c r="B90" s="23" t="s">
        <v>209</v>
      </c>
      <c r="C90" s="289" t="s">
        <v>211</v>
      </c>
      <c r="D90" s="25">
        <v>100000</v>
      </c>
      <c r="E90" s="26"/>
      <c r="F90" s="27">
        <f t="shared" si="0"/>
        <v>264614892</v>
      </c>
      <c r="G90" s="28">
        <v>3</v>
      </c>
      <c r="H90" s="29"/>
    </row>
    <row r="91" spans="1:8" s="30" customFormat="1">
      <c r="A91" s="22">
        <v>44574</v>
      </c>
      <c r="B91" s="23" t="s">
        <v>32</v>
      </c>
      <c r="C91" s="289" t="s">
        <v>21</v>
      </c>
      <c r="D91" s="25">
        <v>5000</v>
      </c>
      <c r="E91" s="26"/>
      <c r="F91" s="27">
        <f t="shared" si="0"/>
        <v>264619892</v>
      </c>
      <c r="G91" s="28">
        <v>3</v>
      </c>
      <c r="H91" s="29"/>
    </row>
    <row r="92" spans="1:8" s="30" customFormat="1">
      <c r="A92" s="22">
        <v>44574</v>
      </c>
      <c r="B92" s="23" t="s">
        <v>32</v>
      </c>
      <c r="C92" s="289" t="s">
        <v>212</v>
      </c>
      <c r="D92" s="25">
        <v>700000</v>
      </c>
      <c r="E92" s="26"/>
      <c r="F92" s="27">
        <f t="shared" si="0"/>
        <v>265319892</v>
      </c>
      <c r="G92" s="28">
        <v>3</v>
      </c>
      <c r="H92" s="29"/>
    </row>
    <row r="93" spans="1:8" s="30" customFormat="1">
      <c r="A93" s="22">
        <v>44575</v>
      </c>
      <c r="B93" s="23" t="s">
        <v>34</v>
      </c>
      <c r="C93" s="289" t="s">
        <v>21</v>
      </c>
      <c r="D93" s="25">
        <v>20000</v>
      </c>
      <c r="E93" s="26"/>
      <c r="F93" s="27">
        <f t="shared" si="0"/>
        <v>265339892</v>
      </c>
      <c r="G93" s="28">
        <v>3</v>
      </c>
      <c r="H93" s="29"/>
    </row>
    <row r="94" spans="1:8" s="30" customFormat="1">
      <c r="A94" s="22">
        <v>44575</v>
      </c>
      <c r="B94" s="23" t="s">
        <v>34</v>
      </c>
      <c r="C94" s="289" t="s">
        <v>259</v>
      </c>
      <c r="D94" s="25">
        <v>50000</v>
      </c>
      <c r="E94" s="26"/>
      <c r="F94" s="27">
        <f t="shared" si="0"/>
        <v>265389892</v>
      </c>
      <c r="G94" s="28">
        <v>3</v>
      </c>
      <c r="H94" s="29"/>
    </row>
    <row r="95" spans="1:8" s="30" customFormat="1" ht="25.5">
      <c r="A95" s="22">
        <v>44575</v>
      </c>
      <c r="B95" s="23" t="s">
        <v>34</v>
      </c>
      <c r="C95" s="289" t="s">
        <v>31</v>
      </c>
      <c r="D95" s="25">
        <v>100000</v>
      </c>
      <c r="E95" s="26"/>
      <c r="F95" s="27">
        <f t="shared" si="0"/>
        <v>265489892</v>
      </c>
      <c r="G95" s="28">
        <v>3</v>
      </c>
      <c r="H95" s="29"/>
    </row>
    <row r="96" spans="1:8" s="30" customFormat="1" ht="25.5">
      <c r="A96" s="22">
        <v>44575</v>
      </c>
      <c r="B96" s="23" t="s">
        <v>34</v>
      </c>
      <c r="C96" s="289" t="s">
        <v>31</v>
      </c>
      <c r="D96" s="25">
        <v>100000</v>
      </c>
      <c r="E96" s="26"/>
      <c r="F96" s="27">
        <f t="shared" si="0"/>
        <v>265589892</v>
      </c>
      <c r="G96" s="28">
        <v>3</v>
      </c>
      <c r="H96" s="29"/>
    </row>
    <row r="97" spans="1:8" s="30" customFormat="1" ht="25.5">
      <c r="A97" s="22">
        <v>44575</v>
      </c>
      <c r="B97" s="23" t="s">
        <v>34</v>
      </c>
      <c r="C97" s="289" t="s">
        <v>25</v>
      </c>
      <c r="D97" s="25">
        <v>500000</v>
      </c>
      <c r="E97" s="26"/>
      <c r="F97" s="27">
        <f t="shared" si="0"/>
        <v>266089892</v>
      </c>
      <c r="G97" s="28">
        <v>3</v>
      </c>
      <c r="H97" s="29"/>
    </row>
    <row r="98" spans="1:8" s="30" customFormat="1">
      <c r="A98" s="22">
        <v>44576</v>
      </c>
      <c r="B98" s="23" t="s">
        <v>35</v>
      </c>
      <c r="C98" s="289" t="s">
        <v>21</v>
      </c>
      <c r="D98" s="25">
        <v>250000</v>
      </c>
      <c r="E98" s="26"/>
      <c r="F98" s="27">
        <f t="shared" si="0"/>
        <v>266339892</v>
      </c>
      <c r="G98" s="28">
        <v>3</v>
      </c>
      <c r="H98" s="29"/>
    </row>
    <row r="99" spans="1:8" s="30" customFormat="1">
      <c r="A99" s="22">
        <v>44577</v>
      </c>
      <c r="B99" s="23" t="s">
        <v>36</v>
      </c>
      <c r="C99" s="289" t="s">
        <v>21</v>
      </c>
      <c r="D99" s="25">
        <v>10000</v>
      </c>
      <c r="E99" s="26"/>
      <c r="F99" s="27">
        <f t="shared" si="0"/>
        <v>266349892</v>
      </c>
      <c r="G99" s="28">
        <v>3</v>
      </c>
      <c r="H99" s="29"/>
    </row>
    <row r="100" spans="1:8" s="30" customFormat="1">
      <c r="A100" s="22">
        <v>44577</v>
      </c>
      <c r="B100" s="23" t="s">
        <v>36</v>
      </c>
      <c r="C100" s="289" t="s">
        <v>213</v>
      </c>
      <c r="D100" s="25">
        <v>100000</v>
      </c>
      <c r="E100" s="26"/>
      <c r="F100" s="27">
        <f t="shared" si="0"/>
        <v>266449892</v>
      </c>
      <c r="G100" s="28">
        <v>3</v>
      </c>
      <c r="H100" s="29"/>
    </row>
    <row r="101" spans="1:8" s="30" customFormat="1">
      <c r="A101" s="22">
        <v>44577</v>
      </c>
      <c r="B101" s="23" t="s">
        <v>36</v>
      </c>
      <c r="C101" s="289" t="s">
        <v>214</v>
      </c>
      <c r="D101" s="25">
        <v>200000</v>
      </c>
      <c r="E101" s="26"/>
      <c r="F101" s="27">
        <f t="shared" si="0"/>
        <v>266649892</v>
      </c>
      <c r="G101" s="28">
        <v>3</v>
      </c>
      <c r="H101" s="29"/>
    </row>
    <row r="102" spans="1:8" s="30" customFormat="1">
      <c r="A102" s="22">
        <v>44578</v>
      </c>
      <c r="B102" s="23" t="s">
        <v>37</v>
      </c>
      <c r="C102" s="289" t="s">
        <v>21</v>
      </c>
      <c r="D102" s="25">
        <v>5000</v>
      </c>
      <c r="E102" s="26"/>
      <c r="F102" s="27">
        <f t="shared" si="0"/>
        <v>266654892</v>
      </c>
      <c r="G102" s="28">
        <v>3</v>
      </c>
      <c r="H102" s="29"/>
    </row>
    <row r="103" spans="1:8" s="30" customFormat="1">
      <c r="A103" s="22">
        <v>44578</v>
      </c>
      <c r="B103" s="23" t="s">
        <v>37</v>
      </c>
      <c r="C103" s="289" t="s">
        <v>21</v>
      </c>
      <c r="D103" s="25">
        <v>10000</v>
      </c>
      <c r="E103" s="26"/>
      <c r="F103" s="27">
        <f t="shared" si="0"/>
        <v>266664892</v>
      </c>
      <c r="G103" s="28">
        <v>3</v>
      </c>
      <c r="H103" s="29"/>
    </row>
    <row r="104" spans="1:8" s="30" customFormat="1">
      <c r="A104" s="22">
        <v>44578</v>
      </c>
      <c r="B104" s="23" t="s">
        <v>37</v>
      </c>
      <c r="C104" s="289" t="s">
        <v>21</v>
      </c>
      <c r="D104" s="25">
        <v>20000</v>
      </c>
      <c r="E104" s="26"/>
      <c r="F104" s="27">
        <f t="shared" si="0"/>
        <v>266684892</v>
      </c>
      <c r="G104" s="28">
        <v>3</v>
      </c>
      <c r="H104" s="29"/>
    </row>
    <row r="105" spans="1:8" s="30" customFormat="1">
      <c r="A105" s="22">
        <v>44578</v>
      </c>
      <c r="B105" s="23" t="s">
        <v>37</v>
      </c>
      <c r="C105" s="289" t="s">
        <v>215</v>
      </c>
      <c r="D105" s="25">
        <v>100000</v>
      </c>
      <c r="E105" s="26"/>
      <c r="F105" s="27">
        <f t="shared" si="0"/>
        <v>266784892</v>
      </c>
      <c r="G105" s="28">
        <v>3</v>
      </c>
      <c r="H105" s="29"/>
    </row>
    <row r="106" spans="1:8" s="30" customFormat="1">
      <c r="A106" s="22">
        <v>44578</v>
      </c>
      <c r="B106" s="23" t="s">
        <v>37</v>
      </c>
      <c r="C106" s="289" t="s">
        <v>216</v>
      </c>
      <c r="D106" s="25">
        <v>500000</v>
      </c>
      <c r="E106" s="26"/>
      <c r="F106" s="27">
        <f t="shared" si="0"/>
        <v>267284892</v>
      </c>
      <c r="G106" s="28">
        <v>3</v>
      </c>
      <c r="H106" s="29"/>
    </row>
    <row r="107" spans="1:8" s="30" customFormat="1">
      <c r="A107" s="22">
        <v>44579</v>
      </c>
      <c r="B107" s="23" t="s">
        <v>38</v>
      </c>
      <c r="C107" s="289" t="s">
        <v>21</v>
      </c>
      <c r="D107" s="25">
        <v>12500</v>
      </c>
      <c r="E107" s="26"/>
      <c r="F107" s="27">
        <f t="shared" si="0"/>
        <v>267297392</v>
      </c>
      <c r="G107" s="28">
        <v>3</v>
      </c>
      <c r="H107" s="29"/>
    </row>
    <row r="108" spans="1:8" s="30" customFormat="1">
      <c r="A108" s="22">
        <v>44579</v>
      </c>
      <c r="B108" s="23" t="s">
        <v>38</v>
      </c>
      <c r="C108" s="289" t="s">
        <v>21</v>
      </c>
      <c r="D108" s="25">
        <v>27500</v>
      </c>
      <c r="E108" s="26"/>
      <c r="F108" s="27">
        <f t="shared" si="0"/>
        <v>267324892</v>
      </c>
      <c r="G108" s="28">
        <v>3</v>
      </c>
      <c r="H108" s="29"/>
    </row>
    <row r="109" spans="1:8" s="30" customFormat="1">
      <c r="A109" s="22">
        <v>44579</v>
      </c>
      <c r="B109" s="23" t="s">
        <v>38</v>
      </c>
      <c r="C109" s="289" t="s">
        <v>21</v>
      </c>
      <c r="D109" s="25">
        <v>85000</v>
      </c>
      <c r="E109" s="26"/>
      <c r="F109" s="27">
        <f t="shared" si="0"/>
        <v>267409892</v>
      </c>
      <c r="G109" s="28">
        <v>3</v>
      </c>
      <c r="H109" s="29"/>
    </row>
    <row r="110" spans="1:8" s="30" customFormat="1">
      <c r="A110" s="22">
        <v>44579</v>
      </c>
      <c r="B110" s="23" t="s">
        <v>38</v>
      </c>
      <c r="C110" s="289" t="s">
        <v>217</v>
      </c>
      <c r="D110" s="25">
        <v>200000</v>
      </c>
      <c r="E110" s="26"/>
      <c r="F110" s="27">
        <f t="shared" si="0"/>
        <v>267609892</v>
      </c>
      <c r="G110" s="28">
        <v>3</v>
      </c>
      <c r="H110" s="29"/>
    </row>
    <row r="111" spans="1:8" s="30" customFormat="1">
      <c r="A111" s="22">
        <v>44579</v>
      </c>
      <c r="B111" s="23" t="s">
        <v>38</v>
      </c>
      <c r="C111" s="289" t="s">
        <v>218</v>
      </c>
      <c r="D111" s="25">
        <v>300000</v>
      </c>
      <c r="E111" s="26"/>
      <c r="F111" s="27">
        <f t="shared" si="0"/>
        <v>267909892</v>
      </c>
      <c r="G111" s="28">
        <v>3</v>
      </c>
      <c r="H111" s="29"/>
    </row>
    <row r="112" spans="1:8" s="30" customFormat="1">
      <c r="A112" s="22">
        <v>44579</v>
      </c>
      <c r="B112" s="23" t="s">
        <v>38</v>
      </c>
      <c r="C112" s="289" t="s">
        <v>219</v>
      </c>
      <c r="D112" s="25">
        <v>500000</v>
      </c>
      <c r="E112" s="26"/>
      <c r="F112" s="27">
        <f t="shared" si="0"/>
        <v>268409892</v>
      </c>
      <c r="G112" s="28">
        <v>3</v>
      </c>
      <c r="H112" s="29"/>
    </row>
    <row r="113" spans="1:8" s="30" customFormat="1">
      <c r="A113" s="22">
        <v>44579</v>
      </c>
      <c r="B113" s="23" t="s">
        <v>38</v>
      </c>
      <c r="C113" s="289" t="s">
        <v>220</v>
      </c>
      <c r="D113" s="25">
        <v>1000000</v>
      </c>
      <c r="E113" s="26"/>
      <c r="F113" s="27">
        <f t="shared" si="0"/>
        <v>269409892</v>
      </c>
      <c r="G113" s="28">
        <v>3</v>
      </c>
      <c r="H113" s="29"/>
    </row>
    <row r="114" spans="1:8" s="30" customFormat="1">
      <c r="A114" s="22">
        <v>44580</v>
      </c>
      <c r="B114" s="23" t="s">
        <v>40</v>
      </c>
      <c r="C114" s="289" t="s">
        <v>147</v>
      </c>
      <c r="D114" s="25">
        <v>300000</v>
      </c>
      <c r="E114" s="26"/>
      <c r="F114" s="27">
        <f t="shared" si="0"/>
        <v>269709892</v>
      </c>
      <c r="G114" s="28">
        <v>3</v>
      </c>
      <c r="H114" s="29"/>
    </row>
    <row r="115" spans="1:8" s="30" customFormat="1">
      <c r="A115" s="22">
        <v>44581</v>
      </c>
      <c r="B115" s="23" t="s">
        <v>41</v>
      </c>
      <c r="C115" s="289" t="s">
        <v>221</v>
      </c>
      <c r="D115" s="25">
        <v>50000</v>
      </c>
      <c r="E115" s="26"/>
      <c r="F115" s="27">
        <f t="shared" si="0"/>
        <v>269759892</v>
      </c>
      <c r="G115" s="28">
        <v>3</v>
      </c>
      <c r="H115" s="29"/>
    </row>
    <row r="116" spans="1:8" s="30" customFormat="1">
      <c r="A116" s="22">
        <v>44581</v>
      </c>
      <c r="B116" s="23" t="s">
        <v>41</v>
      </c>
      <c r="C116" s="289" t="s">
        <v>210</v>
      </c>
      <c r="D116" s="25">
        <v>50000</v>
      </c>
      <c r="E116" s="26"/>
      <c r="F116" s="27">
        <f t="shared" si="0"/>
        <v>269809892</v>
      </c>
      <c r="G116" s="28">
        <v>3</v>
      </c>
      <c r="H116" s="29"/>
    </row>
    <row r="117" spans="1:8" s="30" customFormat="1">
      <c r="A117" s="22">
        <v>44581</v>
      </c>
      <c r="B117" s="23" t="s">
        <v>41</v>
      </c>
      <c r="C117" s="289" t="s">
        <v>146</v>
      </c>
      <c r="D117" s="25">
        <v>100000</v>
      </c>
      <c r="E117" s="26"/>
      <c r="F117" s="27">
        <f t="shared" si="0"/>
        <v>269909892</v>
      </c>
      <c r="G117" s="28">
        <v>3</v>
      </c>
      <c r="H117" s="29"/>
    </row>
    <row r="118" spans="1:8" s="30" customFormat="1">
      <c r="A118" s="22">
        <v>44581</v>
      </c>
      <c r="B118" s="23" t="s">
        <v>41</v>
      </c>
      <c r="C118" s="289" t="s">
        <v>222</v>
      </c>
      <c r="D118" s="25">
        <v>200000</v>
      </c>
      <c r="E118" s="26"/>
      <c r="F118" s="27">
        <f t="shared" si="0"/>
        <v>270109892</v>
      </c>
      <c r="G118" s="28">
        <v>3</v>
      </c>
      <c r="H118" s="29"/>
    </row>
    <row r="119" spans="1:8" s="30" customFormat="1">
      <c r="A119" s="22">
        <v>44582</v>
      </c>
      <c r="B119" s="23" t="s">
        <v>42</v>
      </c>
      <c r="C119" s="289" t="s">
        <v>223</v>
      </c>
      <c r="D119" s="25">
        <v>100000</v>
      </c>
      <c r="E119" s="26"/>
      <c r="F119" s="27">
        <f t="shared" si="0"/>
        <v>270209892</v>
      </c>
      <c r="G119" s="28">
        <v>3</v>
      </c>
      <c r="H119" s="29"/>
    </row>
    <row r="120" spans="1:8" s="30" customFormat="1">
      <c r="A120" s="22">
        <v>44582</v>
      </c>
      <c r="B120" s="23" t="s">
        <v>42</v>
      </c>
      <c r="C120" s="289" t="s">
        <v>21</v>
      </c>
      <c r="D120" s="25">
        <v>120000</v>
      </c>
      <c r="E120" s="26"/>
      <c r="F120" s="27">
        <f t="shared" si="0"/>
        <v>270329892</v>
      </c>
      <c r="G120" s="28">
        <v>3</v>
      </c>
      <c r="H120" s="29"/>
    </row>
    <row r="121" spans="1:8" s="30" customFormat="1">
      <c r="A121" s="22">
        <v>44582</v>
      </c>
      <c r="B121" s="23" t="s">
        <v>42</v>
      </c>
      <c r="C121" s="289" t="s">
        <v>288</v>
      </c>
      <c r="D121" s="25">
        <v>200000</v>
      </c>
      <c r="E121" s="26"/>
      <c r="F121" s="27">
        <f t="shared" si="0"/>
        <v>270529892</v>
      </c>
      <c r="G121" s="28">
        <v>3</v>
      </c>
      <c r="H121" s="29"/>
    </row>
    <row r="122" spans="1:8" s="30" customFormat="1">
      <c r="A122" s="22">
        <v>44582</v>
      </c>
      <c r="B122" s="23" t="s">
        <v>42</v>
      </c>
      <c r="C122" s="289" t="s">
        <v>203</v>
      </c>
      <c r="D122" s="25">
        <v>500000</v>
      </c>
      <c r="E122" s="26"/>
      <c r="F122" s="27">
        <f t="shared" si="0"/>
        <v>271029892</v>
      </c>
      <c r="G122" s="28">
        <v>3</v>
      </c>
      <c r="H122" s="29"/>
    </row>
    <row r="123" spans="1:8" s="30" customFormat="1">
      <c r="A123" s="22">
        <v>44582</v>
      </c>
      <c r="B123" s="23" t="s">
        <v>42</v>
      </c>
      <c r="C123" s="289" t="s">
        <v>224</v>
      </c>
      <c r="D123" s="25">
        <v>1000000</v>
      </c>
      <c r="E123" s="26"/>
      <c r="F123" s="27">
        <f t="shared" si="0"/>
        <v>272029892</v>
      </c>
      <c r="G123" s="28">
        <v>3</v>
      </c>
      <c r="H123" s="29"/>
    </row>
    <row r="124" spans="1:8" s="30" customFormat="1">
      <c r="A124" s="22">
        <v>44583</v>
      </c>
      <c r="B124" s="23" t="s">
        <v>43</v>
      </c>
      <c r="C124" s="289" t="s">
        <v>2435</v>
      </c>
      <c r="D124" s="25">
        <v>200000</v>
      </c>
      <c r="E124" s="26"/>
      <c r="F124" s="27">
        <f t="shared" si="0"/>
        <v>272229892</v>
      </c>
      <c r="G124" s="28">
        <v>3</v>
      </c>
      <c r="H124" s="29"/>
    </row>
    <row r="125" spans="1:8" s="30" customFormat="1" ht="25.5">
      <c r="A125" s="22">
        <v>44584</v>
      </c>
      <c r="B125" s="23" t="s">
        <v>44</v>
      </c>
      <c r="C125" s="24" t="s">
        <v>2478</v>
      </c>
      <c r="D125" s="25">
        <v>100000</v>
      </c>
      <c r="E125" s="26"/>
      <c r="F125" s="27">
        <f t="shared" si="0"/>
        <v>272329892</v>
      </c>
      <c r="G125" s="28">
        <v>3</v>
      </c>
      <c r="H125" s="29"/>
    </row>
    <row r="126" spans="1:8" s="30" customFormat="1">
      <c r="A126" s="22">
        <v>44584</v>
      </c>
      <c r="B126" s="23" t="s">
        <v>44</v>
      </c>
      <c r="C126" s="289" t="s">
        <v>21</v>
      </c>
      <c r="D126" s="25">
        <v>100000</v>
      </c>
      <c r="E126" s="26"/>
      <c r="F126" s="27">
        <f t="shared" si="0"/>
        <v>272429892</v>
      </c>
      <c r="G126" s="28">
        <v>3</v>
      </c>
      <c r="H126" s="29"/>
    </row>
    <row r="127" spans="1:8" s="30" customFormat="1">
      <c r="A127" s="22">
        <v>44584</v>
      </c>
      <c r="B127" s="23" t="s">
        <v>44</v>
      </c>
      <c r="C127" s="289" t="s">
        <v>225</v>
      </c>
      <c r="D127" s="25">
        <v>1000000</v>
      </c>
      <c r="E127" s="26"/>
      <c r="F127" s="27">
        <f t="shared" si="0"/>
        <v>273429892</v>
      </c>
      <c r="G127" s="28">
        <v>3</v>
      </c>
      <c r="H127" s="29"/>
    </row>
    <row r="128" spans="1:8" s="30" customFormat="1">
      <c r="A128" s="22">
        <v>44585</v>
      </c>
      <c r="B128" s="23" t="s">
        <v>45</v>
      </c>
      <c r="C128" s="289" t="s">
        <v>21</v>
      </c>
      <c r="D128" s="25">
        <v>10000</v>
      </c>
      <c r="E128" s="26"/>
      <c r="F128" s="27">
        <f t="shared" si="0"/>
        <v>273439892</v>
      </c>
      <c r="G128" s="28">
        <v>3</v>
      </c>
      <c r="H128" s="29"/>
    </row>
    <row r="129" spans="1:8" s="30" customFormat="1">
      <c r="A129" s="22">
        <v>44585</v>
      </c>
      <c r="B129" s="23" t="s">
        <v>45</v>
      </c>
      <c r="C129" s="289" t="s">
        <v>21</v>
      </c>
      <c r="D129" s="25">
        <v>10000</v>
      </c>
      <c r="E129" s="26"/>
      <c r="F129" s="27">
        <f t="shared" si="0"/>
        <v>273449892</v>
      </c>
      <c r="G129" s="28">
        <v>3</v>
      </c>
      <c r="H129" s="29"/>
    </row>
    <row r="130" spans="1:8" s="30" customFormat="1">
      <c r="A130" s="22">
        <v>44585</v>
      </c>
      <c r="B130" s="23" t="s">
        <v>45</v>
      </c>
      <c r="C130" s="289" t="s">
        <v>21</v>
      </c>
      <c r="D130" s="25">
        <v>50000</v>
      </c>
      <c r="E130" s="26"/>
      <c r="F130" s="27">
        <f t="shared" si="0"/>
        <v>273499892</v>
      </c>
      <c r="G130" s="28">
        <v>3</v>
      </c>
      <c r="H130" s="29"/>
    </row>
    <row r="131" spans="1:8" s="30" customFormat="1">
      <c r="A131" s="22">
        <v>44585</v>
      </c>
      <c r="B131" s="23" t="s">
        <v>45</v>
      </c>
      <c r="C131" s="289" t="s">
        <v>226</v>
      </c>
      <c r="D131" s="25">
        <v>200000</v>
      </c>
      <c r="E131" s="26"/>
      <c r="F131" s="27">
        <f t="shared" si="0"/>
        <v>273699892</v>
      </c>
      <c r="G131" s="28">
        <v>3</v>
      </c>
      <c r="H131" s="29"/>
    </row>
    <row r="132" spans="1:8" s="30" customFormat="1">
      <c r="A132" s="22">
        <v>44585</v>
      </c>
      <c r="B132" s="23" t="s">
        <v>45</v>
      </c>
      <c r="C132" s="289" t="s">
        <v>218</v>
      </c>
      <c r="D132" s="25">
        <v>1000000</v>
      </c>
      <c r="E132" s="26"/>
      <c r="F132" s="27">
        <f t="shared" si="0"/>
        <v>274699892</v>
      </c>
      <c r="G132" s="28">
        <v>3</v>
      </c>
      <c r="H132" s="29"/>
    </row>
    <row r="133" spans="1:8" s="30" customFormat="1">
      <c r="A133" s="22">
        <v>44585</v>
      </c>
      <c r="B133" s="23" t="s">
        <v>45</v>
      </c>
      <c r="C133" s="289" t="s">
        <v>2436</v>
      </c>
      <c r="D133" s="25">
        <v>1000000</v>
      </c>
      <c r="E133" s="26"/>
      <c r="F133" s="27">
        <f t="shared" si="0"/>
        <v>275699892</v>
      </c>
      <c r="G133" s="28">
        <v>3</v>
      </c>
      <c r="H133" s="29"/>
    </row>
    <row r="134" spans="1:8" s="30" customFormat="1">
      <c r="A134" s="22">
        <v>44586</v>
      </c>
      <c r="B134" s="23" t="s">
        <v>46</v>
      </c>
      <c r="C134" s="289" t="s">
        <v>21</v>
      </c>
      <c r="D134" s="25">
        <v>20000</v>
      </c>
      <c r="E134" s="26"/>
      <c r="F134" s="27">
        <f t="shared" si="0"/>
        <v>275719892</v>
      </c>
      <c r="G134" s="28">
        <v>3</v>
      </c>
      <c r="H134" s="29"/>
    </row>
    <row r="135" spans="1:8" s="30" customFormat="1">
      <c r="A135" s="22">
        <v>44586</v>
      </c>
      <c r="B135" s="23" t="s">
        <v>46</v>
      </c>
      <c r="C135" s="289" t="s">
        <v>53</v>
      </c>
      <c r="D135" s="25">
        <v>100000</v>
      </c>
      <c r="E135" s="26"/>
      <c r="F135" s="27">
        <f t="shared" si="0"/>
        <v>275819892</v>
      </c>
      <c r="G135" s="28">
        <v>3</v>
      </c>
      <c r="H135" s="29"/>
    </row>
    <row r="136" spans="1:8" s="30" customFormat="1">
      <c r="A136" s="22">
        <v>44586</v>
      </c>
      <c r="B136" s="23" t="s">
        <v>46</v>
      </c>
      <c r="C136" s="289" t="s">
        <v>156</v>
      </c>
      <c r="D136" s="25">
        <v>200000</v>
      </c>
      <c r="E136" s="26"/>
      <c r="F136" s="27">
        <f t="shared" si="0"/>
        <v>276019892</v>
      </c>
      <c r="G136" s="28">
        <v>3</v>
      </c>
      <c r="H136" s="29"/>
    </row>
    <row r="137" spans="1:8" s="30" customFormat="1">
      <c r="A137" s="22">
        <v>44586</v>
      </c>
      <c r="B137" s="23" t="s">
        <v>46</v>
      </c>
      <c r="C137" s="289" t="s">
        <v>197</v>
      </c>
      <c r="D137" s="25">
        <v>200000</v>
      </c>
      <c r="E137" s="26"/>
      <c r="F137" s="27">
        <f t="shared" si="0"/>
        <v>276219892</v>
      </c>
      <c r="G137" s="28">
        <v>3</v>
      </c>
      <c r="H137" s="29"/>
    </row>
    <row r="138" spans="1:8" s="30" customFormat="1">
      <c r="A138" s="22">
        <v>44586</v>
      </c>
      <c r="B138" s="23" t="s">
        <v>46</v>
      </c>
      <c r="C138" s="34" t="s">
        <v>227</v>
      </c>
      <c r="D138" s="25"/>
      <c r="E138" s="26">
        <v>22000</v>
      </c>
      <c r="F138" s="27">
        <f t="shared" si="0"/>
        <v>276197892</v>
      </c>
      <c r="G138" s="28">
        <v>8</v>
      </c>
      <c r="H138" s="29" t="s">
        <v>39</v>
      </c>
    </row>
    <row r="139" spans="1:8" s="30" customFormat="1">
      <c r="A139" s="22">
        <v>44586</v>
      </c>
      <c r="B139" s="23" t="s">
        <v>46</v>
      </c>
      <c r="C139" s="35" t="s">
        <v>228</v>
      </c>
      <c r="D139" s="25">
        <v>36251</v>
      </c>
      <c r="E139" s="26"/>
      <c r="F139" s="27">
        <f t="shared" si="0"/>
        <v>276234143</v>
      </c>
      <c r="G139" s="28">
        <v>4</v>
      </c>
      <c r="H139" s="29">
        <v>4.0999999999999996</v>
      </c>
    </row>
    <row r="140" spans="1:8" s="30" customFormat="1">
      <c r="A140" s="22">
        <v>44587</v>
      </c>
      <c r="B140" s="23" t="s">
        <v>47</v>
      </c>
      <c r="C140" s="289" t="s">
        <v>21</v>
      </c>
      <c r="D140" s="25">
        <v>5000</v>
      </c>
      <c r="E140" s="26"/>
      <c r="F140" s="27">
        <f t="shared" si="0"/>
        <v>276239143</v>
      </c>
      <c r="G140" s="28">
        <v>3</v>
      </c>
      <c r="H140" s="29"/>
    </row>
    <row r="141" spans="1:8" s="30" customFormat="1">
      <c r="A141" s="22">
        <v>44588</v>
      </c>
      <c r="B141" s="23" t="s">
        <v>48</v>
      </c>
      <c r="C141" s="289" t="s">
        <v>152</v>
      </c>
      <c r="D141" s="25">
        <v>50000</v>
      </c>
      <c r="E141" s="26"/>
      <c r="F141" s="27">
        <f t="shared" si="0"/>
        <v>276289143</v>
      </c>
      <c r="G141" s="28">
        <v>3</v>
      </c>
      <c r="H141" s="29"/>
    </row>
    <row r="142" spans="1:8" s="30" customFormat="1">
      <c r="A142" s="22">
        <v>44588</v>
      </c>
      <c r="B142" s="23" t="s">
        <v>48</v>
      </c>
      <c r="C142" s="289" t="s">
        <v>21</v>
      </c>
      <c r="D142" s="25">
        <v>100000</v>
      </c>
      <c r="E142" s="26"/>
      <c r="F142" s="27">
        <f t="shared" si="0"/>
        <v>276389143</v>
      </c>
      <c r="G142" s="28">
        <v>3</v>
      </c>
      <c r="H142" s="29"/>
    </row>
    <row r="143" spans="1:8" s="30" customFormat="1">
      <c r="A143" s="22">
        <v>44588</v>
      </c>
      <c r="B143" s="23" t="s">
        <v>48</v>
      </c>
      <c r="C143" s="289" t="s">
        <v>229</v>
      </c>
      <c r="D143" s="25">
        <v>1000000</v>
      </c>
      <c r="E143" s="26"/>
      <c r="F143" s="27">
        <f t="shared" si="0"/>
        <v>277389143</v>
      </c>
      <c r="G143" s="28">
        <v>3</v>
      </c>
      <c r="H143" s="29"/>
    </row>
    <row r="144" spans="1:8" s="30" customFormat="1">
      <c r="A144" s="22">
        <v>44588</v>
      </c>
      <c r="B144" s="23" t="s">
        <v>48</v>
      </c>
      <c r="C144" s="106" t="s">
        <v>149</v>
      </c>
      <c r="D144" s="25">
        <v>1000000</v>
      </c>
      <c r="E144" s="26"/>
      <c r="F144" s="27">
        <f t="shared" si="0"/>
        <v>278389143</v>
      </c>
      <c r="G144" s="28">
        <v>3</v>
      </c>
      <c r="H144" s="29"/>
    </row>
    <row r="145" spans="1:8" s="30" customFormat="1">
      <c r="A145" s="22">
        <v>44589</v>
      </c>
      <c r="B145" s="23" t="s">
        <v>49</v>
      </c>
      <c r="C145" s="289" t="s">
        <v>230</v>
      </c>
      <c r="D145" s="25">
        <v>200000</v>
      </c>
      <c r="E145" s="26"/>
      <c r="F145" s="27">
        <f t="shared" si="0"/>
        <v>278589143</v>
      </c>
      <c r="G145" s="28">
        <v>3</v>
      </c>
      <c r="H145" s="29"/>
    </row>
    <row r="146" spans="1:8" s="30" customFormat="1">
      <c r="A146" s="22">
        <v>44589</v>
      </c>
      <c r="B146" s="23" t="s">
        <v>49</v>
      </c>
      <c r="C146" s="289" t="s">
        <v>231</v>
      </c>
      <c r="D146" s="25">
        <v>200000</v>
      </c>
      <c r="E146" s="26"/>
      <c r="F146" s="27">
        <f t="shared" si="0"/>
        <v>278789143</v>
      </c>
      <c r="G146" s="28">
        <v>3</v>
      </c>
      <c r="H146" s="29"/>
    </row>
    <row r="147" spans="1:8" s="30" customFormat="1">
      <c r="A147" s="22">
        <v>44589</v>
      </c>
      <c r="B147" s="23" t="s">
        <v>49</v>
      </c>
      <c r="C147" s="289" t="s">
        <v>232</v>
      </c>
      <c r="D147" s="25">
        <v>500000</v>
      </c>
      <c r="E147" s="26"/>
      <c r="F147" s="27">
        <f t="shared" si="0"/>
        <v>279289143</v>
      </c>
      <c r="G147" s="28">
        <v>3</v>
      </c>
      <c r="H147" s="29"/>
    </row>
    <row r="148" spans="1:8" s="30" customFormat="1">
      <c r="A148" s="22">
        <v>44590</v>
      </c>
      <c r="B148" s="23" t="s">
        <v>50</v>
      </c>
      <c r="C148" s="289" t="s">
        <v>233</v>
      </c>
      <c r="D148" s="25">
        <v>200000</v>
      </c>
      <c r="E148" s="26"/>
      <c r="F148" s="27">
        <f t="shared" si="0"/>
        <v>279489143</v>
      </c>
      <c r="G148" s="28">
        <v>3</v>
      </c>
      <c r="H148" s="29"/>
    </row>
    <row r="149" spans="1:8" s="30" customFormat="1" ht="25.5">
      <c r="A149" s="22">
        <v>44590</v>
      </c>
      <c r="B149" s="23" t="s">
        <v>50</v>
      </c>
      <c r="C149" s="289" t="s">
        <v>25</v>
      </c>
      <c r="D149" s="25">
        <v>1000000</v>
      </c>
      <c r="E149" s="26"/>
      <c r="F149" s="27">
        <f t="shared" si="0"/>
        <v>280489143</v>
      </c>
      <c r="G149" s="28">
        <v>3</v>
      </c>
      <c r="H149" s="29"/>
    </row>
    <row r="150" spans="1:8" s="30" customFormat="1">
      <c r="A150" s="22">
        <v>44591</v>
      </c>
      <c r="B150" s="23" t="s">
        <v>51</v>
      </c>
      <c r="C150" s="289" t="s">
        <v>21</v>
      </c>
      <c r="D150" s="25">
        <v>200000</v>
      </c>
      <c r="E150" s="26"/>
      <c r="F150" s="27">
        <f t="shared" si="0"/>
        <v>280689143</v>
      </c>
      <c r="G150" s="28">
        <v>3</v>
      </c>
      <c r="H150" s="29"/>
    </row>
    <row r="151" spans="1:8" s="30" customFormat="1">
      <c r="A151" s="22">
        <v>44591</v>
      </c>
      <c r="B151" s="23" t="s">
        <v>51</v>
      </c>
      <c r="C151" s="289" t="s">
        <v>21</v>
      </c>
      <c r="D151" s="25">
        <v>500000</v>
      </c>
      <c r="E151" s="26"/>
      <c r="F151" s="27">
        <f t="shared" si="0"/>
        <v>281189143</v>
      </c>
      <c r="G151" s="28">
        <v>3</v>
      </c>
      <c r="H151" s="29"/>
    </row>
    <row r="152" spans="1:8" s="30" customFormat="1" ht="25.5">
      <c r="A152" s="22">
        <v>44591</v>
      </c>
      <c r="B152" s="23" t="s">
        <v>51</v>
      </c>
      <c r="C152" s="24" t="s">
        <v>2433</v>
      </c>
      <c r="D152" s="25">
        <v>600000</v>
      </c>
      <c r="E152" s="26"/>
      <c r="F152" s="27">
        <f t="shared" si="0"/>
        <v>281789143</v>
      </c>
      <c r="G152" s="28">
        <v>3</v>
      </c>
      <c r="H152" s="29"/>
    </row>
    <row r="153" spans="1:8" s="30" customFormat="1" ht="25.5">
      <c r="A153" s="22">
        <v>44591</v>
      </c>
      <c r="B153" s="23" t="s">
        <v>51</v>
      </c>
      <c r="C153" s="24" t="s">
        <v>2479</v>
      </c>
      <c r="D153" s="25">
        <v>1000000</v>
      </c>
      <c r="E153" s="26"/>
      <c r="F153" s="27">
        <f t="shared" si="0"/>
        <v>282789143</v>
      </c>
      <c r="G153" s="28">
        <v>3</v>
      </c>
      <c r="H153" s="29"/>
    </row>
    <row r="154" spans="1:8" s="30" customFormat="1">
      <c r="A154" s="22">
        <v>44591</v>
      </c>
      <c r="B154" s="23" t="s">
        <v>51</v>
      </c>
      <c r="C154" s="289" t="s">
        <v>234</v>
      </c>
      <c r="D154" s="25">
        <v>1000000</v>
      </c>
      <c r="E154" s="26"/>
      <c r="F154" s="27">
        <f t="shared" si="0"/>
        <v>283789143</v>
      </c>
      <c r="G154" s="28">
        <v>3</v>
      </c>
      <c r="H154" s="29"/>
    </row>
    <row r="155" spans="1:8" s="30" customFormat="1">
      <c r="A155" s="22">
        <v>44592</v>
      </c>
      <c r="B155" s="23" t="s">
        <v>52</v>
      </c>
      <c r="C155" s="289" t="s">
        <v>236</v>
      </c>
      <c r="D155" s="25">
        <v>50000</v>
      </c>
      <c r="E155" s="26"/>
      <c r="F155" s="27">
        <f t="shared" si="0"/>
        <v>283839143</v>
      </c>
      <c r="G155" s="28">
        <v>3</v>
      </c>
      <c r="H155" s="29"/>
    </row>
    <row r="156" spans="1:8" s="30" customFormat="1">
      <c r="A156" s="22">
        <v>44592</v>
      </c>
      <c r="B156" s="23" t="s">
        <v>52</v>
      </c>
      <c r="C156" s="289" t="s">
        <v>237</v>
      </c>
      <c r="D156" s="25">
        <v>100000</v>
      </c>
      <c r="E156" s="26"/>
      <c r="F156" s="27">
        <f t="shared" si="0"/>
        <v>283939143</v>
      </c>
      <c r="G156" s="28">
        <v>3</v>
      </c>
      <c r="H156" s="29"/>
    </row>
    <row r="157" spans="1:8" s="30" customFormat="1">
      <c r="A157" s="22">
        <v>44592</v>
      </c>
      <c r="B157" s="23" t="s">
        <v>52</v>
      </c>
      <c r="C157" s="289" t="s">
        <v>2437</v>
      </c>
      <c r="D157" s="25">
        <v>100000</v>
      </c>
      <c r="E157" s="26"/>
      <c r="F157" s="27">
        <f t="shared" si="0"/>
        <v>284039143</v>
      </c>
      <c r="G157" s="28">
        <v>3</v>
      </c>
      <c r="H157" s="29"/>
    </row>
    <row r="158" spans="1:8" s="30" customFormat="1">
      <c r="A158" s="22">
        <v>44592</v>
      </c>
      <c r="B158" s="23" t="s">
        <v>52</v>
      </c>
      <c r="C158" s="289" t="s">
        <v>235</v>
      </c>
      <c r="D158" s="25">
        <v>100000</v>
      </c>
      <c r="E158" s="26"/>
      <c r="F158" s="27">
        <f t="shared" si="0"/>
        <v>284139143</v>
      </c>
      <c r="G158" s="28">
        <v>3</v>
      </c>
      <c r="H158" s="29"/>
    </row>
    <row r="159" spans="1:8" s="30" customFormat="1">
      <c r="A159" s="22">
        <v>44592</v>
      </c>
      <c r="B159" s="23" t="s">
        <v>52</v>
      </c>
      <c r="C159" s="289" t="s">
        <v>142</v>
      </c>
      <c r="D159" s="25">
        <v>200000</v>
      </c>
      <c r="E159" s="26"/>
      <c r="F159" s="27">
        <f t="shared" si="0"/>
        <v>284339143</v>
      </c>
      <c r="G159" s="28">
        <v>3</v>
      </c>
      <c r="H159" s="29"/>
    </row>
    <row r="160" spans="1:8" s="30" customFormat="1">
      <c r="A160" s="22">
        <v>44592</v>
      </c>
      <c r="B160" s="23" t="s">
        <v>52</v>
      </c>
      <c r="C160" s="289" t="s">
        <v>238</v>
      </c>
      <c r="D160" s="25">
        <v>200000</v>
      </c>
      <c r="E160" s="26"/>
      <c r="F160" s="27">
        <f t="shared" si="0"/>
        <v>284539143</v>
      </c>
      <c r="G160" s="28">
        <v>3</v>
      </c>
      <c r="H160" s="29"/>
    </row>
    <row r="161" spans="1:8" s="30" customFormat="1">
      <c r="A161" s="22">
        <v>44592</v>
      </c>
      <c r="B161" s="23" t="s">
        <v>52</v>
      </c>
      <c r="C161" s="289" t="s">
        <v>21</v>
      </c>
      <c r="D161" s="25">
        <v>200000</v>
      </c>
      <c r="E161" s="26"/>
      <c r="F161" s="27">
        <f t="shared" si="0"/>
        <v>284739143</v>
      </c>
      <c r="G161" s="28">
        <v>3</v>
      </c>
      <c r="H161" s="29"/>
    </row>
    <row r="162" spans="1:8" s="30" customFormat="1">
      <c r="A162" s="22">
        <v>44592</v>
      </c>
      <c r="B162" s="23" t="s">
        <v>52</v>
      </c>
      <c r="C162" s="24" t="s">
        <v>239</v>
      </c>
      <c r="D162" s="25">
        <v>200000</v>
      </c>
      <c r="E162" s="26"/>
      <c r="F162" s="27">
        <f t="shared" si="0"/>
        <v>284939143</v>
      </c>
      <c r="G162" s="28">
        <v>3</v>
      </c>
      <c r="H162" s="29"/>
    </row>
    <row r="163" spans="1:8" s="30" customFormat="1">
      <c r="A163" s="22">
        <v>44592</v>
      </c>
      <c r="B163" s="23" t="s">
        <v>52</v>
      </c>
      <c r="C163" s="36" t="s">
        <v>141</v>
      </c>
      <c r="D163" s="25">
        <v>513956</v>
      </c>
      <c r="E163" s="26"/>
      <c r="F163" s="27">
        <f t="shared" si="0"/>
        <v>285453099</v>
      </c>
      <c r="G163" s="28">
        <v>3</v>
      </c>
      <c r="H163" s="29"/>
    </row>
    <row r="164" spans="1:8" s="30" customFormat="1">
      <c r="A164" s="38"/>
      <c r="B164" s="39"/>
      <c r="C164" s="40" t="s">
        <v>182</v>
      </c>
      <c r="D164" s="41">
        <f>SUM(D14:D163)</f>
        <v>31918207</v>
      </c>
      <c r="E164" s="41">
        <f>SUM(E14:E163)</f>
        <v>22000</v>
      </c>
      <c r="F164" s="41">
        <f>F13+D164-E164</f>
        <v>285453099</v>
      </c>
      <c r="G164" s="28"/>
      <c r="H164" s="29"/>
    </row>
    <row r="165" spans="1:8" s="30" customFormat="1" ht="13.5" thickBot="1">
      <c r="A165" s="42"/>
      <c r="B165" s="43"/>
      <c r="C165" s="44"/>
      <c r="D165" s="45"/>
      <c r="E165" s="45"/>
      <c r="F165" s="45"/>
      <c r="G165" s="28"/>
      <c r="H165" s="29"/>
    </row>
    <row r="166" spans="1:8" s="30" customFormat="1" ht="13.5" thickTop="1">
      <c r="A166" s="15" t="s">
        <v>240</v>
      </c>
      <c r="B166" s="47"/>
      <c r="C166" s="40" t="s">
        <v>241</v>
      </c>
      <c r="D166" s="48"/>
      <c r="E166" s="48"/>
      <c r="F166" s="48">
        <f>F164</f>
        <v>285453099</v>
      </c>
      <c r="G166" s="28"/>
      <c r="H166" s="29"/>
    </row>
    <row r="167" spans="1:8" s="30" customFormat="1">
      <c r="A167" s="50">
        <v>44593</v>
      </c>
      <c r="B167" s="37" t="s">
        <v>242</v>
      </c>
      <c r="C167" s="24" t="s">
        <v>243</v>
      </c>
      <c r="D167" s="51">
        <v>50000</v>
      </c>
      <c r="E167" s="51"/>
      <c r="F167" s="51">
        <f>F166+D167-E167</f>
        <v>285503099</v>
      </c>
      <c r="G167" s="28">
        <v>3</v>
      </c>
      <c r="H167" s="29"/>
    </row>
    <row r="168" spans="1:8" s="30" customFormat="1">
      <c r="A168" s="50">
        <v>44593</v>
      </c>
      <c r="B168" s="37" t="s">
        <v>242</v>
      </c>
      <c r="C168" s="24" t="s">
        <v>244</v>
      </c>
      <c r="D168" s="51">
        <v>50000</v>
      </c>
      <c r="E168" s="51"/>
      <c r="F168" s="51">
        <f t="shared" ref="F168:F231" si="1">F167+D168-E168</f>
        <v>285553099</v>
      </c>
      <c r="G168" s="28">
        <v>3</v>
      </c>
      <c r="H168" s="29"/>
    </row>
    <row r="169" spans="1:8" s="30" customFormat="1">
      <c r="A169" s="50">
        <v>44593</v>
      </c>
      <c r="B169" s="37" t="s">
        <v>242</v>
      </c>
      <c r="C169" s="31" t="s">
        <v>245</v>
      </c>
      <c r="D169" s="51">
        <v>57114</v>
      </c>
      <c r="E169" s="51"/>
      <c r="F169" s="51">
        <f t="shared" si="1"/>
        <v>285610213</v>
      </c>
      <c r="G169" s="28">
        <v>3</v>
      </c>
      <c r="H169" s="29"/>
    </row>
    <row r="170" spans="1:8" s="30" customFormat="1">
      <c r="A170" s="50">
        <v>44593</v>
      </c>
      <c r="B170" s="37" t="s">
        <v>242</v>
      </c>
      <c r="C170" s="24" t="s">
        <v>140</v>
      </c>
      <c r="D170" s="51">
        <v>77000</v>
      </c>
      <c r="E170" s="51"/>
      <c r="F170" s="51">
        <f t="shared" si="1"/>
        <v>285687213</v>
      </c>
      <c r="G170" s="28">
        <v>3</v>
      </c>
      <c r="H170" s="29"/>
    </row>
    <row r="171" spans="1:8" s="30" customFormat="1">
      <c r="A171" s="50">
        <v>44593</v>
      </c>
      <c r="B171" s="37" t="s">
        <v>242</v>
      </c>
      <c r="C171" s="289" t="s">
        <v>21</v>
      </c>
      <c r="D171" s="51">
        <v>107468</v>
      </c>
      <c r="E171" s="51"/>
      <c r="F171" s="51">
        <f t="shared" si="1"/>
        <v>285794681</v>
      </c>
      <c r="G171" s="28">
        <v>3</v>
      </c>
      <c r="H171" s="29"/>
    </row>
    <row r="172" spans="1:8" s="30" customFormat="1">
      <c r="A172" s="50">
        <v>44593</v>
      </c>
      <c r="B172" s="37" t="s">
        <v>242</v>
      </c>
      <c r="C172" s="24" t="s">
        <v>247</v>
      </c>
      <c r="D172" s="51">
        <v>200000</v>
      </c>
      <c r="E172" s="51"/>
      <c r="F172" s="51">
        <f t="shared" si="1"/>
        <v>285994681</v>
      </c>
      <c r="G172" s="28">
        <v>3</v>
      </c>
      <c r="H172" s="29"/>
    </row>
    <row r="173" spans="1:8" s="30" customFormat="1">
      <c r="A173" s="50">
        <v>44593</v>
      </c>
      <c r="B173" s="37" t="s">
        <v>242</v>
      </c>
      <c r="C173" s="24" t="s">
        <v>246</v>
      </c>
      <c r="D173" s="51">
        <v>200000</v>
      </c>
      <c r="E173" s="51"/>
      <c r="F173" s="51">
        <f t="shared" si="1"/>
        <v>286194681</v>
      </c>
      <c r="G173" s="28">
        <v>3</v>
      </c>
      <c r="H173" s="29"/>
    </row>
    <row r="174" spans="1:8" s="30" customFormat="1">
      <c r="A174" s="50">
        <v>44593</v>
      </c>
      <c r="B174" s="37" t="s">
        <v>242</v>
      </c>
      <c r="C174" s="289" t="s">
        <v>21</v>
      </c>
      <c r="D174" s="51">
        <v>202200</v>
      </c>
      <c r="E174" s="51"/>
      <c r="F174" s="51">
        <f t="shared" si="1"/>
        <v>286396881</v>
      </c>
      <c r="G174" s="28">
        <v>3</v>
      </c>
      <c r="H174" s="29"/>
    </row>
    <row r="175" spans="1:8" s="30" customFormat="1">
      <c r="A175" s="50">
        <v>44593</v>
      </c>
      <c r="B175" s="37" t="s">
        <v>242</v>
      </c>
      <c r="C175" s="24" t="s">
        <v>155</v>
      </c>
      <c r="D175" s="51">
        <v>500000</v>
      </c>
      <c r="E175" s="51"/>
      <c r="F175" s="51">
        <f t="shared" si="1"/>
        <v>286896881</v>
      </c>
      <c r="G175" s="28">
        <v>3</v>
      </c>
      <c r="H175" s="29"/>
    </row>
    <row r="176" spans="1:8" s="30" customFormat="1">
      <c r="A176" s="50">
        <v>44594</v>
      </c>
      <c r="B176" s="37" t="s">
        <v>248</v>
      </c>
      <c r="C176" s="24" t="s">
        <v>249</v>
      </c>
      <c r="D176" s="51">
        <v>100000</v>
      </c>
      <c r="E176" s="51"/>
      <c r="F176" s="51">
        <f t="shared" si="1"/>
        <v>286996881</v>
      </c>
      <c r="G176" s="28">
        <v>3</v>
      </c>
      <c r="H176" s="29"/>
    </row>
    <row r="177" spans="1:8" s="30" customFormat="1">
      <c r="A177" s="50">
        <v>44594</v>
      </c>
      <c r="B177" s="37" t="s">
        <v>248</v>
      </c>
      <c r="C177" s="24" t="s">
        <v>250</v>
      </c>
      <c r="D177" s="51">
        <v>100000</v>
      </c>
      <c r="E177" s="51"/>
      <c r="F177" s="51">
        <f t="shared" si="1"/>
        <v>287096881</v>
      </c>
      <c r="G177" s="28">
        <v>3</v>
      </c>
      <c r="H177" s="29"/>
    </row>
    <row r="178" spans="1:8" s="30" customFormat="1">
      <c r="A178" s="50">
        <v>44594</v>
      </c>
      <c r="B178" s="37" t="s">
        <v>248</v>
      </c>
      <c r="C178" s="289" t="s">
        <v>21</v>
      </c>
      <c r="D178" s="51">
        <v>100000</v>
      </c>
      <c r="E178" s="51"/>
      <c r="F178" s="51">
        <f t="shared" si="1"/>
        <v>287196881</v>
      </c>
      <c r="G178" s="28">
        <v>3</v>
      </c>
      <c r="H178" s="29"/>
    </row>
    <row r="179" spans="1:8" s="30" customFormat="1">
      <c r="A179" s="50">
        <v>44594</v>
      </c>
      <c r="B179" s="37" t="s">
        <v>248</v>
      </c>
      <c r="C179" s="24" t="s">
        <v>251</v>
      </c>
      <c r="D179" s="51">
        <v>200000</v>
      </c>
      <c r="E179" s="51"/>
      <c r="F179" s="51">
        <f t="shared" si="1"/>
        <v>287396881</v>
      </c>
      <c r="G179" s="28">
        <v>3</v>
      </c>
      <c r="H179" s="29"/>
    </row>
    <row r="180" spans="1:8" s="30" customFormat="1">
      <c r="A180" s="50">
        <v>44594</v>
      </c>
      <c r="B180" s="37" t="s">
        <v>248</v>
      </c>
      <c r="C180" s="24" t="s">
        <v>185</v>
      </c>
      <c r="D180" s="51">
        <v>500000</v>
      </c>
      <c r="E180" s="51"/>
      <c r="F180" s="51">
        <f t="shared" si="1"/>
        <v>287896881</v>
      </c>
      <c r="G180" s="28">
        <v>3</v>
      </c>
      <c r="H180" s="29"/>
    </row>
    <row r="181" spans="1:8" s="30" customFormat="1">
      <c r="A181" s="50">
        <v>44595</v>
      </c>
      <c r="B181" s="37" t="s">
        <v>252</v>
      </c>
      <c r="C181" s="289" t="s">
        <v>21</v>
      </c>
      <c r="D181" s="51">
        <v>200000</v>
      </c>
      <c r="E181" s="51"/>
      <c r="F181" s="51">
        <f t="shared" si="1"/>
        <v>288096881</v>
      </c>
      <c r="G181" s="28">
        <v>3</v>
      </c>
      <c r="H181" s="29"/>
    </row>
    <row r="182" spans="1:8" s="30" customFormat="1">
      <c r="A182" s="50">
        <v>44595</v>
      </c>
      <c r="B182" s="37" t="s">
        <v>252</v>
      </c>
      <c r="C182" s="24" t="s">
        <v>253</v>
      </c>
      <c r="D182" s="51">
        <v>200000</v>
      </c>
      <c r="E182" s="51"/>
      <c r="F182" s="51">
        <f t="shared" si="1"/>
        <v>288296881</v>
      </c>
      <c r="G182" s="28">
        <v>3</v>
      </c>
      <c r="H182" s="29"/>
    </row>
    <row r="183" spans="1:8" s="30" customFormat="1">
      <c r="A183" s="50">
        <v>44595</v>
      </c>
      <c r="B183" s="37" t="s">
        <v>252</v>
      </c>
      <c r="C183" s="24" t="s">
        <v>254</v>
      </c>
      <c r="D183" s="51">
        <v>600000</v>
      </c>
      <c r="E183" s="51"/>
      <c r="F183" s="51">
        <f t="shared" si="1"/>
        <v>288896881</v>
      </c>
      <c r="G183" s="28">
        <v>3</v>
      </c>
      <c r="H183" s="29"/>
    </row>
    <row r="184" spans="1:8" s="30" customFormat="1">
      <c r="A184" s="50">
        <v>44598</v>
      </c>
      <c r="B184" s="37" t="s">
        <v>255</v>
      </c>
      <c r="C184" s="24" t="s">
        <v>259</v>
      </c>
      <c r="D184" s="51">
        <v>50000</v>
      </c>
      <c r="E184" s="51"/>
      <c r="F184" s="51">
        <f t="shared" si="1"/>
        <v>288946881</v>
      </c>
      <c r="G184" s="28">
        <v>3</v>
      </c>
      <c r="H184" s="29"/>
    </row>
    <row r="185" spans="1:8" s="30" customFormat="1">
      <c r="A185" s="50">
        <v>44598</v>
      </c>
      <c r="B185" s="37" t="s">
        <v>255</v>
      </c>
      <c r="C185" s="24" t="s">
        <v>260</v>
      </c>
      <c r="D185" s="51">
        <v>500000</v>
      </c>
      <c r="E185" s="51"/>
      <c r="F185" s="51">
        <f t="shared" si="1"/>
        <v>289446881</v>
      </c>
      <c r="G185" s="28">
        <v>3</v>
      </c>
      <c r="H185" s="29"/>
    </row>
    <row r="186" spans="1:8" s="30" customFormat="1">
      <c r="A186" s="50">
        <v>44598</v>
      </c>
      <c r="B186" s="37" t="s">
        <v>255</v>
      </c>
      <c r="C186" s="24" t="s">
        <v>261</v>
      </c>
      <c r="D186" s="51">
        <v>1000000</v>
      </c>
      <c r="E186" s="51"/>
      <c r="F186" s="51">
        <f t="shared" si="1"/>
        <v>290446881</v>
      </c>
      <c r="G186" s="28">
        <v>3</v>
      </c>
      <c r="H186" s="29"/>
    </row>
    <row r="187" spans="1:8" s="30" customFormat="1">
      <c r="A187" s="50">
        <v>44599</v>
      </c>
      <c r="B187" s="37" t="s">
        <v>256</v>
      </c>
      <c r="C187" s="33" t="s">
        <v>117</v>
      </c>
      <c r="D187" s="51">
        <v>100000</v>
      </c>
      <c r="E187" s="51"/>
      <c r="F187" s="51">
        <f t="shared" si="1"/>
        <v>290546881</v>
      </c>
      <c r="G187" s="28">
        <v>3</v>
      </c>
      <c r="H187" s="29"/>
    </row>
    <row r="188" spans="1:8" s="30" customFormat="1">
      <c r="A188" s="50">
        <v>44599</v>
      </c>
      <c r="B188" s="37" t="s">
        <v>256</v>
      </c>
      <c r="C188" s="24" t="s">
        <v>262</v>
      </c>
      <c r="D188" s="51">
        <v>200000</v>
      </c>
      <c r="E188" s="51"/>
      <c r="F188" s="51">
        <f t="shared" si="1"/>
        <v>290746881</v>
      </c>
      <c r="G188" s="28">
        <v>3</v>
      </c>
      <c r="H188" s="29"/>
    </row>
    <row r="189" spans="1:8" s="30" customFormat="1">
      <c r="A189" s="50">
        <v>44600</v>
      </c>
      <c r="B189" s="37" t="s">
        <v>257</v>
      </c>
      <c r="C189" s="24" t="s">
        <v>263</v>
      </c>
      <c r="D189" s="51">
        <v>50000</v>
      </c>
      <c r="E189" s="51"/>
      <c r="F189" s="51">
        <f t="shared" si="1"/>
        <v>290796881</v>
      </c>
      <c r="G189" s="28">
        <v>3</v>
      </c>
      <c r="H189" s="29"/>
    </row>
    <row r="190" spans="1:8" s="30" customFormat="1">
      <c r="A190" s="50">
        <v>44600</v>
      </c>
      <c r="B190" s="37" t="s">
        <v>257</v>
      </c>
      <c r="C190" s="24" t="s">
        <v>158</v>
      </c>
      <c r="D190" s="51">
        <v>200000</v>
      </c>
      <c r="E190" s="51"/>
      <c r="F190" s="51">
        <f t="shared" si="1"/>
        <v>290996881</v>
      </c>
      <c r="G190" s="28">
        <v>3</v>
      </c>
      <c r="H190" s="29"/>
    </row>
    <row r="191" spans="1:8" s="30" customFormat="1">
      <c r="A191" s="50">
        <v>44600</v>
      </c>
      <c r="B191" s="37" t="s">
        <v>257</v>
      </c>
      <c r="C191" s="289" t="s">
        <v>21</v>
      </c>
      <c r="D191" s="51">
        <v>200000</v>
      </c>
      <c r="E191" s="51"/>
      <c r="F191" s="51">
        <f t="shared" si="1"/>
        <v>291196881</v>
      </c>
      <c r="G191" s="28">
        <v>3</v>
      </c>
      <c r="H191" s="29"/>
    </row>
    <row r="192" spans="1:8" s="30" customFormat="1">
      <c r="A192" s="50">
        <v>44600</v>
      </c>
      <c r="B192" s="37" t="s">
        <v>257</v>
      </c>
      <c r="C192" s="24" t="s">
        <v>218</v>
      </c>
      <c r="D192" s="51">
        <v>1000000</v>
      </c>
      <c r="E192" s="51"/>
      <c r="F192" s="51">
        <f t="shared" si="1"/>
        <v>292196881</v>
      </c>
      <c r="G192" s="28">
        <v>3</v>
      </c>
      <c r="H192" s="29"/>
    </row>
    <row r="193" spans="1:8" s="30" customFormat="1">
      <c r="A193" s="50">
        <v>44601</v>
      </c>
      <c r="B193" s="37" t="s">
        <v>258</v>
      </c>
      <c r="C193" s="289" t="s">
        <v>21</v>
      </c>
      <c r="D193" s="51">
        <v>10000</v>
      </c>
      <c r="E193" s="51"/>
      <c r="F193" s="51">
        <f t="shared" si="1"/>
        <v>292206881</v>
      </c>
      <c r="G193" s="28">
        <v>3</v>
      </c>
      <c r="H193" s="29"/>
    </row>
    <row r="194" spans="1:8" s="30" customFormat="1">
      <c r="A194" s="50">
        <v>44601</v>
      </c>
      <c r="B194" s="37" t="s">
        <v>258</v>
      </c>
      <c r="C194" s="289" t="s">
        <v>21</v>
      </c>
      <c r="D194" s="51">
        <v>100000</v>
      </c>
      <c r="E194" s="51"/>
      <c r="F194" s="51">
        <f t="shared" si="1"/>
        <v>292306881</v>
      </c>
      <c r="G194" s="28">
        <v>3</v>
      </c>
      <c r="H194" s="29"/>
    </row>
    <row r="195" spans="1:8" s="30" customFormat="1">
      <c r="A195" s="50">
        <v>44601</v>
      </c>
      <c r="B195" s="37" t="s">
        <v>258</v>
      </c>
      <c r="C195" s="24" t="s">
        <v>139</v>
      </c>
      <c r="D195" s="51">
        <v>100000</v>
      </c>
      <c r="E195" s="51"/>
      <c r="F195" s="51">
        <f t="shared" si="1"/>
        <v>292406881</v>
      </c>
      <c r="G195" s="28">
        <v>3</v>
      </c>
      <c r="H195" s="29"/>
    </row>
    <row r="196" spans="1:8" s="30" customFormat="1">
      <c r="A196" s="50">
        <v>44602</v>
      </c>
      <c r="B196" s="37" t="s">
        <v>264</v>
      </c>
      <c r="C196" s="24" t="s">
        <v>265</v>
      </c>
      <c r="D196" s="51">
        <v>200000</v>
      </c>
      <c r="E196" s="51"/>
      <c r="F196" s="51">
        <f t="shared" si="1"/>
        <v>292606881</v>
      </c>
      <c r="G196" s="28">
        <v>3</v>
      </c>
      <c r="H196" s="29"/>
    </row>
    <row r="197" spans="1:8" s="30" customFormat="1">
      <c r="A197" s="50">
        <v>44602</v>
      </c>
      <c r="B197" s="37" t="s">
        <v>264</v>
      </c>
      <c r="C197" s="24" t="s">
        <v>266</v>
      </c>
      <c r="D197" s="51">
        <v>1000000</v>
      </c>
      <c r="E197" s="51"/>
      <c r="F197" s="51">
        <f t="shared" si="1"/>
        <v>293606881</v>
      </c>
      <c r="G197" s="28">
        <v>3</v>
      </c>
      <c r="H197" s="29"/>
    </row>
    <row r="198" spans="1:8" s="30" customFormat="1">
      <c r="A198" s="50">
        <v>44602</v>
      </c>
      <c r="B198" s="37" t="s">
        <v>264</v>
      </c>
      <c r="C198" s="289" t="s">
        <v>21</v>
      </c>
      <c r="D198" s="51">
        <v>2000000</v>
      </c>
      <c r="E198" s="51"/>
      <c r="F198" s="51">
        <f t="shared" si="1"/>
        <v>295606881</v>
      </c>
      <c r="G198" s="28">
        <v>3</v>
      </c>
      <c r="H198" s="29"/>
    </row>
    <row r="199" spans="1:8" s="30" customFormat="1">
      <c r="A199" s="50">
        <v>44603</v>
      </c>
      <c r="B199" s="37" t="s">
        <v>267</v>
      </c>
      <c r="C199" s="289" t="s">
        <v>226</v>
      </c>
      <c r="D199" s="51">
        <v>200000</v>
      </c>
      <c r="E199" s="51"/>
      <c r="F199" s="51">
        <f t="shared" si="1"/>
        <v>295806881</v>
      </c>
      <c r="G199" s="28">
        <v>3</v>
      </c>
      <c r="H199" s="29"/>
    </row>
    <row r="200" spans="1:8" s="30" customFormat="1">
      <c r="A200" s="50">
        <v>44603</v>
      </c>
      <c r="B200" s="37" t="s">
        <v>267</v>
      </c>
      <c r="C200" s="24" t="s">
        <v>2438</v>
      </c>
      <c r="D200" s="51">
        <v>500000</v>
      </c>
      <c r="E200" s="51"/>
      <c r="F200" s="51">
        <f t="shared" si="1"/>
        <v>296306881</v>
      </c>
      <c r="G200" s="28">
        <v>3</v>
      </c>
      <c r="H200" s="29"/>
    </row>
    <row r="201" spans="1:8" s="30" customFormat="1">
      <c r="A201" s="52">
        <v>44604</v>
      </c>
      <c r="B201" s="53" t="s">
        <v>268</v>
      </c>
      <c r="C201" s="24" t="s">
        <v>955</v>
      </c>
      <c r="D201" s="51">
        <v>100000</v>
      </c>
      <c r="E201" s="51"/>
      <c r="F201" s="51">
        <f t="shared" si="1"/>
        <v>296406881</v>
      </c>
      <c r="G201" s="28">
        <v>3</v>
      </c>
      <c r="H201" s="29"/>
    </row>
    <row r="202" spans="1:8" s="30" customFormat="1">
      <c r="A202" s="52">
        <v>44604</v>
      </c>
      <c r="B202" s="53" t="s">
        <v>268</v>
      </c>
      <c r="C202" s="289" t="s">
        <v>21</v>
      </c>
      <c r="D202" s="51">
        <v>200000</v>
      </c>
      <c r="E202" s="51"/>
      <c r="F202" s="51">
        <f t="shared" si="1"/>
        <v>296606881</v>
      </c>
      <c r="G202" s="28">
        <v>3</v>
      </c>
      <c r="H202" s="29"/>
    </row>
    <row r="203" spans="1:8" s="30" customFormat="1" ht="25.5">
      <c r="A203" s="52">
        <v>44605</v>
      </c>
      <c r="B203" s="37" t="s">
        <v>269</v>
      </c>
      <c r="C203" s="31" t="s">
        <v>2439</v>
      </c>
      <c r="D203" s="51">
        <v>100000</v>
      </c>
      <c r="E203" s="51"/>
      <c r="F203" s="51">
        <f t="shared" si="1"/>
        <v>296706881</v>
      </c>
      <c r="G203" s="28">
        <v>3</v>
      </c>
      <c r="H203" s="29"/>
    </row>
    <row r="204" spans="1:8" s="30" customFormat="1">
      <c r="A204" s="52">
        <v>44605</v>
      </c>
      <c r="B204" s="37" t="s">
        <v>269</v>
      </c>
      <c r="C204" s="24" t="s">
        <v>208</v>
      </c>
      <c r="D204" s="51">
        <v>200000</v>
      </c>
      <c r="E204" s="51"/>
      <c r="F204" s="51">
        <f t="shared" si="1"/>
        <v>296906881</v>
      </c>
      <c r="G204" s="28">
        <v>3</v>
      </c>
      <c r="H204" s="29"/>
    </row>
    <row r="205" spans="1:8" s="30" customFormat="1">
      <c r="A205" s="52">
        <v>44605</v>
      </c>
      <c r="B205" s="37" t="s">
        <v>269</v>
      </c>
      <c r="C205" s="24" t="s">
        <v>2440</v>
      </c>
      <c r="D205" s="51">
        <v>500000</v>
      </c>
      <c r="E205" s="54"/>
      <c r="F205" s="51">
        <f t="shared" si="1"/>
        <v>297406881</v>
      </c>
      <c r="G205" s="28">
        <v>3</v>
      </c>
      <c r="H205" s="29"/>
    </row>
    <row r="206" spans="1:8" s="30" customFormat="1">
      <c r="A206" s="52">
        <v>44605</v>
      </c>
      <c r="B206" s="37" t="s">
        <v>269</v>
      </c>
      <c r="C206" s="24" t="s">
        <v>270</v>
      </c>
      <c r="D206" s="51">
        <v>5000000</v>
      </c>
      <c r="E206" s="54"/>
      <c r="F206" s="51">
        <f t="shared" si="1"/>
        <v>302406881</v>
      </c>
      <c r="G206" s="28">
        <v>3</v>
      </c>
      <c r="H206" s="29"/>
    </row>
    <row r="207" spans="1:8" s="30" customFormat="1">
      <c r="A207" s="52">
        <v>44606</v>
      </c>
      <c r="B207" s="37" t="s">
        <v>271</v>
      </c>
      <c r="C207" s="24" t="s">
        <v>2441</v>
      </c>
      <c r="D207" s="51">
        <v>100000</v>
      </c>
      <c r="E207" s="51"/>
      <c r="F207" s="51">
        <f t="shared" si="1"/>
        <v>302506881</v>
      </c>
      <c r="G207" s="28">
        <v>3</v>
      </c>
      <c r="H207" s="29"/>
    </row>
    <row r="208" spans="1:8" s="30" customFormat="1">
      <c r="A208" s="52">
        <v>44607</v>
      </c>
      <c r="B208" s="37" t="s">
        <v>272</v>
      </c>
      <c r="C208" s="289" t="s">
        <v>21</v>
      </c>
      <c r="D208" s="51">
        <v>10000</v>
      </c>
      <c r="E208" s="51"/>
      <c r="F208" s="51">
        <f t="shared" si="1"/>
        <v>302516881</v>
      </c>
      <c r="G208" s="28">
        <v>3</v>
      </c>
      <c r="H208" s="29"/>
    </row>
    <row r="209" spans="1:8" s="30" customFormat="1">
      <c r="A209" s="52">
        <v>44607</v>
      </c>
      <c r="B209" s="37" t="s">
        <v>272</v>
      </c>
      <c r="C209" s="24" t="s">
        <v>273</v>
      </c>
      <c r="D209" s="51">
        <v>50000</v>
      </c>
      <c r="E209" s="51"/>
      <c r="F209" s="51">
        <f t="shared" si="1"/>
        <v>302566881</v>
      </c>
      <c r="G209" s="28">
        <v>3</v>
      </c>
      <c r="H209" s="29"/>
    </row>
    <row r="210" spans="1:8" s="30" customFormat="1">
      <c r="A210" s="52">
        <v>44607</v>
      </c>
      <c r="B210" s="37" t="s">
        <v>272</v>
      </c>
      <c r="C210" s="24" t="s">
        <v>204</v>
      </c>
      <c r="D210" s="51">
        <v>50000</v>
      </c>
      <c r="E210" s="51"/>
      <c r="F210" s="51">
        <f t="shared" si="1"/>
        <v>302616881</v>
      </c>
      <c r="G210" s="28">
        <v>3</v>
      </c>
      <c r="H210" s="29"/>
    </row>
    <row r="211" spans="1:8" s="30" customFormat="1">
      <c r="A211" s="52">
        <v>44607</v>
      </c>
      <c r="B211" s="37" t="s">
        <v>272</v>
      </c>
      <c r="C211" s="24" t="s">
        <v>274</v>
      </c>
      <c r="D211" s="51">
        <v>650000</v>
      </c>
      <c r="E211" s="51"/>
      <c r="F211" s="51">
        <f t="shared" si="1"/>
        <v>303266881</v>
      </c>
      <c r="G211" s="28">
        <v>3</v>
      </c>
      <c r="H211" s="29"/>
    </row>
    <row r="212" spans="1:8" s="30" customFormat="1">
      <c r="A212" s="52">
        <v>44608</v>
      </c>
      <c r="B212" s="53" t="s">
        <v>275</v>
      </c>
      <c r="C212" s="289" t="s">
        <v>21</v>
      </c>
      <c r="D212" s="51">
        <v>40000</v>
      </c>
      <c r="E212" s="51"/>
      <c r="F212" s="51">
        <f t="shared" si="1"/>
        <v>303306881</v>
      </c>
      <c r="G212" s="28">
        <v>3</v>
      </c>
      <c r="H212" s="29"/>
    </row>
    <row r="213" spans="1:8" s="30" customFormat="1">
      <c r="A213" s="52">
        <v>44608</v>
      </c>
      <c r="B213" s="53" t="s">
        <v>275</v>
      </c>
      <c r="C213" s="24" t="s">
        <v>152</v>
      </c>
      <c r="D213" s="51">
        <v>50000</v>
      </c>
      <c r="E213" s="55"/>
      <c r="F213" s="51">
        <f t="shared" si="1"/>
        <v>303356881</v>
      </c>
      <c r="G213" s="28">
        <v>3</v>
      </c>
      <c r="H213" s="29"/>
    </row>
    <row r="214" spans="1:8" s="30" customFormat="1">
      <c r="A214" s="52">
        <v>44608</v>
      </c>
      <c r="B214" s="53" t="s">
        <v>275</v>
      </c>
      <c r="C214" s="24" t="s">
        <v>2442</v>
      </c>
      <c r="D214" s="51">
        <v>300000</v>
      </c>
      <c r="E214" s="54"/>
      <c r="F214" s="51">
        <f t="shared" si="1"/>
        <v>303656881</v>
      </c>
      <c r="G214" s="28">
        <v>3</v>
      </c>
      <c r="H214" s="29"/>
    </row>
    <row r="215" spans="1:8" s="30" customFormat="1">
      <c r="A215" s="52">
        <v>44609</v>
      </c>
      <c r="B215" s="53" t="s">
        <v>276</v>
      </c>
      <c r="C215" s="24" t="s">
        <v>278</v>
      </c>
      <c r="D215" s="51">
        <v>100000</v>
      </c>
      <c r="E215" s="54"/>
      <c r="F215" s="51">
        <f t="shared" si="1"/>
        <v>303756881</v>
      </c>
      <c r="G215" s="28">
        <v>3</v>
      </c>
      <c r="H215" s="29"/>
    </row>
    <row r="216" spans="1:8" s="30" customFormat="1">
      <c r="A216" s="52">
        <v>44610</v>
      </c>
      <c r="B216" s="53" t="s">
        <v>54</v>
      </c>
      <c r="C216" s="289" t="s">
        <v>21</v>
      </c>
      <c r="D216" s="51">
        <v>10000</v>
      </c>
      <c r="E216" s="54"/>
      <c r="F216" s="51">
        <f t="shared" si="1"/>
        <v>303766881</v>
      </c>
      <c r="G216" s="28">
        <v>3</v>
      </c>
      <c r="H216" s="32"/>
    </row>
    <row r="217" spans="1:8" s="30" customFormat="1">
      <c r="A217" s="52">
        <v>44610</v>
      </c>
      <c r="B217" s="53" t="s">
        <v>54</v>
      </c>
      <c r="C217" s="289" t="s">
        <v>21</v>
      </c>
      <c r="D217" s="51">
        <v>10000</v>
      </c>
      <c r="E217" s="54"/>
      <c r="F217" s="51">
        <f t="shared" si="1"/>
        <v>303776881</v>
      </c>
      <c r="G217" s="28">
        <v>3</v>
      </c>
      <c r="H217" s="32"/>
    </row>
    <row r="218" spans="1:8" s="30" customFormat="1">
      <c r="A218" s="52">
        <v>44610</v>
      </c>
      <c r="B218" s="53" t="s">
        <v>54</v>
      </c>
      <c r="C218" s="289" t="s">
        <v>21</v>
      </c>
      <c r="D218" s="51">
        <v>30000</v>
      </c>
      <c r="E218" s="54"/>
      <c r="F218" s="51">
        <f t="shared" si="1"/>
        <v>303806881</v>
      </c>
      <c r="G218" s="28">
        <v>3</v>
      </c>
      <c r="H218" s="29"/>
    </row>
    <row r="219" spans="1:8" s="30" customFormat="1">
      <c r="A219" s="52">
        <v>44610</v>
      </c>
      <c r="B219" s="53" t="s">
        <v>54</v>
      </c>
      <c r="C219" s="24" t="s">
        <v>143</v>
      </c>
      <c r="D219" s="51">
        <v>100000</v>
      </c>
      <c r="E219" s="54"/>
      <c r="F219" s="51">
        <f t="shared" si="1"/>
        <v>303906881</v>
      </c>
      <c r="G219" s="28">
        <v>3</v>
      </c>
      <c r="H219" s="29"/>
    </row>
    <row r="220" spans="1:8" s="30" customFormat="1">
      <c r="A220" s="52">
        <v>44610</v>
      </c>
      <c r="B220" s="53" t="s">
        <v>54</v>
      </c>
      <c r="C220" s="24" t="s">
        <v>153</v>
      </c>
      <c r="D220" s="51">
        <v>100000</v>
      </c>
      <c r="E220" s="54"/>
      <c r="F220" s="51">
        <f t="shared" si="1"/>
        <v>304006881</v>
      </c>
      <c r="G220" s="28">
        <v>3</v>
      </c>
      <c r="H220" s="29"/>
    </row>
    <row r="221" spans="1:8" s="30" customFormat="1">
      <c r="A221" s="52">
        <v>44610</v>
      </c>
      <c r="B221" s="53" t="s">
        <v>54</v>
      </c>
      <c r="C221" s="34" t="s">
        <v>279</v>
      </c>
      <c r="D221" s="51">
        <v>400000</v>
      </c>
      <c r="E221" s="54"/>
      <c r="F221" s="51">
        <f t="shared" si="1"/>
        <v>304406881</v>
      </c>
      <c r="G221" s="28">
        <v>3</v>
      </c>
      <c r="H221" s="29"/>
    </row>
    <row r="222" spans="1:8" s="30" customFormat="1">
      <c r="A222" s="52">
        <v>44611</v>
      </c>
      <c r="B222" s="56" t="s">
        <v>55</v>
      </c>
      <c r="C222" s="289" t="s">
        <v>21</v>
      </c>
      <c r="D222" s="51">
        <v>10000</v>
      </c>
      <c r="E222" s="54"/>
      <c r="F222" s="51">
        <f t="shared" si="1"/>
        <v>304416881</v>
      </c>
      <c r="G222" s="28">
        <v>3</v>
      </c>
      <c r="H222" s="29"/>
    </row>
    <row r="223" spans="1:8" s="30" customFormat="1">
      <c r="A223" s="52">
        <v>44611</v>
      </c>
      <c r="B223" s="56" t="s">
        <v>55</v>
      </c>
      <c r="C223" s="289" t="s">
        <v>21</v>
      </c>
      <c r="D223" s="51">
        <v>10000</v>
      </c>
      <c r="E223" s="54"/>
      <c r="F223" s="51">
        <f t="shared" si="1"/>
        <v>304426881</v>
      </c>
      <c r="G223" s="28">
        <v>3</v>
      </c>
      <c r="H223" s="29"/>
    </row>
    <row r="224" spans="1:8" s="30" customFormat="1">
      <c r="A224" s="52">
        <v>44611</v>
      </c>
      <c r="B224" s="56" t="s">
        <v>55</v>
      </c>
      <c r="C224" s="289" t="s">
        <v>21</v>
      </c>
      <c r="D224" s="51">
        <v>10000</v>
      </c>
      <c r="E224" s="54"/>
      <c r="F224" s="51">
        <f t="shared" si="1"/>
        <v>304436881</v>
      </c>
      <c r="G224" s="28">
        <v>3</v>
      </c>
      <c r="H224" s="29"/>
    </row>
    <row r="225" spans="1:8" s="30" customFormat="1">
      <c r="A225" s="52">
        <v>44611</v>
      </c>
      <c r="B225" s="56" t="s">
        <v>55</v>
      </c>
      <c r="C225" s="289" t="s">
        <v>21</v>
      </c>
      <c r="D225" s="59">
        <v>10000</v>
      </c>
      <c r="E225" s="54"/>
      <c r="F225" s="51">
        <f t="shared" si="1"/>
        <v>304446881</v>
      </c>
      <c r="G225" s="60">
        <v>3</v>
      </c>
      <c r="H225" s="29"/>
    </row>
    <row r="226" spans="1:8" s="30" customFormat="1">
      <c r="A226" s="52">
        <v>44611</v>
      </c>
      <c r="B226" s="56" t="s">
        <v>55</v>
      </c>
      <c r="C226" s="289" t="s">
        <v>21</v>
      </c>
      <c r="D226" s="59">
        <v>10000</v>
      </c>
      <c r="E226" s="54"/>
      <c r="F226" s="51">
        <f t="shared" si="1"/>
        <v>304456881</v>
      </c>
      <c r="G226" s="60">
        <v>3</v>
      </c>
      <c r="H226" s="29"/>
    </row>
    <row r="227" spans="1:8" s="30" customFormat="1">
      <c r="A227" s="52">
        <v>44611</v>
      </c>
      <c r="B227" s="56" t="s">
        <v>55</v>
      </c>
      <c r="C227" s="289" t="s">
        <v>21</v>
      </c>
      <c r="D227" s="59">
        <v>10000</v>
      </c>
      <c r="E227" s="54"/>
      <c r="F227" s="51">
        <f t="shared" si="1"/>
        <v>304466881</v>
      </c>
      <c r="G227" s="28">
        <v>3</v>
      </c>
      <c r="H227" s="29"/>
    </row>
    <row r="228" spans="1:8" s="30" customFormat="1">
      <c r="A228" s="52">
        <v>44611</v>
      </c>
      <c r="B228" s="56" t="s">
        <v>55</v>
      </c>
      <c r="C228" s="289" t="s">
        <v>21</v>
      </c>
      <c r="D228" s="59">
        <v>30000</v>
      </c>
      <c r="E228" s="54"/>
      <c r="F228" s="51">
        <f t="shared" si="1"/>
        <v>304496881</v>
      </c>
      <c r="G228" s="28">
        <v>3</v>
      </c>
      <c r="H228" s="29"/>
    </row>
    <row r="229" spans="1:8" s="30" customFormat="1">
      <c r="A229" s="52">
        <v>44611</v>
      </c>
      <c r="B229" s="56" t="s">
        <v>55</v>
      </c>
      <c r="C229" s="24" t="s">
        <v>280</v>
      </c>
      <c r="D229" s="59">
        <v>100000</v>
      </c>
      <c r="E229" s="54"/>
      <c r="F229" s="51">
        <f t="shared" si="1"/>
        <v>304596881</v>
      </c>
      <c r="G229" s="28">
        <v>3</v>
      </c>
      <c r="H229" s="29"/>
    </row>
    <row r="230" spans="1:8" s="30" customFormat="1">
      <c r="A230" s="57">
        <v>44612</v>
      </c>
      <c r="B230" s="58" t="s">
        <v>56</v>
      </c>
      <c r="C230" s="289" t="s">
        <v>21</v>
      </c>
      <c r="D230" s="59">
        <v>5000</v>
      </c>
      <c r="E230" s="54"/>
      <c r="F230" s="51">
        <f t="shared" si="1"/>
        <v>304601881</v>
      </c>
      <c r="G230" s="28">
        <v>3</v>
      </c>
      <c r="H230" s="29"/>
    </row>
    <row r="231" spans="1:8" s="30" customFormat="1">
      <c r="A231" s="57">
        <v>44612</v>
      </c>
      <c r="B231" s="58" t="s">
        <v>56</v>
      </c>
      <c r="C231" s="289" t="s">
        <v>21</v>
      </c>
      <c r="D231" s="59">
        <v>10000</v>
      </c>
      <c r="E231" s="54"/>
      <c r="F231" s="51">
        <f t="shared" si="1"/>
        <v>304611881</v>
      </c>
      <c r="G231" s="28">
        <v>3</v>
      </c>
      <c r="H231" s="29"/>
    </row>
    <row r="232" spans="1:8" s="30" customFormat="1">
      <c r="A232" s="57">
        <v>44612</v>
      </c>
      <c r="B232" s="58" t="s">
        <v>56</v>
      </c>
      <c r="C232" s="289" t="s">
        <v>21</v>
      </c>
      <c r="D232" s="59">
        <v>10000</v>
      </c>
      <c r="E232" s="54"/>
      <c r="F232" s="51">
        <f t="shared" ref="F232:F295" si="2">F231+D232-E232</f>
        <v>304621881</v>
      </c>
      <c r="G232" s="28">
        <v>3</v>
      </c>
      <c r="H232" s="29"/>
    </row>
    <row r="233" spans="1:8" s="30" customFormat="1">
      <c r="A233" s="57">
        <v>44612</v>
      </c>
      <c r="B233" s="58" t="s">
        <v>56</v>
      </c>
      <c r="C233" s="289" t="s">
        <v>21</v>
      </c>
      <c r="D233" s="59">
        <v>20000</v>
      </c>
      <c r="E233" s="54"/>
      <c r="F233" s="51">
        <f t="shared" si="2"/>
        <v>304641881</v>
      </c>
      <c r="G233" s="28">
        <v>3</v>
      </c>
      <c r="H233" s="29"/>
    </row>
    <row r="234" spans="1:8" s="30" customFormat="1">
      <c r="A234" s="57">
        <v>44612</v>
      </c>
      <c r="B234" s="58" t="s">
        <v>56</v>
      </c>
      <c r="C234" s="24" t="s">
        <v>281</v>
      </c>
      <c r="D234" s="59">
        <v>50000</v>
      </c>
      <c r="E234" s="54"/>
      <c r="F234" s="51">
        <f t="shared" si="2"/>
        <v>304691881</v>
      </c>
      <c r="G234" s="28">
        <v>3</v>
      </c>
      <c r="H234" s="29"/>
    </row>
    <row r="235" spans="1:8" s="30" customFormat="1">
      <c r="A235" s="57">
        <v>44612</v>
      </c>
      <c r="B235" s="58" t="s">
        <v>56</v>
      </c>
      <c r="C235" s="289" t="s">
        <v>21</v>
      </c>
      <c r="D235" s="59">
        <v>50000</v>
      </c>
      <c r="E235" s="54"/>
      <c r="F235" s="51">
        <f t="shared" si="2"/>
        <v>304741881</v>
      </c>
      <c r="G235" s="28">
        <v>3</v>
      </c>
      <c r="H235" s="29"/>
    </row>
    <row r="236" spans="1:8" s="30" customFormat="1">
      <c r="A236" s="57">
        <v>44612</v>
      </c>
      <c r="B236" s="58" t="s">
        <v>56</v>
      </c>
      <c r="C236" s="24" t="s">
        <v>146</v>
      </c>
      <c r="D236" s="59">
        <v>100000</v>
      </c>
      <c r="E236" s="54"/>
      <c r="F236" s="51">
        <f t="shared" si="2"/>
        <v>304841881</v>
      </c>
      <c r="G236" s="28">
        <v>3</v>
      </c>
      <c r="H236" s="29"/>
    </row>
    <row r="237" spans="1:8" s="30" customFormat="1">
      <c r="A237" s="57">
        <v>44612</v>
      </c>
      <c r="B237" s="58" t="s">
        <v>56</v>
      </c>
      <c r="C237" s="24" t="s">
        <v>282</v>
      </c>
      <c r="D237" s="59">
        <v>100000</v>
      </c>
      <c r="E237" s="54"/>
      <c r="F237" s="51">
        <f t="shared" si="2"/>
        <v>304941881</v>
      </c>
      <c r="G237" s="28">
        <v>3</v>
      </c>
      <c r="H237" s="29"/>
    </row>
    <row r="238" spans="1:8" s="30" customFormat="1">
      <c r="A238" s="57">
        <v>44613</v>
      </c>
      <c r="B238" s="58" t="s">
        <v>57</v>
      </c>
      <c r="C238" s="289" t="s">
        <v>21</v>
      </c>
      <c r="D238" s="59">
        <v>1000</v>
      </c>
      <c r="E238" s="54"/>
      <c r="F238" s="51">
        <f t="shared" si="2"/>
        <v>304942881</v>
      </c>
      <c r="G238" s="28">
        <v>3</v>
      </c>
      <c r="H238" s="29"/>
    </row>
    <row r="239" spans="1:8" s="30" customFormat="1">
      <c r="A239" s="57">
        <v>44613</v>
      </c>
      <c r="B239" s="58" t="s">
        <v>57</v>
      </c>
      <c r="C239" s="289" t="s">
        <v>21</v>
      </c>
      <c r="D239" s="59">
        <v>2000</v>
      </c>
      <c r="E239" s="54"/>
      <c r="F239" s="51">
        <f t="shared" si="2"/>
        <v>304944881</v>
      </c>
      <c r="G239" s="28">
        <v>3</v>
      </c>
      <c r="H239" s="29"/>
    </row>
    <row r="240" spans="1:8" s="30" customFormat="1">
      <c r="A240" s="57">
        <v>44613</v>
      </c>
      <c r="B240" s="58" t="s">
        <v>57</v>
      </c>
      <c r="C240" s="289" t="s">
        <v>21</v>
      </c>
      <c r="D240" s="59">
        <v>6000</v>
      </c>
      <c r="E240" s="54"/>
      <c r="F240" s="51">
        <f t="shared" si="2"/>
        <v>304950881</v>
      </c>
      <c r="G240" s="28">
        <v>3</v>
      </c>
      <c r="H240" s="29"/>
    </row>
    <row r="241" spans="1:8" s="30" customFormat="1">
      <c r="A241" s="57">
        <v>44613</v>
      </c>
      <c r="B241" s="58" t="s">
        <v>57</v>
      </c>
      <c r="C241" s="289" t="s">
        <v>21</v>
      </c>
      <c r="D241" s="59">
        <v>10000</v>
      </c>
      <c r="E241" s="54"/>
      <c r="F241" s="51">
        <f t="shared" si="2"/>
        <v>304960881</v>
      </c>
      <c r="G241" s="28">
        <v>3</v>
      </c>
      <c r="H241" s="29"/>
    </row>
    <row r="242" spans="1:8" s="30" customFormat="1">
      <c r="A242" s="57">
        <v>44613</v>
      </c>
      <c r="B242" s="58" t="s">
        <v>57</v>
      </c>
      <c r="C242" s="289" t="s">
        <v>21</v>
      </c>
      <c r="D242" s="59">
        <v>10000</v>
      </c>
      <c r="E242" s="54"/>
      <c r="F242" s="51">
        <f t="shared" si="2"/>
        <v>304970881</v>
      </c>
      <c r="G242" s="28">
        <v>3</v>
      </c>
      <c r="H242" s="29"/>
    </row>
    <row r="243" spans="1:8" s="30" customFormat="1">
      <c r="A243" s="57">
        <v>44613</v>
      </c>
      <c r="B243" s="58" t="s">
        <v>57</v>
      </c>
      <c r="C243" s="289" t="s">
        <v>21</v>
      </c>
      <c r="D243" s="59">
        <v>10000</v>
      </c>
      <c r="E243" s="54"/>
      <c r="F243" s="51">
        <f t="shared" si="2"/>
        <v>304980881</v>
      </c>
      <c r="G243" s="28">
        <v>3</v>
      </c>
      <c r="H243" s="29"/>
    </row>
    <row r="244" spans="1:8" s="30" customFormat="1">
      <c r="A244" s="57">
        <v>44613</v>
      </c>
      <c r="B244" s="58" t="s">
        <v>57</v>
      </c>
      <c r="C244" s="289" t="s">
        <v>21</v>
      </c>
      <c r="D244" s="59">
        <v>10000</v>
      </c>
      <c r="E244" s="54"/>
      <c r="F244" s="51">
        <f t="shared" si="2"/>
        <v>304990881</v>
      </c>
      <c r="G244" s="28">
        <v>3</v>
      </c>
      <c r="H244" s="29"/>
    </row>
    <row r="245" spans="1:8" s="30" customFormat="1">
      <c r="A245" s="57">
        <v>44613</v>
      </c>
      <c r="B245" s="58" t="s">
        <v>57</v>
      </c>
      <c r="C245" s="289" t="s">
        <v>21</v>
      </c>
      <c r="D245" s="59">
        <v>12000</v>
      </c>
      <c r="E245" s="54"/>
      <c r="F245" s="51">
        <f t="shared" si="2"/>
        <v>305002881</v>
      </c>
      <c r="G245" s="28">
        <v>3</v>
      </c>
      <c r="H245" s="29"/>
    </row>
    <row r="246" spans="1:8" s="30" customFormat="1">
      <c r="A246" s="57">
        <v>44613</v>
      </c>
      <c r="B246" s="58" t="s">
        <v>57</v>
      </c>
      <c r="C246" s="289" t="s">
        <v>21</v>
      </c>
      <c r="D246" s="59">
        <v>20000</v>
      </c>
      <c r="E246" s="54"/>
      <c r="F246" s="51">
        <f t="shared" si="2"/>
        <v>305022881</v>
      </c>
      <c r="G246" s="28">
        <v>3</v>
      </c>
      <c r="H246" s="29"/>
    </row>
    <row r="247" spans="1:8" s="30" customFormat="1">
      <c r="A247" s="57">
        <v>44613</v>
      </c>
      <c r="B247" s="58" t="s">
        <v>57</v>
      </c>
      <c r="C247" s="289" t="s">
        <v>21</v>
      </c>
      <c r="D247" s="59">
        <v>20000</v>
      </c>
      <c r="E247" s="54"/>
      <c r="F247" s="51">
        <f t="shared" si="2"/>
        <v>305042881</v>
      </c>
      <c r="G247" s="28">
        <v>3</v>
      </c>
      <c r="H247" s="29"/>
    </row>
    <row r="248" spans="1:8" s="30" customFormat="1">
      <c r="A248" s="57">
        <v>44613</v>
      </c>
      <c r="B248" s="58" t="s">
        <v>57</v>
      </c>
      <c r="C248" s="289" t="s">
        <v>21</v>
      </c>
      <c r="D248" s="59">
        <v>20000</v>
      </c>
      <c r="E248" s="54"/>
      <c r="F248" s="51">
        <f t="shared" si="2"/>
        <v>305062881</v>
      </c>
      <c r="G248" s="28">
        <v>3</v>
      </c>
      <c r="H248" s="29"/>
    </row>
    <row r="249" spans="1:8" s="30" customFormat="1">
      <c r="A249" s="57">
        <v>44613</v>
      </c>
      <c r="B249" s="58" t="s">
        <v>57</v>
      </c>
      <c r="C249" s="289" t="s">
        <v>21</v>
      </c>
      <c r="D249" s="59">
        <v>25000</v>
      </c>
      <c r="E249" s="54"/>
      <c r="F249" s="51">
        <f t="shared" si="2"/>
        <v>305087881</v>
      </c>
      <c r="G249" s="28">
        <v>3</v>
      </c>
      <c r="H249" s="29"/>
    </row>
    <row r="250" spans="1:8" s="30" customFormat="1">
      <c r="A250" s="57">
        <v>44613</v>
      </c>
      <c r="B250" s="58" t="s">
        <v>57</v>
      </c>
      <c r="C250" s="24" t="s">
        <v>283</v>
      </c>
      <c r="D250" s="59">
        <v>50000</v>
      </c>
      <c r="E250" s="54"/>
      <c r="F250" s="51">
        <f t="shared" si="2"/>
        <v>305137881</v>
      </c>
      <c r="G250" s="28">
        <v>3</v>
      </c>
      <c r="H250" s="29"/>
    </row>
    <row r="251" spans="1:8" s="30" customFormat="1">
      <c r="A251" s="57">
        <v>44613</v>
      </c>
      <c r="B251" s="58" t="s">
        <v>57</v>
      </c>
      <c r="C251" s="24" t="s">
        <v>284</v>
      </c>
      <c r="D251" s="59">
        <v>200000</v>
      </c>
      <c r="E251" s="54"/>
      <c r="F251" s="51">
        <f t="shared" si="2"/>
        <v>305337881</v>
      </c>
      <c r="G251" s="28">
        <v>3</v>
      </c>
      <c r="H251" s="29"/>
    </row>
    <row r="252" spans="1:8" s="30" customFormat="1">
      <c r="A252" s="57">
        <v>44613</v>
      </c>
      <c r="B252" s="58" t="s">
        <v>57</v>
      </c>
      <c r="C252" s="24" t="s">
        <v>285</v>
      </c>
      <c r="D252" s="59">
        <v>500000</v>
      </c>
      <c r="E252" s="54"/>
      <c r="F252" s="51">
        <f t="shared" si="2"/>
        <v>305837881</v>
      </c>
      <c r="G252" s="28">
        <v>3</v>
      </c>
      <c r="H252" s="29"/>
    </row>
    <row r="253" spans="1:8" s="30" customFormat="1" ht="25.5">
      <c r="A253" s="57">
        <v>44613</v>
      </c>
      <c r="B253" s="58" t="s">
        <v>57</v>
      </c>
      <c r="C253" s="289" t="s">
        <v>25</v>
      </c>
      <c r="D253" s="59">
        <v>550000</v>
      </c>
      <c r="E253" s="54"/>
      <c r="F253" s="51">
        <f t="shared" si="2"/>
        <v>306387881</v>
      </c>
      <c r="G253" s="28">
        <v>3</v>
      </c>
      <c r="H253" s="29"/>
    </row>
    <row r="254" spans="1:8" s="30" customFormat="1">
      <c r="A254" s="57">
        <v>44614</v>
      </c>
      <c r="B254" s="58" t="s">
        <v>58</v>
      </c>
      <c r="C254" s="289" t="s">
        <v>21</v>
      </c>
      <c r="D254" s="59">
        <v>1000</v>
      </c>
      <c r="E254" s="54"/>
      <c r="F254" s="51">
        <f t="shared" si="2"/>
        <v>306388881</v>
      </c>
      <c r="G254" s="28">
        <v>3</v>
      </c>
      <c r="H254" s="29"/>
    </row>
    <row r="255" spans="1:8" s="30" customFormat="1">
      <c r="A255" s="57">
        <v>44614</v>
      </c>
      <c r="B255" s="58" t="s">
        <v>58</v>
      </c>
      <c r="C255" s="289" t="s">
        <v>21</v>
      </c>
      <c r="D255" s="59">
        <v>2000</v>
      </c>
      <c r="E255" s="54"/>
      <c r="F255" s="51">
        <f t="shared" si="2"/>
        <v>306390881</v>
      </c>
      <c r="G255" s="28">
        <v>3</v>
      </c>
      <c r="H255" s="29"/>
    </row>
    <row r="256" spans="1:8" s="30" customFormat="1">
      <c r="A256" s="57">
        <v>44614</v>
      </c>
      <c r="B256" s="58" t="s">
        <v>58</v>
      </c>
      <c r="C256" s="289" t="s">
        <v>21</v>
      </c>
      <c r="D256" s="59">
        <v>3000</v>
      </c>
      <c r="E256" s="54"/>
      <c r="F256" s="51">
        <f t="shared" si="2"/>
        <v>306393881</v>
      </c>
      <c r="G256" s="28">
        <v>3</v>
      </c>
      <c r="H256" s="29"/>
    </row>
    <row r="257" spans="1:8" s="30" customFormat="1">
      <c r="A257" s="57">
        <v>44614</v>
      </c>
      <c r="B257" s="58" t="s">
        <v>58</v>
      </c>
      <c r="C257" s="289" t="s">
        <v>21</v>
      </c>
      <c r="D257" s="59">
        <v>5000</v>
      </c>
      <c r="E257" s="54"/>
      <c r="F257" s="51">
        <f t="shared" si="2"/>
        <v>306398881</v>
      </c>
      <c r="G257" s="28">
        <v>3</v>
      </c>
      <c r="H257" s="29"/>
    </row>
    <row r="258" spans="1:8" s="30" customFormat="1">
      <c r="A258" s="57">
        <v>44614</v>
      </c>
      <c r="B258" s="58" t="s">
        <v>58</v>
      </c>
      <c r="C258" s="289" t="s">
        <v>21</v>
      </c>
      <c r="D258" s="59">
        <v>5000</v>
      </c>
      <c r="E258" s="54"/>
      <c r="F258" s="51">
        <f t="shared" si="2"/>
        <v>306403881</v>
      </c>
      <c r="G258" s="28">
        <v>3</v>
      </c>
      <c r="H258" s="29"/>
    </row>
    <row r="259" spans="1:8" s="30" customFormat="1">
      <c r="A259" s="57">
        <v>44614</v>
      </c>
      <c r="B259" s="58" t="s">
        <v>58</v>
      </c>
      <c r="C259" s="289" t="s">
        <v>21</v>
      </c>
      <c r="D259" s="59">
        <v>5000</v>
      </c>
      <c r="E259" s="54"/>
      <c r="F259" s="51">
        <f t="shared" si="2"/>
        <v>306408881</v>
      </c>
      <c r="G259" s="28">
        <v>3</v>
      </c>
      <c r="H259" s="29"/>
    </row>
    <row r="260" spans="1:8" s="30" customFormat="1">
      <c r="A260" s="57">
        <v>44614</v>
      </c>
      <c r="B260" s="58" t="s">
        <v>58</v>
      </c>
      <c r="C260" s="289" t="s">
        <v>21</v>
      </c>
      <c r="D260" s="59">
        <v>5000</v>
      </c>
      <c r="E260" s="54"/>
      <c r="F260" s="51">
        <f t="shared" si="2"/>
        <v>306413881</v>
      </c>
      <c r="G260" s="28">
        <v>3</v>
      </c>
      <c r="H260" s="29"/>
    </row>
    <row r="261" spans="1:8" s="30" customFormat="1">
      <c r="A261" s="57">
        <v>44614</v>
      </c>
      <c r="B261" s="58" t="s">
        <v>58</v>
      </c>
      <c r="C261" s="289" t="s">
        <v>21</v>
      </c>
      <c r="D261" s="59">
        <v>10000</v>
      </c>
      <c r="E261" s="54"/>
      <c r="F261" s="51">
        <f t="shared" si="2"/>
        <v>306423881</v>
      </c>
      <c r="G261" s="28">
        <v>3</v>
      </c>
      <c r="H261" s="29"/>
    </row>
    <row r="262" spans="1:8" s="30" customFormat="1">
      <c r="A262" s="57">
        <v>44614</v>
      </c>
      <c r="B262" s="58" t="s">
        <v>58</v>
      </c>
      <c r="C262" s="289" t="s">
        <v>21</v>
      </c>
      <c r="D262" s="59">
        <v>10000</v>
      </c>
      <c r="E262" s="54"/>
      <c r="F262" s="51">
        <f t="shared" si="2"/>
        <v>306433881</v>
      </c>
      <c r="G262" s="28">
        <v>3</v>
      </c>
      <c r="H262" s="29"/>
    </row>
    <row r="263" spans="1:8" s="30" customFormat="1">
      <c r="A263" s="57">
        <v>44614</v>
      </c>
      <c r="B263" s="58" t="s">
        <v>58</v>
      </c>
      <c r="C263" s="289" t="s">
        <v>21</v>
      </c>
      <c r="D263" s="59">
        <v>10000</v>
      </c>
      <c r="E263" s="54"/>
      <c r="F263" s="51">
        <f t="shared" si="2"/>
        <v>306443881</v>
      </c>
      <c r="G263" s="28">
        <v>3</v>
      </c>
      <c r="H263" s="29"/>
    </row>
    <row r="264" spans="1:8" s="30" customFormat="1">
      <c r="A264" s="57">
        <v>44614</v>
      </c>
      <c r="B264" s="58" t="s">
        <v>58</v>
      </c>
      <c r="C264" s="289" t="s">
        <v>21</v>
      </c>
      <c r="D264" s="59">
        <v>10000</v>
      </c>
      <c r="E264" s="54"/>
      <c r="F264" s="51">
        <f t="shared" si="2"/>
        <v>306453881</v>
      </c>
      <c r="G264" s="28">
        <v>3</v>
      </c>
      <c r="H264" s="29"/>
    </row>
    <row r="265" spans="1:8" s="30" customFormat="1">
      <c r="A265" s="57">
        <v>44614</v>
      </c>
      <c r="B265" s="58" t="s">
        <v>58</v>
      </c>
      <c r="C265" s="289" t="s">
        <v>21</v>
      </c>
      <c r="D265" s="59">
        <v>10000</v>
      </c>
      <c r="E265" s="54"/>
      <c r="F265" s="51">
        <f t="shared" si="2"/>
        <v>306463881</v>
      </c>
      <c r="G265" s="28">
        <v>3</v>
      </c>
      <c r="H265" s="29"/>
    </row>
    <row r="266" spans="1:8" s="30" customFormat="1">
      <c r="A266" s="57">
        <v>44614</v>
      </c>
      <c r="B266" s="58" t="s">
        <v>58</v>
      </c>
      <c r="C266" s="289" t="s">
        <v>21</v>
      </c>
      <c r="D266" s="59">
        <v>10000</v>
      </c>
      <c r="E266" s="54"/>
      <c r="F266" s="51">
        <f t="shared" si="2"/>
        <v>306473881</v>
      </c>
      <c r="G266" s="28">
        <v>3</v>
      </c>
      <c r="H266" s="29"/>
    </row>
    <row r="267" spans="1:8" s="30" customFormat="1">
      <c r="A267" s="57">
        <v>44614</v>
      </c>
      <c r="B267" s="58" t="s">
        <v>58</v>
      </c>
      <c r="C267" s="289" t="s">
        <v>21</v>
      </c>
      <c r="D267" s="59">
        <v>10000</v>
      </c>
      <c r="E267" s="54"/>
      <c r="F267" s="51">
        <f t="shared" si="2"/>
        <v>306483881</v>
      </c>
      <c r="G267" s="28">
        <v>3</v>
      </c>
      <c r="H267" s="29"/>
    </row>
    <row r="268" spans="1:8" s="30" customFormat="1">
      <c r="A268" s="57">
        <v>44614</v>
      </c>
      <c r="B268" s="58" t="s">
        <v>58</v>
      </c>
      <c r="C268" s="289" t="s">
        <v>21</v>
      </c>
      <c r="D268" s="59">
        <v>10000</v>
      </c>
      <c r="E268" s="54"/>
      <c r="F268" s="51">
        <f t="shared" si="2"/>
        <v>306493881</v>
      </c>
      <c r="G268" s="28">
        <v>3</v>
      </c>
      <c r="H268" s="29"/>
    </row>
    <row r="269" spans="1:8" s="30" customFormat="1">
      <c r="A269" s="57">
        <v>44614</v>
      </c>
      <c r="B269" s="58" t="s">
        <v>58</v>
      </c>
      <c r="C269" s="289" t="s">
        <v>21</v>
      </c>
      <c r="D269" s="59">
        <v>10000</v>
      </c>
      <c r="E269" s="54"/>
      <c r="F269" s="51">
        <f t="shared" si="2"/>
        <v>306503881</v>
      </c>
      <c r="G269" s="28">
        <v>3</v>
      </c>
      <c r="H269" s="29"/>
    </row>
    <row r="270" spans="1:8" s="30" customFormat="1">
      <c r="A270" s="57">
        <v>44614</v>
      </c>
      <c r="B270" s="58" t="s">
        <v>58</v>
      </c>
      <c r="C270" s="289" t="s">
        <v>21</v>
      </c>
      <c r="D270" s="59">
        <v>10000</v>
      </c>
      <c r="E270" s="54"/>
      <c r="F270" s="51">
        <f t="shared" si="2"/>
        <v>306513881</v>
      </c>
      <c r="G270" s="28">
        <v>3</v>
      </c>
      <c r="H270" s="29"/>
    </row>
    <row r="271" spans="1:8" s="30" customFormat="1">
      <c r="A271" s="57">
        <v>44614</v>
      </c>
      <c r="B271" s="58" t="s">
        <v>58</v>
      </c>
      <c r="C271" s="289" t="s">
        <v>21</v>
      </c>
      <c r="D271" s="59">
        <v>10000</v>
      </c>
      <c r="E271" s="54"/>
      <c r="F271" s="51">
        <f t="shared" si="2"/>
        <v>306523881</v>
      </c>
      <c r="G271" s="28">
        <v>3</v>
      </c>
      <c r="H271" s="29"/>
    </row>
    <row r="272" spans="1:8" s="30" customFormat="1">
      <c r="A272" s="57">
        <v>44614</v>
      </c>
      <c r="B272" s="58" t="s">
        <v>58</v>
      </c>
      <c r="C272" s="289" t="s">
        <v>21</v>
      </c>
      <c r="D272" s="59">
        <v>10000</v>
      </c>
      <c r="E272" s="54"/>
      <c r="F272" s="51">
        <f t="shared" si="2"/>
        <v>306533881</v>
      </c>
      <c r="G272" s="28">
        <v>3</v>
      </c>
      <c r="H272" s="29"/>
    </row>
    <row r="273" spans="1:8" s="30" customFormat="1">
      <c r="A273" s="57">
        <v>44614</v>
      </c>
      <c r="B273" s="58" t="s">
        <v>58</v>
      </c>
      <c r="C273" s="289" t="s">
        <v>21</v>
      </c>
      <c r="D273" s="59">
        <v>10000</v>
      </c>
      <c r="E273" s="54"/>
      <c r="F273" s="51">
        <f t="shared" si="2"/>
        <v>306543881</v>
      </c>
      <c r="G273" s="28">
        <v>3</v>
      </c>
      <c r="H273" s="29"/>
    </row>
    <row r="274" spans="1:8" s="30" customFormat="1">
      <c r="A274" s="57">
        <v>44614</v>
      </c>
      <c r="B274" s="58" t="s">
        <v>58</v>
      </c>
      <c r="C274" s="289" t="s">
        <v>21</v>
      </c>
      <c r="D274" s="59">
        <v>10000</v>
      </c>
      <c r="E274" s="54"/>
      <c r="F274" s="51">
        <f t="shared" si="2"/>
        <v>306553881</v>
      </c>
      <c r="G274" s="28">
        <v>3</v>
      </c>
      <c r="H274" s="29"/>
    </row>
    <row r="275" spans="1:8" s="30" customFormat="1">
      <c r="A275" s="57">
        <v>44614</v>
      </c>
      <c r="B275" s="58" t="s">
        <v>58</v>
      </c>
      <c r="C275" s="289" t="s">
        <v>21</v>
      </c>
      <c r="D275" s="59">
        <v>10000</v>
      </c>
      <c r="E275" s="54"/>
      <c r="F275" s="51">
        <f t="shared" si="2"/>
        <v>306563881</v>
      </c>
      <c r="G275" s="28">
        <v>3</v>
      </c>
      <c r="H275" s="29"/>
    </row>
    <row r="276" spans="1:8" s="30" customFormat="1">
      <c r="A276" s="57">
        <v>44614</v>
      </c>
      <c r="B276" s="58" t="s">
        <v>58</v>
      </c>
      <c r="C276" s="289" t="s">
        <v>21</v>
      </c>
      <c r="D276" s="59">
        <v>10000</v>
      </c>
      <c r="E276" s="54"/>
      <c r="F276" s="51">
        <f t="shared" si="2"/>
        <v>306573881</v>
      </c>
      <c r="G276" s="28">
        <v>3</v>
      </c>
      <c r="H276" s="29"/>
    </row>
    <row r="277" spans="1:8" s="30" customFormat="1">
      <c r="A277" s="57">
        <v>44614</v>
      </c>
      <c r="B277" s="58" t="s">
        <v>58</v>
      </c>
      <c r="C277" s="289" t="s">
        <v>21</v>
      </c>
      <c r="D277" s="59">
        <v>10000</v>
      </c>
      <c r="E277" s="54"/>
      <c r="F277" s="51">
        <f t="shared" si="2"/>
        <v>306583881</v>
      </c>
      <c r="G277" s="28">
        <v>3</v>
      </c>
      <c r="H277" s="29"/>
    </row>
    <row r="278" spans="1:8" s="30" customFormat="1">
      <c r="A278" s="57">
        <v>44614</v>
      </c>
      <c r="B278" s="58" t="s">
        <v>58</v>
      </c>
      <c r="C278" s="289" t="s">
        <v>21</v>
      </c>
      <c r="D278" s="59">
        <v>10000</v>
      </c>
      <c r="E278" s="54"/>
      <c r="F278" s="51">
        <f t="shared" si="2"/>
        <v>306593881</v>
      </c>
      <c r="G278" s="28">
        <v>3</v>
      </c>
      <c r="H278" s="29"/>
    </row>
    <row r="279" spans="1:8" s="30" customFormat="1">
      <c r="A279" s="57">
        <v>44614</v>
      </c>
      <c r="B279" s="58" t="s">
        <v>58</v>
      </c>
      <c r="C279" s="289" t="s">
        <v>21</v>
      </c>
      <c r="D279" s="59">
        <v>20000</v>
      </c>
      <c r="E279" s="54"/>
      <c r="F279" s="51">
        <f t="shared" si="2"/>
        <v>306613881</v>
      </c>
      <c r="G279" s="28">
        <v>3</v>
      </c>
      <c r="H279" s="29"/>
    </row>
    <row r="280" spans="1:8" s="30" customFormat="1">
      <c r="A280" s="57">
        <v>44614</v>
      </c>
      <c r="B280" s="58" t="s">
        <v>58</v>
      </c>
      <c r="C280" s="289" t="s">
        <v>21</v>
      </c>
      <c r="D280" s="59">
        <v>20000</v>
      </c>
      <c r="E280" s="54"/>
      <c r="F280" s="51">
        <f t="shared" si="2"/>
        <v>306633881</v>
      </c>
      <c r="G280" s="28">
        <v>3</v>
      </c>
      <c r="H280" s="29"/>
    </row>
    <row r="281" spans="1:8" s="30" customFormat="1">
      <c r="A281" s="57">
        <v>44614</v>
      </c>
      <c r="B281" s="58" t="s">
        <v>58</v>
      </c>
      <c r="C281" s="289" t="s">
        <v>21</v>
      </c>
      <c r="D281" s="59">
        <v>24151</v>
      </c>
      <c r="E281" s="54"/>
      <c r="F281" s="51">
        <f t="shared" si="2"/>
        <v>306658032</v>
      </c>
      <c r="G281" s="28">
        <v>3</v>
      </c>
      <c r="H281" s="29"/>
    </row>
    <row r="282" spans="1:8" s="30" customFormat="1">
      <c r="A282" s="57">
        <v>44614</v>
      </c>
      <c r="B282" s="58" t="s">
        <v>58</v>
      </c>
      <c r="C282" s="24" t="s">
        <v>286</v>
      </c>
      <c r="D282" s="59">
        <v>50000</v>
      </c>
      <c r="E282" s="54"/>
      <c r="F282" s="51">
        <f t="shared" si="2"/>
        <v>306708032</v>
      </c>
      <c r="G282" s="28">
        <v>3</v>
      </c>
      <c r="H282" s="29"/>
    </row>
    <row r="283" spans="1:8" s="30" customFormat="1">
      <c r="A283" s="57">
        <v>44614</v>
      </c>
      <c r="B283" s="58" t="s">
        <v>58</v>
      </c>
      <c r="C283" s="24" t="s">
        <v>287</v>
      </c>
      <c r="D283" s="59">
        <v>50000</v>
      </c>
      <c r="E283" s="54"/>
      <c r="F283" s="51">
        <f t="shared" si="2"/>
        <v>306758032</v>
      </c>
      <c r="G283" s="28">
        <v>3</v>
      </c>
      <c r="H283" s="29"/>
    </row>
    <row r="284" spans="1:8" s="30" customFormat="1">
      <c r="A284" s="57">
        <v>44614</v>
      </c>
      <c r="B284" s="58" t="s">
        <v>58</v>
      </c>
      <c r="C284" s="24" t="s">
        <v>288</v>
      </c>
      <c r="D284" s="59">
        <v>200000</v>
      </c>
      <c r="E284" s="54"/>
      <c r="F284" s="51">
        <f t="shared" si="2"/>
        <v>306958032</v>
      </c>
      <c r="G284" s="28">
        <v>3</v>
      </c>
      <c r="H284" s="29"/>
    </row>
    <row r="285" spans="1:8" s="30" customFormat="1">
      <c r="A285" s="57">
        <v>44614</v>
      </c>
      <c r="B285" s="58" t="s">
        <v>58</v>
      </c>
      <c r="C285" s="24" t="s">
        <v>289</v>
      </c>
      <c r="D285" s="59">
        <v>300000</v>
      </c>
      <c r="E285" s="54"/>
      <c r="F285" s="51">
        <f t="shared" si="2"/>
        <v>307258032</v>
      </c>
      <c r="G285" s="28">
        <v>3</v>
      </c>
      <c r="H285" s="29"/>
    </row>
    <row r="286" spans="1:8" s="30" customFormat="1">
      <c r="A286" s="57">
        <v>44615</v>
      </c>
      <c r="B286" s="58" t="s">
        <v>59</v>
      </c>
      <c r="C286" s="289" t="s">
        <v>21</v>
      </c>
      <c r="D286" s="59">
        <v>3000</v>
      </c>
      <c r="E286" s="54"/>
      <c r="F286" s="51">
        <f t="shared" si="2"/>
        <v>307261032</v>
      </c>
      <c r="G286" s="28">
        <v>3</v>
      </c>
      <c r="H286" s="29"/>
    </row>
    <row r="287" spans="1:8" s="30" customFormat="1">
      <c r="A287" s="57">
        <v>44615</v>
      </c>
      <c r="B287" s="58" t="s">
        <v>59</v>
      </c>
      <c r="C287" s="289" t="s">
        <v>21</v>
      </c>
      <c r="D287" s="59">
        <v>5000</v>
      </c>
      <c r="E287" s="54"/>
      <c r="F287" s="51">
        <f t="shared" si="2"/>
        <v>307266032</v>
      </c>
      <c r="G287" s="28">
        <v>3</v>
      </c>
      <c r="H287" s="29"/>
    </row>
    <row r="288" spans="1:8" s="30" customFormat="1">
      <c r="A288" s="57">
        <v>44615</v>
      </c>
      <c r="B288" s="58" t="s">
        <v>59</v>
      </c>
      <c r="C288" s="289" t="s">
        <v>21</v>
      </c>
      <c r="D288" s="59">
        <v>10000</v>
      </c>
      <c r="E288" s="54"/>
      <c r="F288" s="51">
        <f t="shared" si="2"/>
        <v>307276032</v>
      </c>
      <c r="G288" s="28">
        <v>3</v>
      </c>
      <c r="H288" s="29"/>
    </row>
    <row r="289" spans="1:8" s="30" customFormat="1">
      <c r="A289" s="57">
        <v>44615</v>
      </c>
      <c r="B289" s="58" t="s">
        <v>59</v>
      </c>
      <c r="C289" s="289" t="s">
        <v>21</v>
      </c>
      <c r="D289" s="59">
        <v>10000</v>
      </c>
      <c r="E289" s="54"/>
      <c r="F289" s="51">
        <f t="shared" si="2"/>
        <v>307286032</v>
      </c>
      <c r="G289" s="28">
        <v>3</v>
      </c>
      <c r="H289" s="29"/>
    </row>
    <row r="290" spans="1:8" s="30" customFormat="1">
      <c r="A290" s="57">
        <v>44615</v>
      </c>
      <c r="B290" s="58" t="s">
        <v>59</v>
      </c>
      <c r="C290" s="289" t="s">
        <v>21</v>
      </c>
      <c r="D290" s="59">
        <v>10000</v>
      </c>
      <c r="E290" s="54"/>
      <c r="F290" s="51">
        <f t="shared" si="2"/>
        <v>307296032</v>
      </c>
      <c r="G290" s="28">
        <v>3</v>
      </c>
      <c r="H290" s="29"/>
    </row>
    <row r="291" spans="1:8" s="30" customFormat="1">
      <c r="A291" s="57">
        <v>44615</v>
      </c>
      <c r="B291" s="58" t="s">
        <v>59</v>
      </c>
      <c r="C291" s="289" t="s">
        <v>21</v>
      </c>
      <c r="D291" s="59">
        <v>10000</v>
      </c>
      <c r="E291" s="54"/>
      <c r="F291" s="51">
        <f t="shared" si="2"/>
        <v>307306032</v>
      </c>
      <c r="G291" s="28">
        <v>3</v>
      </c>
      <c r="H291" s="29"/>
    </row>
    <row r="292" spans="1:8" s="30" customFormat="1">
      <c r="A292" s="57">
        <v>44615</v>
      </c>
      <c r="B292" s="58" t="s">
        <v>59</v>
      </c>
      <c r="C292" s="289" t="s">
        <v>21</v>
      </c>
      <c r="D292" s="59">
        <v>10000</v>
      </c>
      <c r="E292" s="54"/>
      <c r="F292" s="51">
        <f t="shared" si="2"/>
        <v>307316032</v>
      </c>
      <c r="G292" s="28">
        <v>3</v>
      </c>
      <c r="H292" s="29"/>
    </row>
    <row r="293" spans="1:8" s="30" customFormat="1">
      <c r="A293" s="57">
        <v>44615</v>
      </c>
      <c r="B293" s="58" t="s">
        <v>59</v>
      </c>
      <c r="C293" s="289" t="s">
        <v>21</v>
      </c>
      <c r="D293" s="59">
        <v>10000</v>
      </c>
      <c r="E293" s="54"/>
      <c r="F293" s="51">
        <f t="shared" si="2"/>
        <v>307326032</v>
      </c>
      <c r="G293" s="28">
        <v>3</v>
      </c>
      <c r="H293" s="29"/>
    </row>
    <row r="294" spans="1:8" s="30" customFormat="1">
      <c r="A294" s="57">
        <v>44615</v>
      </c>
      <c r="B294" s="58" t="s">
        <v>59</v>
      </c>
      <c r="C294" s="289" t="s">
        <v>21</v>
      </c>
      <c r="D294" s="59">
        <v>10000</v>
      </c>
      <c r="E294" s="54"/>
      <c r="F294" s="51">
        <f t="shared" si="2"/>
        <v>307336032</v>
      </c>
      <c r="G294" s="28">
        <v>3</v>
      </c>
      <c r="H294" s="29"/>
    </row>
    <row r="295" spans="1:8" s="30" customFormat="1">
      <c r="A295" s="57">
        <v>44615</v>
      </c>
      <c r="B295" s="58" t="s">
        <v>59</v>
      </c>
      <c r="C295" s="289" t="s">
        <v>21</v>
      </c>
      <c r="D295" s="59">
        <v>20000</v>
      </c>
      <c r="E295" s="54"/>
      <c r="F295" s="51">
        <f t="shared" si="2"/>
        <v>307356032</v>
      </c>
      <c r="G295" s="28">
        <v>3</v>
      </c>
      <c r="H295" s="29"/>
    </row>
    <row r="296" spans="1:8" s="30" customFormat="1">
      <c r="A296" s="57">
        <v>44615</v>
      </c>
      <c r="B296" s="58" t="s">
        <v>59</v>
      </c>
      <c r="C296" s="289" t="s">
        <v>21</v>
      </c>
      <c r="D296" s="59">
        <v>20000</v>
      </c>
      <c r="E296" s="54"/>
      <c r="F296" s="51">
        <f t="shared" ref="F296:F337" si="3">F295+D296-E296</f>
        <v>307376032</v>
      </c>
      <c r="G296" s="28">
        <v>3</v>
      </c>
      <c r="H296" s="29"/>
    </row>
    <row r="297" spans="1:8" s="30" customFormat="1">
      <c r="A297" s="57">
        <v>44615</v>
      </c>
      <c r="B297" s="58" t="s">
        <v>59</v>
      </c>
      <c r="C297" s="289" t="s">
        <v>21</v>
      </c>
      <c r="D297" s="59">
        <v>20000</v>
      </c>
      <c r="E297" s="54"/>
      <c r="F297" s="51">
        <f t="shared" si="3"/>
        <v>307396032</v>
      </c>
      <c r="G297" s="28">
        <v>3</v>
      </c>
      <c r="H297" s="29"/>
    </row>
    <row r="298" spans="1:8" s="30" customFormat="1">
      <c r="A298" s="57">
        <v>44615</v>
      </c>
      <c r="B298" s="58" t="s">
        <v>59</v>
      </c>
      <c r="C298" s="289" t="s">
        <v>21</v>
      </c>
      <c r="D298" s="59">
        <v>30000</v>
      </c>
      <c r="E298" s="54"/>
      <c r="F298" s="51">
        <f t="shared" si="3"/>
        <v>307426032</v>
      </c>
      <c r="G298" s="28">
        <v>3</v>
      </c>
      <c r="H298" s="29"/>
    </row>
    <row r="299" spans="1:8" s="30" customFormat="1">
      <c r="A299" s="57">
        <v>44615</v>
      </c>
      <c r="B299" s="58" t="s">
        <v>59</v>
      </c>
      <c r="C299" s="24" t="s">
        <v>2171</v>
      </c>
      <c r="D299" s="59">
        <v>50000</v>
      </c>
      <c r="E299" s="54"/>
      <c r="F299" s="51">
        <f t="shared" si="3"/>
        <v>307476032</v>
      </c>
      <c r="G299" s="28">
        <v>3</v>
      </c>
      <c r="H299" s="29"/>
    </row>
    <row r="300" spans="1:8" s="30" customFormat="1">
      <c r="A300" s="57">
        <v>44615</v>
      </c>
      <c r="B300" s="58" t="s">
        <v>59</v>
      </c>
      <c r="C300" s="24" t="s">
        <v>290</v>
      </c>
      <c r="D300" s="59">
        <v>50000</v>
      </c>
      <c r="E300" s="54"/>
      <c r="F300" s="51">
        <f t="shared" si="3"/>
        <v>307526032</v>
      </c>
      <c r="G300" s="28">
        <v>3</v>
      </c>
      <c r="H300" s="29"/>
    </row>
    <row r="301" spans="1:8" s="30" customFormat="1">
      <c r="A301" s="57">
        <v>44615</v>
      </c>
      <c r="B301" s="58" t="s">
        <v>59</v>
      </c>
      <c r="C301" s="24" t="s">
        <v>291</v>
      </c>
      <c r="D301" s="59">
        <v>50000</v>
      </c>
      <c r="E301" s="54"/>
      <c r="F301" s="51">
        <f t="shared" si="3"/>
        <v>307576032</v>
      </c>
      <c r="G301" s="28">
        <v>3</v>
      </c>
      <c r="H301" s="29"/>
    </row>
    <row r="302" spans="1:8" s="30" customFormat="1">
      <c r="A302" s="57">
        <v>44615</v>
      </c>
      <c r="B302" s="58" t="s">
        <v>59</v>
      </c>
      <c r="C302" s="24" t="s">
        <v>2443</v>
      </c>
      <c r="D302" s="59">
        <v>50000</v>
      </c>
      <c r="E302" s="54"/>
      <c r="F302" s="51">
        <f t="shared" si="3"/>
        <v>307626032</v>
      </c>
      <c r="G302" s="28">
        <v>3</v>
      </c>
      <c r="H302" s="29"/>
    </row>
    <row r="303" spans="1:8" s="30" customFormat="1">
      <c r="A303" s="57">
        <v>44615</v>
      </c>
      <c r="B303" s="58" t="s">
        <v>59</v>
      </c>
      <c r="C303" s="24" t="s">
        <v>292</v>
      </c>
      <c r="D303" s="59">
        <v>500000</v>
      </c>
      <c r="E303" s="54"/>
      <c r="F303" s="51">
        <f t="shared" si="3"/>
        <v>308126032</v>
      </c>
      <c r="G303" s="28">
        <v>3</v>
      </c>
      <c r="H303" s="29"/>
    </row>
    <row r="304" spans="1:8" s="30" customFormat="1">
      <c r="A304" s="57">
        <v>44616</v>
      </c>
      <c r="B304" s="58" t="s">
        <v>60</v>
      </c>
      <c r="C304" s="289" t="s">
        <v>21</v>
      </c>
      <c r="D304" s="59">
        <v>1000</v>
      </c>
      <c r="E304" s="54"/>
      <c r="F304" s="51">
        <f t="shared" si="3"/>
        <v>308127032</v>
      </c>
      <c r="G304" s="28">
        <v>3</v>
      </c>
      <c r="H304" s="29"/>
    </row>
    <row r="305" spans="1:8" s="30" customFormat="1">
      <c r="A305" s="57">
        <v>44616</v>
      </c>
      <c r="B305" s="58" t="s">
        <v>60</v>
      </c>
      <c r="C305" s="289" t="s">
        <v>21</v>
      </c>
      <c r="D305" s="59">
        <v>5000</v>
      </c>
      <c r="E305" s="54"/>
      <c r="F305" s="51">
        <f t="shared" si="3"/>
        <v>308132032</v>
      </c>
      <c r="G305" s="28">
        <v>3</v>
      </c>
      <c r="H305" s="29"/>
    </row>
    <row r="306" spans="1:8" s="30" customFormat="1">
      <c r="A306" s="57">
        <v>44616</v>
      </c>
      <c r="B306" s="58" t="s">
        <v>60</v>
      </c>
      <c r="C306" s="289" t="s">
        <v>21</v>
      </c>
      <c r="D306" s="59">
        <v>10000</v>
      </c>
      <c r="E306" s="54"/>
      <c r="F306" s="51">
        <f t="shared" si="3"/>
        <v>308142032</v>
      </c>
      <c r="G306" s="28">
        <v>3</v>
      </c>
      <c r="H306" s="29"/>
    </row>
    <row r="307" spans="1:8" s="30" customFormat="1">
      <c r="A307" s="57">
        <v>44616</v>
      </c>
      <c r="B307" s="58" t="s">
        <v>60</v>
      </c>
      <c r="C307" s="289" t="s">
        <v>21</v>
      </c>
      <c r="D307" s="59">
        <v>10000</v>
      </c>
      <c r="E307" s="54"/>
      <c r="F307" s="51">
        <f t="shared" si="3"/>
        <v>308152032</v>
      </c>
      <c r="G307" s="28">
        <v>3</v>
      </c>
      <c r="H307" s="29"/>
    </row>
    <row r="308" spans="1:8" s="30" customFormat="1">
      <c r="A308" s="57">
        <v>44616</v>
      </c>
      <c r="B308" s="58" t="s">
        <v>60</v>
      </c>
      <c r="C308" s="289" t="s">
        <v>21</v>
      </c>
      <c r="D308" s="59">
        <v>10000</v>
      </c>
      <c r="E308" s="54"/>
      <c r="F308" s="51">
        <f t="shared" si="3"/>
        <v>308162032</v>
      </c>
      <c r="G308" s="28">
        <v>3</v>
      </c>
      <c r="H308" s="29"/>
    </row>
    <row r="309" spans="1:8" s="30" customFormat="1">
      <c r="A309" s="57">
        <v>44616</v>
      </c>
      <c r="B309" s="58" t="s">
        <v>60</v>
      </c>
      <c r="C309" s="289" t="s">
        <v>21</v>
      </c>
      <c r="D309" s="59">
        <v>10000</v>
      </c>
      <c r="E309" s="54"/>
      <c r="F309" s="51">
        <f t="shared" si="3"/>
        <v>308172032</v>
      </c>
      <c r="G309" s="28">
        <v>3</v>
      </c>
      <c r="H309" s="29"/>
    </row>
    <row r="310" spans="1:8" s="30" customFormat="1">
      <c r="A310" s="57">
        <v>44616</v>
      </c>
      <c r="B310" s="58" t="s">
        <v>60</v>
      </c>
      <c r="C310" s="289" t="s">
        <v>21</v>
      </c>
      <c r="D310" s="59">
        <v>10000</v>
      </c>
      <c r="E310" s="54"/>
      <c r="F310" s="51">
        <f t="shared" si="3"/>
        <v>308182032</v>
      </c>
      <c r="G310" s="28">
        <v>3</v>
      </c>
      <c r="H310" s="29"/>
    </row>
    <row r="311" spans="1:8" s="30" customFormat="1">
      <c r="A311" s="57">
        <v>44616</v>
      </c>
      <c r="B311" s="58" t="s">
        <v>60</v>
      </c>
      <c r="C311" s="289" t="s">
        <v>21</v>
      </c>
      <c r="D311" s="59">
        <v>10000</v>
      </c>
      <c r="E311" s="54"/>
      <c r="F311" s="51">
        <f t="shared" si="3"/>
        <v>308192032</v>
      </c>
      <c r="G311" s="28">
        <v>3</v>
      </c>
      <c r="H311" s="29"/>
    </row>
    <row r="312" spans="1:8" s="30" customFormat="1">
      <c r="A312" s="57">
        <v>44616</v>
      </c>
      <c r="B312" s="58" t="s">
        <v>60</v>
      </c>
      <c r="C312" s="289" t="s">
        <v>21</v>
      </c>
      <c r="D312" s="59">
        <v>10000</v>
      </c>
      <c r="E312" s="54"/>
      <c r="F312" s="51">
        <f t="shared" si="3"/>
        <v>308202032</v>
      </c>
      <c r="G312" s="28">
        <v>3</v>
      </c>
      <c r="H312" s="29"/>
    </row>
    <row r="313" spans="1:8" s="30" customFormat="1">
      <c r="A313" s="57">
        <v>44616</v>
      </c>
      <c r="B313" s="58" t="s">
        <v>60</v>
      </c>
      <c r="C313" s="289" t="s">
        <v>21</v>
      </c>
      <c r="D313" s="59">
        <v>30000</v>
      </c>
      <c r="E313" s="54"/>
      <c r="F313" s="51">
        <f t="shared" si="3"/>
        <v>308232032</v>
      </c>
      <c r="G313" s="28">
        <v>3</v>
      </c>
      <c r="H313" s="29"/>
    </row>
    <row r="314" spans="1:8" s="30" customFormat="1">
      <c r="A314" s="57">
        <v>44616</v>
      </c>
      <c r="B314" s="58" t="s">
        <v>60</v>
      </c>
      <c r="C314" s="289" t="s">
        <v>21</v>
      </c>
      <c r="D314" s="59">
        <v>30000</v>
      </c>
      <c r="E314" s="54"/>
      <c r="F314" s="51">
        <f t="shared" si="3"/>
        <v>308262032</v>
      </c>
      <c r="G314" s="28">
        <v>3</v>
      </c>
      <c r="H314" s="29"/>
    </row>
    <row r="315" spans="1:8" s="30" customFormat="1">
      <c r="A315" s="57">
        <v>44616</v>
      </c>
      <c r="B315" s="58" t="s">
        <v>60</v>
      </c>
      <c r="C315" s="24" t="s">
        <v>117</v>
      </c>
      <c r="D315" s="59">
        <v>100000</v>
      </c>
      <c r="E315" s="54"/>
      <c r="F315" s="51">
        <f t="shared" si="3"/>
        <v>308362032</v>
      </c>
      <c r="G315" s="28">
        <v>3</v>
      </c>
      <c r="H315" s="29"/>
    </row>
    <row r="316" spans="1:8" s="30" customFormat="1">
      <c r="A316" s="57">
        <v>44616</v>
      </c>
      <c r="B316" s="58" t="s">
        <v>60</v>
      </c>
      <c r="C316" s="24" t="s">
        <v>293</v>
      </c>
      <c r="D316" s="59">
        <v>100000</v>
      </c>
      <c r="E316" s="54"/>
      <c r="F316" s="51">
        <f t="shared" si="3"/>
        <v>308462032</v>
      </c>
      <c r="G316" s="28">
        <v>3</v>
      </c>
      <c r="H316" s="29"/>
    </row>
    <row r="317" spans="1:8" s="30" customFormat="1">
      <c r="A317" s="57">
        <v>44617</v>
      </c>
      <c r="B317" s="58" t="s">
        <v>61</v>
      </c>
      <c r="C317" s="289" t="s">
        <v>21</v>
      </c>
      <c r="D317" s="59">
        <v>5000</v>
      </c>
      <c r="E317" s="54"/>
      <c r="F317" s="51">
        <f t="shared" si="3"/>
        <v>308467032</v>
      </c>
      <c r="G317" s="28">
        <v>3</v>
      </c>
      <c r="H317" s="29"/>
    </row>
    <row r="318" spans="1:8" s="30" customFormat="1">
      <c r="A318" s="57">
        <v>44617</v>
      </c>
      <c r="B318" s="58" t="s">
        <v>61</v>
      </c>
      <c r="C318" s="289" t="s">
        <v>21</v>
      </c>
      <c r="D318" s="59">
        <v>10000</v>
      </c>
      <c r="E318" s="54"/>
      <c r="F318" s="51">
        <f t="shared" si="3"/>
        <v>308477032</v>
      </c>
      <c r="G318" s="28">
        <v>3</v>
      </c>
      <c r="H318" s="29"/>
    </row>
    <row r="319" spans="1:8" s="30" customFormat="1">
      <c r="A319" s="57">
        <v>44617</v>
      </c>
      <c r="B319" s="58" t="s">
        <v>61</v>
      </c>
      <c r="C319" s="289" t="s">
        <v>21</v>
      </c>
      <c r="D319" s="59">
        <v>10000</v>
      </c>
      <c r="E319" s="54"/>
      <c r="F319" s="51">
        <f t="shared" si="3"/>
        <v>308487032</v>
      </c>
      <c r="G319" s="28">
        <v>3</v>
      </c>
      <c r="H319" s="29"/>
    </row>
    <row r="320" spans="1:8" s="30" customFormat="1">
      <c r="A320" s="57">
        <v>44617</v>
      </c>
      <c r="B320" s="58" t="s">
        <v>61</v>
      </c>
      <c r="C320" s="289" t="s">
        <v>21</v>
      </c>
      <c r="D320" s="59">
        <v>20000</v>
      </c>
      <c r="E320" s="54"/>
      <c r="F320" s="51">
        <f t="shared" si="3"/>
        <v>308507032</v>
      </c>
      <c r="G320" s="28">
        <v>3</v>
      </c>
      <c r="H320" s="29"/>
    </row>
    <row r="321" spans="1:8" s="30" customFormat="1">
      <c r="A321" s="57">
        <v>44617</v>
      </c>
      <c r="B321" s="58" t="s">
        <v>61</v>
      </c>
      <c r="C321" s="289" t="s">
        <v>21</v>
      </c>
      <c r="D321" s="59">
        <v>20000</v>
      </c>
      <c r="E321" s="54"/>
      <c r="F321" s="51">
        <f t="shared" si="3"/>
        <v>308527032</v>
      </c>
      <c r="G321" s="28">
        <v>3</v>
      </c>
      <c r="H321" s="29"/>
    </row>
    <row r="322" spans="1:8" s="30" customFormat="1">
      <c r="A322" s="57">
        <v>44617</v>
      </c>
      <c r="B322" s="58" t="s">
        <v>61</v>
      </c>
      <c r="C322" s="289" t="s">
        <v>21</v>
      </c>
      <c r="D322" s="59">
        <v>30000</v>
      </c>
      <c r="E322" s="54"/>
      <c r="F322" s="51">
        <f t="shared" si="3"/>
        <v>308557032</v>
      </c>
      <c r="G322" s="28">
        <v>3</v>
      </c>
      <c r="H322" s="29"/>
    </row>
    <row r="323" spans="1:8" s="30" customFormat="1">
      <c r="A323" s="57">
        <v>44617</v>
      </c>
      <c r="B323" s="58" t="s">
        <v>61</v>
      </c>
      <c r="C323" s="289" t="s">
        <v>21</v>
      </c>
      <c r="D323" s="59">
        <v>50000</v>
      </c>
      <c r="E323" s="54"/>
      <c r="F323" s="51">
        <f t="shared" si="3"/>
        <v>308607032</v>
      </c>
      <c r="G323" s="28">
        <v>3</v>
      </c>
      <c r="H323" s="29"/>
    </row>
    <row r="324" spans="1:8" s="30" customFormat="1">
      <c r="A324" s="57">
        <v>44617</v>
      </c>
      <c r="B324" s="58" t="s">
        <v>61</v>
      </c>
      <c r="C324" s="24" t="s">
        <v>294</v>
      </c>
      <c r="D324" s="59">
        <v>200000</v>
      </c>
      <c r="E324" s="54"/>
      <c r="F324" s="51">
        <f t="shared" si="3"/>
        <v>308807032</v>
      </c>
      <c r="G324" s="28">
        <v>3</v>
      </c>
      <c r="H324" s="29"/>
    </row>
    <row r="325" spans="1:8" s="30" customFormat="1">
      <c r="A325" s="57">
        <v>44617</v>
      </c>
      <c r="B325" s="58" t="s">
        <v>61</v>
      </c>
      <c r="C325" s="24" t="s">
        <v>295</v>
      </c>
      <c r="D325" s="59"/>
      <c r="E325" s="54">
        <v>22000</v>
      </c>
      <c r="F325" s="51">
        <f t="shared" si="3"/>
        <v>308785032</v>
      </c>
      <c r="G325" s="60">
        <v>8</v>
      </c>
      <c r="H325" s="29" t="s">
        <v>39</v>
      </c>
    </row>
    <row r="326" spans="1:8" s="30" customFormat="1">
      <c r="A326" s="57">
        <v>44617</v>
      </c>
      <c r="B326" s="58" t="s">
        <v>61</v>
      </c>
      <c r="C326" s="24" t="s">
        <v>296</v>
      </c>
      <c r="D326" s="59">
        <v>49949</v>
      </c>
      <c r="E326" s="54"/>
      <c r="F326" s="51">
        <f t="shared" si="3"/>
        <v>308834981</v>
      </c>
      <c r="G326" s="60">
        <v>4</v>
      </c>
      <c r="H326" s="29">
        <v>4.0999999999999996</v>
      </c>
    </row>
    <row r="327" spans="1:8" s="30" customFormat="1">
      <c r="A327" s="57">
        <v>44618</v>
      </c>
      <c r="B327" s="58" t="s">
        <v>62</v>
      </c>
      <c r="C327" s="289" t="s">
        <v>21</v>
      </c>
      <c r="D327" s="59">
        <v>10000</v>
      </c>
      <c r="E327" s="54"/>
      <c r="F327" s="51">
        <f t="shared" si="3"/>
        <v>308844981</v>
      </c>
      <c r="G327" s="28">
        <v>3</v>
      </c>
      <c r="H327" s="29"/>
    </row>
    <row r="328" spans="1:8" s="30" customFormat="1">
      <c r="A328" s="57">
        <v>44618</v>
      </c>
      <c r="B328" s="58" t="s">
        <v>62</v>
      </c>
      <c r="C328" s="24" t="s">
        <v>298</v>
      </c>
      <c r="D328" s="59">
        <v>150000</v>
      </c>
      <c r="E328" s="54"/>
      <c r="F328" s="51">
        <f t="shared" si="3"/>
        <v>308994981</v>
      </c>
      <c r="G328" s="28">
        <v>3</v>
      </c>
      <c r="H328" s="29"/>
    </row>
    <row r="329" spans="1:8" s="30" customFormat="1">
      <c r="A329" s="57">
        <v>44619</v>
      </c>
      <c r="B329" s="58" t="s">
        <v>63</v>
      </c>
      <c r="C329" s="289" t="s">
        <v>21</v>
      </c>
      <c r="D329" s="59">
        <v>40000</v>
      </c>
      <c r="E329" s="54"/>
      <c r="F329" s="51">
        <f t="shared" si="3"/>
        <v>309034981</v>
      </c>
      <c r="G329" s="28">
        <v>3</v>
      </c>
      <c r="H329" s="29"/>
    </row>
    <row r="330" spans="1:8" s="30" customFormat="1" ht="25.5">
      <c r="A330" s="57">
        <v>44619</v>
      </c>
      <c r="B330" s="58" t="s">
        <v>63</v>
      </c>
      <c r="C330" s="24" t="s">
        <v>2478</v>
      </c>
      <c r="D330" s="59">
        <v>200000</v>
      </c>
      <c r="E330" s="54"/>
      <c r="F330" s="51">
        <f t="shared" si="3"/>
        <v>309234981</v>
      </c>
      <c r="G330" s="28">
        <v>3</v>
      </c>
      <c r="H330" s="29"/>
    </row>
    <row r="331" spans="1:8" s="30" customFormat="1">
      <c r="A331" s="57">
        <v>44620</v>
      </c>
      <c r="B331" s="58" t="s">
        <v>64</v>
      </c>
      <c r="C331" s="289" t="s">
        <v>21</v>
      </c>
      <c r="D331" s="59">
        <v>10000</v>
      </c>
      <c r="E331" s="54"/>
      <c r="F331" s="51">
        <f t="shared" si="3"/>
        <v>309244981</v>
      </c>
      <c r="G331" s="28">
        <v>3</v>
      </c>
      <c r="H331" s="29"/>
    </row>
    <row r="332" spans="1:8" s="30" customFormat="1">
      <c r="A332" s="57">
        <v>44620</v>
      </c>
      <c r="B332" s="58" t="s">
        <v>64</v>
      </c>
      <c r="C332" s="289" t="s">
        <v>21</v>
      </c>
      <c r="D332" s="59">
        <v>10000</v>
      </c>
      <c r="E332" s="54"/>
      <c r="F332" s="51">
        <f t="shared" si="3"/>
        <v>309254981</v>
      </c>
      <c r="G332" s="28">
        <v>3</v>
      </c>
      <c r="H332" s="29"/>
    </row>
    <row r="333" spans="1:8" s="30" customFormat="1">
      <c r="A333" s="57">
        <v>44620</v>
      </c>
      <c r="B333" s="58" t="s">
        <v>64</v>
      </c>
      <c r="C333" s="289" t="s">
        <v>21</v>
      </c>
      <c r="D333" s="59">
        <v>10000</v>
      </c>
      <c r="E333" s="54"/>
      <c r="F333" s="51">
        <f t="shared" si="3"/>
        <v>309264981</v>
      </c>
      <c r="G333" s="28">
        <v>3</v>
      </c>
      <c r="H333" s="29"/>
    </row>
    <row r="334" spans="1:8" s="30" customFormat="1">
      <c r="A334" s="57">
        <v>44620</v>
      </c>
      <c r="B334" s="58" t="s">
        <v>64</v>
      </c>
      <c r="C334" s="289" t="s">
        <v>21</v>
      </c>
      <c r="D334" s="59">
        <v>100000</v>
      </c>
      <c r="E334" s="54"/>
      <c r="F334" s="51">
        <f t="shared" si="3"/>
        <v>309364981</v>
      </c>
      <c r="G334" s="28">
        <v>3</v>
      </c>
      <c r="H334" s="29"/>
    </row>
    <row r="335" spans="1:8" s="30" customFormat="1">
      <c r="A335" s="57">
        <v>44620</v>
      </c>
      <c r="B335" s="58" t="s">
        <v>64</v>
      </c>
      <c r="C335" s="24" t="s">
        <v>298</v>
      </c>
      <c r="D335" s="59">
        <v>300000</v>
      </c>
      <c r="E335" s="54"/>
      <c r="F335" s="51">
        <f t="shared" si="3"/>
        <v>309664981</v>
      </c>
      <c r="G335" s="28">
        <v>3</v>
      </c>
      <c r="H335" s="29"/>
    </row>
    <row r="336" spans="1:8" s="30" customFormat="1">
      <c r="A336" s="57">
        <v>44620</v>
      </c>
      <c r="B336" s="58" t="s">
        <v>64</v>
      </c>
      <c r="C336" s="106" t="s">
        <v>149</v>
      </c>
      <c r="D336" s="59">
        <v>1000000</v>
      </c>
      <c r="E336" s="54"/>
      <c r="F336" s="51">
        <f t="shared" si="3"/>
        <v>310664981</v>
      </c>
      <c r="G336" s="28">
        <v>3</v>
      </c>
      <c r="H336" s="29"/>
    </row>
    <row r="337" spans="1:8" s="30" customFormat="1">
      <c r="A337" s="57">
        <v>44620</v>
      </c>
      <c r="B337" s="58" t="s">
        <v>64</v>
      </c>
      <c r="C337" s="24" t="s">
        <v>297</v>
      </c>
      <c r="D337" s="59">
        <v>3200000</v>
      </c>
      <c r="E337" s="54"/>
      <c r="F337" s="51">
        <f t="shared" si="3"/>
        <v>313864981</v>
      </c>
      <c r="G337" s="28">
        <v>3</v>
      </c>
      <c r="H337" s="29"/>
    </row>
    <row r="338" spans="1:8" s="30" customFormat="1">
      <c r="A338" s="61"/>
      <c r="B338" s="39"/>
      <c r="C338" s="40" t="s">
        <v>299</v>
      </c>
      <c r="D338" s="55">
        <f>SUM(D167:D337)</f>
        <v>28433882</v>
      </c>
      <c r="E338" s="55">
        <f>SUM(E167:E337)</f>
        <v>22000</v>
      </c>
      <c r="F338" s="41">
        <f>F166+D338-E338</f>
        <v>313864981</v>
      </c>
      <c r="G338" s="28"/>
      <c r="H338" s="29"/>
    </row>
    <row r="339" spans="1:8" s="30" customFormat="1" ht="13.5" thickBot="1">
      <c r="A339" s="62"/>
      <c r="B339" s="43"/>
      <c r="C339" s="44"/>
      <c r="D339" s="63"/>
      <c r="E339" s="63"/>
      <c r="F339" s="45"/>
      <c r="G339" s="46"/>
      <c r="H339" s="29"/>
    </row>
    <row r="340" spans="1:8" s="30" customFormat="1" ht="13.5" thickTop="1">
      <c r="A340" s="15" t="s">
        <v>300</v>
      </c>
      <c r="B340" s="47"/>
      <c r="C340" s="40" t="s">
        <v>301</v>
      </c>
      <c r="D340" s="64"/>
      <c r="E340" s="64"/>
      <c r="F340" s="48">
        <f>F338</f>
        <v>313864981</v>
      </c>
      <c r="G340" s="136"/>
      <c r="H340" s="29"/>
    </row>
    <row r="341" spans="1:8" s="30" customFormat="1">
      <c r="A341" s="50">
        <v>44621</v>
      </c>
      <c r="B341" s="65" t="s">
        <v>303</v>
      </c>
      <c r="C341" s="24" t="s">
        <v>307</v>
      </c>
      <c r="D341" s="66">
        <v>853000</v>
      </c>
      <c r="E341" s="67"/>
      <c r="F341" s="27">
        <f>F340+D341-E341</f>
        <v>314717981</v>
      </c>
      <c r="G341" s="28">
        <v>3</v>
      </c>
      <c r="H341" s="29"/>
    </row>
    <row r="342" spans="1:8" s="30" customFormat="1">
      <c r="A342" s="50">
        <v>44622</v>
      </c>
      <c r="B342" s="65" t="s">
        <v>304</v>
      </c>
      <c r="C342" s="24" t="s">
        <v>139</v>
      </c>
      <c r="D342" s="66">
        <v>100000</v>
      </c>
      <c r="E342" s="67"/>
      <c r="F342" s="27">
        <f t="shared" ref="F342:F405" si="4">F341+D342-E342</f>
        <v>314817981</v>
      </c>
      <c r="G342" s="28">
        <v>3</v>
      </c>
      <c r="H342" s="29"/>
    </row>
    <row r="343" spans="1:8" s="30" customFormat="1">
      <c r="A343" s="50">
        <v>44622</v>
      </c>
      <c r="B343" s="65" t="s">
        <v>304</v>
      </c>
      <c r="C343" s="24" t="s">
        <v>308</v>
      </c>
      <c r="D343" s="66">
        <v>200000</v>
      </c>
      <c r="E343" s="67"/>
      <c r="F343" s="27">
        <f t="shared" si="4"/>
        <v>315017981</v>
      </c>
      <c r="G343" s="28">
        <v>3</v>
      </c>
      <c r="H343" s="29"/>
    </row>
    <row r="344" spans="1:8" s="30" customFormat="1">
      <c r="A344" s="50">
        <v>44622</v>
      </c>
      <c r="B344" s="65" t="s">
        <v>304</v>
      </c>
      <c r="C344" s="24" t="s">
        <v>142</v>
      </c>
      <c r="D344" s="66">
        <v>200000</v>
      </c>
      <c r="E344" s="67"/>
      <c r="F344" s="27">
        <f t="shared" si="4"/>
        <v>315217981</v>
      </c>
      <c r="G344" s="28">
        <v>3</v>
      </c>
      <c r="H344" s="29"/>
    </row>
    <row r="345" spans="1:8" s="30" customFormat="1">
      <c r="A345" s="50">
        <v>44622</v>
      </c>
      <c r="B345" s="65" t="s">
        <v>304</v>
      </c>
      <c r="C345" s="24" t="s">
        <v>155</v>
      </c>
      <c r="D345" s="66">
        <v>300000</v>
      </c>
      <c r="E345" s="67"/>
      <c r="F345" s="27">
        <f t="shared" si="4"/>
        <v>315517981</v>
      </c>
      <c r="G345" s="28">
        <v>3</v>
      </c>
      <c r="H345" s="29"/>
    </row>
    <row r="346" spans="1:8" s="30" customFormat="1" ht="25.5">
      <c r="A346" s="50">
        <v>44622</v>
      </c>
      <c r="B346" s="65" t="s">
        <v>304</v>
      </c>
      <c r="C346" s="24" t="s">
        <v>2479</v>
      </c>
      <c r="D346" s="66">
        <v>10000000</v>
      </c>
      <c r="E346" s="67"/>
      <c r="F346" s="27">
        <f t="shared" si="4"/>
        <v>325517981</v>
      </c>
      <c r="G346" s="28">
        <v>3</v>
      </c>
      <c r="H346" s="29"/>
    </row>
    <row r="347" spans="1:8" s="30" customFormat="1">
      <c r="A347" s="50">
        <v>44623</v>
      </c>
      <c r="B347" s="65" t="s">
        <v>305</v>
      </c>
      <c r="C347" s="289" t="s">
        <v>21</v>
      </c>
      <c r="D347" s="66">
        <v>10000</v>
      </c>
      <c r="E347" s="67"/>
      <c r="F347" s="27">
        <f t="shared" si="4"/>
        <v>325527981</v>
      </c>
      <c r="G347" s="28">
        <v>3</v>
      </c>
      <c r="H347" s="29"/>
    </row>
    <row r="348" spans="1:8" s="30" customFormat="1" ht="25.5">
      <c r="A348" s="50">
        <v>44623</v>
      </c>
      <c r="B348" s="65" t="s">
        <v>305</v>
      </c>
      <c r="C348" s="24" t="s">
        <v>2444</v>
      </c>
      <c r="D348" s="66">
        <v>50000</v>
      </c>
      <c r="E348" s="67"/>
      <c r="F348" s="27">
        <f t="shared" si="4"/>
        <v>325577981</v>
      </c>
      <c r="G348" s="28">
        <v>3</v>
      </c>
      <c r="H348" s="29"/>
    </row>
    <row r="349" spans="1:8" s="30" customFormat="1">
      <c r="A349" s="50">
        <v>44623</v>
      </c>
      <c r="B349" s="65" t="s">
        <v>305</v>
      </c>
      <c r="C349" s="24" t="s">
        <v>309</v>
      </c>
      <c r="D349" s="66">
        <v>1000000</v>
      </c>
      <c r="E349" s="67"/>
      <c r="F349" s="27">
        <f t="shared" si="4"/>
        <v>326577981</v>
      </c>
      <c r="G349" s="28">
        <v>3</v>
      </c>
      <c r="H349" s="29"/>
    </row>
    <row r="350" spans="1:8" s="30" customFormat="1">
      <c r="A350" s="50">
        <v>44624</v>
      </c>
      <c r="B350" s="65" t="s">
        <v>306</v>
      </c>
      <c r="C350" s="289" t="s">
        <v>21</v>
      </c>
      <c r="D350" s="66">
        <v>1000</v>
      </c>
      <c r="E350" s="67"/>
      <c r="F350" s="27">
        <f t="shared" si="4"/>
        <v>326578981</v>
      </c>
      <c r="G350" s="28">
        <v>3</v>
      </c>
      <c r="H350" s="29"/>
    </row>
    <row r="351" spans="1:8" s="30" customFormat="1">
      <c r="A351" s="50">
        <v>44624</v>
      </c>
      <c r="B351" s="65" t="s">
        <v>306</v>
      </c>
      <c r="C351" s="289" t="s">
        <v>21</v>
      </c>
      <c r="D351" s="66">
        <v>10000</v>
      </c>
      <c r="E351" s="67"/>
      <c r="F351" s="27">
        <f t="shared" si="4"/>
        <v>326588981</v>
      </c>
      <c r="G351" s="28">
        <v>3</v>
      </c>
      <c r="H351" s="29"/>
    </row>
    <row r="352" spans="1:8" s="30" customFormat="1">
      <c r="A352" s="50">
        <v>44624</v>
      </c>
      <c r="B352" s="65" t="s">
        <v>306</v>
      </c>
      <c r="C352" s="289" t="s">
        <v>21</v>
      </c>
      <c r="D352" s="66">
        <v>10000</v>
      </c>
      <c r="E352" s="67"/>
      <c r="F352" s="27">
        <f t="shared" si="4"/>
        <v>326598981</v>
      </c>
      <c r="G352" s="28">
        <v>3</v>
      </c>
      <c r="H352" s="29"/>
    </row>
    <row r="353" spans="1:8" s="30" customFormat="1">
      <c r="A353" s="50">
        <v>44624</v>
      </c>
      <c r="B353" s="65" t="s">
        <v>306</v>
      </c>
      <c r="C353" s="289" t="s">
        <v>21</v>
      </c>
      <c r="D353" s="66">
        <v>10000</v>
      </c>
      <c r="E353" s="67"/>
      <c r="F353" s="27">
        <f t="shared" si="4"/>
        <v>326608981</v>
      </c>
      <c r="G353" s="28">
        <v>3</v>
      </c>
      <c r="H353" s="29"/>
    </row>
    <row r="354" spans="1:8" s="30" customFormat="1">
      <c r="A354" s="50">
        <v>44624</v>
      </c>
      <c r="B354" s="65" t="s">
        <v>306</v>
      </c>
      <c r="C354" s="289" t="s">
        <v>21</v>
      </c>
      <c r="D354" s="66">
        <v>10000</v>
      </c>
      <c r="E354" s="67"/>
      <c r="F354" s="27">
        <f t="shared" si="4"/>
        <v>326618981</v>
      </c>
      <c r="G354" s="28">
        <v>3</v>
      </c>
      <c r="H354" s="29"/>
    </row>
    <row r="355" spans="1:8" s="30" customFormat="1">
      <c r="A355" s="50">
        <v>44624</v>
      </c>
      <c r="B355" s="65" t="s">
        <v>306</v>
      </c>
      <c r="C355" s="289" t="s">
        <v>21</v>
      </c>
      <c r="D355" s="66">
        <v>10000</v>
      </c>
      <c r="E355" s="67"/>
      <c r="F355" s="27">
        <f t="shared" si="4"/>
        <v>326628981</v>
      </c>
      <c r="G355" s="28">
        <v>3</v>
      </c>
      <c r="H355" s="29"/>
    </row>
    <row r="356" spans="1:8" s="30" customFormat="1">
      <c r="A356" s="50">
        <v>44624</v>
      </c>
      <c r="B356" s="65" t="s">
        <v>306</v>
      </c>
      <c r="C356" s="289" t="s">
        <v>21</v>
      </c>
      <c r="D356" s="66">
        <v>20000</v>
      </c>
      <c r="E356" s="67"/>
      <c r="F356" s="27">
        <f t="shared" si="4"/>
        <v>326648981</v>
      </c>
      <c r="G356" s="28">
        <v>3</v>
      </c>
      <c r="H356" s="29"/>
    </row>
    <row r="357" spans="1:8" s="30" customFormat="1">
      <c r="A357" s="50">
        <v>44624</v>
      </c>
      <c r="B357" s="65" t="s">
        <v>306</v>
      </c>
      <c r="C357" s="289" t="s">
        <v>21</v>
      </c>
      <c r="D357" s="66">
        <v>20000</v>
      </c>
      <c r="E357" s="67"/>
      <c r="F357" s="27">
        <f t="shared" si="4"/>
        <v>326668981</v>
      </c>
      <c r="G357" s="28">
        <v>3</v>
      </c>
      <c r="H357" s="29"/>
    </row>
    <row r="358" spans="1:8" s="30" customFormat="1">
      <c r="A358" s="50">
        <v>44624</v>
      </c>
      <c r="B358" s="65" t="s">
        <v>306</v>
      </c>
      <c r="C358" s="24" t="s">
        <v>310</v>
      </c>
      <c r="D358" s="66">
        <v>50000</v>
      </c>
      <c r="E358" s="67"/>
      <c r="F358" s="27">
        <f t="shared" si="4"/>
        <v>326718981</v>
      </c>
      <c r="G358" s="28">
        <v>3</v>
      </c>
      <c r="H358" s="29"/>
    </row>
    <row r="359" spans="1:8" s="30" customFormat="1">
      <c r="A359" s="50">
        <v>44624</v>
      </c>
      <c r="B359" s="65" t="s">
        <v>306</v>
      </c>
      <c r="C359" s="24" t="s">
        <v>223</v>
      </c>
      <c r="D359" s="66">
        <v>100000</v>
      </c>
      <c r="E359" s="67"/>
      <c r="F359" s="27">
        <f t="shared" si="4"/>
        <v>326818981</v>
      </c>
      <c r="G359" s="28">
        <v>3</v>
      </c>
      <c r="H359" s="29"/>
    </row>
    <row r="360" spans="1:8" s="30" customFormat="1">
      <c r="A360" s="50">
        <v>44624</v>
      </c>
      <c r="B360" s="65" t="s">
        <v>306</v>
      </c>
      <c r="C360" s="289" t="s">
        <v>21</v>
      </c>
      <c r="D360" s="66">
        <v>120000</v>
      </c>
      <c r="E360" s="67"/>
      <c r="F360" s="27">
        <f t="shared" si="4"/>
        <v>326938981</v>
      </c>
      <c r="G360" s="28">
        <v>3</v>
      </c>
      <c r="H360" s="29"/>
    </row>
    <row r="361" spans="1:8" s="30" customFormat="1" ht="25.5">
      <c r="A361" s="50">
        <v>44624</v>
      </c>
      <c r="B361" s="65" t="s">
        <v>306</v>
      </c>
      <c r="C361" s="24" t="s">
        <v>2433</v>
      </c>
      <c r="D361" s="66">
        <v>300000</v>
      </c>
      <c r="E361" s="67"/>
      <c r="F361" s="27">
        <f t="shared" si="4"/>
        <v>327238981</v>
      </c>
      <c r="G361" s="28">
        <v>3</v>
      </c>
      <c r="H361" s="29"/>
    </row>
    <row r="362" spans="1:8" s="30" customFormat="1">
      <c r="A362" s="50">
        <v>44625</v>
      </c>
      <c r="B362" s="65" t="s">
        <v>311</v>
      </c>
      <c r="C362" s="289" t="s">
        <v>21</v>
      </c>
      <c r="D362" s="66">
        <v>10000</v>
      </c>
      <c r="E362" s="67"/>
      <c r="F362" s="27">
        <f t="shared" si="4"/>
        <v>327248981</v>
      </c>
      <c r="G362" s="28">
        <v>3</v>
      </c>
      <c r="H362" s="29"/>
    </row>
    <row r="363" spans="1:8" s="30" customFormat="1">
      <c r="A363" s="50">
        <v>44625</v>
      </c>
      <c r="B363" s="65" t="s">
        <v>311</v>
      </c>
      <c r="C363" s="289" t="s">
        <v>21</v>
      </c>
      <c r="D363" s="66">
        <v>20000</v>
      </c>
      <c r="E363" s="67"/>
      <c r="F363" s="27">
        <f t="shared" si="4"/>
        <v>327268981</v>
      </c>
      <c r="G363" s="28">
        <v>3</v>
      </c>
      <c r="H363" s="29"/>
    </row>
    <row r="364" spans="1:8" s="30" customFormat="1">
      <c r="A364" s="50">
        <v>44625</v>
      </c>
      <c r="B364" s="65" t="s">
        <v>311</v>
      </c>
      <c r="C364" s="24" t="s">
        <v>312</v>
      </c>
      <c r="D364" s="66">
        <v>50000</v>
      </c>
      <c r="E364" s="67"/>
      <c r="F364" s="27">
        <f t="shared" si="4"/>
        <v>327318981</v>
      </c>
      <c r="G364" s="28">
        <v>3</v>
      </c>
      <c r="H364" s="29"/>
    </row>
    <row r="365" spans="1:8" s="30" customFormat="1">
      <c r="A365" s="50">
        <v>44625</v>
      </c>
      <c r="B365" s="65" t="s">
        <v>311</v>
      </c>
      <c r="C365" s="24" t="s">
        <v>117</v>
      </c>
      <c r="D365" s="66">
        <v>100000</v>
      </c>
      <c r="E365" s="67"/>
      <c r="F365" s="27">
        <f t="shared" si="4"/>
        <v>327418981</v>
      </c>
      <c r="G365" s="28">
        <v>3</v>
      </c>
      <c r="H365" s="29"/>
    </row>
    <row r="366" spans="1:8" s="30" customFormat="1">
      <c r="A366" s="50">
        <v>44625</v>
      </c>
      <c r="B366" s="65" t="s">
        <v>311</v>
      </c>
      <c r="C366" s="24" t="s">
        <v>313</v>
      </c>
      <c r="D366" s="66">
        <v>100000</v>
      </c>
      <c r="E366" s="67"/>
      <c r="F366" s="27">
        <f t="shared" si="4"/>
        <v>327518981</v>
      </c>
      <c r="G366" s="28">
        <v>3</v>
      </c>
      <c r="H366" s="29"/>
    </row>
    <row r="367" spans="1:8" s="30" customFormat="1">
      <c r="A367" s="50">
        <v>44625</v>
      </c>
      <c r="B367" s="65" t="s">
        <v>311</v>
      </c>
      <c r="C367" s="24" t="s">
        <v>154</v>
      </c>
      <c r="D367" s="66">
        <v>200000</v>
      </c>
      <c r="E367" s="67"/>
      <c r="F367" s="27">
        <f t="shared" si="4"/>
        <v>327718981</v>
      </c>
      <c r="G367" s="28">
        <v>3</v>
      </c>
      <c r="H367" s="29"/>
    </row>
    <row r="368" spans="1:8" s="30" customFormat="1">
      <c r="A368" s="50">
        <v>44625</v>
      </c>
      <c r="B368" s="65" t="s">
        <v>311</v>
      </c>
      <c r="C368" s="24" t="s">
        <v>314</v>
      </c>
      <c r="D368" s="66">
        <v>500000</v>
      </c>
      <c r="E368" s="67"/>
      <c r="F368" s="27">
        <f t="shared" si="4"/>
        <v>328218981</v>
      </c>
      <c r="G368" s="28">
        <v>3</v>
      </c>
      <c r="H368" s="29"/>
    </row>
    <row r="369" spans="1:8" s="30" customFormat="1">
      <c r="A369" s="50">
        <v>44625</v>
      </c>
      <c r="B369" s="65" t="s">
        <v>311</v>
      </c>
      <c r="C369" s="289" t="s">
        <v>315</v>
      </c>
      <c r="D369" s="66">
        <v>500000</v>
      </c>
      <c r="E369" s="67"/>
      <c r="F369" s="27">
        <f t="shared" si="4"/>
        <v>328718981</v>
      </c>
      <c r="G369" s="28">
        <v>3</v>
      </c>
      <c r="H369" s="29"/>
    </row>
    <row r="370" spans="1:8" s="30" customFormat="1">
      <c r="A370" s="50">
        <v>44626</v>
      </c>
      <c r="B370" s="65" t="s">
        <v>316</v>
      </c>
      <c r="C370" s="289" t="s">
        <v>21</v>
      </c>
      <c r="D370" s="66">
        <v>10000</v>
      </c>
      <c r="E370" s="67"/>
      <c r="F370" s="27">
        <f t="shared" si="4"/>
        <v>328728981</v>
      </c>
      <c r="G370" s="28">
        <v>3</v>
      </c>
      <c r="H370" s="29"/>
    </row>
    <row r="371" spans="1:8" s="30" customFormat="1">
      <c r="A371" s="50">
        <v>44626</v>
      </c>
      <c r="B371" s="65" t="s">
        <v>316</v>
      </c>
      <c r="C371" s="289" t="s">
        <v>21</v>
      </c>
      <c r="D371" s="66">
        <v>20000</v>
      </c>
      <c r="E371" s="67"/>
      <c r="F371" s="27">
        <f t="shared" si="4"/>
        <v>328748981</v>
      </c>
      <c r="G371" s="28">
        <v>3</v>
      </c>
      <c r="H371" s="29"/>
    </row>
    <row r="372" spans="1:8" s="30" customFormat="1">
      <c r="A372" s="50">
        <v>44626</v>
      </c>
      <c r="B372" s="65" t="s">
        <v>316</v>
      </c>
      <c r="C372" s="289" t="s">
        <v>21</v>
      </c>
      <c r="D372" s="66">
        <v>20000</v>
      </c>
      <c r="E372" s="67"/>
      <c r="F372" s="27">
        <f t="shared" si="4"/>
        <v>328768981</v>
      </c>
      <c r="G372" s="28">
        <v>3</v>
      </c>
      <c r="H372" s="29"/>
    </row>
    <row r="373" spans="1:8" s="30" customFormat="1">
      <c r="A373" s="50">
        <v>44626</v>
      </c>
      <c r="B373" s="65" t="s">
        <v>316</v>
      </c>
      <c r="C373" s="289" t="s">
        <v>21</v>
      </c>
      <c r="D373" s="66">
        <v>20000</v>
      </c>
      <c r="E373" s="67"/>
      <c r="F373" s="27">
        <f t="shared" si="4"/>
        <v>328788981</v>
      </c>
      <c r="G373" s="28">
        <v>3</v>
      </c>
      <c r="H373" s="29"/>
    </row>
    <row r="374" spans="1:8" s="30" customFormat="1">
      <c r="A374" s="50">
        <v>44626</v>
      </c>
      <c r="B374" s="65" t="s">
        <v>316</v>
      </c>
      <c r="C374" s="289" t="s">
        <v>21</v>
      </c>
      <c r="D374" s="66">
        <v>50000</v>
      </c>
      <c r="E374" s="67"/>
      <c r="F374" s="27">
        <f t="shared" si="4"/>
        <v>328838981</v>
      </c>
      <c r="G374" s="28">
        <v>3</v>
      </c>
      <c r="H374" s="29"/>
    </row>
    <row r="375" spans="1:8" s="30" customFormat="1">
      <c r="A375" s="50">
        <v>44626</v>
      </c>
      <c r="B375" s="65" t="s">
        <v>316</v>
      </c>
      <c r="C375" s="24" t="s">
        <v>317</v>
      </c>
      <c r="D375" s="66">
        <v>1000000</v>
      </c>
      <c r="E375" s="67"/>
      <c r="F375" s="27">
        <f t="shared" si="4"/>
        <v>329838981</v>
      </c>
      <c r="G375" s="28">
        <v>3</v>
      </c>
      <c r="H375" s="29"/>
    </row>
    <row r="376" spans="1:8" s="30" customFormat="1">
      <c r="A376" s="50">
        <v>44627</v>
      </c>
      <c r="B376" s="65" t="s">
        <v>318</v>
      </c>
      <c r="C376" s="289" t="s">
        <v>21</v>
      </c>
      <c r="D376" s="66">
        <v>10000</v>
      </c>
      <c r="E376" s="67"/>
      <c r="F376" s="27">
        <f t="shared" si="4"/>
        <v>329848981</v>
      </c>
      <c r="G376" s="28">
        <v>3</v>
      </c>
      <c r="H376" s="29"/>
    </row>
    <row r="377" spans="1:8" s="30" customFormat="1">
      <c r="A377" s="50">
        <v>44627</v>
      </c>
      <c r="B377" s="65" t="s">
        <v>318</v>
      </c>
      <c r="C377" s="24" t="s">
        <v>236</v>
      </c>
      <c r="D377" s="66">
        <v>50000</v>
      </c>
      <c r="E377" s="67"/>
      <c r="F377" s="27">
        <f t="shared" si="4"/>
        <v>329898981</v>
      </c>
      <c r="G377" s="28">
        <v>3</v>
      </c>
      <c r="H377" s="29"/>
    </row>
    <row r="378" spans="1:8" s="30" customFormat="1">
      <c r="A378" s="50">
        <v>44627</v>
      </c>
      <c r="B378" s="65" t="s">
        <v>318</v>
      </c>
      <c r="C378" s="289" t="s">
        <v>21</v>
      </c>
      <c r="D378" s="66">
        <v>50000</v>
      </c>
      <c r="E378" s="67"/>
      <c r="F378" s="27">
        <f t="shared" si="4"/>
        <v>329948981</v>
      </c>
      <c r="G378" s="28">
        <v>3</v>
      </c>
      <c r="H378" s="29"/>
    </row>
    <row r="379" spans="1:8" s="30" customFormat="1">
      <c r="A379" s="50">
        <v>44628</v>
      </c>
      <c r="B379" s="65" t="s">
        <v>319</v>
      </c>
      <c r="C379" s="289" t="s">
        <v>21</v>
      </c>
      <c r="D379" s="66">
        <v>10000</v>
      </c>
      <c r="E379" s="66"/>
      <c r="F379" s="27">
        <f t="shared" si="4"/>
        <v>329958981</v>
      </c>
      <c r="G379" s="28">
        <v>3</v>
      </c>
      <c r="H379" s="29"/>
    </row>
    <row r="380" spans="1:8" s="30" customFormat="1">
      <c r="A380" s="50">
        <v>44628</v>
      </c>
      <c r="B380" s="65" t="s">
        <v>319</v>
      </c>
      <c r="C380" s="24" t="s">
        <v>237</v>
      </c>
      <c r="D380" s="66">
        <v>50000</v>
      </c>
      <c r="E380" s="67"/>
      <c r="F380" s="27">
        <f t="shared" si="4"/>
        <v>330008981</v>
      </c>
      <c r="G380" s="28">
        <v>3</v>
      </c>
      <c r="H380" s="29"/>
    </row>
    <row r="381" spans="1:8" s="30" customFormat="1">
      <c r="A381" s="50">
        <v>44628</v>
      </c>
      <c r="B381" s="65" t="s">
        <v>319</v>
      </c>
      <c r="C381" s="289" t="s">
        <v>21</v>
      </c>
      <c r="D381" s="66">
        <v>100000</v>
      </c>
      <c r="E381" s="67"/>
      <c r="F381" s="27">
        <f t="shared" si="4"/>
        <v>330108981</v>
      </c>
      <c r="G381" s="28">
        <v>3</v>
      </c>
      <c r="H381" s="29"/>
    </row>
    <row r="382" spans="1:8" s="30" customFormat="1">
      <c r="A382" s="50">
        <v>44628</v>
      </c>
      <c r="B382" s="65" t="s">
        <v>319</v>
      </c>
      <c r="C382" s="24" t="s">
        <v>320</v>
      </c>
      <c r="D382" s="66">
        <v>200000</v>
      </c>
      <c r="E382" s="67"/>
      <c r="F382" s="27">
        <f t="shared" si="4"/>
        <v>330308981</v>
      </c>
      <c r="G382" s="28">
        <v>3</v>
      </c>
      <c r="H382" s="29"/>
    </row>
    <row r="383" spans="1:8" s="30" customFormat="1">
      <c r="A383" s="50">
        <v>44628</v>
      </c>
      <c r="B383" s="65" t="s">
        <v>319</v>
      </c>
      <c r="C383" s="289" t="s">
        <v>226</v>
      </c>
      <c r="D383" s="66">
        <v>200000</v>
      </c>
      <c r="E383" s="67"/>
      <c r="F383" s="27">
        <f t="shared" si="4"/>
        <v>330508981</v>
      </c>
      <c r="G383" s="28">
        <v>3</v>
      </c>
      <c r="H383" s="29"/>
    </row>
    <row r="384" spans="1:8" s="30" customFormat="1">
      <c r="A384" s="50">
        <v>44628</v>
      </c>
      <c r="B384" s="65" t="s">
        <v>319</v>
      </c>
      <c r="C384" s="24" t="s">
        <v>145</v>
      </c>
      <c r="D384" s="66">
        <v>500000</v>
      </c>
      <c r="E384" s="67"/>
      <c r="F384" s="27">
        <f t="shared" si="4"/>
        <v>331008981</v>
      </c>
      <c r="G384" s="28">
        <v>3</v>
      </c>
      <c r="H384" s="29"/>
    </row>
    <row r="385" spans="1:8" s="30" customFormat="1">
      <c r="A385" s="50">
        <v>44629</v>
      </c>
      <c r="B385" s="65" t="s">
        <v>321</v>
      </c>
      <c r="C385" s="289" t="s">
        <v>21</v>
      </c>
      <c r="D385" s="66">
        <v>10000</v>
      </c>
      <c r="E385" s="67"/>
      <c r="F385" s="27">
        <f t="shared" si="4"/>
        <v>331018981</v>
      </c>
      <c r="G385" s="28">
        <v>3</v>
      </c>
      <c r="H385" s="29"/>
    </row>
    <row r="386" spans="1:8" s="30" customFormat="1">
      <c r="A386" s="50">
        <v>44629</v>
      </c>
      <c r="B386" s="65" t="s">
        <v>321</v>
      </c>
      <c r="C386" s="24" t="s">
        <v>152</v>
      </c>
      <c r="D386" s="66">
        <v>50000</v>
      </c>
      <c r="E386" s="67"/>
      <c r="F386" s="27">
        <f t="shared" si="4"/>
        <v>331068981</v>
      </c>
      <c r="G386" s="28">
        <v>3</v>
      </c>
      <c r="H386" s="29"/>
    </row>
    <row r="387" spans="1:8" s="30" customFormat="1">
      <c r="A387" s="50">
        <v>44629</v>
      </c>
      <c r="B387" s="65" t="s">
        <v>321</v>
      </c>
      <c r="C387" s="289" t="s">
        <v>2445</v>
      </c>
      <c r="D387" s="66">
        <v>500000</v>
      </c>
      <c r="E387" s="67"/>
      <c r="F387" s="27">
        <f t="shared" si="4"/>
        <v>331568981</v>
      </c>
      <c r="G387" s="28">
        <v>3</v>
      </c>
      <c r="H387" s="29"/>
    </row>
    <row r="388" spans="1:8" s="30" customFormat="1">
      <c r="A388" s="50">
        <v>44630</v>
      </c>
      <c r="B388" s="65" t="s">
        <v>323</v>
      </c>
      <c r="C388" s="289" t="s">
        <v>21</v>
      </c>
      <c r="D388" s="66">
        <v>10000</v>
      </c>
      <c r="E388" s="67"/>
      <c r="F388" s="27">
        <f t="shared" si="4"/>
        <v>331578981</v>
      </c>
      <c r="G388" s="28">
        <v>3</v>
      </c>
      <c r="H388" s="29"/>
    </row>
    <row r="389" spans="1:8" s="30" customFormat="1">
      <c r="A389" s="50">
        <v>44630</v>
      </c>
      <c r="B389" s="65" t="s">
        <v>323</v>
      </c>
      <c r="C389" s="289" t="s">
        <v>21</v>
      </c>
      <c r="D389" s="66">
        <v>10000</v>
      </c>
      <c r="E389" s="67"/>
      <c r="F389" s="27">
        <f t="shared" si="4"/>
        <v>331588981</v>
      </c>
      <c r="G389" s="28">
        <v>3</v>
      </c>
      <c r="H389" s="29"/>
    </row>
    <row r="390" spans="1:8" s="30" customFormat="1">
      <c r="A390" s="50">
        <v>44630</v>
      </c>
      <c r="B390" s="65" t="s">
        <v>323</v>
      </c>
      <c r="C390" s="289" t="s">
        <v>21</v>
      </c>
      <c r="D390" s="66">
        <v>20000</v>
      </c>
      <c r="E390" s="67"/>
      <c r="F390" s="27">
        <f t="shared" si="4"/>
        <v>331608981</v>
      </c>
      <c r="G390" s="28">
        <v>3</v>
      </c>
      <c r="H390" s="29"/>
    </row>
    <row r="391" spans="1:8" s="30" customFormat="1">
      <c r="A391" s="50">
        <v>44630</v>
      </c>
      <c r="B391" s="65" t="s">
        <v>323</v>
      </c>
      <c r="C391" s="24" t="s">
        <v>359</v>
      </c>
      <c r="D391" s="66">
        <v>50000</v>
      </c>
      <c r="E391" s="67"/>
      <c r="F391" s="27">
        <f t="shared" si="4"/>
        <v>331658981</v>
      </c>
      <c r="G391" s="28">
        <v>3</v>
      </c>
      <c r="H391" s="29"/>
    </row>
    <row r="392" spans="1:8" s="30" customFormat="1">
      <c r="A392" s="50">
        <v>44630</v>
      </c>
      <c r="B392" s="65" t="s">
        <v>323</v>
      </c>
      <c r="C392" s="24" t="s">
        <v>145</v>
      </c>
      <c r="D392" s="66">
        <v>300000</v>
      </c>
      <c r="E392" s="67"/>
      <c r="F392" s="27">
        <f t="shared" si="4"/>
        <v>331958981</v>
      </c>
      <c r="G392" s="28">
        <v>3</v>
      </c>
      <c r="H392" s="29"/>
    </row>
    <row r="393" spans="1:8" s="30" customFormat="1">
      <c r="A393" s="50">
        <v>44630</v>
      </c>
      <c r="B393" s="65" t="s">
        <v>323</v>
      </c>
      <c r="C393" s="24" t="s">
        <v>324</v>
      </c>
      <c r="D393" s="66">
        <v>500000</v>
      </c>
      <c r="E393" s="67"/>
      <c r="F393" s="27">
        <f t="shared" si="4"/>
        <v>332458981</v>
      </c>
      <c r="G393" s="28">
        <v>3</v>
      </c>
      <c r="H393" s="29"/>
    </row>
    <row r="394" spans="1:8" s="30" customFormat="1">
      <c r="A394" s="50">
        <v>44632</v>
      </c>
      <c r="B394" s="65" t="s">
        <v>325</v>
      </c>
      <c r="C394" s="289" t="s">
        <v>21</v>
      </c>
      <c r="D394" s="66">
        <v>10000</v>
      </c>
      <c r="E394" s="67"/>
      <c r="F394" s="27">
        <f t="shared" si="4"/>
        <v>332468981</v>
      </c>
      <c r="G394" s="28">
        <v>3</v>
      </c>
      <c r="H394" s="29"/>
    </row>
    <row r="395" spans="1:8" s="30" customFormat="1">
      <c r="A395" s="50">
        <v>44632</v>
      </c>
      <c r="B395" s="65" t="s">
        <v>325</v>
      </c>
      <c r="C395" s="289" t="s">
        <v>21</v>
      </c>
      <c r="D395" s="66">
        <v>10000</v>
      </c>
      <c r="E395" s="67"/>
      <c r="F395" s="27">
        <f t="shared" si="4"/>
        <v>332478981</v>
      </c>
      <c r="G395" s="28">
        <v>3</v>
      </c>
      <c r="H395" s="29"/>
    </row>
    <row r="396" spans="1:8" s="30" customFormat="1">
      <c r="A396" s="50">
        <v>44632</v>
      </c>
      <c r="B396" s="65" t="s">
        <v>325</v>
      </c>
      <c r="C396" s="289" t="s">
        <v>21</v>
      </c>
      <c r="D396" s="66">
        <v>10000</v>
      </c>
      <c r="E396" s="67"/>
      <c r="F396" s="27">
        <f t="shared" si="4"/>
        <v>332488981</v>
      </c>
      <c r="G396" s="28">
        <v>3</v>
      </c>
      <c r="H396" s="29"/>
    </row>
    <row r="397" spans="1:8" s="30" customFormat="1">
      <c r="A397" s="50">
        <v>44632</v>
      </c>
      <c r="B397" s="65" t="s">
        <v>325</v>
      </c>
      <c r="C397" s="24" t="s">
        <v>153</v>
      </c>
      <c r="D397" s="66">
        <v>50000</v>
      </c>
      <c r="E397" s="67"/>
      <c r="F397" s="27">
        <f t="shared" si="4"/>
        <v>332538981</v>
      </c>
      <c r="G397" s="28">
        <v>3</v>
      </c>
      <c r="H397" s="29"/>
    </row>
    <row r="398" spans="1:8" s="30" customFormat="1">
      <c r="A398" s="50">
        <v>44632</v>
      </c>
      <c r="B398" s="65" t="s">
        <v>325</v>
      </c>
      <c r="C398" s="24" t="s">
        <v>955</v>
      </c>
      <c r="D398" s="66">
        <v>100000</v>
      </c>
      <c r="E398" s="67"/>
      <c r="F398" s="27">
        <f t="shared" si="4"/>
        <v>332638981</v>
      </c>
      <c r="G398" s="28">
        <v>3</v>
      </c>
      <c r="H398" s="29"/>
    </row>
    <row r="399" spans="1:8" s="30" customFormat="1">
      <c r="A399" s="50">
        <v>44632</v>
      </c>
      <c r="B399" s="65" t="s">
        <v>325</v>
      </c>
      <c r="C399" s="24" t="s">
        <v>360</v>
      </c>
      <c r="D399" s="66">
        <v>300000</v>
      </c>
      <c r="E399" s="67"/>
      <c r="F399" s="27">
        <f t="shared" si="4"/>
        <v>332938981</v>
      </c>
      <c r="G399" s="28">
        <v>3</v>
      </c>
      <c r="H399" s="29"/>
    </row>
    <row r="400" spans="1:8" s="30" customFormat="1">
      <c r="A400" s="50">
        <v>44633</v>
      </c>
      <c r="B400" s="65" t="s">
        <v>326</v>
      </c>
      <c r="C400" s="289" t="s">
        <v>21</v>
      </c>
      <c r="D400" s="66">
        <v>10000</v>
      </c>
      <c r="E400" s="67"/>
      <c r="F400" s="27">
        <f t="shared" si="4"/>
        <v>332948981</v>
      </c>
      <c r="G400" s="28">
        <v>3</v>
      </c>
      <c r="H400" s="29"/>
    </row>
    <row r="401" spans="1:8" s="30" customFormat="1">
      <c r="A401" s="50">
        <v>44633</v>
      </c>
      <c r="B401" s="65" t="s">
        <v>326</v>
      </c>
      <c r="C401" s="289" t="s">
        <v>21</v>
      </c>
      <c r="D401" s="66">
        <v>10000</v>
      </c>
      <c r="E401" s="67"/>
      <c r="F401" s="27">
        <f t="shared" si="4"/>
        <v>332958981</v>
      </c>
      <c r="G401" s="28">
        <v>3</v>
      </c>
      <c r="H401" s="29"/>
    </row>
    <row r="402" spans="1:8" s="30" customFormat="1">
      <c r="A402" s="50">
        <v>44633</v>
      </c>
      <c r="B402" s="65" t="s">
        <v>326</v>
      </c>
      <c r="C402" s="289" t="s">
        <v>21</v>
      </c>
      <c r="D402" s="66">
        <v>10000</v>
      </c>
      <c r="E402" s="67"/>
      <c r="F402" s="27">
        <f t="shared" si="4"/>
        <v>332968981</v>
      </c>
      <c r="G402" s="28">
        <v>3</v>
      </c>
      <c r="H402" s="29"/>
    </row>
    <row r="403" spans="1:8" s="30" customFormat="1">
      <c r="A403" s="50">
        <v>44633</v>
      </c>
      <c r="B403" s="65" t="s">
        <v>326</v>
      </c>
      <c r="C403" s="289" t="s">
        <v>21</v>
      </c>
      <c r="D403" s="66">
        <v>20000</v>
      </c>
      <c r="E403" s="67"/>
      <c r="F403" s="27">
        <f t="shared" si="4"/>
        <v>332988981</v>
      </c>
      <c r="G403" s="28">
        <v>3</v>
      </c>
      <c r="H403" s="29"/>
    </row>
    <row r="404" spans="1:8" s="30" customFormat="1">
      <c r="A404" s="50">
        <v>44633</v>
      </c>
      <c r="B404" s="65" t="s">
        <v>326</v>
      </c>
      <c r="C404" s="289" t="s">
        <v>21</v>
      </c>
      <c r="D404" s="66">
        <v>20000</v>
      </c>
      <c r="E404" s="67"/>
      <c r="F404" s="27">
        <f t="shared" si="4"/>
        <v>333008981</v>
      </c>
      <c r="G404" s="28">
        <v>3</v>
      </c>
      <c r="H404" s="29"/>
    </row>
    <row r="405" spans="1:8" s="30" customFormat="1">
      <c r="A405" s="50">
        <v>44633</v>
      </c>
      <c r="B405" s="65" t="s">
        <v>326</v>
      </c>
      <c r="C405" s="289" t="s">
        <v>21</v>
      </c>
      <c r="D405" s="66">
        <v>20000</v>
      </c>
      <c r="E405" s="67"/>
      <c r="F405" s="27">
        <f t="shared" si="4"/>
        <v>333028981</v>
      </c>
      <c r="G405" s="28">
        <v>3</v>
      </c>
      <c r="H405" s="29"/>
    </row>
    <row r="406" spans="1:8" s="30" customFormat="1">
      <c r="A406" s="50">
        <v>44633</v>
      </c>
      <c r="B406" s="65" t="s">
        <v>326</v>
      </c>
      <c r="C406" s="289" t="s">
        <v>21</v>
      </c>
      <c r="D406" s="66">
        <v>20000</v>
      </c>
      <c r="E406" s="67"/>
      <c r="F406" s="27">
        <f t="shared" ref="F406:F469" si="5">F405+D406-E406</f>
        <v>333048981</v>
      </c>
      <c r="G406" s="28">
        <v>3</v>
      </c>
      <c r="H406" s="29"/>
    </row>
    <row r="407" spans="1:8" s="30" customFormat="1">
      <c r="A407" s="50">
        <v>44633</v>
      </c>
      <c r="B407" s="65" t="s">
        <v>326</v>
      </c>
      <c r="C407" s="289" t="s">
        <v>21</v>
      </c>
      <c r="D407" s="66">
        <v>50000</v>
      </c>
      <c r="E407" s="67"/>
      <c r="F407" s="27">
        <f t="shared" si="5"/>
        <v>333098981</v>
      </c>
      <c r="G407" s="28">
        <v>3</v>
      </c>
      <c r="H407" s="29"/>
    </row>
    <row r="408" spans="1:8" s="30" customFormat="1">
      <c r="A408" s="50">
        <v>44633</v>
      </c>
      <c r="B408" s="65" t="s">
        <v>326</v>
      </c>
      <c r="C408" s="24" t="s">
        <v>327</v>
      </c>
      <c r="D408" s="66">
        <v>50000</v>
      </c>
      <c r="E408" s="67"/>
      <c r="F408" s="27">
        <f t="shared" si="5"/>
        <v>333148981</v>
      </c>
      <c r="G408" s="28">
        <v>3</v>
      </c>
      <c r="H408" s="29"/>
    </row>
    <row r="409" spans="1:8" s="30" customFormat="1" ht="25.5">
      <c r="A409" s="50">
        <v>44633</v>
      </c>
      <c r="B409" s="65" t="s">
        <v>326</v>
      </c>
      <c r="C409" s="289" t="s">
        <v>25</v>
      </c>
      <c r="D409" s="66">
        <v>550000</v>
      </c>
      <c r="E409" s="67"/>
      <c r="F409" s="27">
        <f t="shared" si="5"/>
        <v>333698981</v>
      </c>
      <c r="G409" s="28">
        <v>3</v>
      </c>
      <c r="H409" s="29"/>
    </row>
    <row r="410" spans="1:8" s="30" customFormat="1">
      <c r="A410" s="50">
        <v>44634</v>
      </c>
      <c r="B410" s="65" t="s">
        <v>328</v>
      </c>
      <c r="C410" s="289" t="s">
        <v>21</v>
      </c>
      <c r="D410" s="66">
        <v>10000</v>
      </c>
      <c r="E410" s="67"/>
      <c r="F410" s="27">
        <f t="shared" si="5"/>
        <v>333708981</v>
      </c>
      <c r="G410" s="28">
        <v>3</v>
      </c>
      <c r="H410" s="29"/>
    </row>
    <row r="411" spans="1:8" s="30" customFormat="1">
      <c r="A411" s="50">
        <v>44634</v>
      </c>
      <c r="B411" s="65" t="s">
        <v>328</v>
      </c>
      <c r="C411" s="24" t="s">
        <v>2441</v>
      </c>
      <c r="D411" s="66">
        <v>100000</v>
      </c>
      <c r="E411" s="67"/>
      <c r="F411" s="27">
        <f t="shared" si="5"/>
        <v>333808981</v>
      </c>
      <c r="G411" s="28">
        <v>3</v>
      </c>
      <c r="H411" s="29"/>
    </row>
    <row r="412" spans="1:8" s="30" customFormat="1">
      <c r="A412" s="50">
        <v>44634</v>
      </c>
      <c r="B412" s="65" t="s">
        <v>328</v>
      </c>
      <c r="C412" s="289" t="s">
        <v>21</v>
      </c>
      <c r="D412" s="66">
        <v>1000000</v>
      </c>
      <c r="E412" s="67"/>
      <c r="F412" s="27">
        <f t="shared" si="5"/>
        <v>334808981</v>
      </c>
      <c r="G412" s="28">
        <v>3</v>
      </c>
      <c r="H412" s="29"/>
    </row>
    <row r="413" spans="1:8" s="30" customFormat="1">
      <c r="A413" s="50">
        <v>44635</v>
      </c>
      <c r="B413" s="65" t="s">
        <v>329</v>
      </c>
      <c r="C413" s="289" t="s">
        <v>21</v>
      </c>
      <c r="D413" s="66">
        <v>10000</v>
      </c>
      <c r="E413" s="67"/>
      <c r="F413" s="27">
        <f t="shared" si="5"/>
        <v>334818981</v>
      </c>
      <c r="G413" s="28">
        <v>3</v>
      </c>
      <c r="H413" s="29"/>
    </row>
    <row r="414" spans="1:8" s="30" customFormat="1">
      <c r="A414" s="50">
        <v>44635</v>
      </c>
      <c r="B414" s="65" t="s">
        <v>329</v>
      </c>
      <c r="C414" s="289" t="s">
        <v>21</v>
      </c>
      <c r="D414" s="66">
        <v>10000</v>
      </c>
      <c r="E414" s="67"/>
      <c r="F414" s="27">
        <f t="shared" si="5"/>
        <v>334828981</v>
      </c>
      <c r="G414" s="28">
        <v>3</v>
      </c>
      <c r="H414" s="29"/>
    </row>
    <row r="415" spans="1:8" s="30" customFormat="1">
      <c r="A415" s="50">
        <v>44635</v>
      </c>
      <c r="B415" s="65" t="s">
        <v>329</v>
      </c>
      <c r="C415" s="24" t="s">
        <v>330</v>
      </c>
      <c r="D415" s="66">
        <v>100000</v>
      </c>
      <c r="E415" s="67"/>
      <c r="F415" s="27">
        <f t="shared" si="5"/>
        <v>334928981</v>
      </c>
      <c r="G415" s="28">
        <v>3</v>
      </c>
      <c r="H415" s="29"/>
    </row>
    <row r="416" spans="1:8" s="30" customFormat="1">
      <c r="A416" s="50">
        <v>44635</v>
      </c>
      <c r="B416" s="65" t="s">
        <v>329</v>
      </c>
      <c r="C416" s="24" t="s">
        <v>331</v>
      </c>
      <c r="D416" s="66">
        <v>150000</v>
      </c>
      <c r="E416" s="67"/>
      <c r="F416" s="27">
        <f t="shared" si="5"/>
        <v>335078981</v>
      </c>
      <c r="G416" s="28">
        <v>3</v>
      </c>
      <c r="H416" s="29"/>
    </row>
    <row r="417" spans="1:8" s="30" customFormat="1">
      <c r="A417" s="50">
        <v>44635</v>
      </c>
      <c r="B417" s="65" t="s">
        <v>329</v>
      </c>
      <c r="C417" s="24" t="s">
        <v>2446</v>
      </c>
      <c r="D417" s="66">
        <v>200000</v>
      </c>
      <c r="E417" s="67"/>
      <c r="F417" s="27">
        <f t="shared" si="5"/>
        <v>335278981</v>
      </c>
      <c r="G417" s="28">
        <v>3</v>
      </c>
      <c r="H417" s="29"/>
    </row>
    <row r="418" spans="1:8" s="30" customFormat="1">
      <c r="A418" s="50">
        <v>44635</v>
      </c>
      <c r="B418" s="65" t="s">
        <v>329</v>
      </c>
      <c r="C418" s="24" t="s">
        <v>298</v>
      </c>
      <c r="D418" s="66">
        <v>250000</v>
      </c>
      <c r="E418" s="67"/>
      <c r="F418" s="27">
        <f t="shared" si="5"/>
        <v>335528981</v>
      </c>
      <c r="G418" s="28">
        <v>3</v>
      </c>
      <c r="H418" s="29"/>
    </row>
    <row r="419" spans="1:8" s="30" customFormat="1">
      <c r="A419" s="50">
        <v>44635</v>
      </c>
      <c r="B419" s="65" t="s">
        <v>329</v>
      </c>
      <c r="C419" s="24" t="s">
        <v>332</v>
      </c>
      <c r="D419" s="66">
        <v>1000000</v>
      </c>
      <c r="E419" s="67"/>
      <c r="F419" s="27">
        <f t="shared" si="5"/>
        <v>336528981</v>
      </c>
      <c r="G419" s="28">
        <v>3</v>
      </c>
      <c r="H419" s="29"/>
    </row>
    <row r="420" spans="1:8" s="30" customFormat="1">
      <c r="A420" s="50">
        <v>44636</v>
      </c>
      <c r="B420" s="65" t="s">
        <v>65</v>
      </c>
      <c r="C420" s="289" t="s">
        <v>21</v>
      </c>
      <c r="D420" s="66">
        <v>10000</v>
      </c>
      <c r="E420" s="67"/>
      <c r="F420" s="27">
        <f t="shared" si="5"/>
        <v>336538981</v>
      </c>
      <c r="G420" s="28">
        <v>3</v>
      </c>
      <c r="H420" s="29"/>
    </row>
    <row r="421" spans="1:8" s="30" customFormat="1">
      <c r="A421" s="50">
        <v>44636</v>
      </c>
      <c r="B421" s="65" t="s">
        <v>65</v>
      </c>
      <c r="C421" s="24" t="s">
        <v>2163</v>
      </c>
      <c r="D421" s="66">
        <v>100000</v>
      </c>
      <c r="E421" s="67"/>
      <c r="F421" s="27">
        <f t="shared" si="5"/>
        <v>336638981</v>
      </c>
      <c r="G421" s="28">
        <v>3</v>
      </c>
      <c r="H421" s="29"/>
    </row>
    <row r="422" spans="1:8" s="30" customFormat="1">
      <c r="A422" s="50">
        <v>44637</v>
      </c>
      <c r="B422" s="65" t="s">
        <v>66</v>
      </c>
      <c r="C422" s="289" t="s">
        <v>21</v>
      </c>
      <c r="D422" s="66">
        <v>10000</v>
      </c>
      <c r="E422" s="67"/>
      <c r="F422" s="27">
        <f t="shared" si="5"/>
        <v>336648981</v>
      </c>
      <c r="G422" s="28">
        <v>3</v>
      </c>
      <c r="H422" s="29"/>
    </row>
    <row r="423" spans="1:8" s="30" customFormat="1">
      <c r="A423" s="50">
        <v>44637</v>
      </c>
      <c r="B423" s="65" t="s">
        <v>66</v>
      </c>
      <c r="C423" s="289" t="s">
        <v>21</v>
      </c>
      <c r="D423" s="66">
        <v>10000</v>
      </c>
      <c r="E423" s="67"/>
      <c r="F423" s="27">
        <f t="shared" si="5"/>
        <v>336658981</v>
      </c>
      <c r="G423" s="28">
        <v>3</v>
      </c>
      <c r="H423" s="29"/>
    </row>
    <row r="424" spans="1:8" s="30" customFormat="1">
      <c r="A424" s="50">
        <v>44637</v>
      </c>
      <c r="B424" s="65" t="s">
        <v>66</v>
      </c>
      <c r="C424" s="24" t="s">
        <v>334</v>
      </c>
      <c r="D424" s="66">
        <v>100000</v>
      </c>
      <c r="E424" s="67"/>
      <c r="F424" s="27">
        <f t="shared" si="5"/>
        <v>336758981</v>
      </c>
      <c r="G424" s="28">
        <v>3</v>
      </c>
      <c r="H424" s="29"/>
    </row>
    <row r="425" spans="1:8" s="30" customFormat="1">
      <c r="A425" s="50">
        <v>44637</v>
      </c>
      <c r="B425" s="65" t="s">
        <v>66</v>
      </c>
      <c r="C425" s="24" t="s">
        <v>335</v>
      </c>
      <c r="D425" s="66">
        <v>100000</v>
      </c>
      <c r="E425" s="67"/>
      <c r="F425" s="27">
        <f t="shared" si="5"/>
        <v>336858981</v>
      </c>
      <c r="G425" s="28">
        <v>3</v>
      </c>
      <c r="H425" s="29"/>
    </row>
    <row r="426" spans="1:8" s="30" customFormat="1">
      <c r="A426" s="50">
        <v>44637</v>
      </c>
      <c r="B426" s="65" t="s">
        <v>66</v>
      </c>
      <c r="C426" s="24" t="s">
        <v>336</v>
      </c>
      <c r="D426" s="66">
        <v>150000</v>
      </c>
      <c r="E426" s="67"/>
      <c r="F426" s="27">
        <f t="shared" si="5"/>
        <v>337008981</v>
      </c>
      <c r="G426" s="28">
        <v>3</v>
      </c>
      <c r="H426" s="29"/>
    </row>
    <row r="427" spans="1:8" s="30" customFormat="1">
      <c r="A427" s="50">
        <v>44637</v>
      </c>
      <c r="B427" s="65" t="s">
        <v>66</v>
      </c>
      <c r="C427" s="24" t="s">
        <v>337</v>
      </c>
      <c r="D427" s="66">
        <v>200000</v>
      </c>
      <c r="E427" s="67"/>
      <c r="F427" s="27">
        <f t="shared" si="5"/>
        <v>337208981</v>
      </c>
      <c r="G427" s="28">
        <v>3</v>
      </c>
      <c r="H427" s="29"/>
    </row>
    <row r="428" spans="1:8" s="30" customFormat="1">
      <c r="A428" s="50">
        <v>44638</v>
      </c>
      <c r="B428" s="65" t="s">
        <v>67</v>
      </c>
      <c r="C428" s="289" t="s">
        <v>21</v>
      </c>
      <c r="D428" s="66">
        <v>2</v>
      </c>
      <c r="E428" s="67"/>
      <c r="F428" s="27">
        <f t="shared" si="5"/>
        <v>337208983</v>
      </c>
      <c r="G428" s="28">
        <v>3</v>
      </c>
      <c r="H428" s="29"/>
    </row>
    <row r="429" spans="1:8" s="30" customFormat="1">
      <c r="A429" s="50">
        <v>44638</v>
      </c>
      <c r="B429" s="65" t="s">
        <v>67</v>
      </c>
      <c r="C429" s="289" t="s">
        <v>21</v>
      </c>
      <c r="D429" s="66">
        <v>10000</v>
      </c>
      <c r="E429" s="67"/>
      <c r="F429" s="27">
        <f t="shared" si="5"/>
        <v>337218983</v>
      </c>
      <c r="G429" s="28">
        <v>3</v>
      </c>
      <c r="H429" s="29"/>
    </row>
    <row r="430" spans="1:8" s="30" customFormat="1">
      <c r="A430" s="50">
        <v>44638</v>
      </c>
      <c r="B430" s="65" t="s">
        <v>67</v>
      </c>
      <c r="C430" s="289" t="s">
        <v>21</v>
      </c>
      <c r="D430" s="66">
        <v>10000</v>
      </c>
      <c r="E430" s="67"/>
      <c r="F430" s="27">
        <f t="shared" si="5"/>
        <v>337228983</v>
      </c>
      <c r="G430" s="28">
        <v>3</v>
      </c>
      <c r="H430" s="29"/>
    </row>
    <row r="431" spans="1:8" s="30" customFormat="1">
      <c r="A431" s="50">
        <v>44638</v>
      </c>
      <c r="B431" s="65" t="s">
        <v>67</v>
      </c>
      <c r="C431" s="289" t="s">
        <v>21</v>
      </c>
      <c r="D431" s="66">
        <v>20000</v>
      </c>
      <c r="E431" s="67"/>
      <c r="F431" s="27">
        <f t="shared" si="5"/>
        <v>337248983</v>
      </c>
      <c r="G431" s="28">
        <v>3</v>
      </c>
      <c r="H431" s="29"/>
    </row>
    <row r="432" spans="1:8" s="30" customFormat="1">
      <c r="A432" s="50">
        <v>44638</v>
      </c>
      <c r="B432" s="65" t="s">
        <v>67</v>
      </c>
      <c r="C432" s="289" t="s">
        <v>21</v>
      </c>
      <c r="D432" s="66">
        <v>20000</v>
      </c>
      <c r="E432" s="67"/>
      <c r="F432" s="27">
        <f t="shared" si="5"/>
        <v>337268983</v>
      </c>
      <c r="G432" s="28">
        <v>3</v>
      </c>
      <c r="H432" s="29"/>
    </row>
    <row r="433" spans="1:8" s="30" customFormat="1">
      <c r="A433" s="50">
        <v>44638</v>
      </c>
      <c r="B433" s="65" t="s">
        <v>67</v>
      </c>
      <c r="C433" s="289" t="s">
        <v>21</v>
      </c>
      <c r="D433" s="66">
        <v>20000</v>
      </c>
      <c r="E433" s="67"/>
      <c r="F433" s="27">
        <f t="shared" si="5"/>
        <v>337288983</v>
      </c>
      <c r="G433" s="28">
        <v>3</v>
      </c>
      <c r="H433" s="29"/>
    </row>
    <row r="434" spans="1:8" s="30" customFormat="1">
      <c r="A434" s="50">
        <v>44638</v>
      </c>
      <c r="B434" s="65" t="s">
        <v>67</v>
      </c>
      <c r="C434" s="289" t="s">
        <v>21</v>
      </c>
      <c r="D434" s="66">
        <v>20000</v>
      </c>
      <c r="E434" s="67"/>
      <c r="F434" s="27">
        <f t="shared" si="5"/>
        <v>337308983</v>
      </c>
      <c r="G434" s="28">
        <v>3</v>
      </c>
      <c r="H434" s="29"/>
    </row>
    <row r="435" spans="1:8" s="30" customFormat="1">
      <c r="A435" s="50">
        <v>44638</v>
      </c>
      <c r="B435" s="65" t="s">
        <v>67</v>
      </c>
      <c r="C435" s="289" t="s">
        <v>21</v>
      </c>
      <c r="D435" s="66">
        <v>20000</v>
      </c>
      <c r="E435" s="67"/>
      <c r="F435" s="27">
        <f t="shared" si="5"/>
        <v>337328983</v>
      </c>
      <c r="G435" s="28">
        <v>3</v>
      </c>
      <c r="H435" s="29"/>
    </row>
    <row r="436" spans="1:8" s="30" customFormat="1">
      <c r="A436" s="50">
        <v>44638</v>
      </c>
      <c r="B436" s="65" t="s">
        <v>67</v>
      </c>
      <c r="C436" s="289" t="s">
        <v>21</v>
      </c>
      <c r="D436" s="66">
        <v>20000</v>
      </c>
      <c r="E436" s="67"/>
      <c r="F436" s="27">
        <f t="shared" si="5"/>
        <v>337348983</v>
      </c>
      <c r="G436" s="28">
        <v>3</v>
      </c>
      <c r="H436" s="29"/>
    </row>
    <row r="437" spans="1:8" s="30" customFormat="1">
      <c r="A437" s="50">
        <v>44638</v>
      </c>
      <c r="B437" s="65" t="s">
        <v>67</v>
      </c>
      <c r="C437" s="24" t="s">
        <v>338</v>
      </c>
      <c r="D437" s="66">
        <v>200000</v>
      </c>
      <c r="E437" s="67"/>
      <c r="F437" s="27">
        <f t="shared" si="5"/>
        <v>337548983</v>
      </c>
      <c r="G437" s="28">
        <v>3</v>
      </c>
      <c r="H437" s="29"/>
    </row>
    <row r="438" spans="1:8" s="30" customFormat="1">
      <c r="A438" s="50">
        <v>44639</v>
      </c>
      <c r="B438" s="65" t="s">
        <v>68</v>
      </c>
      <c r="C438" s="289" t="s">
        <v>21</v>
      </c>
      <c r="D438" s="66">
        <v>10000</v>
      </c>
      <c r="E438" s="67"/>
      <c r="F438" s="27">
        <f t="shared" si="5"/>
        <v>337558983</v>
      </c>
      <c r="G438" s="28">
        <v>3</v>
      </c>
      <c r="H438" s="29"/>
    </row>
    <row r="439" spans="1:8" s="30" customFormat="1" ht="25.5">
      <c r="A439" s="50">
        <v>44639</v>
      </c>
      <c r="B439" s="65" t="s">
        <v>68</v>
      </c>
      <c r="C439" s="31" t="s">
        <v>2439</v>
      </c>
      <c r="D439" s="66">
        <v>100000</v>
      </c>
      <c r="E439" s="67"/>
      <c r="F439" s="27">
        <f t="shared" si="5"/>
        <v>337658983</v>
      </c>
      <c r="G439" s="28">
        <v>3</v>
      </c>
      <c r="H439" s="29"/>
    </row>
    <row r="440" spans="1:8" s="30" customFormat="1">
      <c r="A440" s="50">
        <v>44639</v>
      </c>
      <c r="B440" s="65" t="s">
        <v>68</v>
      </c>
      <c r="C440" s="24" t="s">
        <v>2447</v>
      </c>
      <c r="D440" s="66">
        <v>100000</v>
      </c>
      <c r="E440" s="67"/>
      <c r="F440" s="27">
        <f t="shared" si="5"/>
        <v>337758983</v>
      </c>
      <c r="G440" s="28">
        <v>3</v>
      </c>
      <c r="H440" s="29"/>
    </row>
    <row r="441" spans="1:8" s="30" customFormat="1">
      <c r="A441" s="50">
        <v>44639</v>
      </c>
      <c r="B441" s="65" t="s">
        <v>68</v>
      </c>
      <c r="C441" s="24" t="s">
        <v>339</v>
      </c>
      <c r="D441" s="66">
        <v>300000</v>
      </c>
      <c r="E441" s="67"/>
      <c r="F441" s="27">
        <f t="shared" si="5"/>
        <v>338058983</v>
      </c>
      <c r="G441" s="28">
        <v>3</v>
      </c>
      <c r="H441" s="29"/>
    </row>
    <row r="442" spans="1:8" s="30" customFormat="1">
      <c r="A442" s="50">
        <v>44639</v>
      </c>
      <c r="B442" s="65" t="s">
        <v>68</v>
      </c>
      <c r="C442" s="24" t="s">
        <v>2448</v>
      </c>
      <c r="D442" s="66">
        <v>300000</v>
      </c>
      <c r="E442" s="67"/>
      <c r="F442" s="27">
        <f t="shared" si="5"/>
        <v>338358983</v>
      </c>
      <c r="G442" s="28">
        <v>3</v>
      </c>
      <c r="H442" s="29"/>
    </row>
    <row r="443" spans="1:8" s="30" customFormat="1">
      <c r="A443" s="50">
        <v>44640</v>
      </c>
      <c r="B443" s="65" t="s">
        <v>69</v>
      </c>
      <c r="C443" s="289" t="s">
        <v>21</v>
      </c>
      <c r="D443" s="66">
        <v>10000</v>
      </c>
      <c r="E443" s="67"/>
      <c r="F443" s="27">
        <f t="shared" si="5"/>
        <v>338368983</v>
      </c>
      <c r="G443" s="28">
        <v>3</v>
      </c>
      <c r="H443" s="29"/>
    </row>
    <row r="444" spans="1:8" s="30" customFormat="1">
      <c r="A444" s="50">
        <v>44640</v>
      </c>
      <c r="B444" s="65" t="s">
        <v>69</v>
      </c>
      <c r="C444" s="24" t="s">
        <v>340</v>
      </c>
      <c r="D444" s="66">
        <v>50000</v>
      </c>
      <c r="E444" s="67"/>
      <c r="F444" s="27">
        <f t="shared" si="5"/>
        <v>338418983</v>
      </c>
      <c r="G444" s="28">
        <v>3</v>
      </c>
      <c r="H444" s="29"/>
    </row>
    <row r="445" spans="1:8" s="30" customFormat="1">
      <c r="A445" s="50">
        <v>44640</v>
      </c>
      <c r="B445" s="65" t="s">
        <v>69</v>
      </c>
      <c r="C445" s="24" t="s">
        <v>146</v>
      </c>
      <c r="D445" s="66">
        <v>200000</v>
      </c>
      <c r="E445" s="67"/>
      <c r="F445" s="27">
        <f t="shared" si="5"/>
        <v>338618983</v>
      </c>
      <c r="G445" s="28">
        <v>3</v>
      </c>
      <c r="H445" s="29"/>
    </row>
    <row r="446" spans="1:8" s="30" customFormat="1">
      <c r="A446" s="50">
        <v>44640</v>
      </c>
      <c r="B446" s="65" t="s">
        <v>69</v>
      </c>
      <c r="C446" s="24" t="s">
        <v>341</v>
      </c>
      <c r="D446" s="66">
        <v>200000</v>
      </c>
      <c r="E446" s="67"/>
      <c r="F446" s="27">
        <f t="shared" si="5"/>
        <v>338818983</v>
      </c>
      <c r="G446" s="28">
        <v>3</v>
      </c>
      <c r="H446" s="29"/>
    </row>
    <row r="447" spans="1:8" s="30" customFormat="1">
      <c r="A447" s="50">
        <v>44641</v>
      </c>
      <c r="B447" s="65" t="s">
        <v>342</v>
      </c>
      <c r="C447" s="289" t="s">
        <v>21</v>
      </c>
      <c r="D447" s="66">
        <v>10000</v>
      </c>
      <c r="E447" s="67"/>
      <c r="F447" s="27">
        <f t="shared" si="5"/>
        <v>338828983</v>
      </c>
      <c r="G447" s="28">
        <v>3</v>
      </c>
      <c r="H447" s="29"/>
    </row>
    <row r="448" spans="1:8" s="30" customFormat="1">
      <c r="A448" s="50">
        <v>44641</v>
      </c>
      <c r="B448" s="65" t="s">
        <v>342</v>
      </c>
      <c r="C448" s="24" t="s">
        <v>361</v>
      </c>
      <c r="D448" s="66">
        <v>500000</v>
      </c>
      <c r="E448" s="67"/>
      <c r="F448" s="27">
        <f t="shared" si="5"/>
        <v>339328983</v>
      </c>
      <c r="G448" s="28">
        <v>3</v>
      </c>
      <c r="H448" s="29"/>
    </row>
    <row r="449" spans="1:8" s="30" customFormat="1">
      <c r="A449" s="50">
        <v>44641</v>
      </c>
      <c r="B449" s="65" t="s">
        <v>342</v>
      </c>
      <c r="C449" s="24" t="s">
        <v>322</v>
      </c>
      <c r="D449" s="66">
        <v>500000</v>
      </c>
      <c r="E449" s="66"/>
      <c r="F449" s="27">
        <f t="shared" si="5"/>
        <v>339828983</v>
      </c>
      <c r="G449" s="28">
        <v>3</v>
      </c>
      <c r="H449" s="29"/>
    </row>
    <row r="450" spans="1:8" s="30" customFormat="1">
      <c r="A450" s="50">
        <v>44641</v>
      </c>
      <c r="B450" s="65" t="s">
        <v>342</v>
      </c>
      <c r="C450" s="24" t="s">
        <v>2440</v>
      </c>
      <c r="D450" s="66">
        <v>500000</v>
      </c>
      <c r="E450" s="66"/>
      <c r="F450" s="27">
        <f t="shared" si="5"/>
        <v>340328983</v>
      </c>
      <c r="G450" s="28">
        <v>3</v>
      </c>
      <c r="H450" s="29"/>
    </row>
    <row r="451" spans="1:8" s="30" customFormat="1">
      <c r="A451" s="50">
        <v>44642</v>
      </c>
      <c r="B451" s="65" t="s">
        <v>70</v>
      </c>
      <c r="C451" s="289" t="s">
        <v>21</v>
      </c>
      <c r="D451" s="67">
        <v>1000</v>
      </c>
      <c r="E451" s="67"/>
      <c r="F451" s="27">
        <f t="shared" si="5"/>
        <v>340329983</v>
      </c>
      <c r="G451" s="28">
        <v>3</v>
      </c>
      <c r="H451" s="29"/>
    </row>
    <row r="452" spans="1:8" s="30" customFormat="1">
      <c r="A452" s="50">
        <v>44642</v>
      </c>
      <c r="B452" s="65" t="s">
        <v>70</v>
      </c>
      <c r="C452" s="289" t="s">
        <v>21</v>
      </c>
      <c r="D452" s="66">
        <v>1000</v>
      </c>
      <c r="E452" s="67"/>
      <c r="F452" s="27">
        <f t="shared" si="5"/>
        <v>340330983</v>
      </c>
      <c r="G452" s="28">
        <v>3</v>
      </c>
      <c r="H452" s="29"/>
    </row>
    <row r="453" spans="1:8" s="30" customFormat="1">
      <c r="A453" s="50">
        <v>44642</v>
      </c>
      <c r="B453" s="65" t="s">
        <v>70</v>
      </c>
      <c r="C453" s="289" t="s">
        <v>21</v>
      </c>
      <c r="D453" s="66">
        <v>1000</v>
      </c>
      <c r="E453" s="67"/>
      <c r="F453" s="27">
        <f t="shared" si="5"/>
        <v>340331983</v>
      </c>
      <c r="G453" s="28">
        <v>3</v>
      </c>
      <c r="H453" s="29"/>
    </row>
    <row r="454" spans="1:8" s="30" customFormat="1">
      <c r="A454" s="50">
        <v>44642</v>
      </c>
      <c r="B454" s="65" t="s">
        <v>70</v>
      </c>
      <c r="C454" s="289" t="s">
        <v>21</v>
      </c>
      <c r="D454" s="66">
        <v>1000</v>
      </c>
      <c r="E454" s="67"/>
      <c r="F454" s="27">
        <f t="shared" si="5"/>
        <v>340332983</v>
      </c>
      <c r="G454" s="28">
        <v>3</v>
      </c>
      <c r="H454" s="29"/>
    </row>
    <row r="455" spans="1:8" s="30" customFormat="1">
      <c r="A455" s="50">
        <v>44642</v>
      </c>
      <c r="B455" s="65" t="s">
        <v>70</v>
      </c>
      <c r="C455" s="289" t="s">
        <v>21</v>
      </c>
      <c r="D455" s="66">
        <v>20000</v>
      </c>
      <c r="E455" s="67"/>
      <c r="F455" s="27">
        <f t="shared" si="5"/>
        <v>340352983</v>
      </c>
      <c r="G455" s="28">
        <v>3</v>
      </c>
      <c r="H455" s="29"/>
    </row>
    <row r="456" spans="1:8" s="30" customFormat="1">
      <c r="A456" s="50">
        <v>44643</v>
      </c>
      <c r="B456" s="65" t="s">
        <v>71</v>
      </c>
      <c r="C456" s="289" t="s">
        <v>21</v>
      </c>
      <c r="D456" s="66">
        <v>10000</v>
      </c>
      <c r="E456" s="67"/>
      <c r="F456" s="27">
        <f t="shared" si="5"/>
        <v>340362983</v>
      </c>
      <c r="G456" s="28">
        <v>3</v>
      </c>
      <c r="H456" s="29"/>
    </row>
    <row r="457" spans="1:8" s="30" customFormat="1">
      <c r="A457" s="50">
        <v>44643</v>
      </c>
      <c r="B457" s="65" t="s">
        <v>71</v>
      </c>
      <c r="C457" s="289" t="s">
        <v>21</v>
      </c>
      <c r="D457" s="66">
        <v>10000</v>
      </c>
      <c r="E457" s="67"/>
      <c r="F457" s="27">
        <f t="shared" si="5"/>
        <v>340372983</v>
      </c>
      <c r="G457" s="28">
        <v>3</v>
      </c>
      <c r="H457" s="29"/>
    </row>
    <row r="458" spans="1:8" s="30" customFormat="1">
      <c r="A458" s="50">
        <v>44643</v>
      </c>
      <c r="B458" s="65" t="s">
        <v>71</v>
      </c>
      <c r="C458" s="24" t="s">
        <v>343</v>
      </c>
      <c r="D458" s="66">
        <v>100000</v>
      </c>
      <c r="E458" s="67"/>
      <c r="F458" s="27">
        <f t="shared" si="5"/>
        <v>340472983</v>
      </c>
      <c r="G458" s="28">
        <v>3</v>
      </c>
      <c r="H458" s="29"/>
    </row>
    <row r="459" spans="1:8" s="30" customFormat="1">
      <c r="A459" s="50">
        <v>44643</v>
      </c>
      <c r="B459" s="65" t="s">
        <v>71</v>
      </c>
      <c r="C459" s="24" t="s">
        <v>486</v>
      </c>
      <c r="D459" s="66">
        <v>500000</v>
      </c>
      <c r="E459" s="67"/>
      <c r="F459" s="27">
        <f t="shared" si="5"/>
        <v>340972983</v>
      </c>
      <c r="G459" s="28">
        <v>3</v>
      </c>
      <c r="H459" s="29"/>
    </row>
    <row r="460" spans="1:8" s="30" customFormat="1">
      <c r="A460" s="50">
        <v>44644</v>
      </c>
      <c r="B460" s="65" t="s">
        <v>72</v>
      </c>
      <c r="C460" s="24" t="s">
        <v>344</v>
      </c>
      <c r="D460" s="66">
        <v>100000</v>
      </c>
      <c r="E460" s="67"/>
      <c r="F460" s="27">
        <f t="shared" si="5"/>
        <v>341072983</v>
      </c>
      <c r="G460" s="28">
        <v>3</v>
      </c>
      <c r="H460" s="29"/>
    </row>
    <row r="461" spans="1:8" s="30" customFormat="1">
      <c r="A461" s="50">
        <v>44644</v>
      </c>
      <c r="B461" s="65" t="s">
        <v>72</v>
      </c>
      <c r="C461" s="24" t="s">
        <v>345</v>
      </c>
      <c r="D461" s="66">
        <v>200000</v>
      </c>
      <c r="E461" s="67"/>
      <c r="F461" s="27">
        <f t="shared" si="5"/>
        <v>341272983</v>
      </c>
      <c r="G461" s="28">
        <v>3</v>
      </c>
      <c r="H461" s="29"/>
    </row>
    <row r="462" spans="1:8" s="30" customFormat="1">
      <c r="A462" s="50">
        <v>44645</v>
      </c>
      <c r="B462" s="65" t="s">
        <v>346</v>
      </c>
      <c r="C462" s="289" t="s">
        <v>21</v>
      </c>
      <c r="D462" s="66">
        <v>5000</v>
      </c>
      <c r="E462" s="67"/>
      <c r="F462" s="27">
        <f t="shared" si="5"/>
        <v>341277983</v>
      </c>
      <c r="G462" s="28">
        <v>3</v>
      </c>
      <c r="H462" s="29"/>
    </row>
    <row r="463" spans="1:8" s="30" customFormat="1">
      <c r="A463" s="50">
        <v>44645</v>
      </c>
      <c r="B463" s="65" t="s">
        <v>346</v>
      </c>
      <c r="C463" s="289" t="s">
        <v>21</v>
      </c>
      <c r="D463" s="66">
        <v>5000</v>
      </c>
      <c r="E463" s="67"/>
      <c r="F463" s="27">
        <f t="shared" si="5"/>
        <v>341282983</v>
      </c>
      <c r="G463" s="28">
        <v>3</v>
      </c>
      <c r="H463" s="29"/>
    </row>
    <row r="464" spans="1:8" s="30" customFormat="1">
      <c r="A464" s="50">
        <v>44645</v>
      </c>
      <c r="B464" s="65" t="s">
        <v>346</v>
      </c>
      <c r="C464" s="289" t="s">
        <v>21</v>
      </c>
      <c r="D464" s="66">
        <v>10000</v>
      </c>
      <c r="E464" s="67"/>
      <c r="F464" s="27">
        <f t="shared" si="5"/>
        <v>341292983</v>
      </c>
      <c r="G464" s="28">
        <v>3</v>
      </c>
      <c r="H464" s="29"/>
    </row>
    <row r="465" spans="1:8" s="30" customFormat="1">
      <c r="A465" s="50">
        <v>44645</v>
      </c>
      <c r="B465" s="65" t="s">
        <v>346</v>
      </c>
      <c r="C465" s="289" t="s">
        <v>21</v>
      </c>
      <c r="D465" s="66">
        <v>10000</v>
      </c>
      <c r="E465" s="67"/>
      <c r="F465" s="27">
        <f t="shared" si="5"/>
        <v>341302983</v>
      </c>
      <c r="G465" s="28">
        <v>3</v>
      </c>
      <c r="H465" s="29"/>
    </row>
    <row r="466" spans="1:8" s="30" customFormat="1">
      <c r="A466" s="50">
        <v>44645</v>
      </c>
      <c r="B466" s="65" t="s">
        <v>346</v>
      </c>
      <c r="C466" s="289" t="s">
        <v>294</v>
      </c>
      <c r="D466" s="66">
        <v>200000</v>
      </c>
      <c r="E466" s="67"/>
      <c r="F466" s="27">
        <f t="shared" si="5"/>
        <v>341502983</v>
      </c>
      <c r="G466" s="28">
        <v>3</v>
      </c>
      <c r="H466" s="29"/>
    </row>
    <row r="467" spans="1:8" s="30" customFormat="1">
      <c r="A467" s="50">
        <v>44645</v>
      </c>
      <c r="B467" s="65" t="s">
        <v>346</v>
      </c>
      <c r="C467" s="137" t="s">
        <v>356</v>
      </c>
      <c r="D467" s="66">
        <v>234254</v>
      </c>
      <c r="E467" s="67"/>
      <c r="F467" s="27">
        <f t="shared" si="5"/>
        <v>341737237</v>
      </c>
      <c r="G467" s="28">
        <v>3</v>
      </c>
      <c r="H467" s="29"/>
    </row>
    <row r="468" spans="1:8" s="30" customFormat="1">
      <c r="A468" s="50">
        <v>44645</v>
      </c>
      <c r="B468" s="65" t="s">
        <v>346</v>
      </c>
      <c r="C468" s="24" t="s">
        <v>347</v>
      </c>
      <c r="D468" s="66"/>
      <c r="E468" s="67">
        <v>22000</v>
      </c>
      <c r="F468" s="27">
        <f t="shared" si="5"/>
        <v>341715237</v>
      </c>
      <c r="G468" s="28">
        <v>8</v>
      </c>
      <c r="H468" s="29" t="s">
        <v>39</v>
      </c>
    </row>
    <row r="469" spans="1:8" s="30" customFormat="1">
      <c r="A469" s="50">
        <v>44645</v>
      </c>
      <c r="B469" s="65" t="s">
        <v>346</v>
      </c>
      <c r="C469" s="24" t="s">
        <v>348</v>
      </c>
      <c r="D469" s="66">
        <v>50633</v>
      </c>
      <c r="E469" s="67"/>
      <c r="F469" s="27">
        <f t="shared" si="5"/>
        <v>341765870</v>
      </c>
      <c r="G469" s="28">
        <v>4</v>
      </c>
      <c r="H469" s="29">
        <v>4.0999999999999996</v>
      </c>
    </row>
    <row r="470" spans="1:8" s="30" customFormat="1">
      <c r="A470" s="50">
        <v>44646</v>
      </c>
      <c r="B470" s="65" t="s">
        <v>73</v>
      </c>
      <c r="C470" s="289" t="s">
        <v>21</v>
      </c>
      <c r="D470" s="66">
        <v>2000</v>
      </c>
      <c r="E470" s="67"/>
      <c r="F470" s="27">
        <f t="shared" ref="F470:F498" si="6">F469+D470-E470</f>
        <v>341767870</v>
      </c>
      <c r="G470" s="28">
        <v>3</v>
      </c>
      <c r="H470" s="29"/>
    </row>
    <row r="471" spans="1:8" s="30" customFormat="1">
      <c r="A471" s="50">
        <v>44646</v>
      </c>
      <c r="B471" s="65" t="s">
        <v>73</v>
      </c>
      <c r="C471" s="289" t="s">
        <v>21</v>
      </c>
      <c r="D471" s="66">
        <v>10000</v>
      </c>
      <c r="E471" s="67"/>
      <c r="F471" s="27">
        <f t="shared" si="6"/>
        <v>341777870</v>
      </c>
      <c r="G471" s="28">
        <v>3</v>
      </c>
      <c r="H471" s="29"/>
    </row>
    <row r="472" spans="1:8" s="30" customFormat="1">
      <c r="A472" s="50">
        <v>44646</v>
      </c>
      <c r="B472" s="65" t="s">
        <v>73</v>
      </c>
      <c r="C472" s="137" t="s">
        <v>349</v>
      </c>
      <c r="D472" s="66">
        <v>200000</v>
      </c>
      <c r="E472" s="67"/>
      <c r="F472" s="27">
        <f t="shared" si="6"/>
        <v>341977870</v>
      </c>
      <c r="G472" s="28">
        <v>3</v>
      </c>
      <c r="H472" s="29"/>
    </row>
    <row r="473" spans="1:8" s="30" customFormat="1">
      <c r="A473" s="50">
        <v>44647</v>
      </c>
      <c r="B473" s="65" t="s">
        <v>74</v>
      </c>
      <c r="C473" s="289" t="s">
        <v>21</v>
      </c>
      <c r="D473" s="66">
        <v>5000</v>
      </c>
      <c r="E473" s="67"/>
      <c r="F473" s="27">
        <f t="shared" si="6"/>
        <v>341982870</v>
      </c>
      <c r="G473" s="28">
        <v>3</v>
      </c>
      <c r="H473" s="29"/>
    </row>
    <row r="474" spans="1:8" s="30" customFormat="1">
      <c r="A474" s="50">
        <v>44647</v>
      </c>
      <c r="B474" s="65" t="s">
        <v>74</v>
      </c>
      <c r="C474" s="289" t="s">
        <v>21</v>
      </c>
      <c r="D474" s="66">
        <v>10000</v>
      </c>
      <c r="E474" s="67"/>
      <c r="F474" s="27">
        <f t="shared" si="6"/>
        <v>341992870</v>
      </c>
      <c r="G474" s="28">
        <v>3</v>
      </c>
      <c r="H474" s="29"/>
    </row>
    <row r="475" spans="1:8" s="30" customFormat="1">
      <c r="A475" s="50">
        <v>44647</v>
      </c>
      <c r="B475" s="65" t="s">
        <v>74</v>
      </c>
      <c r="C475" s="289" t="s">
        <v>354</v>
      </c>
      <c r="D475" s="66">
        <v>100000</v>
      </c>
      <c r="E475" s="67"/>
      <c r="F475" s="27">
        <f t="shared" si="6"/>
        <v>342092870</v>
      </c>
      <c r="G475" s="28">
        <v>3</v>
      </c>
      <c r="H475" s="29"/>
    </row>
    <row r="476" spans="1:8" s="30" customFormat="1">
      <c r="A476" s="50">
        <v>44647</v>
      </c>
      <c r="B476" s="65" t="s">
        <v>74</v>
      </c>
      <c r="C476" s="137" t="s">
        <v>355</v>
      </c>
      <c r="D476" s="66">
        <v>150000</v>
      </c>
      <c r="E476" s="67"/>
      <c r="F476" s="27">
        <f t="shared" si="6"/>
        <v>342242870</v>
      </c>
      <c r="G476" s="28">
        <v>3</v>
      </c>
      <c r="H476" s="29"/>
    </row>
    <row r="477" spans="1:8" s="30" customFormat="1">
      <c r="A477" s="50">
        <v>44648</v>
      </c>
      <c r="B477" s="65" t="s">
        <v>75</v>
      </c>
      <c r="C477" s="289" t="s">
        <v>21</v>
      </c>
      <c r="D477" s="66">
        <v>10000</v>
      </c>
      <c r="E477" s="67"/>
      <c r="F477" s="27">
        <f t="shared" si="6"/>
        <v>342252870</v>
      </c>
      <c r="G477" s="28">
        <v>3</v>
      </c>
      <c r="H477" s="29"/>
    </row>
    <row r="478" spans="1:8" s="30" customFormat="1">
      <c r="A478" s="50">
        <v>44648</v>
      </c>
      <c r="B478" s="65" t="s">
        <v>75</v>
      </c>
      <c r="C478" s="289" t="s">
        <v>21</v>
      </c>
      <c r="D478" s="66">
        <v>20000</v>
      </c>
      <c r="E478" s="67"/>
      <c r="F478" s="27">
        <f t="shared" si="6"/>
        <v>342272870</v>
      </c>
      <c r="G478" s="28">
        <v>3</v>
      </c>
      <c r="H478" s="29"/>
    </row>
    <row r="479" spans="1:8" s="30" customFormat="1">
      <c r="A479" s="50">
        <v>44648</v>
      </c>
      <c r="B479" s="65" t="s">
        <v>75</v>
      </c>
      <c r="C479" s="289" t="s">
        <v>21</v>
      </c>
      <c r="D479" s="66">
        <v>20000</v>
      </c>
      <c r="E479" s="67"/>
      <c r="F479" s="27">
        <f t="shared" si="6"/>
        <v>342292870</v>
      </c>
      <c r="G479" s="28">
        <v>3</v>
      </c>
      <c r="H479" s="29"/>
    </row>
    <row r="480" spans="1:8" s="30" customFormat="1" ht="25.5">
      <c r="A480" s="50">
        <v>44648</v>
      </c>
      <c r="B480" s="65" t="s">
        <v>75</v>
      </c>
      <c r="C480" s="24" t="s">
        <v>2478</v>
      </c>
      <c r="D480" s="66">
        <v>200000</v>
      </c>
      <c r="E480" s="67"/>
      <c r="F480" s="27">
        <f t="shared" si="6"/>
        <v>342492870</v>
      </c>
      <c r="G480" s="28">
        <v>3</v>
      </c>
      <c r="H480" s="29"/>
    </row>
    <row r="481" spans="1:8" s="30" customFormat="1">
      <c r="A481" s="50">
        <v>44649</v>
      </c>
      <c r="B481" s="65" t="s">
        <v>76</v>
      </c>
      <c r="C481" s="289" t="s">
        <v>21</v>
      </c>
      <c r="D481" s="66">
        <v>20000</v>
      </c>
      <c r="E481" s="67"/>
      <c r="F481" s="27">
        <f t="shared" si="6"/>
        <v>342512870</v>
      </c>
      <c r="G481" s="28">
        <v>3</v>
      </c>
      <c r="H481" s="29"/>
    </row>
    <row r="482" spans="1:8" s="30" customFormat="1">
      <c r="A482" s="50">
        <v>44649</v>
      </c>
      <c r="B482" s="65" t="s">
        <v>76</v>
      </c>
      <c r="C482" s="137" t="s">
        <v>353</v>
      </c>
      <c r="D482" s="66">
        <v>50000</v>
      </c>
      <c r="E482" s="67"/>
      <c r="F482" s="27">
        <f t="shared" si="6"/>
        <v>342562870</v>
      </c>
      <c r="G482" s="28">
        <v>3</v>
      </c>
      <c r="H482" s="29"/>
    </row>
    <row r="483" spans="1:8" s="30" customFormat="1">
      <c r="A483" s="50">
        <v>44649</v>
      </c>
      <c r="B483" s="65" t="s">
        <v>76</v>
      </c>
      <c r="C483" s="289" t="s">
        <v>21</v>
      </c>
      <c r="D483" s="66">
        <v>129520</v>
      </c>
      <c r="E483" s="67"/>
      <c r="F483" s="27">
        <f t="shared" si="6"/>
        <v>342692390</v>
      </c>
      <c r="G483" s="28">
        <v>3</v>
      </c>
      <c r="H483" s="29"/>
    </row>
    <row r="484" spans="1:8" s="30" customFormat="1">
      <c r="A484" s="50">
        <v>44649</v>
      </c>
      <c r="B484" s="65" t="s">
        <v>76</v>
      </c>
      <c r="C484" s="289" t="s">
        <v>307</v>
      </c>
      <c r="D484" s="66">
        <v>190827</v>
      </c>
      <c r="E484" s="67"/>
      <c r="F484" s="27">
        <f t="shared" si="6"/>
        <v>342883217</v>
      </c>
      <c r="G484" s="28">
        <v>3</v>
      </c>
      <c r="H484" s="29"/>
    </row>
    <row r="485" spans="1:8" s="30" customFormat="1">
      <c r="A485" s="50">
        <v>44649</v>
      </c>
      <c r="B485" s="65" t="s">
        <v>76</v>
      </c>
      <c r="C485" s="138" t="s">
        <v>350</v>
      </c>
      <c r="D485" s="66">
        <v>200000</v>
      </c>
      <c r="E485" s="67"/>
      <c r="F485" s="27">
        <f t="shared" si="6"/>
        <v>343083217</v>
      </c>
      <c r="G485" s="28">
        <v>3</v>
      </c>
      <c r="H485" s="29"/>
    </row>
    <row r="486" spans="1:8" s="30" customFormat="1">
      <c r="A486" s="50">
        <v>44650</v>
      </c>
      <c r="B486" s="65" t="s">
        <v>77</v>
      </c>
      <c r="C486" s="289" t="s">
        <v>21</v>
      </c>
      <c r="D486" s="66">
        <v>10000</v>
      </c>
      <c r="E486" s="67"/>
      <c r="F486" s="27">
        <f t="shared" si="6"/>
        <v>343093217</v>
      </c>
      <c r="G486" s="28">
        <v>3</v>
      </c>
      <c r="H486" s="29"/>
    </row>
    <row r="487" spans="1:8" s="30" customFormat="1">
      <c r="A487" s="50">
        <v>44650</v>
      </c>
      <c r="B487" s="65" t="s">
        <v>77</v>
      </c>
      <c r="C487" s="289" t="s">
        <v>21</v>
      </c>
      <c r="D487" s="66">
        <v>100000</v>
      </c>
      <c r="E487" s="67"/>
      <c r="F487" s="27">
        <f t="shared" si="6"/>
        <v>343193217</v>
      </c>
      <c r="G487" s="28">
        <v>3</v>
      </c>
      <c r="H487" s="29"/>
    </row>
    <row r="488" spans="1:8" s="30" customFormat="1">
      <c r="A488" s="50">
        <v>44650</v>
      </c>
      <c r="B488" s="65" t="s">
        <v>77</v>
      </c>
      <c r="C488" s="24" t="s">
        <v>143</v>
      </c>
      <c r="D488" s="66">
        <v>200000</v>
      </c>
      <c r="E488" s="67"/>
      <c r="F488" s="27">
        <f t="shared" si="6"/>
        <v>343393217</v>
      </c>
      <c r="G488" s="28">
        <v>3</v>
      </c>
      <c r="H488" s="29"/>
    </row>
    <row r="489" spans="1:8" s="30" customFormat="1">
      <c r="A489" s="50">
        <v>44650</v>
      </c>
      <c r="B489" s="65" t="s">
        <v>77</v>
      </c>
      <c r="C489" s="24" t="s">
        <v>148</v>
      </c>
      <c r="D489" s="66">
        <v>200000</v>
      </c>
      <c r="E489" s="67"/>
      <c r="F489" s="27">
        <f t="shared" si="6"/>
        <v>343593217</v>
      </c>
      <c r="G489" s="28">
        <v>3</v>
      </c>
      <c r="H489" s="29"/>
    </row>
    <row r="490" spans="1:8" s="30" customFormat="1">
      <c r="A490" s="50">
        <v>44650</v>
      </c>
      <c r="B490" s="65" t="s">
        <v>77</v>
      </c>
      <c r="C490" s="24" t="s">
        <v>218</v>
      </c>
      <c r="D490" s="66">
        <v>500000</v>
      </c>
      <c r="E490" s="67"/>
      <c r="F490" s="27">
        <f t="shared" si="6"/>
        <v>344093217</v>
      </c>
      <c r="G490" s="28">
        <v>3</v>
      </c>
      <c r="H490" s="29"/>
    </row>
    <row r="491" spans="1:8" s="30" customFormat="1">
      <c r="A491" s="50">
        <v>44650</v>
      </c>
      <c r="B491" s="65" t="s">
        <v>77</v>
      </c>
      <c r="C491" s="24" t="s">
        <v>322</v>
      </c>
      <c r="D491" s="66">
        <v>500000</v>
      </c>
      <c r="E491" s="67"/>
      <c r="F491" s="27">
        <f t="shared" si="6"/>
        <v>344593217</v>
      </c>
      <c r="G491" s="28">
        <v>3</v>
      </c>
      <c r="H491" s="29"/>
    </row>
    <row r="492" spans="1:8" s="30" customFormat="1">
      <c r="A492" s="50">
        <v>44650</v>
      </c>
      <c r="B492" s="65" t="s">
        <v>77</v>
      </c>
      <c r="C492" s="35" t="s">
        <v>149</v>
      </c>
      <c r="D492" s="66">
        <v>1000000</v>
      </c>
      <c r="E492" s="67"/>
      <c r="F492" s="27">
        <f t="shared" si="6"/>
        <v>345593217</v>
      </c>
      <c r="G492" s="28">
        <v>3</v>
      </c>
      <c r="H492" s="29"/>
    </row>
    <row r="493" spans="1:8" s="30" customFormat="1">
      <c r="A493" s="50">
        <v>44651</v>
      </c>
      <c r="B493" s="65" t="s">
        <v>78</v>
      </c>
      <c r="C493" s="289" t="s">
        <v>21</v>
      </c>
      <c r="D493" s="66">
        <v>10000</v>
      </c>
      <c r="E493" s="67"/>
      <c r="F493" s="27">
        <f t="shared" si="6"/>
        <v>345603217</v>
      </c>
      <c r="G493" s="28">
        <v>3</v>
      </c>
      <c r="H493" s="29"/>
    </row>
    <row r="494" spans="1:8" s="30" customFormat="1">
      <c r="A494" s="50">
        <v>44651</v>
      </c>
      <c r="B494" s="65" t="s">
        <v>78</v>
      </c>
      <c r="C494" s="24" t="s">
        <v>352</v>
      </c>
      <c r="D494" s="66">
        <v>50000</v>
      </c>
      <c r="E494" s="67"/>
      <c r="F494" s="27">
        <f t="shared" si="6"/>
        <v>345653217</v>
      </c>
      <c r="G494" s="28">
        <v>3</v>
      </c>
      <c r="H494" s="29"/>
    </row>
    <row r="495" spans="1:8" s="30" customFormat="1">
      <c r="A495" s="50">
        <v>44651</v>
      </c>
      <c r="B495" s="65" t="s">
        <v>78</v>
      </c>
      <c r="C495" s="24" t="s">
        <v>351</v>
      </c>
      <c r="D495" s="66">
        <v>255000</v>
      </c>
      <c r="E495" s="67"/>
      <c r="F495" s="27">
        <f t="shared" si="6"/>
        <v>345908217</v>
      </c>
      <c r="G495" s="28">
        <v>3</v>
      </c>
      <c r="H495" s="29"/>
    </row>
    <row r="496" spans="1:8" s="30" customFormat="1">
      <c r="A496" s="50">
        <v>44651</v>
      </c>
      <c r="B496" s="65" t="s">
        <v>78</v>
      </c>
      <c r="C496" s="24" t="s">
        <v>298</v>
      </c>
      <c r="D496" s="66">
        <v>300000</v>
      </c>
      <c r="E496" s="67"/>
      <c r="F496" s="27">
        <f t="shared" si="6"/>
        <v>346208217</v>
      </c>
      <c r="G496" s="28">
        <v>3</v>
      </c>
      <c r="H496" s="29"/>
    </row>
    <row r="497" spans="1:8" s="30" customFormat="1">
      <c r="A497" s="50">
        <v>44651</v>
      </c>
      <c r="B497" s="65" t="s">
        <v>78</v>
      </c>
      <c r="C497" s="24" t="s">
        <v>229</v>
      </c>
      <c r="D497" s="66">
        <v>500000</v>
      </c>
      <c r="E497" s="67"/>
      <c r="F497" s="27">
        <f t="shared" si="6"/>
        <v>346708217</v>
      </c>
      <c r="G497" s="28">
        <v>3</v>
      </c>
      <c r="H497" s="29"/>
    </row>
    <row r="498" spans="1:8" s="30" customFormat="1">
      <c r="A498" s="50">
        <v>44651</v>
      </c>
      <c r="B498" s="65" t="s">
        <v>78</v>
      </c>
      <c r="C498" s="24" t="s">
        <v>218</v>
      </c>
      <c r="D498" s="66">
        <v>1000000</v>
      </c>
      <c r="E498" s="67"/>
      <c r="F498" s="27">
        <f t="shared" si="6"/>
        <v>347708217</v>
      </c>
      <c r="G498" s="28">
        <v>3</v>
      </c>
      <c r="H498" s="29"/>
    </row>
    <row r="499" spans="1:8" s="30" customFormat="1">
      <c r="A499" s="68"/>
      <c r="B499" s="69"/>
      <c r="C499" s="40" t="s">
        <v>302</v>
      </c>
      <c r="D499" s="70">
        <f>SUM(D341:D498)</f>
        <v>33865236</v>
      </c>
      <c r="E499" s="70">
        <f>SUM(E341:E498)</f>
        <v>22000</v>
      </c>
      <c r="F499" s="71">
        <f>F340+D499-E499</f>
        <v>347708217</v>
      </c>
      <c r="G499" s="60"/>
      <c r="H499" s="29"/>
    </row>
    <row r="500" spans="1:8" s="30" customFormat="1" ht="13.5" thickBot="1">
      <c r="A500" s="62"/>
      <c r="B500" s="43"/>
      <c r="C500" s="44"/>
      <c r="D500" s="63"/>
      <c r="E500" s="70"/>
      <c r="F500" s="71"/>
      <c r="G500" s="72"/>
      <c r="H500" s="29"/>
    </row>
    <row r="501" spans="1:8" s="30" customFormat="1" ht="13.5" thickTop="1">
      <c r="A501" s="73" t="s">
        <v>357</v>
      </c>
      <c r="B501" s="74"/>
      <c r="C501" s="75" t="s">
        <v>358</v>
      </c>
      <c r="D501" s="76"/>
      <c r="E501" s="77"/>
      <c r="F501" s="78">
        <f>F499</f>
        <v>347708217</v>
      </c>
      <c r="G501" s="79"/>
      <c r="H501" s="29"/>
    </row>
    <row r="502" spans="1:8" s="30" customFormat="1">
      <c r="A502" s="50">
        <v>44652</v>
      </c>
      <c r="B502" s="65" t="s">
        <v>479</v>
      </c>
      <c r="C502" s="24" t="s">
        <v>330</v>
      </c>
      <c r="D502" s="66">
        <v>100000</v>
      </c>
      <c r="E502" s="55"/>
      <c r="F502" s="27">
        <f>F501+D502-E502</f>
        <v>347808217</v>
      </c>
      <c r="G502" s="60">
        <v>3</v>
      </c>
      <c r="H502" s="29"/>
    </row>
    <row r="503" spans="1:8" s="30" customFormat="1">
      <c r="A503" s="50">
        <v>44652</v>
      </c>
      <c r="B503" s="65" t="s">
        <v>479</v>
      </c>
      <c r="C503" s="80" t="s">
        <v>532</v>
      </c>
      <c r="D503" s="66">
        <v>100000</v>
      </c>
      <c r="E503" s="70"/>
      <c r="F503" s="27">
        <f t="shared" ref="F503:F566" si="7">F502+D503-E503</f>
        <v>347908217</v>
      </c>
      <c r="G503" s="60">
        <v>3</v>
      </c>
      <c r="H503" s="29"/>
    </row>
    <row r="504" spans="1:8" s="30" customFormat="1">
      <c r="A504" s="50">
        <v>44652</v>
      </c>
      <c r="B504" s="65" t="s">
        <v>479</v>
      </c>
      <c r="C504" s="289" t="s">
        <v>509</v>
      </c>
      <c r="D504" s="66">
        <v>100000</v>
      </c>
      <c r="E504" s="70"/>
      <c r="F504" s="27">
        <f t="shared" si="7"/>
        <v>348008217</v>
      </c>
      <c r="G504" s="60">
        <v>3</v>
      </c>
      <c r="H504" s="29"/>
    </row>
    <row r="505" spans="1:8" s="30" customFormat="1">
      <c r="A505" s="50">
        <v>44652</v>
      </c>
      <c r="B505" s="65" t="s">
        <v>479</v>
      </c>
      <c r="C505" s="289" t="s">
        <v>155</v>
      </c>
      <c r="D505" s="66">
        <v>400000</v>
      </c>
      <c r="E505" s="70"/>
      <c r="F505" s="27">
        <f t="shared" si="7"/>
        <v>348408217</v>
      </c>
      <c r="G505" s="60">
        <v>3</v>
      </c>
      <c r="H505" s="29"/>
    </row>
    <row r="506" spans="1:8" s="30" customFormat="1">
      <c r="A506" s="50">
        <v>44652</v>
      </c>
      <c r="B506" s="65" t="s">
        <v>479</v>
      </c>
      <c r="C506" s="289" t="s">
        <v>21</v>
      </c>
      <c r="D506" s="66">
        <v>200000</v>
      </c>
      <c r="E506" s="70"/>
      <c r="F506" s="27">
        <f t="shared" si="7"/>
        <v>348608217</v>
      </c>
      <c r="G506" s="60">
        <v>3</v>
      </c>
      <c r="H506" s="29"/>
    </row>
    <row r="507" spans="1:8" s="30" customFormat="1">
      <c r="A507" s="50">
        <v>44652</v>
      </c>
      <c r="B507" s="65" t="s">
        <v>479</v>
      </c>
      <c r="C507" s="289" t="s">
        <v>21</v>
      </c>
      <c r="D507" s="66">
        <v>10000</v>
      </c>
      <c r="E507" s="70"/>
      <c r="F507" s="27">
        <f t="shared" si="7"/>
        <v>348618217</v>
      </c>
      <c r="G507" s="60">
        <v>3</v>
      </c>
      <c r="H507" s="29"/>
    </row>
    <row r="508" spans="1:8" s="30" customFormat="1">
      <c r="A508" s="50">
        <v>44653</v>
      </c>
      <c r="B508" s="65" t="s">
        <v>480</v>
      </c>
      <c r="C508" s="289" t="s">
        <v>1648</v>
      </c>
      <c r="D508" s="66">
        <v>100000</v>
      </c>
      <c r="E508" s="70"/>
      <c r="F508" s="27">
        <f t="shared" si="7"/>
        <v>348718217</v>
      </c>
      <c r="G508" s="60">
        <v>3</v>
      </c>
      <c r="H508" s="29"/>
    </row>
    <row r="509" spans="1:8" s="30" customFormat="1">
      <c r="A509" s="50">
        <v>44653</v>
      </c>
      <c r="B509" s="65" t="s">
        <v>480</v>
      </c>
      <c r="C509" s="289" t="s">
        <v>21</v>
      </c>
      <c r="D509" s="66">
        <v>10000</v>
      </c>
      <c r="E509" s="70"/>
      <c r="F509" s="27">
        <f t="shared" si="7"/>
        <v>348728217</v>
      </c>
      <c r="G509" s="60">
        <v>3</v>
      </c>
      <c r="H509" s="29"/>
    </row>
    <row r="510" spans="1:8" s="30" customFormat="1">
      <c r="A510" s="50">
        <v>44654</v>
      </c>
      <c r="B510" s="65" t="s">
        <v>481</v>
      </c>
      <c r="C510" s="289" t="s">
        <v>21</v>
      </c>
      <c r="D510" s="66">
        <v>1000000</v>
      </c>
      <c r="E510" s="70"/>
      <c r="F510" s="27">
        <f t="shared" si="7"/>
        <v>349728217</v>
      </c>
      <c r="G510" s="60">
        <v>3</v>
      </c>
      <c r="H510" s="29"/>
    </row>
    <row r="511" spans="1:8" s="30" customFormat="1">
      <c r="A511" s="50">
        <v>44654</v>
      </c>
      <c r="B511" s="65" t="s">
        <v>481</v>
      </c>
      <c r="C511" s="289" t="s">
        <v>1649</v>
      </c>
      <c r="D511" s="66">
        <v>250000</v>
      </c>
      <c r="E511" s="70"/>
      <c r="F511" s="27">
        <f t="shared" si="7"/>
        <v>349978217</v>
      </c>
      <c r="G511" s="60">
        <v>3</v>
      </c>
      <c r="H511" s="29"/>
    </row>
    <row r="512" spans="1:8" s="30" customFormat="1" ht="25.5">
      <c r="A512" s="50">
        <v>44654</v>
      </c>
      <c r="B512" s="65" t="s">
        <v>481</v>
      </c>
      <c r="C512" s="24" t="s">
        <v>2433</v>
      </c>
      <c r="D512" s="66">
        <v>300000</v>
      </c>
      <c r="E512" s="70"/>
      <c r="F512" s="27">
        <f t="shared" si="7"/>
        <v>350278217</v>
      </c>
      <c r="G512" s="60">
        <v>3</v>
      </c>
      <c r="H512" s="29"/>
    </row>
    <row r="513" spans="1:8" s="30" customFormat="1">
      <c r="A513" s="50">
        <v>44654</v>
      </c>
      <c r="B513" s="65" t="s">
        <v>481</v>
      </c>
      <c r="C513" s="289" t="s">
        <v>1650</v>
      </c>
      <c r="D513" s="66">
        <v>400000</v>
      </c>
      <c r="E513" s="70"/>
      <c r="F513" s="27">
        <f t="shared" si="7"/>
        <v>350678217</v>
      </c>
      <c r="G513" s="60">
        <v>3</v>
      </c>
      <c r="H513" s="29"/>
    </row>
    <row r="514" spans="1:8" s="30" customFormat="1">
      <c r="A514" s="50">
        <v>44654</v>
      </c>
      <c r="B514" s="65" t="s">
        <v>481</v>
      </c>
      <c r="C514" s="289" t="s">
        <v>247</v>
      </c>
      <c r="D514" s="66">
        <v>100000</v>
      </c>
      <c r="E514" s="70"/>
      <c r="F514" s="27">
        <f t="shared" si="7"/>
        <v>350778217</v>
      </c>
      <c r="G514" s="60">
        <v>3</v>
      </c>
      <c r="H514" s="29"/>
    </row>
    <row r="515" spans="1:8" s="30" customFormat="1">
      <c r="A515" s="50">
        <v>44654</v>
      </c>
      <c r="B515" s="65" t="s">
        <v>481</v>
      </c>
      <c r="C515" s="289" t="s">
        <v>21</v>
      </c>
      <c r="D515" s="66">
        <v>10000</v>
      </c>
      <c r="E515" s="70"/>
      <c r="F515" s="27">
        <f t="shared" si="7"/>
        <v>350788217</v>
      </c>
      <c r="G515" s="60">
        <v>3</v>
      </c>
      <c r="H515" s="29"/>
    </row>
    <row r="516" spans="1:8" s="30" customFormat="1">
      <c r="A516" s="50">
        <v>44655</v>
      </c>
      <c r="B516" s="65" t="s">
        <v>482</v>
      </c>
      <c r="C516" s="289" t="s">
        <v>223</v>
      </c>
      <c r="D516" s="66">
        <v>100000</v>
      </c>
      <c r="E516" s="70"/>
      <c r="F516" s="27">
        <f t="shared" si="7"/>
        <v>350888217</v>
      </c>
      <c r="G516" s="60">
        <v>3</v>
      </c>
      <c r="H516" s="29"/>
    </row>
    <row r="517" spans="1:8" s="30" customFormat="1">
      <c r="A517" s="50">
        <v>44655</v>
      </c>
      <c r="B517" s="65" t="s">
        <v>482</v>
      </c>
      <c r="C517" s="289" t="s">
        <v>139</v>
      </c>
      <c r="D517" s="66">
        <v>100000</v>
      </c>
      <c r="E517" s="70"/>
      <c r="F517" s="27">
        <f t="shared" si="7"/>
        <v>350988217</v>
      </c>
      <c r="G517" s="60">
        <v>3</v>
      </c>
      <c r="H517" s="29"/>
    </row>
    <row r="518" spans="1:8" s="30" customFormat="1">
      <c r="A518" s="50">
        <v>44655</v>
      </c>
      <c r="B518" s="65" t="s">
        <v>482</v>
      </c>
      <c r="C518" s="289" t="s">
        <v>21</v>
      </c>
      <c r="D518" s="66">
        <v>10000</v>
      </c>
      <c r="E518" s="70"/>
      <c r="F518" s="27">
        <f t="shared" si="7"/>
        <v>350998217</v>
      </c>
      <c r="G518" s="60">
        <v>3</v>
      </c>
      <c r="H518" s="29"/>
    </row>
    <row r="519" spans="1:8" s="30" customFormat="1">
      <c r="A519" s="50">
        <v>44655</v>
      </c>
      <c r="B519" s="65" t="s">
        <v>482</v>
      </c>
      <c r="C519" s="289" t="s">
        <v>21</v>
      </c>
      <c r="D519" s="66">
        <v>131327</v>
      </c>
      <c r="E519" s="70"/>
      <c r="F519" s="27">
        <f t="shared" si="7"/>
        <v>351129544</v>
      </c>
      <c r="G519" s="60">
        <v>3</v>
      </c>
      <c r="H519" s="29"/>
    </row>
    <row r="520" spans="1:8" s="30" customFormat="1">
      <c r="A520" s="50">
        <v>44655</v>
      </c>
      <c r="B520" s="65" t="s">
        <v>482</v>
      </c>
      <c r="C520" s="289" t="s">
        <v>21</v>
      </c>
      <c r="D520" s="66">
        <v>10000</v>
      </c>
      <c r="E520" s="70"/>
      <c r="F520" s="27">
        <f t="shared" si="7"/>
        <v>351139544</v>
      </c>
      <c r="G520" s="60">
        <v>3</v>
      </c>
      <c r="H520" s="29"/>
    </row>
    <row r="521" spans="1:8" s="30" customFormat="1">
      <c r="A521" s="50">
        <v>44655</v>
      </c>
      <c r="B521" s="65" t="s">
        <v>482</v>
      </c>
      <c r="C521" s="289" t="s">
        <v>21</v>
      </c>
      <c r="D521" s="66">
        <v>10000</v>
      </c>
      <c r="E521" s="70"/>
      <c r="F521" s="27">
        <f t="shared" si="7"/>
        <v>351149544</v>
      </c>
      <c r="G521" s="60">
        <v>3</v>
      </c>
      <c r="H521" s="29"/>
    </row>
    <row r="522" spans="1:8" s="30" customFormat="1">
      <c r="A522" s="50">
        <v>44656</v>
      </c>
      <c r="B522" s="65" t="s">
        <v>79</v>
      </c>
      <c r="C522" s="289" t="s">
        <v>1651</v>
      </c>
      <c r="D522" s="66">
        <v>500000</v>
      </c>
      <c r="E522" s="70"/>
      <c r="F522" s="27">
        <f t="shared" si="7"/>
        <v>351649544</v>
      </c>
      <c r="G522" s="60">
        <v>3</v>
      </c>
      <c r="H522" s="29"/>
    </row>
    <row r="523" spans="1:8" s="30" customFormat="1">
      <c r="A523" s="50">
        <v>44656</v>
      </c>
      <c r="B523" s="65" t="s">
        <v>79</v>
      </c>
      <c r="C523" s="289" t="s">
        <v>262</v>
      </c>
      <c r="D523" s="66">
        <v>100000</v>
      </c>
      <c r="E523" s="70"/>
      <c r="F523" s="27">
        <f t="shared" si="7"/>
        <v>351749544</v>
      </c>
      <c r="G523" s="60">
        <v>3</v>
      </c>
      <c r="H523" s="29"/>
    </row>
    <row r="524" spans="1:8" s="30" customFormat="1">
      <c r="A524" s="50">
        <v>44656</v>
      </c>
      <c r="B524" s="65" t="s">
        <v>79</v>
      </c>
      <c r="C524" s="289" t="s">
        <v>151</v>
      </c>
      <c r="D524" s="66">
        <v>100000</v>
      </c>
      <c r="E524" s="70"/>
      <c r="F524" s="27">
        <f t="shared" si="7"/>
        <v>351849544</v>
      </c>
      <c r="G524" s="60">
        <v>3</v>
      </c>
      <c r="H524" s="29"/>
    </row>
    <row r="525" spans="1:8" s="30" customFormat="1">
      <c r="A525" s="50">
        <v>44656</v>
      </c>
      <c r="B525" s="65" t="s">
        <v>79</v>
      </c>
      <c r="C525" s="289" t="s">
        <v>21</v>
      </c>
      <c r="D525" s="66">
        <v>130000</v>
      </c>
      <c r="E525" s="70"/>
      <c r="F525" s="27">
        <f t="shared" si="7"/>
        <v>351979544</v>
      </c>
      <c r="G525" s="60">
        <v>3</v>
      </c>
      <c r="H525" s="29"/>
    </row>
    <row r="526" spans="1:8" s="30" customFormat="1">
      <c r="A526" s="50">
        <v>44656</v>
      </c>
      <c r="B526" s="65" t="s">
        <v>79</v>
      </c>
      <c r="C526" s="289" t="s">
        <v>21</v>
      </c>
      <c r="D526" s="66">
        <v>50000</v>
      </c>
      <c r="E526" s="70"/>
      <c r="F526" s="27">
        <f t="shared" si="7"/>
        <v>352029544</v>
      </c>
      <c r="G526" s="60">
        <v>3</v>
      </c>
      <c r="H526" s="29"/>
    </row>
    <row r="527" spans="1:8" s="30" customFormat="1">
      <c r="A527" s="50">
        <v>44656</v>
      </c>
      <c r="B527" s="65" t="s">
        <v>79</v>
      </c>
      <c r="C527" s="289" t="s">
        <v>21</v>
      </c>
      <c r="D527" s="66">
        <v>10000</v>
      </c>
      <c r="E527" s="70"/>
      <c r="F527" s="27">
        <f t="shared" si="7"/>
        <v>352039544</v>
      </c>
      <c r="G527" s="60">
        <v>3</v>
      </c>
      <c r="H527" s="29"/>
    </row>
    <row r="528" spans="1:8" s="30" customFormat="1">
      <c r="A528" s="50">
        <v>44657</v>
      </c>
      <c r="B528" s="65" t="s">
        <v>80</v>
      </c>
      <c r="C528" s="289" t="s">
        <v>1652</v>
      </c>
      <c r="D528" s="66">
        <v>102000</v>
      </c>
      <c r="E528" s="70"/>
      <c r="F528" s="27">
        <f t="shared" si="7"/>
        <v>352141544</v>
      </c>
      <c r="G528" s="60">
        <v>3</v>
      </c>
      <c r="H528" s="29"/>
    </row>
    <row r="529" spans="1:8" s="30" customFormat="1">
      <c r="A529" s="50">
        <v>44657</v>
      </c>
      <c r="B529" s="65" t="s">
        <v>80</v>
      </c>
      <c r="C529" s="289" t="s">
        <v>2445</v>
      </c>
      <c r="D529" s="66">
        <v>500000</v>
      </c>
      <c r="E529" s="70"/>
      <c r="F529" s="27">
        <f t="shared" si="7"/>
        <v>352641544</v>
      </c>
      <c r="G529" s="60">
        <v>3</v>
      </c>
      <c r="H529" s="29"/>
    </row>
    <row r="530" spans="1:8" s="30" customFormat="1">
      <c r="A530" s="50">
        <v>44657</v>
      </c>
      <c r="B530" s="65" t="s">
        <v>80</v>
      </c>
      <c r="C530" s="289" t="s">
        <v>21</v>
      </c>
      <c r="D530" s="66">
        <v>10000</v>
      </c>
      <c r="E530" s="70"/>
      <c r="F530" s="27">
        <f t="shared" si="7"/>
        <v>352651544</v>
      </c>
      <c r="G530" s="60">
        <v>3</v>
      </c>
      <c r="H530" s="29"/>
    </row>
    <row r="531" spans="1:8" s="30" customFormat="1">
      <c r="A531" s="50">
        <v>44657</v>
      </c>
      <c r="B531" s="65" t="s">
        <v>80</v>
      </c>
      <c r="C531" s="289" t="s">
        <v>317</v>
      </c>
      <c r="D531" s="66">
        <v>1000000</v>
      </c>
      <c r="E531" s="70"/>
      <c r="F531" s="27">
        <f t="shared" si="7"/>
        <v>353651544</v>
      </c>
      <c r="G531" s="60">
        <v>3</v>
      </c>
      <c r="H531" s="29"/>
    </row>
    <row r="532" spans="1:8" s="30" customFormat="1">
      <c r="A532" s="50">
        <v>44657</v>
      </c>
      <c r="B532" s="65" t="s">
        <v>80</v>
      </c>
      <c r="C532" s="289" t="s">
        <v>21</v>
      </c>
      <c r="D532" s="66">
        <v>10000</v>
      </c>
      <c r="E532" s="70"/>
      <c r="F532" s="27">
        <f t="shared" si="7"/>
        <v>353661544</v>
      </c>
      <c r="G532" s="60">
        <v>3</v>
      </c>
      <c r="H532" s="29"/>
    </row>
    <row r="533" spans="1:8" s="30" customFormat="1">
      <c r="A533" s="50">
        <v>44658</v>
      </c>
      <c r="B533" s="65" t="s">
        <v>81</v>
      </c>
      <c r="C533" s="289" t="s">
        <v>191</v>
      </c>
      <c r="D533" s="66">
        <v>100000</v>
      </c>
      <c r="E533" s="70"/>
      <c r="F533" s="27">
        <f t="shared" si="7"/>
        <v>353761544</v>
      </c>
      <c r="G533" s="60">
        <v>3</v>
      </c>
      <c r="H533" s="29"/>
    </row>
    <row r="534" spans="1:8" s="30" customFormat="1">
      <c r="A534" s="50">
        <v>44658</v>
      </c>
      <c r="B534" s="65" t="s">
        <v>81</v>
      </c>
      <c r="C534" s="289" t="s">
        <v>21</v>
      </c>
      <c r="D534" s="66">
        <v>20000</v>
      </c>
      <c r="E534" s="70"/>
      <c r="F534" s="27">
        <f t="shared" si="7"/>
        <v>353781544</v>
      </c>
      <c r="G534" s="60">
        <v>3</v>
      </c>
      <c r="H534" s="29"/>
    </row>
    <row r="535" spans="1:8" s="30" customFormat="1">
      <c r="A535" s="50">
        <v>44658</v>
      </c>
      <c r="B535" s="65" t="s">
        <v>81</v>
      </c>
      <c r="C535" s="289" t="s">
        <v>142</v>
      </c>
      <c r="D535" s="66">
        <v>200000</v>
      </c>
      <c r="E535" s="70"/>
      <c r="F535" s="27">
        <f t="shared" si="7"/>
        <v>353981544</v>
      </c>
      <c r="G535" s="60">
        <v>3</v>
      </c>
      <c r="H535" s="29"/>
    </row>
    <row r="536" spans="1:8" s="30" customFormat="1" ht="25.5">
      <c r="A536" s="50">
        <v>44659</v>
      </c>
      <c r="B536" s="65" t="s">
        <v>82</v>
      </c>
      <c r="C536" s="24" t="s">
        <v>2444</v>
      </c>
      <c r="D536" s="66">
        <v>50000</v>
      </c>
      <c r="E536" s="70"/>
      <c r="F536" s="27">
        <f t="shared" si="7"/>
        <v>354031544</v>
      </c>
      <c r="G536" s="60">
        <v>3</v>
      </c>
      <c r="H536" s="29"/>
    </row>
    <row r="537" spans="1:8" s="30" customFormat="1">
      <c r="A537" s="50">
        <v>44659</v>
      </c>
      <c r="B537" s="65" t="s">
        <v>82</v>
      </c>
      <c r="C537" s="289" t="s">
        <v>21</v>
      </c>
      <c r="D537" s="66">
        <v>160000</v>
      </c>
      <c r="E537" s="70"/>
      <c r="F537" s="27">
        <f t="shared" si="7"/>
        <v>354191544</v>
      </c>
      <c r="G537" s="60">
        <v>3</v>
      </c>
      <c r="H537" s="29"/>
    </row>
    <row r="538" spans="1:8" s="30" customFormat="1">
      <c r="A538" s="50">
        <v>44659</v>
      </c>
      <c r="B538" s="65" t="s">
        <v>82</v>
      </c>
      <c r="C538" s="289" t="s">
        <v>21</v>
      </c>
      <c r="D538" s="66">
        <v>20000</v>
      </c>
      <c r="E538" s="70"/>
      <c r="F538" s="27">
        <f t="shared" si="7"/>
        <v>354211544</v>
      </c>
      <c r="G538" s="60">
        <v>3</v>
      </c>
      <c r="H538" s="29"/>
    </row>
    <row r="539" spans="1:8" s="30" customFormat="1">
      <c r="A539" s="50">
        <v>44660</v>
      </c>
      <c r="B539" s="65" t="s">
        <v>83</v>
      </c>
      <c r="C539" s="289" t="s">
        <v>117</v>
      </c>
      <c r="D539" s="66">
        <v>100000</v>
      </c>
      <c r="E539" s="70"/>
      <c r="F539" s="27">
        <f t="shared" si="7"/>
        <v>354311544</v>
      </c>
      <c r="G539" s="60">
        <v>3</v>
      </c>
      <c r="H539" s="29"/>
    </row>
    <row r="540" spans="1:8" s="30" customFormat="1">
      <c r="A540" s="50">
        <v>44660</v>
      </c>
      <c r="B540" s="65" t="s">
        <v>83</v>
      </c>
      <c r="C540" s="289" t="s">
        <v>21</v>
      </c>
      <c r="D540" s="66">
        <v>200000</v>
      </c>
      <c r="E540" s="70"/>
      <c r="F540" s="27">
        <f t="shared" si="7"/>
        <v>354511544</v>
      </c>
      <c r="G540" s="60">
        <v>3</v>
      </c>
      <c r="H540" s="29"/>
    </row>
    <row r="541" spans="1:8" s="30" customFormat="1">
      <c r="A541" s="50">
        <v>44660</v>
      </c>
      <c r="B541" s="65" t="s">
        <v>83</v>
      </c>
      <c r="C541" s="289" t="s">
        <v>21</v>
      </c>
      <c r="D541" s="66">
        <v>10000</v>
      </c>
      <c r="E541" s="70"/>
      <c r="F541" s="27">
        <f t="shared" si="7"/>
        <v>354521544</v>
      </c>
      <c r="G541" s="60">
        <v>3</v>
      </c>
      <c r="H541" s="29"/>
    </row>
    <row r="542" spans="1:8" s="30" customFormat="1">
      <c r="A542" s="50">
        <v>44660</v>
      </c>
      <c r="B542" s="65" t="s">
        <v>83</v>
      </c>
      <c r="C542" s="289" t="s">
        <v>21</v>
      </c>
      <c r="D542" s="66">
        <v>50000</v>
      </c>
      <c r="E542" s="70"/>
      <c r="F542" s="27">
        <f t="shared" si="7"/>
        <v>354571544</v>
      </c>
      <c r="G542" s="60">
        <v>3</v>
      </c>
      <c r="H542" s="29"/>
    </row>
    <row r="543" spans="1:8" s="30" customFormat="1">
      <c r="A543" s="50">
        <v>44661</v>
      </c>
      <c r="B543" s="65" t="s">
        <v>85</v>
      </c>
      <c r="C543" s="289" t="s">
        <v>21</v>
      </c>
      <c r="D543" s="66">
        <v>20000</v>
      </c>
      <c r="E543" s="70"/>
      <c r="F543" s="27">
        <f t="shared" si="7"/>
        <v>354591544</v>
      </c>
      <c r="G543" s="60">
        <v>3</v>
      </c>
      <c r="H543" s="29"/>
    </row>
    <row r="544" spans="1:8" s="30" customFormat="1">
      <c r="A544" s="50">
        <v>44662</v>
      </c>
      <c r="B544" s="65" t="s">
        <v>86</v>
      </c>
      <c r="C544" s="289" t="s">
        <v>239</v>
      </c>
      <c r="D544" s="66">
        <v>100000</v>
      </c>
      <c r="E544" s="70"/>
      <c r="F544" s="27">
        <f t="shared" si="7"/>
        <v>354691544</v>
      </c>
      <c r="G544" s="60">
        <v>3</v>
      </c>
      <c r="H544" s="29"/>
    </row>
    <row r="545" spans="1:8" s="30" customFormat="1">
      <c r="A545" s="50">
        <v>44662</v>
      </c>
      <c r="B545" s="65" t="s">
        <v>86</v>
      </c>
      <c r="C545" s="289" t="s">
        <v>476</v>
      </c>
      <c r="D545" s="66">
        <v>300000</v>
      </c>
      <c r="E545" s="70"/>
      <c r="F545" s="27">
        <f t="shared" si="7"/>
        <v>354991544</v>
      </c>
      <c r="G545" s="60">
        <v>3</v>
      </c>
      <c r="H545" s="29"/>
    </row>
    <row r="546" spans="1:8" s="30" customFormat="1">
      <c r="A546" s="50">
        <v>44662</v>
      </c>
      <c r="B546" s="65" t="s">
        <v>86</v>
      </c>
      <c r="C546" s="289" t="s">
        <v>21</v>
      </c>
      <c r="D546" s="66">
        <v>22000</v>
      </c>
      <c r="E546" s="70"/>
      <c r="F546" s="27">
        <f t="shared" si="7"/>
        <v>355013544</v>
      </c>
      <c r="G546" s="60">
        <v>3</v>
      </c>
      <c r="H546" s="29"/>
    </row>
    <row r="547" spans="1:8" s="30" customFormat="1">
      <c r="A547" s="50">
        <v>44663</v>
      </c>
      <c r="B547" s="65" t="s">
        <v>87</v>
      </c>
      <c r="C547" s="289" t="s">
        <v>955</v>
      </c>
      <c r="D547" s="66">
        <v>100000</v>
      </c>
      <c r="E547" s="70"/>
      <c r="F547" s="27">
        <f t="shared" si="7"/>
        <v>355113544</v>
      </c>
      <c r="G547" s="60">
        <v>3</v>
      </c>
      <c r="H547" s="29"/>
    </row>
    <row r="548" spans="1:8" s="30" customFormat="1">
      <c r="A548" s="50">
        <v>44663</v>
      </c>
      <c r="B548" s="65" t="s">
        <v>87</v>
      </c>
      <c r="C548" s="289" t="s">
        <v>21</v>
      </c>
      <c r="D548" s="66">
        <v>34000</v>
      </c>
      <c r="E548" s="70"/>
      <c r="F548" s="27">
        <f t="shared" si="7"/>
        <v>355147544</v>
      </c>
      <c r="G548" s="60">
        <v>3</v>
      </c>
      <c r="H548" s="29"/>
    </row>
    <row r="549" spans="1:8" s="30" customFormat="1">
      <c r="A549" s="50">
        <v>44663</v>
      </c>
      <c r="B549" s="65" t="s">
        <v>87</v>
      </c>
      <c r="C549" s="289" t="s">
        <v>298</v>
      </c>
      <c r="D549" s="66">
        <v>500000</v>
      </c>
      <c r="E549" s="70"/>
      <c r="F549" s="27">
        <f t="shared" si="7"/>
        <v>355647544</v>
      </c>
      <c r="G549" s="60">
        <v>3</v>
      </c>
      <c r="H549" s="29"/>
    </row>
    <row r="550" spans="1:8" s="30" customFormat="1">
      <c r="A550" s="50">
        <v>44663</v>
      </c>
      <c r="B550" s="65" t="s">
        <v>87</v>
      </c>
      <c r="C550" s="289" t="s">
        <v>21</v>
      </c>
      <c r="D550" s="66">
        <v>20000</v>
      </c>
      <c r="E550" s="70"/>
      <c r="F550" s="27">
        <f t="shared" si="7"/>
        <v>355667544</v>
      </c>
      <c r="G550" s="60">
        <v>3</v>
      </c>
      <c r="H550" s="29"/>
    </row>
    <row r="551" spans="1:8" s="30" customFormat="1">
      <c r="A551" s="50">
        <v>44664</v>
      </c>
      <c r="B551" s="65" t="s">
        <v>88</v>
      </c>
      <c r="C551" s="289" t="s">
        <v>1653</v>
      </c>
      <c r="D551" s="66">
        <v>5000000</v>
      </c>
      <c r="E551" s="70"/>
      <c r="F551" s="27">
        <f t="shared" si="7"/>
        <v>360667544</v>
      </c>
      <c r="G551" s="60">
        <v>3</v>
      </c>
      <c r="H551" s="29"/>
    </row>
    <row r="552" spans="1:8" s="30" customFormat="1">
      <c r="A552" s="50">
        <v>44664</v>
      </c>
      <c r="B552" s="65" t="s">
        <v>88</v>
      </c>
      <c r="C552" s="289" t="s">
        <v>236</v>
      </c>
      <c r="D552" s="66">
        <v>50000</v>
      </c>
      <c r="E552" s="70"/>
      <c r="F552" s="27">
        <f t="shared" si="7"/>
        <v>360717544</v>
      </c>
      <c r="G552" s="60">
        <v>3</v>
      </c>
      <c r="H552" s="29"/>
    </row>
    <row r="553" spans="1:8" s="30" customFormat="1">
      <c r="A553" s="50">
        <v>44664</v>
      </c>
      <c r="B553" s="65" t="s">
        <v>88</v>
      </c>
      <c r="C553" s="289" t="s">
        <v>1654</v>
      </c>
      <c r="D553" s="66">
        <v>50000</v>
      </c>
      <c r="E553" s="70"/>
      <c r="F553" s="27">
        <f t="shared" si="7"/>
        <v>360767544</v>
      </c>
      <c r="G553" s="60">
        <v>3</v>
      </c>
      <c r="H553" s="29"/>
    </row>
    <row r="554" spans="1:8" s="30" customFormat="1">
      <c r="A554" s="50">
        <v>44665</v>
      </c>
      <c r="B554" s="65" t="s">
        <v>89</v>
      </c>
      <c r="C554" s="289" t="s">
        <v>2441</v>
      </c>
      <c r="D554" s="66">
        <v>100000</v>
      </c>
      <c r="E554" s="70"/>
      <c r="F554" s="27">
        <f t="shared" si="7"/>
        <v>360867544</v>
      </c>
      <c r="G554" s="60">
        <v>3</v>
      </c>
      <c r="H554" s="29"/>
    </row>
    <row r="555" spans="1:8" s="30" customFormat="1">
      <c r="A555" s="50">
        <v>44665</v>
      </c>
      <c r="B555" s="65" t="s">
        <v>89</v>
      </c>
      <c r="C555" s="289" t="s">
        <v>529</v>
      </c>
      <c r="D555" s="66">
        <v>100000</v>
      </c>
      <c r="E555" s="70"/>
      <c r="F555" s="27">
        <f t="shared" si="7"/>
        <v>360967544</v>
      </c>
      <c r="G555" s="60">
        <v>3</v>
      </c>
      <c r="H555" s="29"/>
    </row>
    <row r="556" spans="1:8" s="30" customFormat="1">
      <c r="A556" s="50">
        <v>44665</v>
      </c>
      <c r="B556" s="65" t="s">
        <v>89</v>
      </c>
      <c r="C556" s="289" t="s">
        <v>21</v>
      </c>
      <c r="D556" s="66">
        <v>20000</v>
      </c>
      <c r="E556" s="70"/>
      <c r="F556" s="27">
        <f t="shared" si="7"/>
        <v>360987544</v>
      </c>
      <c r="G556" s="60">
        <v>3</v>
      </c>
      <c r="H556" s="29"/>
    </row>
    <row r="557" spans="1:8" s="30" customFormat="1" ht="25.5">
      <c r="A557" s="50">
        <v>44666</v>
      </c>
      <c r="B557" s="65" t="s">
        <v>90</v>
      </c>
      <c r="C557" s="289" t="s">
        <v>25</v>
      </c>
      <c r="D557" s="66">
        <v>1050000</v>
      </c>
      <c r="E557" s="70"/>
      <c r="F557" s="27">
        <f t="shared" si="7"/>
        <v>362037544</v>
      </c>
      <c r="G557" s="60">
        <v>3</v>
      </c>
      <c r="H557" s="29"/>
    </row>
    <row r="558" spans="1:8" s="30" customFormat="1">
      <c r="A558" s="50">
        <v>44666</v>
      </c>
      <c r="B558" s="65" t="s">
        <v>90</v>
      </c>
      <c r="C558" s="289" t="s">
        <v>21</v>
      </c>
      <c r="D558" s="66">
        <v>10000</v>
      </c>
      <c r="E558" s="70"/>
      <c r="F558" s="27">
        <f t="shared" si="7"/>
        <v>362047544</v>
      </c>
      <c r="G558" s="60">
        <v>3</v>
      </c>
      <c r="H558" s="29"/>
    </row>
    <row r="559" spans="1:8" s="30" customFormat="1">
      <c r="A559" s="50">
        <v>44666</v>
      </c>
      <c r="B559" s="65" t="s">
        <v>90</v>
      </c>
      <c r="C559" s="289" t="s">
        <v>21</v>
      </c>
      <c r="D559" s="66">
        <v>50000</v>
      </c>
      <c r="E559" s="70"/>
      <c r="F559" s="27">
        <f t="shared" si="7"/>
        <v>362097544</v>
      </c>
      <c r="G559" s="60">
        <v>3</v>
      </c>
      <c r="H559" s="29"/>
    </row>
    <row r="560" spans="1:8" s="30" customFormat="1">
      <c r="A560" s="50">
        <v>44666</v>
      </c>
      <c r="B560" s="65" t="s">
        <v>90</v>
      </c>
      <c r="C560" s="289" t="s">
        <v>21</v>
      </c>
      <c r="D560" s="66">
        <v>10000</v>
      </c>
      <c r="E560" s="70"/>
      <c r="F560" s="27">
        <f t="shared" si="7"/>
        <v>362107544</v>
      </c>
      <c r="G560" s="60">
        <v>3</v>
      </c>
      <c r="H560" s="29"/>
    </row>
    <row r="561" spans="1:8" s="30" customFormat="1">
      <c r="A561" s="50">
        <v>44666</v>
      </c>
      <c r="B561" s="65" t="s">
        <v>90</v>
      </c>
      <c r="C561" s="289" t="s">
        <v>1652</v>
      </c>
      <c r="D561" s="66">
        <v>100000</v>
      </c>
      <c r="E561" s="70"/>
      <c r="F561" s="27">
        <f t="shared" si="7"/>
        <v>362207544</v>
      </c>
      <c r="G561" s="60">
        <v>3</v>
      </c>
      <c r="H561" s="29"/>
    </row>
    <row r="562" spans="1:8" s="30" customFormat="1">
      <c r="A562" s="50">
        <v>44666</v>
      </c>
      <c r="B562" s="65" t="s">
        <v>90</v>
      </c>
      <c r="C562" s="289" t="s">
        <v>1655</v>
      </c>
      <c r="D562" s="66">
        <v>100000</v>
      </c>
      <c r="E562" s="70"/>
      <c r="F562" s="27">
        <f t="shared" si="7"/>
        <v>362307544</v>
      </c>
      <c r="G562" s="60">
        <v>3</v>
      </c>
      <c r="H562" s="29"/>
    </row>
    <row r="563" spans="1:8" s="30" customFormat="1">
      <c r="A563" s="50">
        <v>44666</v>
      </c>
      <c r="B563" s="65" t="s">
        <v>90</v>
      </c>
      <c r="C563" s="289" t="s">
        <v>21</v>
      </c>
      <c r="D563" s="66">
        <v>10000</v>
      </c>
      <c r="E563" s="70"/>
      <c r="F563" s="27">
        <f t="shared" si="7"/>
        <v>362317544</v>
      </c>
      <c r="G563" s="60">
        <v>3</v>
      </c>
      <c r="H563" s="29"/>
    </row>
    <row r="564" spans="1:8" s="30" customFormat="1">
      <c r="A564" s="50">
        <v>44667</v>
      </c>
      <c r="B564" s="65" t="s">
        <v>91</v>
      </c>
      <c r="C564" s="289" t="s">
        <v>1656</v>
      </c>
      <c r="D564" s="66">
        <v>50000</v>
      </c>
      <c r="E564" s="70"/>
      <c r="F564" s="27">
        <f t="shared" si="7"/>
        <v>362367544</v>
      </c>
      <c r="G564" s="60">
        <v>3</v>
      </c>
      <c r="H564" s="29"/>
    </row>
    <row r="565" spans="1:8" s="30" customFormat="1">
      <c r="A565" s="50">
        <v>44667</v>
      </c>
      <c r="B565" s="65" t="s">
        <v>91</v>
      </c>
      <c r="C565" s="289" t="s">
        <v>1657</v>
      </c>
      <c r="D565" s="66">
        <v>500000</v>
      </c>
      <c r="E565" s="70"/>
      <c r="F565" s="27">
        <f t="shared" si="7"/>
        <v>362867544</v>
      </c>
      <c r="G565" s="60">
        <v>3</v>
      </c>
      <c r="H565" s="29"/>
    </row>
    <row r="566" spans="1:8" s="30" customFormat="1">
      <c r="A566" s="50">
        <v>44667</v>
      </c>
      <c r="B566" s="65" t="s">
        <v>91</v>
      </c>
      <c r="C566" s="289" t="s">
        <v>1670</v>
      </c>
      <c r="D566" s="66">
        <v>5172002</v>
      </c>
      <c r="E566" s="70"/>
      <c r="F566" s="27">
        <f t="shared" si="7"/>
        <v>368039546</v>
      </c>
      <c r="G566" s="60">
        <v>3</v>
      </c>
      <c r="H566" s="29"/>
    </row>
    <row r="567" spans="1:8" s="30" customFormat="1">
      <c r="A567" s="50">
        <v>44667</v>
      </c>
      <c r="B567" s="65" t="s">
        <v>91</v>
      </c>
      <c r="C567" s="289" t="s">
        <v>21</v>
      </c>
      <c r="D567" s="66">
        <v>1000</v>
      </c>
      <c r="E567" s="70"/>
      <c r="F567" s="27">
        <f t="shared" ref="F567:F615" si="8">F566+D567-E567</f>
        <v>368040546</v>
      </c>
      <c r="G567" s="60">
        <v>3</v>
      </c>
      <c r="H567" s="29"/>
    </row>
    <row r="568" spans="1:8" s="30" customFormat="1">
      <c r="A568" s="50">
        <v>44668</v>
      </c>
      <c r="B568" s="65" t="s">
        <v>92</v>
      </c>
      <c r="C568" s="289" t="s">
        <v>1658</v>
      </c>
      <c r="D568" s="66">
        <v>500000</v>
      </c>
      <c r="E568" s="70"/>
      <c r="F568" s="27">
        <f t="shared" si="8"/>
        <v>368540546</v>
      </c>
      <c r="G568" s="60">
        <v>3</v>
      </c>
      <c r="H568" s="29"/>
    </row>
    <row r="569" spans="1:8" s="30" customFormat="1">
      <c r="A569" s="50">
        <v>44668</v>
      </c>
      <c r="B569" s="65" t="s">
        <v>92</v>
      </c>
      <c r="C569" s="289" t="s">
        <v>21</v>
      </c>
      <c r="D569" s="66">
        <v>10000</v>
      </c>
      <c r="E569" s="70"/>
      <c r="F569" s="27">
        <f t="shared" si="8"/>
        <v>368550546</v>
      </c>
      <c r="G569" s="60">
        <v>3</v>
      </c>
      <c r="H569" s="29"/>
    </row>
    <row r="570" spans="1:8" s="30" customFormat="1">
      <c r="A570" s="50">
        <v>44668</v>
      </c>
      <c r="B570" s="65" t="s">
        <v>92</v>
      </c>
      <c r="C570" s="289" t="s">
        <v>21</v>
      </c>
      <c r="D570" s="66">
        <v>30000</v>
      </c>
      <c r="E570" s="70"/>
      <c r="F570" s="27">
        <f t="shared" si="8"/>
        <v>368580546</v>
      </c>
      <c r="G570" s="60">
        <v>3</v>
      </c>
      <c r="H570" s="29"/>
    </row>
    <row r="571" spans="1:8" s="30" customFormat="1">
      <c r="A571" s="50">
        <v>44669</v>
      </c>
      <c r="B571" s="65" t="s">
        <v>93</v>
      </c>
      <c r="C571" s="289" t="s">
        <v>21</v>
      </c>
      <c r="D571" s="66">
        <v>10000</v>
      </c>
      <c r="E571" s="70"/>
      <c r="F571" s="27">
        <f t="shared" si="8"/>
        <v>368590546</v>
      </c>
      <c r="G571" s="60">
        <v>3</v>
      </c>
      <c r="H571" s="29"/>
    </row>
    <row r="572" spans="1:8" s="30" customFormat="1">
      <c r="A572" s="50">
        <v>44669</v>
      </c>
      <c r="B572" s="65" t="s">
        <v>93</v>
      </c>
      <c r="C572" s="289" t="s">
        <v>1659</v>
      </c>
      <c r="D572" s="66">
        <v>150000</v>
      </c>
      <c r="E572" s="70"/>
      <c r="F572" s="27">
        <f t="shared" si="8"/>
        <v>368740546</v>
      </c>
      <c r="G572" s="60">
        <v>3</v>
      </c>
      <c r="H572" s="29"/>
    </row>
    <row r="573" spans="1:8" s="30" customFormat="1">
      <c r="A573" s="50">
        <v>44669</v>
      </c>
      <c r="B573" s="65" t="s">
        <v>93</v>
      </c>
      <c r="C573" s="289" t="s">
        <v>21</v>
      </c>
      <c r="D573" s="66">
        <v>10000</v>
      </c>
      <c r="E573" s="70"/>
      <c r="F573" s="27">
        <f t="shared" si="8"/>
        <v>368750546</v>
      </c>
      <c r="G573" s="60">
        <v>3</v>
      </c>
      <c r="H573" s="29"/>
    </row>
    <row r="574" spans="1:8" s="30" customFormat="1">
      <c r="A574" s="50">
        <v>44669</v>
      </c>
      <c r="B574" s="65" t="s">
        <v>93</v>
      </c>
      <c r="C574" s="289" t="s">
        <v>21</v>
      </c>
      <c r="D574" s="66">
        <v>50000</v>
      </c>
      <c r="E574" s="70"/>
      <c r="F574" s="27">
        <f t="shared" si="8"/>
        <v>368800546</v>
      </c>
      <c r="G574" s="60">
        <v>3</v>
      </c>
      <c r="H574" s="29"/>
    </row>
    <row r="575" spans="1:8" s="30" customFormat="1">
      <c r="A575" s="50">
        <v>44669</v>
      </c>
      <c r="B575" s="65" t="s">
        <v>93</v>
      </c>
      <c r="C575" s="289" t="s">
        <v>1660</v>
      </c>
      <c r="D575" s="66">
        <v>100000</v>
      </c>
      <c r="E575" s="70"/>
      <c r="F575" s="27">
        <f t="shared" si="8"/>
        <v>368900546</v>
      </c>
      <c r="G575" s="60">
        <v>3</v>
      </c>
      <c r="H575" s="29"/>
    </row>
    <row r="576" spans="1:8" s="30" customFormat="1">
      <c r="A576" s="50">
        <v>44670</v>
      </c>
      <c r="B576" s="65" t="s">
        <v>94</v>
      </c>
      <c r="C576" s="289" t="s">
        <v>21</v>
      </c>
      <c r="D576" s="66">
        <v>10000</v>
      </c>
      <c r="E576" s="70"/>
      <c r="F576" s="27">
        <f t="shared" si="8"/>
        <v>368910546</v>
      </c>
      <c r="G576" s="60">
        <v>3</v>
      </c>
      <c r="H576" s="29"/>
    </row>
    <row r="577" spans="1:8" s="30" customFormat="1">
      <c r="A577" s="50">
        <v>44670</v>
      </c>
      <c r="B577" s="65" t="s">
        <v>94</v>
      </c>
      <c r="C577" s="289" t="s">
        <v>1661</v>
      </c>
      <c r="D577" s="66">
        <v>200000</v>
      </c>
      <c r="E577" s="70"/>
      <c r="F577" s="27">
        <f t="shared" si="8"/>
        <v>369110546</v>
      </c>
      <c r="G577" s="60">
        <v>3</v>
      </c>
      <c r="H577" s="29"/>
    </row>
    <row r="578" spans="1:8" s="30" customFormat="1">
      <c r="A578" s="50">
        <v>44670</v>
      </c>
      <c r="B578" s="65" t="s">
        <v>94</v>
      </c>
      <c r="C578" s="289" t="s">
        <v>2448</v>
      </c>
      <c r="D578" s="66">
        <v>300000</v>
      </c>
      <c r="E578" s="70"/>
      <c r="F578" s="27">
        <f t="shared" si="8"/>
        <v>369410546</v>
      </c>
      <c r="G578" s="60">
        <v>3</v>
      </c>
      <c r="H578" s="29"/>
    </row>
    <row r="579" spans="1:8" s="30" customFormat="1">
      <c r="A579" s="50">
        <v>44670</v>
      </c>
      <c r="B579" s="65" t="s">
        <v>94</v>
      </c>
      <c r="C579" s="289" t="s">
        <v>21</v>
      </c>
      <c r="D579" s="66">
        <v>10000</v>
      </c>
      <c r="E579" s="70"/>
      <c r="F579" s="27">
        <f t="shared" si="8"/>
        <v>369420546</v>
      </c>
      <c r="G579" s="60">
        <v>3</v>
      </c>
      <c r="H579" s="29"/>
    </row>
    <row r="580" spans="1:8" s="30" customFormat="1">
      <c r="A580" s="50">
        <v>44671</v>
      </c>
      <c r="B580" s="65" t="s">
        <v>95</v>
      </c>
      <c r="C580" s="289" t="s">
        <v>146</v>
      </c>
      <c r="D580" s="66">
        <v>200000</v>
      </c>
      <c r="E580" s="70"/>
      <c r="F580" s="27">
        <f t="shared" si="8"/>
        <v>369620546</v>
      </c>
      <c r="G580" s="60">
        <v>3</v>
      </c>
      <c r="H580" s="29"/>
    </row>
    <row r="581" spans="1:8" s="30" customFormat="1">
      <c r="A581" s="50">
        <v>44671</v>
      </c>
      <c r="B581" s="65" t="s">
        <v>95</v>
      </c>
      <c r="C581" s="289" t="s">
        <v>1662</v>
      </c>
      <c r="D581" s="66">
        <v>100000</v>
      </c>
      <c r="E581" s="70"/>
      <c r="F581" s="27">
        <f t="shared" si="8"/>
        <v>369720546</v>
      </c>
      <c r="G581" s="60">
        <v>3</v>
      </c>
      <c r="H581" s="29"/>
    </row>
    <row r="582" spans="1:8" s="30" customFormat="1">
      <c r="A582" s="50">
        <v>44672</v>
      </c>
      <c r="B582" s="65" t="s">
        <v>96</v>
      </c>
      <c r="C582" s="289" t="s">
        <v>361</v>
      </c>
      <c r="D582" s="66">
        <v>500000</v>
      </c>
      <c r="E582" s="70"/>
      <c r="F582" s="27">
        <f t="shared" si="8"/>
        <v>370220546</v>
      </c>
      <c r="G582" s="60">
        <v>3</v>
      </c>
      <c r="H582" s="29"/>
    </row>
    <row r="583" spans="1:8" s="30" customFormat="1">
      <c r="A583" s="50">
        <v>44673</v>
      </c>
      <c r="B583" s="65" t="s">
        <v>97</v>
      </c>
      <c r="C583" s="289" t="s">
        <v>21</v>
      </c>
      <c r="D583" s="66">
        <v>10000</v>
      </c>
      <c r="E583" s="70"/>
      <c r="F583" s="27">
        <f t="shared" si="8"/>
        <v>370230546</v>
      </c>
      <c r="G583" s="60">
        <v>3</v>
      </c>
      <c r="H583" s="29"/>
    </row>
    <row r="584" spans="1:8" s="30" customFormat="1">
      <c r="A584" s="50">
        <v>44673</v>
      </c>
      <c r="B584" s="65" t="s">
        <v>97</v>
      </c>
      <c r="C584" s="289" t="s">
        <v>21</v>
      </c>
      <c r="D584" s="66">
        <v>20000</v>
      </c>
      <c r="E584" s="70"/>
      <c r="F584" s="27">
        <f t="shared" si="8"/>
        <v>370250546</v>
      </c>
      <c r="G584" s="60">
        <v>3</v>
      </c>
      <c r="H584" s="29"/>
    </row>
    <row r="585" spans="1:8" s="30" customFormat="1">
      <c r="A585" s="50">
        <v>44674</v>
      </c>
      <c r="B585" s="65" t="s">
        <v>98</v>
      </c>
      <c r="C585" s="289" t="s">
        <v>21</v>
      </c>
      <c r="D585" s="66">
        <v>5000</v>
      </c>
      <c r="E585" s="70"/>
      <c r="F585" s="27">
        <f t="shared" si="8"/>
        <v>370255546</v>
      </c>
      <c r="G585" s="60">
        <v>3</v>
      </c>
      <c r="H585" s="29"/>
    </row>
    <row r="586" spans="1:8" s="30" customFormat="1">
      <c r="A586" s="50">
        <v>44674</v>
      </c>
      <c r="B586" s="65" t="s">
        <v>98</v>
      </c>
      <c r="C586" s="289" t="s">
        <v>1663</v>
      </c>
      <c r="D586" s="66">
        <v>500000</v>
      </c>
      <c r="E586" s="70"/>
      <c r="F586" s="27">
        <f t="shared" si="8"/>
        <v>370755546</v>
      </c>
      <c r="G586" s="60">
        <v>3</v>
      </c>
      <c r="H586" s="29"/>
    </row>
    <row r="587" spans="1:8" s="30" customFormat="1">
      <c r="A587" s="50">
        <v>44675</v>
      </c>
      <c r="B587" s="65" t="s">
        <v>99</v>
      </c>
      <c r="C587" s="289" t="s">
        <v>218</v>
      </c>
      <c r="D587" s="66">
        <v>500000</v>
      </c>
      <c r="E587" s="70"/>
      <c r="F587" s="27">
        <f t="shared" si="8"/>
        <v>371255546</v>
      </c>
      <c r="G587" s="60">
        <v>3</v>
      </c>
      <c r="H587" s="29"/>
    </row>
    <row r="588" spans="1:8" s="30" customFormat="1" ht="25.5">
      <c r="A588" s="50">
        <v>44675</v>
      </c>
      <c r="B588" s="65" t="s">
        <v>99</v>
      </c>
      <c r="C588" s="24" t="s">
        <v>2478</v>
      </c>
      <c r="D588" s="66">
        <v>200000</v>
      </c>
      <c r="E588" s="70"/>
      <c r="F588" s="27">
        <f t="shared" si="8"/>
        <v>371455546</v>
      </c>
      <c r="G588" s="60">
        <v>3</v>
      </c>
      <c r="H588" s="29"/>
    </row>
    <row r="589" spans="1:8" s="30" customFormat="1">
      <c r="A589" s="50">
        <v>44675</v>
      </c>
      <c r="B589" s="65" t="s">
        <v>99</v>
      </c>
      <c r="C589" s="289" t="s">
        <v>21</v>
      </c>
      <c r="D589" s="66">
        <v>20000</v>
      </c>
      <c r="E589" s="70"/>
      <c r="F589" s="27">
        <f t="shared" si="8"/>
        <v>371475546</v>
      </c>
      <c r="G589" s="60">
        <v>3</v>
      </c>
      <c r="H589" s="29"/>
    </row>
    <row r="590" spans="1:8" s="30" customFormat="1">
      <c r="A590" s="50">
        <v>44676</v>
      </c>
      <c r="B590" s="65" t="s">
        <v>100</v>
      </c>
      <c r="C590" s="289" t="s">
        <v>949</v>
      </c>
      <c r="D590" s="66">
        <v>1000000</v>
      </c>
      <c r="E590" s="70"/>
      <c r="F590" s="27">
        <f t="shared" si="8"/>
        <v>372475546</v>
      </c>
      <c r="G590" s="60">
        <v>3</v>
      </c>
      <c r="H590" s="29"/>
    </row>
    <row r="591" spans="1:8" s="30" customFormat="1">
      <c r="A591" s="50">
        <v>44676</v>
      </c>
      <c r="B591" s="65" t="s">
        <v>100</v>
      </c>
      <c r="C591" s="289" t="s">
        <v>294</v>
      </c>
      <c r="D591" s="66">
        <v>200000</v>
      </c>
      <c r="E591" s="70"/>
      <c r="F591" s="27">
        <f t="shared" si="8"/>
        <v>372675546</v>
      </c>
      <c r="G591" s="60">
        <v>3</v>
      </c>
      <c r="H591" s="29"/>
    </row>
    <row r="592" spans="1:8" s="30" customFormat="1">
      <c r="A592" s="50">
        <v>44676</v>
      </c>
      <c r="B592" s="65" t="s">
        <v>100</v>
      </c>
      <c r="C592" s="289" t="s">
        <v>520</v>
      </c>
      <c r="D592" s="66">
        <v>444444</v>
      </c>
      <c r="E592" s="70"/>
      <c r="F592" s="27">
        <f t="shared" si="8"/>
        <v>373119990</v>
      </c>
      <c r="G592" s="60">
        <v>3</v>
      </c>
      <c r="H592" s="29"/>
    </row>
    <row r="593" spans="1:8" s="30" customFormat="1">
      <c r="A593" s="50">
        <v>44676</v>
      </c>
      <c r="B593" s="65" t="s">
        <v>100</v>
      </c>
      <c r="C593" s="289" t="s">
        <v>21</v>
      </c>
      <c r="D593" s="66">
        <v>18900</v>
      </c>
      <c r="E593" s="70"/>
      <c r="F593" s="27">
        <f t="shared" si="8"/>
        <v>373138890</v>
      </c>
      <c r="G593" s="60">
        <v>3</v>
      </c>
      <c r="H593" s="29"/>
    </row>
    <row r="594" spans="1:8" s="30" customFormat="1">
      <c r="A594" s="50">
        <v>44676</v>
      </c>
      <c r="B594" s="65" t="s">
        <v>100</v>
      </c>
      <c r="C594" s="289" t="s">
        <v>21</v>
      </c>
      <c r="D594" s="66">
        <v>5000</v>
      </c>
      <c r="E594" s="70"/>
      <c r="F594" s="27">
        <f t="shared" si="8"/>
        <v>373143890</v>
      </c>
      <c r="G594" s="60">
        <v>3</v>
      </c>
      <c r="H594" s="29"/>
    </row>
    <row r="595" spans="1:8" s="30" customFormat="1">
      <c r="A595" s="50">
        <v>44676</v>
      </c>
      <c r="B595" s="65" t="s">
        <v>100</v>
      </c>
      <c r="C595" s="289" t="s">
        <v>991</v>
      </c>
      <c r="D595" s="66">
        <v>100000</v>
      </c>
      <c r="E595" s="70"/>
      <c r="F595" s="27">
        <f t="shared" si="8"/>
        <v>373243890</v>
      </c>
      <c r="G595" s="60">
        <v>3</v>
      </c>
      <c r="H595" s="29"/>
    </row>
    <row r="596" spans="1:8" s="30" customFormat="1">
      <c r="A596" s="50">
        <v>44676</v>
      </c>
      <c r="B596" s="65" t="s">
        <v>100</v>
      </c>
      <c r="C596" s="289" t="s">
        <v>477</v>
      </c>
      <c r="D596" s="66"/>
      <c r="E596" s="81">
        <v>22000</v>
      </c>
      <c r="F596" s="27">
        <f t="shared" si="8"/>
        <v>373221890</v>
      </c>
      <c r="G596" s="60">
        <v>8</v>
      </c>
      <c r="H596" s="29" t="s">
        <v>39</v>
      </c>
    </row>
    <row r="597" spans="1:8" s="30" customFormat="1">
      <c r="A597" s="50">
        <v>44676</v>
      </c>
      <c r="B597" s="65" t="s">
        <v>100</v>
      </c>
      <c r="C597" s="289" t="s">
        <v>478</v>
      </c>
      <c r="D597" s="66">
        <v>60550</v>
      </c>
      <c r="E597" s="70"/>
      <c r="F597" s="27">
        <f t="shared" si="8"/>
        <v>373282440</v>
      </c>
      <c r="G597" s="60">
        <v>4</v>
      </c>
      <c r="H597" s="29">
        <v>4.0999999999999996</v>
      </c>
    </row>
    <row r="598" spans="1:8" s="30" customFormat="1">
      <c r="A598" s="50">
        <v>44677</v>
      </c>
      <c r="B598" s="65" t="s">
        <v>101</v>
      </c>
      <c r="C598" s="289" t="s">
        <v>21</v>
      </c>
      <c r="D598" s="66">
        <v>5000</v>
      </c>
      <c r="E598" s="70"/>
      <c r="F598" s="27">
        <f t="shared" si="8"/>
        <v>373287440</v>
      </c>
      <c r="G598" s="60">
        <v>3</v>
      </c>
      <c r="H598" s="29"/>
    </row>
    <row r="599" spans="1:8" s="30" customFormat="1">
      <c r="A599" s="50">
        <v>44677</v>
      </c>
      <c r="B599" s="65" t="s">
        <v>101</v>
      </c>
      <c r="C599" s="289" t="s">
        <v>2447</v>
      </c>
      <c r="D599" s="66">
        <v>100000</v>
      </c>
      <c r="E599" s="70"/>
      <c r="F599" s="27">
        <f t="shared" si="8"/>
        <v>373387440</v>
      </c>
      <c r="G599" s="60">
        <v>3</v>
      </c>
      <c r="H599" s="29"/>
    </row>
    <row r="600" spans="1:8" s="30" customFormat="1">
      <c r="A600" s="50">
        <v>44677</v>
      </c>
      <c r="B600" s="65" t="s">
        <v>101</v>
      </c>
      <c r="C600" s="289" t="s">
        <v>21</v>
      </c>
      <c r="D600" s="66">
        <v>20000</v>
      </c>
      <c r="E600" s="70"/>
      <c r="F600" s="27">
        <f t="shared" si="8"/>
        <v>373407440</v>
      </c>
      <c r="G600" s="60">
        <v>3</v>
      </c>
      <c r="H600" s="29"/>
    </row>
    <row r="601" spans="1:8" s="30" customFormat="1">
      <c r="A601" s="50">
        <v>44677</v>
      </c>
      <c r="B601" s="65" t="s">
        <v>101</v>
      </c>
      <c r="C601" s="289" t="s">
        <v>991</v>
      </c>
      <c r="D601" s="66">
        <v>50000</v>
      </c>
      <c r="E601" s="70"/>
      <c r="F601" s="27">
        <f t="shared" si="8"/>
        <v>373457440</v>
      </c>
      <c r="G601" s="60">
        <v>3</v>
      </c>
      <c r="H601" s="29"/>
    </row>
    <row r="602" spans="1:8" s="30" customFormat="1">
      <c r="A602" s="50">
        <v>44678</v>
      </c>
      <c r="B602" s="65" t="s">
        <v>102</v>
      </c>
      <c r="C602" s="289" t="s">
        <v>21</v>
      </c>
      <c r="D602" s="66">
        <v>20000</v>
      </c>
      <c r="E602" s="70"/>
      <c r="F602" s="27">
        <f t="shared" si="8"/>
        <v>373477440</v>
      </c>
      <c r="G602" s="60">
        <v>3</v>
      </c>
      <c r="H602" s="29"/>
    </row>
    <row r="603" spans="1:8" s="30" customFormat="1">
      <c r="A603" s="50">
        <v>44678</v>
      </c>
      <c r="B603" s="65" t="s">
        <v>102</v>
      </c>
      <c r="C603" s="289" t="s">
        <v>21</v>
      </c>
      <c r="D603" s="66">
        <v>10000</v>
      </c>
      <c r="E603" s="70"/>
      <c r="F603" s="27">
        <f t="shared" si="8"/>
        <v>373487440</v>
      </c>
      <c r="G603" s="60">
        <v>3</v>
      </c>
      <c r="H603" s="29"/>
    </row>
    <row r="604" spans="1:8" s="30" customFormat="1">
      <c r="A604" s="50">
        <v>44678</v>
      </c>
      <c r="B604" s="65" t="s">
        <v>102</v>
      </c>
      <c r="C604" s="289" t="s">
        <v>1664</v>
      </c>
      <c r="D604" s="66">
        <v>1500000</v>
      </c>
      <c r="E604" s="70"/>
      <c r="F604" s="27">
        <f t="shared" si="8"/>
        <v>374987440</v>
      </c>
      <c r="G604" s="60">
        <v>3</v>
      </c>
      <c r="H604" s="29"/>
    </row>
    <row r="605" spans="1:8" s="30" customFormat="1">
      <c r="A605" s="50">
        <v>44679</v>
      </c>
      <c r="B605" s="65" t="s">
        <v>103</v>
      </c>
      <c r="C605" s="289" t="s">
        <v>143</v>
      </c>
      <c r="D605" s="66">
        <v>100000</v>
      </c>
      <c r="E605" s="70"/>
      <c r="F605" s="27">
        <f t="shared" si="8"/>
        <v>375087440</v>
      </c>
      <c r="G605" s="60">
        <v>3</v>
      </c>
      <c r="H605" s="29"/>
    </row>
    <row r="606" spans="1:8" s="30" customFormat="1">
      <c r="A606" s="50">
        <v>44679</v>
      </c>
      <c r="B606" s="65" t="s">
        <v>103</v>
      </c>
      <c r="C606" s="289" t="s">
        <v>307</v>
      </c>
      <c r="D606" s="66">
        <v>195073</v>
      </c>
      <c r="E606" s="70"/>
      <c r="F606" s="27">
        <f t="shared" si="8"/>
        <v>375282513</v>
      </c>
      <c r="G606" s="60">
        <v>3</v>
      </c>
      <c r="H606" s="29"/>
    </row>
    <row r="607" spans="1:8" s="30" customFormat="1">
      <c r="A607" s="50">
        <v>44679</v>
      </c>
      <c r="B607" s="65" t="s">
        <v>103</v>
      </c>
      <c r="C607" s="289" t="s">
        <v>298</v>
      </c>
      <c r="D607" s="66">
        <v>300000</v>
      </c>
      <c r="E607" s="70"/>
      <c r="F607" s="27">
        <f t="shared" si="8"/>
        <v>375582513</v>
      </c>
      <c r="G607" s="60">
        <v>3</v>
      </c>
      <c r="H607" s="29"/>
    </row>
    <row r="608" spans="1:8" s="30" customFormat="1">
      <c r="A608" s="50">
        <v>44679</v>
      </c>
      <c r="B608" s="65" t="s">
        <v>103</v>
      </c>
      <c r="C608" s="289" t="s">
        <v>1665</v>
      </c>
      <c r="D608" s="66">
        <v>300000</v>
      </c>
      <c r="E608" s="70"/>
      <c r="F608" s="27">
        <f t="shared" si="8"/>
        <v>375882513</v>
      </c>
      <c r="G608" s="60">
        <v>3</v>
      </c>
      <c r="H608" s="29"/>
    </row>
    <row r="609" spans="1:8" s="30" customFormat="1">
      <c r="A609" s="50">
        <v>44680</v>
      </c>
      <c r="B609" s="65" t="s">
        <v>104</v>
      </c>
      <c r="C609" s="289" t="s">
        <v>21</v>
      </c>
      <c r="D609" s="66">
        <v>10000</v>
      </c>
      <c r="E609" s="70"/>
      <c r="F609" s="27">
        <f t="shared" si="8"/>
        <v>375892513</v>
      </c>
      <c r="G609" s="60">
        <v>3</v>
      </c>
      <c r="H609" s="29"/>
    </row>
    <row r="610" spans="1:8" s="30" customFormat="1">
      <c r="A610" s="50">
        <v>44680</v>
      </c>
      <c r="B610" s="65" t="s">
        <v>104</v>
      </c>
      <c r="C610" s="289" t="s">
        <v>193</v>
      </c>
      <c r="D610" s="66">
        <v>300000</v>
      </c>
      <c r="E610" s="70"/>
      <c r="F610" s="27">
        <f t="shared" si="8"/>
        <v>376192513</v>
      </c>
      <c r="G610" s="60">
        <v>3</v>
      </c>
      <c r="H610" s="29"/>
    </row>
    <row r="611" spans="1:8" s="30" customFormat="1">
      <c r="A611" s="50">
        <v>44681</v>
      </c>
      <c r="B611" s="65" t="s">
        <v>105</v>
      </c>
      <c r="C611" s="289" t="s">
        <v>21</v>
      </c>
      <c r="D611" s="66">
        <v>20000</v>
      </c>
      <c r="E611" s="70"/>
      <c r="F611" s="27">
        <f t="shared" si="8"/>
        <v>376212513</v>
      </c>
      <c r="G611" s="60">
        <v>3</v>
      </c>
      <c r="H611" s="29"/>
    </row>
    <row r="612" spans="1:8" s="30" customFormat="1">
      <c r="A612" s="50">
        <v>44681</v>
      </c>
      <c r="B612" s="65" t="s">
        <v>105</v>
      </c>
      <c r="C612" s="289" t="s">
        <v>1666</v>
      </c>
      <c r="D612" s="66">
        <v>200000</v>
      </c>
      <c r="E612" s="70"/>
      <c r="F612" s="27">
        <f t="shared" si="8"/>
        <v>376412513</v>
      </c>
      <c r="G612" s="60">
        <v>3</v>
      </c>
      <c r="H612" s="29"/>
    </row>
    <row r="613" spans="1:8" s="30" customFormat="1">
      <c r="A613" s="50">
        <v>44681</v>
      </c>
      <c r="B613" s="65" t="s">
        <v>105</v>
      </c>
      <c r="C613" s="289" t="s">
        <v>21</v>
      </c>
      <c r="D613" s="66">
        <v>39000</v>
      </c>
      <c r="E613" s="70"/>
      <c r="F613" s="27">
        <f t="shared" si="8"/>
        <v>376451513</v>
      </c>
      <c r="G613" s="60">
        <v>3</v>
      </c>
      <c r="H613" s="29"/>
    </row>
    <row r="614" spans="1:8" s="30" customFormat="1">
      <c r="A614" s="50">
        <v>44681</v>
      </c>
      <c r="B614" s="65" t="s">
        <v>105</v>
      </c>
      <c r="C614" s="289" t="s">
        <v>1667</v>
      </c>
      <c r="D614" s="66">
        <v>100000</v>
      </c>
      <c r="E614" s="70"/>
      <c r="F614" s="27">
        <f t="shared" si="8"/>
        <v>376551513</v>
      </c>
      <c r="G614" s="60">
        <v>3</v>
      </c>
      <c r="H614" s="29"/>
    </row>
    <row r="615" spans="1:8" s="30" customFormat="1">
      <c r="A615" s="50">
        <v>44681</v>
      </c>
      <c r="B615" s="65" t="s">
        <v>105</v>
      </c>
      <c r="C615" s="289" t="s">
        <v>21</v>
      </c>
      <c r="D615" s="66">
        <v>1000000</v>
      </c>
      <c r="E615" s="70"/>
      <c r="F615" s="27">
        <f t="shared" si="8"/>
        <v>377551513</v>
      </c>
      <c r="G615" s="60">
        <v>3</v>
      </c>
      <c r="H615" s="29"/>
    </row>
    <row r="616" spans="1:8" s="30" customFormat="1">
      <c r="A616" s="68"/>
      <c r="B616" s="69"/>
      <c r="C616" s="40" t="s">
        <v>472</v>
      </c>
      <c r="D616" s="70">
        <f>SUM(D502:D615)</f>
        <v>29865296</v>
      </c>
      <c r="E616" s="70">
        <f>SUM(E502:E615)</f>
        <v>22000</v>
      </c>
      <c r="F616" s="71">
        <f>F501+D616-E616</f>
        <v>377551513</v>
      </c>
      <c r="G616" s="82"/>
      <c r="H616" s="29"/>
    </row>
    <row r="617" spans="1:8" s="30" customFormat="1" ht="13.5" thickBot="1">
      <c r="A617" s="62"/>
      <c r="B617" s="43"/>
      <c r="C617" s="44"/>
      <c r="D617" s="63"/>
      <c r="E617" s="70"/>
      <c r="F617" s="71"/>
      <c r="G617" s="82"/>
      <c r="H617" s="29"/>
    </row>
    <row r="618" spans="1:8" s="30" customFormat="1" ht="13.5" thickTop="1">
      <c r="A618" s="83" t="s">
        <v>473</v>
      </c>
      <c r="B618" s="47"/>
      <c r="C618" s="84" t="s">
        <v>474</v>
      </c>
      <c r="D618" s="64"/>
      <c r="E618" s="64"/>
      <c r="F618" s="48">
        <f>F616</f>
        <v>377551513</v>
      </c>
      <c r="G618" s="49"/>
      <c r="H618" s="29"/>
    </row>
    <row r="619" spans="1:8" s="30" customFormat="1">
      <c r="A619" s="85">
        <v>44682</v>
      </c>
      <c r="B619" s="65" t="s">
        <v>106</v>
      </c>
      <c r="C619" s="289" t="s">
        <v>339</v>
      </c>
      <c r="D619" s="66">
        <v>400000</v>
      </c>
      <c r="E619" s="66"/>
      <c r="F619" s="87">
        <f>F618+D619-E619</f>
        <v>377951513</v>
      </c>
      <c r="G619" s="60">
        <v>3</v>
      </c>
      <c r="H619" s="29"/>
    </row>
    <row r="620" spans="1:8" s="30" customFormat="1">
      <c r="A620" s="85">
        <v>44682</v>
      </c>
      <c r="B620" s="65" t="s">
        <v>106</v>
      </c>
      <c r="C620" s="289" t="s">
        <v>226</v>
      </c>
      <c r="D620" s="66">
        <v>400000</v>
      </c>
      <c r="E620" s="66"/>
      <c r="F620" s="87">
        <f t="shared" ref="F620:F683" si="9">F619+D620-E620</f>
        <v>378351513</v>
      </c>
      <c r="G620" s="60">
        <v>3</v>
      </c>
      <c r="H620" s="29"/>
    </row>
    <row r="621" spans="1:8" s="30" customFormat="1">
      <c r="A621" s="85">
        <v>44682</v>
      </c>
      <c r="B621" s="65" t="s">
        <v>106</v>
      </c>
      <c r="C621" s="289" t="s">
        <v>509</v>
      </c>
      <c r="D621" s="66">
        <v>100000</v>
      </c>
      <c r="E621" s="66"/>
      <c r="F621" s="87">
        <f t="shared" si="9"/>
        <v>378451513</v>
      </c>
      <c r="G621" s="60">
        <v>3</v>
      </c>
      <c r="H621" s="29"/>
    </row>
    <row r="622" spans="1:8" s="30" customFormat="1">
      <c r="A622" s="85">
        <v>44682</v>
      </c>
      <c r="B622" s="65" t="s">
        <v>106</v>
      </c>
      <c r="C622" s="289" t="s">
        <v>510</v>
      </c>
      <c r="D622" s="66">
        <v>100000</v>
      </c>
      <c r="E622" s="66"/>
      <c r="F622" s="87">
        <f t="shared" si="9"/>
        <v>378551513</v>
      </c>
      <c r="G622" s="60">
        <v>3</v>
      </c>
      <c r="H622" s="29"/>
    </row>
    <row r="623" spans="1:8" s="30" customFormat="1">
      <c r="A623" s="85">
        <v>44682</v>
      </c>
      <c r="B623" s="65" t="s">
        <v>106</v>
      </c>
      <c r="C623" s="289" t="s">
        <v>21</v>
      </c>
      <c r="D623" s="66">
        <v>100000</v>
      </c>
      <c r="E623" s="66"/>
      <c r="F623" s="87">
        <f t="shared" si="9"/>
        <v>378651513</v>
      </c>
      <c r="G623" s="60">
        <v>3</v>
      </c>
      <c r="H623" s="29"/>
    </row>
    <row r="624" spans="1:8" s="30" customFormat="1">
      <c r="A624" s="85">
        <v>44682</v>
      </c>
      <c r="B624" s="65" t="s">
        <v>106</v>
      </c>
      <c r="C624" s="289" t="s">
        <v>259</v>
      </c>
      <c r="D624" s="66">
        <v>50000</v>
      </c>
      <c r="E624" s="66"/>
      <c r="F624" s="87">
        <f t="shared" si="9"/>
        <v>378701513</v>
      </c>
      <c r="G624" s="60">
        <v>3</v>
      </c>
      <c r="H624" s="29"/>
    </row>
    <row r="625" spans="1:9" s="30" customFormat="1">
      <c r="A625" s="85">
        <v>44683</v>
      </c>
      <c r="B625" s="65" t="s">
        <v>107</v>
      </c>
      <c r="C625" s="289" t="s">
        <v>21</v>
      </c>
      <c r="D625" s="66">
        <v>10000</v>
      </c>
      <c r="E625" s="66"/>
      <c r="F625" s="87">
        <f t="shared" si="9"/>
        <v>378711513</v>
      </c>
      <c r="G625" s="60">
        <v>3</v>
      </c>
      <c r="H625" s="29"/>
    </row>
    <row r="626" spans="1:9" s="30" customFormat="1">
      <c r="A626" s="85">
        <v>44684</v>
      </c>
      <c r="B626" s="65" t="s">
        <v>108</v>
      </c>
      <c r="C626" s="289" t="s">
        <v>511</v>
      </c>
      <c r="D626" s="66">
        <v>1000000</v>
      </c>
      <c r="E626" s="66"/>
      <c r="F626" s="87">
        <f t="shared" si="9"/>
        <v>379711513</v>
      </c>
      <c r="G626" s="60">
        <v>3</v>
      </c>
      <c r="H626" s="29"/>
    </row>
    <row r="627" spans="1:9" s="30" customFormat="1" ht="25.5">
      <c r="A627" s="85">
        <v>44684</v>
      </c>
      <c r="B627" s="65" t="s">
        <v>108</v>
      </c>
      <c r="C627" s="289" t="s">
        <v>2449</v>
      </c>
      <c r="D627" s="66">
        <v>5000000</v>
      </c>
      <c r="E627" s="66"/>
      <c r="F627" s="87">
        <f t="shared" si="9"/>
        <v>384711513</v>
      </c>
      <c r="G627" s="60">
        <v>3</v>
      </c>
      <c r="H627" s="29"/>
    </row>
    <row r="628" spans="1:9" s="30" customFormat="1">
      <c r="A628" s="85">
        <v>44684</v>
      </c>
      <c r="B628" s="65" t="s">
        <v>108</v>
      </c>
      <c r="C628" s="289" t="s">
        <v>21</v>
      </c>
      <c r="D628" s="66">
        <v>30000</v>
      </c>
      <c r="E628" s="66"/>
      <c r="F628" s="87">
        <f t="shared" si="9"/>
        <v>384741513</v>
      </c>
      <c r="G628" s="60">
        <v>3</v>
      </c>
      <c r="H628" s="29"/>
    </row>
    <row r="629" spans="1:9" s="30" customFormat="1" ht="25.5">
      <c r="A629" s="85">
        <v>44684</v>
      </c>
      <c r="B629" s="65" t="s">
        <v>108</v>
      </c>
      <c r="C629" s="289" t="s">
        <v>2605</v>
      </c>
      <c r="D629" s="66">
        <v>2105000</v>
      </c>
      <c r="E629" s="66"/>
      <c r="F629" s="87">
        <f t="shared" si="9"/>
        <v>386846513</v>
      </c>
      <c r="G629" s="60" t="s">
        <v>2532</v>
      </c>
      <c r="H629" s="424"/>
    </row>
    <row r="630" spans="1:9" s="30" customFormat="1" ht="25.5">
      <c r="A630" s="85">
        <v>44684</v>
      </c>
      <c r="B630" s="65" t="s">
        <v>108</v>
      </c>
      <c r="C630" s="289" t="s">
        <v>2606</v>
      </c>
      <c r="D630" s="66">
        <v>2105000</v>
      </c>
      <c r="E630" s="66"/>
      <c r="F630" s="87">
        <f t="shared" si="9"/>
        <v>388951513</v>
      </c>
      <c r="G630" s="60" t="s">
        <v>2532</v>
      </c>
      <c r="H630" s="424"/>
    </row>
    <row r="631" spans="1:9" s="30" customFormat="1" ht="25.5">
      <c r="A631" s="85">
        <v>44684</v>
      </c>
      <c r="B631" s="65" t="s">
        <v>108</v>
      </c>
      <c r="C631" s="289" t="s">
        <v>2607</v>
      </c>
      <c r="D631" s="66">
        <v>1000000</v>
      </c>
      <c r="E631" s="66"/>
      <c r="F631" s="87">
        <f t="shared" si="9"/>
        <v>389951513</v>
      </c>
      <c r="G631" s="60" t="s">
        <v>2532</v>
      </c>
      <c r="H631" s="424"/>
    </row>
    <row r="632" spans="1:9" s="30" customFormat="1">
      <c r="A632" s="85">
        <v>44685</v>
      </c>
      <c r="B632" s="65" t="s">
        <v>109</v>
      </c>
      <c r="C632" s="289" t="s">
        <v>139</v>
      </c>
      <c r="D632" s="66">
        <v>100000</v>
      </c>
      <c r="E632" s="66"/>
      <c r="F632" s="87">
        <f t="shared" si="9"/>
        <v>390051513</v>
      </c>
      <c r="G632" s="60">
        <v>3</v>
      </c>
      <c r="H632" s="29"/>
    </row>
    <row r="633" spans="1:9" s="30" customFormat="1">
      <c r="A633" s="85">
        <v>44685</v>
      </c>
      <c r="B633" s="65" t="s">
        <v>109</v>
      </c>
      <c r="C633" s="289" t="s">
        <v>512</v>
      </c>
      <c r="D633" s="66">
        <v>50000</v>
      </c>
      <c r="E633" s="66"/>
      <c r="F633" s="87">
        <f t="shared" si="9"/>
        <v>390101513</v>
      </c>
      <c r="G633" s="60">
        <v>3</v>
      </c>
      <c r="H633" s="29"/>
    </row>
    <row r="634" spans="1:9" s="30" customFormat="1">
      <c r="A634" s="85">
        <v>44685</v>
      </c>
      <c r="B634" s="65" t="s">
        <v>109</v>
      </c>
      <c r="C634" s="289" t="s">
        <v>513</v>
      </c>
      <c r="D634" s="66">
        <v>10000</v>
      </c>
      <c r="E634" s="66"/>
      <c r="F634" s="87">
        <f t="shared" si="9"/>
        <v>390111513</v>
      </c>
      <c r="G634" s="60">
        <v>3</v>
      </c>
      <c r="H634" s="29"/>
    </row>
    <row r="635" spans="1:9" s="30" customFormat="1">
      <c r="A635" s="85">
        <v>44685</v>
      </c>
      <c r="B635" s="65" t="s">
        <v>109</v>
      </c>
      <c r="C635" s="289" t="s">
        <v>21</v>
      </c>
      <c r="D635" s="66">
        <v>10000</v>
      </c>
      <c r="E635" s="66"/>
      <c r="F635" s="87">
        <f t="shared" si="9"/>
        <v>390121513</v>
      </c>
      <c r="G635" s="60">
        <v>3</v>
      </c>
      <c r="H635" s="29"/>
    </row>
    <row r="636" spans="1:9" s="30" customFormat="1">
      <c r="A636" s="85">
        <v>44685</v>
      </c>
      <c r="B636" s="65" t="s">
        <v>109</v>
      </c>
      <c r="C636" s="289" t="s">
        <v>513</v>
      </c>
      <c r="D636" s="66">
        <v>7000</v>
      </c>
      <c r="E636" s="66"/>
      <c r="F636" s="87">
        <f t="shared" si="9"/>
        <v>390128513</v>
      </c>
      <c r="G636" s="60">
        <v>3</v>
      </c>
      <c r="H636" s="29"/>
    </row>
    <row r="637" spans="1:9" s="30" customFormat="1">
      <c r="A637" s="85">
        <v>44685</v>
      </c>
      <c r="B637" s="65" t="s">
        <v>109</v>
      </c>
      <c r="C637" s="289" t="s">
        <v>21</v>
      </c>
      <c r="D637" s="66">
        <v>100000</v>
      </c>
      <c r="E637" s="66"/>
      <c r="F637" s="87">
        <f t="shared" si="9"/>
        <v>390228513</v>
      </c>
      <c r="G637" s="60">
        <v>3</v>
      </c>
      <c r="H637" s="29"/>
    </row>
    <row r="638" spans="1:9" s="30" customFormat="1">
      <c r="A638" s="85">
        <v>44686</v>
      </c>
      <c r="B638" s="65" t="s">
        <v>110</v>
      </c>
      <c r="C638" s="289" t="s">
        <v>154</v>
      </c>
      <c r="D638" s="66">
        <v>300000</v>
      </c>
      <c r="E638" s="66"/>
      <c r="F638" s="87">
        <f t="shared" si="9"/>
        <v>390528513</v>
      </c>
      <c r="G638" s="60">
        <v>3</v>
      </c>
      <c r="H638" s="29"/>
    </row>
    <row r="639" spans="1:9" s="30" customFormat="1">
      <c r="A639" s="85">
        <v>44686</v>
      </c>
      <c r="B639" s="65" t="s">
        <v>110</v>
      </c>
      <c r="C639" s="289" t="s">
        <v>155</v>
      </c>
      <c r="D639" s="66">
        <v>300000</v>
      </c>
      <c r="E639" s="66"/>
      <c r="F639" s="87">
        <f t="shared" si="9"/>
        <v>390828513</v>
      </c>
      <c r="G639" s="60">
        <v>3</v>
      </c>
      <c r="H639" s="29"/>
    </row>
    <row r="640" spans="1:9" s="30" customFormat="1" ht="25.5">
      <c r="A640" s="85">
        <v>44686</v>
      </c>
      <c r="B640" s="65" t="s">
        <v>110</v>
      </c>
      <c r="C640" s="289" t="s">
        <v>2608</v>
      </c>
      <c r="D640" s="66">
        <v>1900000</v>
      </c>
      <c r="E640" s="66"/>
      <c r="F640" s="87">
        <f t="shared" si="9"/>
        <v>392728513</v>
      </c>
      <c r="G640" s="60" t="s">
        <v>2532</v>
      </c>
      <c r="H640" s="424"/>
      <c r="I640" s="424"/>
    </row>
    <row r="641" spans="1:11" s="30" customFormat="1">
      <c r="A641" s="85">
        <v>44686</v>
      </c>
      <c r="B641" s="65" t="s">
        <v>110</v>
      </c>
      <c r="C641" s="289" t="s">
        <v>151</v>
      </c>
      <c r="D641" s="66">
        <v>100000</v>
      </c>
      <c r="E641" s="66"/>
      <c r="F641" s="87">
        <f t="shared" si="9"/>
        <v>392828513</v>
      </c>
      <c r="G641" s="60">
        <v>3</v>
      </c>
      <c r="H641" s="29"/>
    </row>
    <row r="642" spans="1:11" s="30" customFormat="1" ht="25.5">
      <c r="A642" s="85">
        <v>44686</v>
      </c>
      <c r="B642" s="65" t="s">
        <v>110</v>
      </c>
      <c r="C642" s="289" t="s">
        <v>2609</v>
      </c>
      <c r="D642" s="66">
        <v>2000000</v>
      </c>
      <c r="E642" s="66"/>
      <c r="F642" s="87">
        <f t="shared" si="9"/>
        <v>394828513</v>
      </c>
      <c r="G642" s="60" t="s">
        <v>2532</v>
      </c>
      <c r="H642" s="424"/>
      <c r="I642" s="424"/>
    </row>
    <row r="643" spans="1:11" s="30" customFormat="1" ht="25.5">
      <c r="A643" s="85">
        <v>44687</v>
      </c>
      <c r="B643" s="65" t="s">
        <v>111</v>
      </c>
      <c r="C643" s="24" t="s">
        <v>2433</v>
      </c>
      <c r="D643" s="66">
        <v>300000</v>
      </c>
      <c r="E643" s="66"/>
      <c r="F643" s="87">
        <f t="shared" si="9"/>
        <v>395128513</v>
      </c>
      <c r="G643" s="60">
        <v>3</v>
      </c>
      <c r="H643" s="29"/>
    </row>
    <row r="644" spans="1:11" s="30" customFormat="1">
      <c r="A644" s="85">
        <v>44687</v>
      </c>
      <c r="B644" s="65" t="s">
        <v>111</v>
      </c>
      <c r="C644" s="289" t="s">
        <v>117</v>
      </c>
      <c r="D644" s="66">
        <v>100000</v>
      </c>
      <c r="E644" s="66"/>
      <c r="F644" s="87">
        <f t="shared" si="9"/>
        <v>395228513</v>
      </c>
      <c r="G644" s="60">
        <v>3</v>
      </c>
      <c r="H644" s="29"/>
    </row>
    <row r="645" spans="1:11" s="30" customFormat="1">
      <c r="A645" s="85">
        <v>44687</v>
      </c>
      <c r="B645" s="65" t="s">
        <v>111</v>
      </c>
      <c r="C645" s="289" t="s">
        <v>514</v>
      </c>
      <c r="D645" s="66">
        <v>100000</v>
      </c>
      <c r="E645" s="66"/>
      <c r="F645" s="87">
        <f t="shared" si="9"/>
        <v>395328513</v>
      </c>
      <c r="G645" s="60">
        <v>3</v>
      </c>
      <c r="H645" s="29"/>
    </row>
    <row r="646" spans="1:11" s="30" customFormat="1">
      <c r="A646" s="85">
        <v>44687</v>
      </c>
      <c r="B646" s="65" t="s">
        <v>111</v>
      </c>
      <c r="C646" s="289" t="s">
        <v>21</v>
      </c>
      <c r="D646" s="66">
        <v>10000</v>
      </c>
      <c r="E646" s="66"/>
      <c r="F646" s="87">
        <f t="shared" si="9"/>
        <v>395338513</v>
      </c>
      <c r="G646" s="60">
        <v>3</v>
      </c>
      <c r="H646" s="29"/>
    </row>
    <row r="647" spans="1:11" s="30" customFormat="1">
      <c r="A647" s="85">
        <v>44687</v>
      </c>
      <c r="B647" s="65" t="s">
        <v>111</v>
      </c>
      <c r="C647" s="289" t="s">
        <v>263</v>
      </c>
      <c r="D647" s="66">
        <v>50000</v>
      </c>
      <c r="E647" s="66"/>
      <c r="F647" s="87">
        <f t="shared" si="9"/>
        <v>395388513</v>
      </c>
      <c r="G647" s="60">
        <v>3</v>
      </c>
      <c r="H647" s="29"/>
    </row>
    <row r="648" spans="1:11" s="30" customFormat="1">
      <c r="A648" s="85">
        <v>44687</v>
      </c>
      <c r="B648" s="65" t="s">
        <v>111</v>
      </c>
      <c r="C648" s="289" t="s">
        <v>515</v>
      </c>
      <c r="D648" s="66">
        <v>300000</v>
      </c>
      <c r="E648" s="66"/>
      <c r="F648" s="87">
        <f t="shared" si="9"/>
        <v>395688513</v>
      </c>
      <c r="G648" s="60">
        <v>3</v>
      </c>
      <c r="H648" s="29"/>
    </row>
    <row r="649" spans="1:11" s="30" customFormat="1">
      <c r="A649" s="85">
        <v>44687</v>
      </c>
      <c r="B649" s="65" t="s">
        <v>111</v>
      </c>
      <c r="C649" s="289" t="s">
        <v>516</v>
      </c>
      <c r="D649" s="66">
        <v>100000</v>
      </c>
      <c r="E649" s="66"/>
      <c r="F649" s="87">
        <f t="shared" si="9"/>
        <v>395788513</v>
      </c>
      <c r="G649" s="60">
        <v>3</v>
      </c>
      <c r="H649" s="29"/>
    </row>
    <row r="650" spans="1:11" s="30" customFormat="1" ht="25.5">
      <c r="A650" s="85">
        <v>44688</v>
      </c>
      <c r="B650" s="65" t="s">
        <v>112</v>
      </c>
      <c r="C650" s="289" t="s">
        <v>2610</v>
      </c>
      <c r="D650" s="66">
        <v>1000000</v>
      </c>
      <c r="E650" s="66"/>
      <c r="F650" s="87">
        <f t="shared" si="9"/>
        <v>396788513</v>
      </c>
      <c r="G650" s="60" t="s">
        <v>2532</v>
      </c>
      <c r="H650" s="424"/>
    </row>
    <row r="651" spans="1:11" s="30" customFormat="1">
      <c r="A651" s="85">
        <v>44688</v>
      </c>
      <c r="B651" s="65" t="s">
        <v>112</v>
      </c>
      <c r="C651" s="289" t="s">
        <v>360</v>
      </c>
      <c r="D651" s="66">
        <v>300000</v>
      </c>
      <c r="E651" s="66"/>
      <c r="F651" s="87">
        <f t="shared" si="9"/>
        <v>397088513</v>
      </c>
      <c r="G651" s="60">
        <v>3</v>
      </c>
      <c r="H651" s="29"/>
    </row>
    <row r="652" spans="1:11" s="30" customFormat="1">
      <c r="A652" s="85">
        <v>44688</v>
      </c>
      <c r="B652" s="65" t="s">
        <v>112</v>
      </c>
      <c r="C652" s="289" t="s">
        <v>21</v>
      </c>
      <c r="D652" s="66">
        <v>23025</v>
      </c>
      <c r="E652" s="66"/>
      <c r="F652" s="87">
        <f t="shared" si="9"/>
        <v>397111538</v>
      </c>
      <c r="G652" s="60">
        <v>3</v>
      </c>
      <c r="H652" s="29"/>
    </row>
    <row r="653" spans="1:11" s="30" customFormat="1">
      <c r="A653" s="85">
        <v>44688</v>
      </c>
      <c r="B653" s="65" t="s">
        <v>112</v>
      </c>
      <c r="C653" s="289" t="s">
        <v>517</v>
      </c>
      <c r="D653" s="66">
        <v>200000</v>
      </c>
      <c r="E653" s="66"/>
      <c r="F653" s="87">
        <f t="shared" si="9"/>
        <v>397311538</v>
      </c>
      <c r="G653" s="60">
        <v>3</v>
      </c>
      <c r="H653" s="29"/>
      <c r="K653" s="30" t="s">
        <v>84</v>
      </c>
    </row>
    <row r="654" spans="1:11" s="30" customFormat="1">
      <c r="A654" s="85">
        <v>44688</v>
      </c>
      <c r="B654" s="65" t="s">
        <v>112</v>
      </c>
      <c r="C654" s="289" t="s">
        <v>21</v>
      </c>
      <c r="D654" s="66">
        <v>10000</v>
      </c>
      <c r="E654" s="66"/>
      <c r="F654" s="87">
        <f t="shared" si="9"/>
        <v>397321538</v>
      </c>
      <c r="G654" s="60">
        <v>3</v>
      </c>
      <c r="H654" s="29"/>
    </row>
    <row r="655" spans="1:11" s="30" customFormat="1">
      <c r="A655" s="85">
        <v>44688</v>
      </c>
      <c r="B655" s="65" t="s">
        <v>112</v>
      </c>
      <c r="C655" s="289" t="s">
        <v>21</v>
      </c>
      <c r="D655" s="66">
        <v>10000</v>
      </c>
      <c r="E655" s="66"/>
      <c r="F655" s="87">
        <f t="shared" si="9"/>
        <v>397331538</v>
      </c>
      <c r="G655" s="60">
        <v>3</v>
      </c>
      <c r="H655" s="29"/>
    </row>
    <row r="656" spans="1:11" s="30" customFormat="1">
      <c r="A656" s="85">
        <v>44688</v>
      </c>
      <c r="B656" s="65" t="s">
        <v>112</v>
      </c>
      <c r="C656" s="289" t="s">
        <v>21</v>
      </c>
      <c r="D656" s="66">
        <v>10000</v>
      </c>
      <c r="E656" s="66"/>
      <c r="F656" s="87">
        <f t="shared" si="9"/>
        <v>397341538</v>
      </c>
      <c r="G656" s="60">
        <v>3</v>
      </c>
      <c r="H656" s="29"/>
    </row>
    <row r="657" spans="1:8" s="30" customFormat="1" ht="25.5">
      <c r="A657" s="85">
        <v>44688</v>
      </c>
      <c r="B657" s="65" t="s">
        <v>112</v>
      </c>
      <c r="C657" s="289" t="s">
        <v>2611</v>
      </c>
      <c r="D657" s="66">
        <v>1000000</v>
      </c>
      <c r="E657" s="66"/>
      <c r="F657" s="87">
        <f t="shared" si="9"/>
        <v>398341538</v>
      </c>
      <c r="G657" s="60" t="s">
        <v>2532</v>
      </c>
      <c r="H657" s="424"/>
    </row>
    <row r="658" spans="1:8" s="30" customFormat="1">
      <c r="A658" s="85">
        <v>44688</v>
      </c>
      <c r="B658" s="65" t="s">
        <v>112</v>
      </c>
      <c r="C658" s="289" t="s">
        <v>518</v>
      </c>
      <c r="D658" s="66">
        <v>100000</v>
      </c>
      <c r="E658" s="66"/>
      <c r="F658" s="87">
        <f t="shared" si="9"/>
        <v>398441538</v>
      </c>
      <c r="G658" s="60">
        <v>3</v>
      </c>
      <c r="H658" s="29"/>
    </row>
    <row r="659" spans="1:8" s="30" customFormat="1">
      <c r="A659" s="85">
        <v>44688</v>
      </c>
      <c r="B659" s="65" t="s">
        <v>112</v>
      </c>
      <c r="C659" s="289" t="s">
        <v>21</v>
      </c>
      <c r="D659" s="66">
        <v>20000</v>
      </c>
      <c r="E659" s="66"/>
      <c r="F659" s="87">
        <f t="shared" si="9"/>
        <v>398461538</v>
      </c>
      <c r="G659" s="60">
        <v>3</v>
      </c>
      <c r="H659" s="29"/>
    </row>
    <row r="660" spans="1:8" s="30" customFormat="1">
      <c r="A660" s="85">
        <v>44689</v>
      </c>
      <c r="B660" s="65" t="s">
        <v>113</v>
      </c>
      <c r="C660" s="289" t="s">
        <v>519</v>
      </c>
      <c r="D660" s="66">
        <v>500000</v>
      </c>
      <c r="E660" s="66"/>
      <c r="F660" s="87">
        <f t="shared" si="9"/>
        <v>398961538</v>
      </c>
      <c r="G660" s="60">
        <v>3</v>
      </c>
      <c r="H660" s="29"/>
    </row>
    <row r="661" spans="1:8" s="30" customFormat="1">
      <c r="A661" s="85">
        <v>44689</v>
      </c>
      <c r="B661" s="65" t="s">
        <v>113</v>
      </c>
      <c r="C661" s="289" t="s">
        <v>21</v>
      </c>
      <c r="D661" s="66">
        <v>10000</v>
      </c>
      <c r="E661" s="66"/>
      <c r="F661" s="87">
        <f t="shared" si="9"/>
        <v>398971538</v>
      </c>
      <c r="G661" s="60">
        <v>3</v>
      </c>
      <c r="H661" s="29"/>
    </row>
    <row r="662" spans="1:8" s="30" customFormat="1">
      <c r="A662" s="85">
        <v>44689</v>
      </c>
      <c r="B662" s="65" t="s">
        <v>113</v>
      </c>
      <c r="C662" s="289" t="s">
        <v>21</v>
      </c>
      <c r="D662" s="66">
        <v>10000</v>
      </c>
      <c r="E662" s="66"/>
      <c r="F662" s="87">
        <f t="shared" si="9"/>
        <v>398981538</v>
      </c>
      <c r="G662" s="60">
        <v>3</v>
      </c>
      <c r="H662" s="29"/>
    </row>
    <row r="663" spans="1:8" s="30" customFormat="1">
      <c r="A663" s="85">
        <v>44689</v>
      </c>
      <c r="B663" s="65" t="s">
        <v>113</v>
      </c>
      <c r="C663" s="289" t="s">
        <v>21</v>
      </c>
      <c r="D663" s="66">
        <v>10000</v>
      </c>
      <c r="E663" s="66"/>
      <c r="F663" s="87">
        <f t="shared" si="9"/>
        <v>398991538</v>
      </c>
      <c r="G663" s="60">
        <v>3</v>
      </c>
      <c r="H663" s="29"/>
    </row>
    <row r="664" spans="1:8" s="30" customFormat="1">
      <c r="A664" s="85">
        <v>44690</v>
      </c>
      <c r="B664" s="65" t="s">
        <v>114</v>
      </c>
      <c r="C664" s="289" t="s">
        <v>21</v>
      </c>
      <c r="D664" s="66">
        <v>10000</v>
      </c>
      <c r="E664" s="66"/>
      <c r="F664" s="87">
        <f t="shared" si="9"/>
        <v>399001538</v>
      </c>
      <c r="G664" s="60">
        <v>3</v>
      </c>
      <c r="H664" s="29"/>
    </row>
    <row r="665" spans="1:8" s="30" customFormat="1" ht="25.5">
      <c r="A665" s="85">
        <v>44690</v>
      </c>
      <c r="B665" s="65" t="s">
        <v>114</v>
      </c>
      <c r="C665" s="289" t="s">
        <v>2612</v>
      </c>
      <c r="D665" s="66">
        <v>300000</v>
      </c>
      <c r="E665" s="66"/>
      <c r="F665" s="87">
        <f t="shared" si="9"/>
        <v>399301538</v>
      </c>
      <c r="G665" s="60" t="s">
        <v>2532</v>
      </c>
      <c r="H665" s="424"/>
    </row>
    <row r="666" spans="1:8" s="30" customFormat="1">
      <c r="A666" s="85">
        <v>44690</v>
      </c>
      <c r="B666" s="65" t="s">
        <v>114</v>
      </c>
      <c r="C666" s="289" t="s">
        <v>513</v>
      </c>
      <c r="D666" s="66">
        <v>500000</v>
      </c>
      <c r="E666" s="66"/>
      <c r="F666" s="87">
        <f t="shared" si="9"/>
        <v>399801538</v>
      </c>
      <c r="G666" s="60">
        <v>3</v>
      </c>
      <c r="H666" s="29"/>
    </row>
    <row r="667" spans="1:8" s="30" customFormat="1">
      <c r="A667" s="85">
        <v>44690</v>
      </c>
      <c r="B667" s="65" t="s">
        <v>114</v>
      </c>
      <c r="C667" s="289" t="s">
        <v>513</v>
      </c>
      <c r="D667" s="66">
        <v>20000</v>
      </c>
      <c r="E667" s="66"/>
      <c r="F667" s="87">
        <f t="shared" si="9"/>
        <v>399821538</v>
      </c>
      <c r="G667" s="60">
        <v>3</v>
      </c>
      <c r="H667" s="29"/>
    </row>
    <row r="668" spans="1:8" s="30" customFormat="1">
      <c r="A668" s="85">
        <v>44690</v>
      </c>
      <c r="B668" s="65" t="s">
        <v>114</v>
      </c>
      <c r="C668" s="289" t="s">
        <v>520</v>
      </c>
      <c r="D668" s="66">
        <v>555555</v>
      </c>
      <c r="E668" s="66"/>
      <c r="F668" s="87">
        <f t="shared" si="9"/>
        <v>400377093</v>
      </c>
      <c r="G668" s="60">
        <v>3</v>
      </c>
      <c r="H668" s="29"/>
    </row>
    <row r="669" spans="1:8" s="30" customFormat="1">
      <c r="A669" s="85">
        <v>44691</v>
      </c>
      <c r="B669" s="65" t="s">
        <v>115</v>
      </c>
      <c r="C669" s="289" t="s">
        <v>521</v>
      </c>
      <c r="D669" s="66">
        <v>200000</v>
      </c>
      <c r="E669" s="66"/>
      <c r="F669" s="87">
        <f t="shared" si="9"/>
        <v>400577093</v>
      </c>
      <c r="G669" s="60">
        <v>3</v>
      </c>
      <c r="H669" s="29"/>
    </row>
    <row r="670" spans="1:8" s="30" customFormat="1">
      <c r="A670" s="85">
        <v>44691</v>
      </c>
      <c r="B670" s="65" t="s">
        <v>115</v>
      </c>
      <c r="C670" s="289" t="s">
        <v>21</v>
      </c>
      <c r="D670" s="66">
        <v>10000</v>
      </c>
      <c r="E670" s="66"/>
      <c r="F670" s="87">
        <f t="shared" si="9"/>
        <v>400587093</v>
      </c>
      <c r="G670" s="60">
        <v>3</v>
      </c>
      <c r="H670" s="29"/>
    </row>
    <row r="671" spans="1:8" s="30" customFormat="1">
      <c r="A671" s="85">
        <v>44691</v>
      </c>
      <c r="B671" s="65" t="s">
        <v>115</v>
      </c>
      <c r="C671" s="289" t="s">
        <v>522</v>
      </c>
      <c r="D671" s="66">
        <v>500000</v>
      </c>
      <c r="E671" s="66"/>
      <c r="F671" s="87">
        <f t="shared" si="9"/>
        <v>401087093</v>
      </c>
      <c r="G671" s="60">
        <v>3</v>
      </c>
      <c r="H671" s="29"/>
    </row>
    <row r="672" spans="1:8" s="91" customFormat="1">
      <c r="A672" s="88">
        <v>44691</v>
      </c>
      <c r="B672" s="65" t="s">
        <v>115</v>
      </c>
      <c r="C672" s="289" t="s">
        <v>21</v>
      </c>
      <c r="D672" s="66">
        <v>10000</v>
      </c>
      <c r="E672" s="66"/>
      <c r="F672" s="87">
        <f t="shared" si="9"/>
        <v>401097093</v>
      </c>
      <c r="G672" s="60">
        <v>3</v>
      </c>
      <c r="H672" s="90"/>
    </row>
    <row r="673" spans="1:8" s="30" customFormat="1">
      <c r="A673" s="85">
        <v>44692</v>
      </c>
      <c r="B673" s="65" t="s">
        <v>116</v>
      </c>
      <c r="C673" s="289" t="s">
        <v>330</v>
      </c>
      <c r="D673" s="66">
        <v>100000</v>
      </c>
      <c r="E673" s="66"/>
      <c r="F673" s="87">
        <f t="shared" si="9"/>
        <v>401197093</v>
      </c>
      <c r="G673" s="60">
        <v>3</v>
      </c>
      <c r="H673" s="29"/>
    </row>
    <row r="674" spans="1:8" s="30" customFormat="1">
      <c r="A674" s="85">
        <v>44692</v>
      </c>
      <c r="B674" s="65" t="s">
        <v>116</v>
      </c>
      <c r="C674" s="289" t="s">
        <v>523</v>
      </c>
      <c r="D674" s="66">
        <v>1150000</v>
      </c>
      <c r="E674" s="66"/>
      <c r="F674" s="87">
        <f t="shared" si="9"/>
        <v>402347093</v>
      </c>
      <c r="G674" s="60">
        <v>3</v>
      </c>
      <c r="H674" s="29"/>
    </row>
    <row r="675" spans="1:8" s="30" customFormat="1">
      <c r="A675" s="85">
        <v>44692</v>
      </c>
      <c r="B675" s="65" t="s">
        <v>116</v>
      </c>
      <c r="C675" s="289" t="s">
        <v>21</v>
      </c>
      <c r="D675" s="66">
        <v>30000</v>
      </c>
      <c r="E675" s="66"/>
      <c r="F675" s="87">
        <f t="shared" si="9"/>
        <v>402377093</v>
      </c>
      <c r="G675" s="60">
        <v>3</v>
      </c>
      <c r="H675" s="29"/>
    </row>
    <row r="676" spans="1:8" s="30" customFormat="1">
      <c r="A676" s="85">
        <v>44692</v>
      </c>
      <c r="B676" s="65" t="s">
        <v>116</v>
      </c>
      <c r="C676" s="289" t="s">
        <v>21</v>
      </c>
      <c r="D676" s="66">
        <v>19000</v>
      </c>
      <c r="E676" s="66"/>
      <c r="F676" s="87">
        <f t="shared" si="9"/>
        <v>402396093</v>
      </c>
      <c r="G676" s="60">
        <v>3</v>
      </c>
      <c r="H676" s="29"/>
    </row>
    <row r="677" spans="1:8" s="30" customFormat="1">
      <c r="A677" s="85">
        <v>44692</v>
      </c>
      <c r="B677" s="65" t="s">
        <v>116</v>
      </c>
      <c r="C677" s="289" t="s">
        <v>21</v>
      </c>
      <c r="D677" s="66">
        <v>87000</v>
      </c>
      <c r="E677" s="66"/>
      <c r="F677" s="87">
        <f t="shared" si="9"/>
        <v>402483093</v>
      </c>
      <c r="G677" s="60">
        <v>3</v>
      </c>
      <c r="H677" s="29"/>
    </row>
    <row r="678" spans="1:8" s="30" customFormat="1">
      <c r="A678" s="85">
        <v>44693</v>
      </c>
      <c r="B678" s="65" t="s">
        <v>118</v>
      </c>
      <c r="C678" s="289" t="s">
        <v>955</v>
      </c>
      <c r="D678" s="66">
        <v>100000</v>
      </c>
      <c r="E678" s="66"/>
      <c r="F678" s="87">
        <f t="shared" si="9"/>
        <v>402583093</v>
      </c>
      <c r="G678" s="60">
        <v>3</v>
      </c>
      <c r="H678" s="29"/>
    </row>
    <row r="679" spans="1:8" s="30" customFormat="1">
      <c r="A679" s="85">
        <v>44693</v>
      </c>
      <c r="B679" s="65" t="s">
        <v>118</v>
      </c>
      <c r="C679" s="289" t="s">
        <v>314</v>
      </c>
      <c r="D679" s="66">
        <v>100000</v>
      </c>
      <c r="E679" s="66"/>
      <c r="F679" s="87">
        <f t="shared" si="9"/>
        <v>402683093</v>
      </c>
      <c r="G679" s="60">
        <v>3</v>
      </c>
      <c r="H679" s="29"/>
    </row>
    <row r="680" spans="1:8" s="30" customFormat="1">
      <c r="A680" s="85">
        <v>44693</v>
      </c>
      <c r="B680" s="65" t="s">
        <v>118</v>
      </c>
      <c r="C680" s="289" t="s">
        <v>524</v>
      </c>
      <c r="D680" s="66">
        <v>200000</v>
      </c>
      <c r="E680" s="66"/>
      <c r="F680" s="87">
        <f t="shared" si="9"/>
        <v>402883093</v>
      </c>
      <c r="G680" s="60">
        <v>3</v>
      </c>
      <c r="H680" s="29"/>
    </row>
    <row r="681" spans="1:8" s="30" customFormat="1">
      <c r="A681" s="85">
        <v>44693</v>
      </c>
      <c r="B681" s="65" t="s">
        <v>118</v>
      </c>
      <c r="C681" s="289" t="s">
        <v>21</v>
      </c>
      <c r="D681" s="66">
        <v>10000</v>
      </c>
      <c r="E681" s="66"/>
      <c r="F681" s="87">
        <f t="shared" si="9"/>
        <v>402893093</v>
      </c>
      <c r="G681" s="60">
        <v>3</v>
      </c>
      <c r="H681" s="29"/>
    </row>
    <row r="682" spans="1:8" s="30" customFormat="1">
      <c r="A682" s="85">
        <v>44694</v>
      </c>
      <c r="B682" s="65" t="s">
        <v>119</v>
      </c>
      <c r="C682" s="289" t="s">
        <v>525</v>
      </c>
      <c r="D682" s="66">
        <v>500000</v>
      </c>
      <c r="E682" s="66"/>
      <c r="F682" s="87">
        <f t="shared" si="9"/>
        <v>403393093</v>
      </c>
      <c r="G682" s="60">
        <v>3</v>
      </c>
      <c r="H682" s="29"/>
    </row>
    <row r="683" spans="1:8" s="30" customFormat="1">
      <c r="A683" s="85">
        <v>44694</v>
      </c>
      <c r="B683" s="65" t="s">
        <v>119</v>
      </c>
      <c r="C683" s="289" t="s">
        <v>21</v>
      </c>
      <c r="D683" s="66">
        <v>10000</v>
      </c>
      <c r="E683" s="66"/>
      <c r="F683" s="87">
        <f t="shared" si="9"/>
        <v>403403093</v>
      </c>
      <c r="G683" s="60">
        <v>3</v>
      </c>
      <c r="H683" s="29"/>
    </row>
    <row r="684" spans="1:8" s="30" customFormat="1">
      <c r="A684" s="85">
        <v>44695</v>
      </c>
      <c r="B684" s="65" t="s">
        <v>120</v>
      </c>
      <c r="C684" s="289" t="s">
        <v>526</v>
      </c>
      <c r="D684" s="66">
        <v>500000</v>
      </c>
      <c r="E684" s="66"/>
      <c r="F684" s="87">
        <f t="shared" ref="F684:F748" si="10">F683+D684-E684</f>
        <v>403903093</v>
      </c>
      <c r="G684" s="60">
        <v>3</v>
      </c>
      <c r="H684" s="29"/>
    </row>
    <row r="685" spans="1:8" s="30" customFormat="1">
      <c r="A685" s="85">
        <v>44695</v>
      </c>
      <c r="B685" s="65" t="s">
        <v>120</v>
      </c>
      <c r="C685" s="289" t="s">
        <v>2441</v>
      </c>
      <c r="D685" s="66">
        <v>100000</v>
      </c>
      <c r="E685" s="66"/>
      <c r="F685" s="87">
        <f t="shared" si="10"/>
        <v>404003093</v>
      </c>
      <c r="G685" s="60">
        <v>3</v>
      </c>
      <c r="H685" s="29"/>
    </row>
    <row r="686" spans="1:8" s="30" customFormat="1">
      <c r="A686" s="85">
        <v>44695</v>
      </c>
      <c r="B686" s="65" t="s">
        <v>120</v>
      </c>
      <c r="C686" s="289" t="s">
        <v>517</v>
      </c>
      <c r="D686" s="66">
        <v>100000</v>
      </c>
      <c r="E686" s="66"/>
      <c r="F686" s="87">
        <f t="shared" si="10"/>
        <v>404103093</v>
      </c>
      <c r="G686" s="60">
        <v>3</v>
      </c>
      <c r="H686" s="29"/>
    </row>
    <row r="687" spans="1:8" s="30" customFormat="1">
      <c r="A687" s="85">
        <v>44695</v>
      </c>
      <c r="B687" s="65" t="s">
        <v>120</v>
      </c>
      <c r="C687" s="289" t="s">
        <v>527</v>
      </c>
      <c r="D687" s="66">
        <v>150000</v>
      </c>
      <c r="E687" s="66"/>
      <c r="F687" s="87">
        <f t="shared" si="10"/>
        <v>404253093</v>
      </c>
      <c r="G687" s="60">
        <v>3</v>
      </c>
      <c r="H687" s="29"/>
    </row>
    <row r="688" spans="1:8" s="30" customFormat="1">
      <c r="A688" s="85">
        <v>44695</v>
      </c>
      <c r="B688" s="65" t="s">
        <v>120</v>
      </c>
      <c r="C688" s="289" t="s">
        <v>21</v>
      </c>
      <c r="D688" s="66">
        <v>20000</v>
      </c>
      <c r="E688" s="66"/>
      <c r="F688" s="87">
        <f t="shared" si="10"/>
        <v>404273093</v>
      </c>
      <c r="G688" s="60">
        <v>3</v>
      </c>
      <c r="H688" s="29"/>
    </row>
    <row r="689" spans="1:8" s="30" customFormat="1">
      <c r="A689" s="85">
        <v>44695</v>
      </c>
      <c r="B689" s="65" t="s">
        <v>120</v>
      </c>
      <c r="C689" s="289" t="s">
        <v>528</v>
      </c>
      <c r="D689" s="66">
        <v>4000000</v>
      </c>
      <c r="E689" s="66"/>
      <c r="F689" s="87">
        <f t="shared" si="10"/>
        <v>408273093</v>
      </c>
      <c r="G689" s="60">
        <v>3</v>
      </c>
      <c r="H689" s="29"/>
    </row>
    <row r="690" spans="1:8" s="30" customFormat="1">
      <c r="A690" s="85">
        <v>44695</v>
      </c>
      <c r="B690" s="65" t="s">
        <v>120</v>
      </c>
      <c r="C690" s="289" t="s">
        <v>21</v>
      </c>
      <c r="D690" s="66">
        <v>10000</v>
      </c>
      <c r="E690" s="66"/>
      <c r="F690" s="87">
        <f t="shared" si="10"/>
        <v>408283093</v>
      </c>
      <c r="G690" s="60">
        <v>3</v>
      </c>
      <c r="H690" s="29"/>
    </row>
    <row r="691" spans="1:8" s="30" customFormat="1">
      <c r="A691" s="85">
        <v>44695</v>
      </c>
      <c r="B691" s="65" t="s">
        <v>120</v>
      </c>
      <c r="C691" s="289" t="s">
        <v>249</v>
      </c>
      <c r="D691" s="66">
        <v>100000</v>
      </c>
      <c r="E691" s="66"/>
      <c r="F691" s="87">
        <f t="shared" si="10"/>
        <v>408383093</v>
      </c>
      <c r="G691" s="60">
        <v>3</v>
      </c>
      <c r="H691" s="29"/>
    </row>
    <row r="692" spans="1:8" s="30" customFormat="1" ht="25.5">
      <c r="A692" s="85">
        <v>44696</v>
      </c>
      <c r="B692" s="65" t="s">
        <v>121</v>
      </c>
      <c r="C692" s="289" t="s">
        <v>25</v>
      </c>
      <c r="D692" s="66">
        <v>550000</v>
      </c>
      <c r="E692" s="66"/>
      <c r="F692" s="87">
        <f t="shared" si="10"/>
        <v>408933093</v>
      </c>
      <c r="G692" s="60">
        <v>3</v>
      </c>
      <c r="H692" s="29"/>
    </row>
    <row r="693" spans="1:8" s="30" customFormat="1">
      <c r="A693" s="85">
        <v>44696</v>
      </c>
      <c r="B693" s="65" t="s">
        <v>121</v>
      </c>
      <c r="C693" s="289" t="s">
        <v>21</v>
      </c>
      <c r="D693" s="66">
        <v>10000</v>
      </c>
      <c r="E693" s="66"/>
      <c r="F693" s="87">
        <f t="shared" si="10"/>
        <v>408943093</v>
      </c>
      <c r="G693" s="60">
        <v>3</v>
      </c>
      <c r="H693" s="29"/>
    </row>
    <row r="694" spans="1:8" s="30" customFormat="1">
      <c r="A694" s="85">
        <v>44696</v>
      </c>
      <c r="B694" s="65" t="s">
        <v>121</v>
      </c>
      <c r="C694" s="289" t="s">
        <v>529</v>
      </c>
      <c r="D694" s="66">
        <v>50000</v>
      </c>
      <c r="E694" s="66"/>
      <c r="F694" s="87">
        <f t="shared" si="10"/>
        <v>408993093</v>
      </c>
      <c r="G694" s="60">
        <v>3</v>
      </c>
      <c r="H694" s="29"/>
    </row>
    <row r="695" spans="1:8" s="30" customFormat="1">
      <c r="A695" s="85">
        <v>44696</v>
      </c>
      <c r="B695" s="65" t="s">
        <v>121</v>
      </c>
      <c r="C695" s="289" t="s">
        <v>530</v>
      </c>
      <c r="D695" s="66">
        <v>100000</v>
      </c>
      <c r="E695" s="66"/>
      <c r="F695" s="87">
        <f t="shared" si="10"/>
        <v>409093093</v>
      </c>
      <c r="G695" s="60">
        <v>3</v>
      </c>
      <c r="H695" s="29"/>
    </row>
    <row r="696" spans="1:8" s="30" customFormat="1">
      <c r="A696" s="85">
        <v>44697</v>
      </c>
      <c r="B696" s="65" t="s">
        <v>122</v>
      </c>
      <c r="C696" s="289" t="s">
        <v>2431</v>
      </c>
      <c r="D696" s="66">
        <v>500000</v>
      </c>
      <c r="E696" s="66"/>
      <c r="F696" s="87">
        <f t="shared" si="10"/>
        <v>409593093</v>
      </c>
      <c r="G696" s="60">
        <v>3</v>
      </c>
      <c r="H696" s="29"/>
    </row>
    <row r="697" spans="1:8" s="30" customFormat="1">
      <c r="A697" s="85">
        <v>44697</v>
      </c>
      <c r="B697" s="65" t="s">
        <v>122</v>
      </c>
      <c r="C697" s="289" t="s">
        <v>483</v>
      </c>
      <c r="D697" s="66"/>
      <c r="E697" s="66">
        <v>300000000</v>
      </c>
      <c r="F697" s="87">
        <f t="shared" si="10"/>
        <v>109593093</v>
      </c>
      <c r="G697" s="60"/>
      <c r="H697" s="29"/>
    </row>
    <row r="698" spans="1:8" s="30" customFormat="1" ht="25.5">
      <c r="A698" s="85">
        <v>44697</v>
      </c>
      <c r="B698" s="65" t="s">
        <v>122</v>
      </c>
      <c r="C698" s="289" t="s">
        <v>1411</v>
      </c>
      <c r="D698" s="66"/>
      <c r="E698" s="66">
        <v>82500</v>
      </c>
      <c r="F698" s="87">
        <f t="shared" si="10"/>
        <v>109510593</v>
      </c>
      <c r="G698" s="60">
        <v>8</v>
      </c>
      <c r="H698" s="29" t="s">
        <v>39</v>
      </c>
    </row>
    <row r="699" spans="1:8" s="30" customFormat="1">
      <c r="A699" s="85">
        <v>44697</v>
      </c>
      <c r="B699" s="65" t="s">
        <v>122</v>
      </c>
      <c r="C699" s="289" t="s">
        <v>531</v>
      </c>
      <c r="D699" s="66">
        <v>50000</v>
      </c>
      <c r="E699" s="66"/>
      <c r="F699" s="87">
        <f t="shared" si="10"/>
        <v>109560593</v>
      </c>
      <c r="G699" s="60">
        <v>3</v>
      </c>
      <c r="H699" s="29"/>
    </row>
    <row r="700" spans="1:8" s="30" customFormat="1">
      <c r="A700" s="85">
        <v>44697</v>
      </c>
      <c r="B700" s="65" t="s">
        <v>122</v>
      </c>
      <c r="C700" s="289" t="s">
        <v>532</v>
      </c>
      <c r="D700" s="66">
        <v>100000</v>
      </c>
      <c r="E700" s="66"/>
      <c r="F700" s="87">
        <f t="shared" si="10"/>
        <v>109660593</v>
      </c>
      <c r="G700" s="60">
        <v>3</v>
      </c>
      <c r="H700" s="29"/>
    </row>
    <row r="701" spans="1:8" s="30" customFormat="1">
      <c r="A701" s="85">
        <v>44697</v>
      </c>
      <c r="B701" s="65" t="s">
        <v>122</v>
      </c>
      <c r="C701" s="289" t="s">
        <v>533</v>
      </c>
      <c r="D701" s="66">
        <v>500000</v>
      </c>
      <c r="E701" s="66"/>
      <c r="F701" s="87">
        <f t="shared" si="10"/>
        <v>110160593</v>
      </c>
      <c r="G701" s="60">
        <v>3</v>
      </c>
      <c r="H701" s="29"/>
    </row>
    <row r="702" spans="1:8" s="30" customFormat="1">
      <c r="A702" s="85">
        <v>44697</v>
      </c>
      <c r="B702" s="65" t="s">
        <v>122</v>
      </c>
      <c r="C702" s="289" t="s">
        <v>21</v>
      </c>
      <c r="D702" s="66">
        <v>10000</v>
      </c>
      <c r="E702" s="66"/>
      <c r="F702" s="87">
        <f t="shared" si="10"/>
        <v>110170593</v>
      </c>
      <c r="G702" s="60">
        <v>3</v>
      </c>
      <c r="H702" s="29"/>
    </row>
    <row r="703" spans="1:8" s="30" customFormat="1">
      <c r="A703" s="85">
        <v>44697</v>
      </c>
      <c r="B703" s="65" t="s">
        <v>122</v>
      </c>
      <c r="C703" s="289" t="s">
        <v>21</v>
      </c>
      <c r="D703" s="66">
        <v>10000</v>
      </c>
      <c r="E703" s="66"/>
      <c r="F703" s="87">
        <f t="shared" si="10"/>
        <v>110180593</v>
      </c>
      <c r="G703" s="60">
        <v>3</v>
      </c>
      <c r="H703" s="29"/>
    </row>
    <row r="704" spans="1:8" s="30" customFormat="1">
      <c r="A704" s="85">
        <v>44697</v>
      </c>
      <c r="B704" s="65" t="s">
        <v>122</v>
      </c>
      <c r="C704" s="289" t="s">
        <v>21</v>
      </c>
      <c r="D704" s="66">
        <v>10000</v>
      </c>
      <c r="E704" s="66"/>
      <c r="F704" s="87">
        <f t="shared" si="10"/>
        <v>110190593</v>
      </c>
      <c r="G704" s="60">
        <v>3</v>
      </c>
      <c r="H704" s="29"/>
    </row>
    <row r="705" spans="1:9" s="30" customFormat="1">
      <c r="A705" s="85">
        <v>44697</v>
      </c>
      <c r="B705" s="65" t="s">
        <v>122</v>
      </c>
      <c r="C705" s="289" t="s">
        <v>21</v>
      </c>
      <c r="D705" s="66">
        <v>10000</v>
      </c>
      <c r="E705" s="66"/>
      <c r="F705" s="87">
        <f t="shared" si="10"/>
        <v>110200593</v>
      </c>
      <c r="G705" s="60">
        <v>3</v>
      </c>
      <c r="H705" s="29"/>
    </row>
    <row r="706" spans="1:9" s="91" customFormat="1">
      <c r="A706" s="85">
        <v>44697</v>
      </c>
      <c r="B706" s="65" t="s">
        <v>122</v>
      </c>
      <c r="C706" s="289" t="s">
        <v>21</v>
      </c>
      <c r="D706" s="66">
        <v>10000</v>
      </c>
      <c r="E706" s="66"/>
      <c r="F706" s="87">
        <f t="shared" si="10"/>
        <v>110210593</v>
      </c>
      <c r="G706" s="60">
        <v>3</v>
      </c>
      <c r="H706" s="90"/>
    </row>
    <row r="707" spans="1:9" s="30" customFormat="1">
      <c r="A707" s="85">
        <v>44698</v>
      </c>
      <c r="B707" s="65" t="s">
        <v>123</v>
      </c>
      <c r="C707" s="289" t="s">
        <v>21</v>
      </c>
      <c r="D707" s="66">
        <v>10000</v>
      </c>
      <c r="E707" s="66"/>
      <c r="F707" s="87">
        <f t="shared" si="10"/>
        <v>110220593</v>
      </c>
      <c r="G707" s="60">
        <v>3</v>
      </c>
      <c r="H707" s="29"/>
    </row>
    <row r="708" spans="1:9" s="30" customFormat="1">
      <c r="A708" s="85">
        <v>44698</v>
      </c>
      <c r="B708" s="65" t="s">
        <v>123</v>
      </c>
      <c r="C708" s="289" t="s">
        <v>21</v>
      </c>
      <c r="D708" s="66">
        <v>10000</v>
      </c>
      <c r="E708" s="66"/>
      <c r="F708" s="87">
        <f t="shared" si="10"/>
        <v>110230593</v>
      </c>
      <c r="G708" s="60">
        <v>3</v>
      </c>
      <c r="H708" s="29"/>
    </row>
    <row r="709" spans="1:9" s="30" customFormat="1">
      <c r="A709" s="85">
        <v>44698</v>
      </c>
      <c r="B709" s="65" t="s">
        <v>123</v>
      </c>
      <c r="C709" s="289" t="s">
        <v>21</v>
      </c>
      <c r="D709" s="66">
        <v>20000</v>
      </c>
      <c r="E709" s="66"/>
      <c r="F709" s="87">
        <f t="shared" si="10"/>
        <v>110250593</v>
      </c>
      <c r="G709" s="60">
        <v>3</v>
      </c>
      <c r="H709" s="29"/>
    </row>
    <row r="710" spans="1:9" s="30" customFormat="1">
      <c r="A710" s="85">
        <v>44698</v>
      </c>
      <c r="B710" s="65" t="s">
        <v>123</v>
      </c>
      <c r="C710" s="289" t="s">
        <v>21</v>
      </c>
      <c r="D710" s="66">
        <v>503071</v>
      </c>
      <c r="E710" s="66"/>
      <c r="F710" s="87">
        <f t="shared" si="10"/>
        <v>110753664</v>
      </c>
      <c r="G710" s="60">
        <v>3</v>
      </c>
      <c r="H710" s="29"/>
    </row>
    <row r="711" spans="1:9" s="30" customFormat="1">
      <c r="A711" s="85">
        <v>44698</v>
      </c>
      <c r="B711" s="65" t="s">
        <v>123</v>
      </c>
      <c r="C711" s="289" t="s">
        <v>991</v>
      </c>
      <c r="D711" s="66">
        <v>100000</v>
      </c>
      <c r="E711" s="66"/>
      <c r="F711" s="87">
        <f t="shared" si="10"/>
        <v>110853664</v>
      </c>
      <c r="G711" s="60">
        <v>3</v>
      </c>
      <c r="H711" s="29"/>
    </row>
    <row r="712" spans="1:9" s="30" customFormat="1">
      <c r="A712" s="85">
        <v>44698</v>
      </c>
      <c r="B712" s="65" t="s">
        <v>123</v>
      </c>
      <c r="C712" s="289" t="s">
        <v>534</v>
      </c>
      <c r="D712" s="66">
        <v>200000</v>
      </c>
      <c r="E712" s="66"/>
      <c r="F712" s="87">
        <f t="shared" si="10"/>
        <v>111053664</v>
      </c>
      <c r="G712" s="60">
        <v>3</v>
      </c>
      <c r="H712" s="29"/>
    </row>
    <row r="713" spans="1:9" s="30" customFormat="1">
      <c r="A713" s="85">
        <v>44698</v>
      </c>
      <c r="B713" s="65" t="s">
        <v>123</v>
      </c>
      <c r="C713" s="289" t="s">
        <v>21</v>
      </c>
      <c r="D713" s="66">
        <v>10000</v>
      </c>
      <c r="E713" s="66"/>
      <c r="F713" s="87">
        <f t="shared" si="10"/>
        <v>111063664</v>
      </c>
      <c r="G713" s="60">
        <v>3</v>
      </c>
      <c r="H713" s="29"/>
    </row>
    <row r="714" spans="1:9" s="30" customFormat="1">
      <c r="A714" s="85">
        <v>44698</v>
      </c>
      <c r="B714" s="65" t="s">
        <v>123</v>
      </c>
      <c r="C714" s="289" t="s">
        <v>535</v>
      </c>
      <c r="D714" s="66">
        <v>500000</v>
      </c>
      <c r="E714" s="66"/>
      <c r="F714" s="87">
        <f t="shared" si="10"/>
        <v>111563664</v>
      </c>
      <c r="G714" s="60">
        <v>3</v>
      </c>
      <c r="H714" s="29"/>
    </row>
    <row r="715" spans="1:9" s="30" customFormat="1">
      <c r="A715" s="85">
        <v>44699</v>
      </c>
      <c r="B715" s="65" t="s">
        <v>124</v>
      </c>
      <c r="C715" s="289" t="s">
        <v>21</v>
      </c>
      <c r="D715" s="66">
        <v>10000</v>
      </c>
      <c r="E715" s="66"/>
      <c r="F715" s="87">
        <f t="shared" si="10"/>
        <v>111573664</v>
      </c>
      <c r="G715" s="60">
        <v>3</v>
      </c>
      <c r="H715" s="29"/>
    </row>
    <row r="716" spans="1:9" s="30" customFormat="1">
      <c r="A716" s="85">
        <v>44699</v>
      </c>
      <c r="B716" s="65" t="s">
        <v>124</v>
      </c>
      <c r="C716" s="289" t="s">
        <v>21</v>
      </c>
      <c r="D716" s="66">
        <v>10000</v>
      </c>
      <c r="E716" s="66"/>
      <c r="F716" s="87">
        <f t="shared" si="10"/>
        <v>111583664</v>
      </c>
      <c r="G716" s="60">
        <v>3</v>
      </c>
      <c r="H716" s="29"/>
    </row>
    <row r="717" spans="1:9" s="30" customFormat="1" ht="25.5">
      <c r="A717" s="85">
        <v>44699</v>
      </c>
      <c r="B717" s="65" t="s">
        <v>124</v>
      </c>
      <c r="C717" s="289" t="s">
        <v>2450</v>
      </c>
      <c r="D717" s="66">
        <v>200000</v>
      </c>
      <c r="E717" s="66"/>
      <c r="F717" s="87">
        <f t="shared" si="10"/>
        <v>111783664</v>
      </c>
      <c r="G717" s="60" t="s">
        <v>2532</v>
      </c>
      <c r="H717" s="424"/>
      <c r="I717" s="953"/>
    </row>
    <row r="718" spans="1:9" s="30" customFormat="1">
      <c r="A718" s="85">
        <v>44699</v>
      </c>
      <c r="B718" s="65" t="s">
        <v>124</v>
      </c>
      <c r="C718" s="289" t="s">
        <v>513</v>
      </c>
      <c r="D718" s="66">
        <v>10000</v>
      </c>
      <c r="E718" s="66"/>
      <c r="F718" s="87">
        <f t="shared" si="10"/>
        <v>111793664</v>
      </c>
      <c r="G718" s="60">
        <v>3</v>
      </c>
      <c r="H718" s="29"/>
    </row>
    <row r="719" spans="1:9" s="30" customFormat="1">
      <c r="A719" s="85">
        <v>44699</v>
      </c>
      <c r="B719" s="65" t="s">
        <v>124</v>
      </c>
      <c r="C719" s="289" t="s">
        <v>536</v>
      </c>
      <c r="D719" s="66">
        <v>100000</v>
      </c>
      <c r="E719" s="66"/>
      <c r="F719" s="87">
        <f t="shared" si="10"/>
        <v>111893664</v>
      </c>
      <c r="G719" s="60">
        <v>3</v>
      </c>
      <c r="H719" s="29"/>
    </row>
    <row r="720" spans="1:9" s="30" customFormat="1">
      <c r="A720" s="85">
        <v>44700</v>
      </c>
      <c r="B720" s="65" t="s">
        <v>125</v>
      </c>
      <c r="C720" s="289" t="s">
        <v>21</v>
      </c>
      <c r="D720" s="66">
        <v>10000</v>
      </c>
      <c r="E720" s="66"/>
      <c r="F720" s="87">
        <f t="shared" si="10"/>
        <v>111903664</v>
      </c>
      <c r="G720" s="60">
        <v>3</v>
      </c>
      <c r="H720" s="29"/>
    </row>
    <row r="721" spans="1:9" s="30" customFormat="1">
      <c r="A721" s="85">
        <v>44700</v>
      </c>
      <c r="B721" s="65" t="s">
        <v>125</v>
      </c>
      <c r="C721" s="289" t="s">
        <v>2448</v>
      </c>
      <c r="D721" s="66">
        <v>300000</v>
      </c>
      <c r="E721" s="66"/>
      <c r="F721" s="87">
        <f t="shared" si="10"/>
        <v>112203664</v>
      </c>
      <c r="G721" s="60">
        <v>3</v>
      </c>
      <c r="H721" s="29"/>
    </row>
    <row r="722" spans="1:9" s="30" customFormat="1">
      <c r="A722" s="85">
        <v>44700</v>
      </c>
      <c r="B722" s="65" t="s">
        <v>125</v>
      </c>
      <c r="C722" s="289" t="s">
        <v>21</v>
      </c>
      <c r="D722" s="66">
        <v>10000</v>
      </c>
      <c r="E722" s="66"/>
      <c r="F722" s="87">
        <f t="shared" si="10"/>
        <v>112213664</v>
      </c>
      <c r="G722" s="60">
        <v>3</v>
      </c>
      <c r="H722" s="29"/>
    </row>
    <row r="723" spans="1:9" s="30" customFormat="1">
      <c r="A723" s="85">
        <v>44700</v>
      </c>
      <c r="B723" s="65" t="s">
        <v>125</v>
      </c>
      <c r="C723" s="289" t="s">
        <v>21</v>
      </c>
      <c r="D723" s="66">
        <v>10000</v>
      </c>
      <c r="E723" s="66"/>
      <c r="F723" s="87">
        <f t="shared" si="10"/>
        <v>112223664</v>
      </c>
      <c r="G723" s="60">
        <v>3</v>
      </c>
      <c r="H723" s="29"/>
    </row>
    <row r="724" spans="1:9" s="30" customFormat="1">
      <c r="A724" s="85">
        <v>44700</v>
      </c>
      <c r="B724" s="65" t="s">
        <v>125</v>
      </c>
      <c r="C724" s="289" t="s">
        <v>21</v>
      </c>
      <c r="D724" s="66">
        <v>10000</v>
      </c>
      <c r="E724" s="66"/>
      <c r="F724" s="87">
        <f t="shared" si="10"/>
        <v>112233664</v>
      </c>
      <c r="G724" s="60">
        <v>3</v>
      </c>
      <c r="H724" s="29"/>
    </row>
    <row r="725" spans="1:9" s="30" customFormat="1" ht="25.5">
      <c r="A725" s="85">
        <v>44701</v>
      </c>
      <c r="B725" s="65" t="s">
        <v>126</v>
      </c>
      <c r="C725" s="289" t="s">
        <v>2451</v>
      </c>
      <c r="D725" s="66">
        <v>4000000</v>
      </c>
      <c r="E725" s="66"/>
      <c r="F725" s="87">
        <f t="shared" si="10"/>
        <v>116233664</v>
      </c>
      <c r="G725" s="60" t="s">
        <v>2532</v>
      </c>
      <c r="H725" s="424"/>
      <c r="I725" s="953"/>
    </row>
    <row r="726" spans="1:9" s="30" customFormat="1">
      <c r="A726" s="85">
        <v>44701</v>
      </c>
      <c r="B726" s="65" t="s">
        <v>126</v>
      </c>
      <c r="C726" s="289" t="s">
        <v>146</v>
      </c>
      <c r="D726" s="66">
        <v>200000</v>
      </c>
      <c r="E726" s="66"/>
      <c r="F726" s="87">
        <f t="shared" si="10"/>
        <v>116433664</v>
      </c>
      <c r="G726" s="60">
        <v>3</v>
      </c>
      <c r="H726" s="29"/>
    </row>
    <row r="727" spans="1:9" s="30" customFormat="1">
      <c r="A727" s="85">
        <v>44701</v>
      </c>
      <c r="B727" s="65" t="s">
        <v>126</v>
      </c>
      <c r="C727" s="289" t="s">
        <v>21</v>
      </c>
      <c r="D727" s="66">
        <v>10000</v>
      </c>
      <c r="E727" s="66"/>
      <c r="F727" s="87">
        <f t="shared" si="10"/>
        <v>116443664</v>
      </c>
      <c r="G727" s="60">
        <v>3</v>
      </c>
      <c r="H727" s="29"/>
    </row>
    <row r="728" spans="1:9" s="30" customFormat="1">
      <c r="A728" s="88">
        <v>44701</v>
      </c>
      <c r="B728" s="65" t="s">
        <v>126</v>
      </c>
      <c r="C728" s="289" t="s">
        <v>21</v>
      </c>
      <c r="D728" s="66">
        <v>10000</v>
      </c>
      <c r="E728" s="66"/>
      <c r="F728" s="87">
        <f t="shared" si="10"/>
        <v>116453664</v>
      </c>
      <c r="G728" s="60">
        <v>3</v>
      </c>
      <c r="H728" s="29"/>
    </row>
    <row r="729" spans="1:9" s="30" customFormat="1">
      <c r="A729" s="88">
        <v>44701</v>
      </c>
      <c r="B729" s="65" t="s">
        <v>126</v>
      </c>
      <c r="C729" s="289" t="s">
        <v>21</v>
      </c>
      <c r="D729" s="66">
        <v>10000</v>
      </c>
      <c r="E729" s="66"/>
      <c r="F729" s="87">
        <f t="shared" si="10"/>
        <v>116463664</v>
      </c>
      <c r="G729" s="60">
        <v>3</v>
      </c>
      <c r="H729" s="29"/>
    </row>
    <row r="730" spans="1:9" s="30" customFormat="1">
      <c r="A730" s="85">
        <v>44701</v>
      </c>
      <c r="B730" s="65" t="s">
        <v>126</v>
      </c>
      <c r="C730" s="289" t="s">
        <v>21</v>
      </c>
      <c r="D730" s="66">
        <v>20000</v>
      </c>
      <c r="E730" s="66"/>
      <c r="F730" s="87">
        <f t="shared" si="10"/>
        <v>116483664</v>
      </c>
      <c r="G730" s="60">
        <v>3</v>
      </c>
      <c r="H730" s="29"/>
    </row>
    <row r="731" spans="1:9" s="30" customFormat="1">
      <c r="A731" s="85">
        <v>44702</v>
      </c>
      <c r="B731" s="65" t="s">
        <v>127</v>
      </c>
      <c r="C731" s="289" t="s">
        <v>21</v>
      </c>
      <c r="D731" s="66">
        <v>5000</v>
      </c>
      <c r="E731" s="66"/>
      <c r="F731" s="87">
        <f t="shared" si="10"/>
        <v>116488664</v>
      </c>
      <c r="G731" s="60">
        <v>3</v>
      </c>
      <c r="H731" s="29"/>
    </row>
    <row r="732" spans="1:9" s="30" customFormat="1">
      <c r="A732" s="85">
        <v>44702</v>
      </c>
      <c r="B732" s="65" t="s">
        <v>127</v>
      </c>
      <c r="C732" s="289" t="s">
        <v>361</v>
      </c>
      <c r="D732" s="66">
        <v>500000</v>
      </c>
      <c r="E732" s="66"/>
      <c r="F732" s="87">
        <f t="shared" si="10"/>
        <v>116988664</v>
      </c>
      <c r="G732" s="60">
        <v>3</v>
      </c>
      <c r="H732" s="29"/>
    </row>
    <row r="733" spans="1:9" s="30" customFormat="1">
      <c r="A733" s="85">
        <v>44702</v>
      </c>
      <c r="B733" s="65" t="s">
        <v>127</v>
      </c>
      <c r="C733" s="289" t="s">
        <v>21</v>
      </c>
      <c r="D733" s="66">
        <v>10000</v>
      </c>
      <c r="E733" s="66"/>
      <c r="F733" s="87">
        <f t="shared" si="10"/>
        <v>116998664</v>
      </c>
      <c r="G733" s="60">
        <v>3</v>
      </c>
      <c r="H733" s="29"/>
    </row>
    <row r="734" spans="1:9" s="30" customFormat="1">
      <c r="A734" s="85">
        <v>44702</v>
      </c>
      <c r="B734" s="65" t="s">
        <v>127</v>
      </c>
      <c r="C734" s="289" t="s">
        <v>21</v>
      </c>
      <c r="D734" s="66">
        <v>10000</v>
      </c>
      <c r="E734" s="66"/>
      <c r="F734" s="87">
        <f t="shared" si="10"/>
        <v>117008664</v>
      </c>
      <c r="G734" s="60">
        <v>3</v>
      </c>
      <c r="H734" s="29"/>
    </row>
    <row r="735" spans="1:9" s="30" customFormat="1">
      <c r="A735" s="85">
        <v>44703</v>
      </c>
      <c r="B735" s="65" t="s">
        <v>128</v>
      </c>
      <c r="C735" s="289" t="s">
        <v>21</v>
      </c>
      <c r="D735" s="66">
        <v>10000</v>
      </c>
      <c r="E735" s="66"/>
      <c r="F735" s="87">
        <f t="shared" si="10"/>
        <v>117018664</v>
      </c>
      <c r="G735" s="60">
        <v>3</v>
      </c>
      <c r="H735" s="29"/>
    </row>
    <row r="736" spans="1:9" s="30" customFormat="1" ht="25.5">
      <c r="A736" s="85">
        <v>44703</v>
      </c>
      <c r="B736" s="65" t="s">
        <v>128</v>
      </c>
      <c r="C736" s="24" t="s">
        <v>2478</v>
      </c>
      <c r="D736" s="66">
        <v>200000</v>
      </c>
      <c r="E736" s="66"/>
      <c r="F736" s="87">
        <f t="shared" si="10"/>
        <v>117218664</v>
      </c>
      <c r="G736" s="60">
        <v>3</v>
      </c>
      <c r="H736" s="29"/>
    </row>
    <row r="737" spans="1:8" s="30" customFormat="1">
      <c r="A737" s="85">
        <v>44704</v>
      </c>
      <c r="B737" s="65" t="s">
        <v>129</v>
      </c>
      <c r="C737" s="289" t="s">
        <v>529</v>
      </c>
      <c r="D737" s="66">
        <v>100000</v>
      </c>
      <c r="E737" s="66"/>
      <c r="F737" s="87">
        <f t="shared" si="10"/>
        <v>117318664</v>
      </c>
      <c r="G737" s="60">
        <v>3</v>
      </c>
      <c r="H737" s="29"/>
    </row>
    <row r="738" spans="1:8" s="30" customFormat="1">
      <c r="A738" s="85">
        <v>44704</v>
      </c>
      <c r="B738" s="65" t="s">
        <v>129</v>
      </c>
      <c r="C738" s="289" t="s">
        <v>21</v>
      </c>
      <c r="D738" s="66">
        <v>10000</v>
      </c>
      <c r="E738" s="66"/>
      <c r="F738" s="87">
        <f t="shared" si="10"/>
        <v>117328664</v>
      </c>
      <c r="G738" s="60">
        <v>3</v>
      </c>
      <c r="H738" s="29"/>
    </row>
    <row r="739" spans="1:8" s="30" customFormat="1">
      <c r="A739" s="85">
        <v>44704</v>
      </c>
      <c r="B739" s="65" t="s">
        <v>129</v>
      </c>
      <c r="C739" s="289" t="s">
        <v>537</v>
      </c>
      <c r="D739" s="66">
        <v>500000</v>
      </c>
      <c r="E739" s="66"/>
      <c r="F739" s="87">
        <f t="shared" si="10"/>
        <v>117828664</v>
      </c>
      <c r="G739" s="60">
        <v>3</v>
      </c>
      <c r="H739" s="29"/>
    </row>
    <row r="740" spans="1:8" s="30" customFormat="1">
      <c r="A740" s="85">
        <v>44704</v>
      </c>
      <c r="B740" s="65" t="s">
        <v>129</v>
      </c>
      <c r="C740" s="289" t="s">
        <v>21</v>
      </c>
      <c r="D740" s="66">
        <v>240000</v>
      </c>
      <c r="E740" s="66"/>
      <c r="F740" s="87">
        <f t="shared" si="10"/>
        <v>118068664</v>
      </c>
      <c r="G740" s="60">
        <v>3</v>
      </c>
      <c r="H740" s="29"/>
    </row>
    <row r="741" spans="1:8" s="30" customFormat="1">
      <c r="A741" s="85">
        <v>44704</v>
      </c>
      <c r="B741" s="65" t="s">
        <v>129</v>
      </c>
      <c r="C741" s="289" t="s">
        <v>21</v>
      </c>
      <c r="D741" s="66">
        <v>3333</v>
      </c>
      <c r="E741" s="66"/>
      <c r="F741" s="87">
        <f t="shared" si="10"/>
        <v>118071997</v>
      </c>
      <c r="G741" s="60">
        <v>3</v>
      </c>
      <c r="H741" s="29"/>
    </row>
    <row r="742" spans="1:8" s="30" customFormat="1">
      <c r="A742" s="85">
        <v>44704</v>
      </c>
      <c r="B742" s="65" t="s">
        <v>129</v>
      </c>
      <c r="C742" s="289" t="s">
        <v>538</v>
      </c>
      <c r="D742" s="66">
        <v>1000000</v>
      </c>
      <c r="E742" s="66"/>
      <c r="F742" s="87">
        <f t="shared" si="10"/>
        <v>119071997</v>
      </c>
      <c r="G742" s="60">
        <v>3</v>
      </c>
      <c r="H742" s="29"/>
    </row>
    <row r="743" spans="1:8" s="30" customFormat="1">
      <c r="A743" s="85">
        <v>44705</v>
      </c>
      <c r="B743" s="65" t="s">
        <v>130</v>
      </c>
      <c r="C743" s="289" t="s">
        <v>517</v>
      </c>
      <c r="D743" s="66">
        <v>100000</v>
      </c>
      <c r="E743" s="66"/>
      <c r="F743" s="87">
        <f t="shared" si="10"/>
        <v>119171997</v>
      </c>
      <c r="G743" s="60">
        <v>3</v>
      </c>
      <c r="H743" s="29"/>
    </row>
    <row r="744" spans="1:8" s="30" customFormat="1">
      <c r="A744" s="85">
        <v>44705</v>
      </c>
      <c r="B744" s="65" t="s">
        <v>130</v>
      </c>
      <c r="C744" s="289" t="s">
        <v>21</v>
      </c>
      <c r="D744" s="66">
        <v>10000</v>
      </c>
      <c r="E744" s="66"/>
      <c r="F744" s="87">
        <f t="shared" si="10"/>
        <v>119181997</v>
      </c>
      <c r="G744" s="60">
        <v>3</v>
      </c>
      <c r="H744" s="29"/>
    </row>
    <row r="745" spans="1:8" s="30" customFormat="1">
      <c r="A745" s="85">
        <v>44705</v>
      </c>
      <c r="B745" s="65" t="s">
        <v>130</v>
      </c>
      <c r="C745" s="289" t="s">
        <v>21</v>
      </c>
      <c r="D745" s="66">
        <v>5000</v>
      </c>
      <c r="E745" s="66"/>
      <c r="F745" s="87">
        <f t="shared" si="10"/>
        <v>119186997</v>
      </c>
      <c r="G745" s="60">
        <v>3</v>
      </c>
      <c r="H745" s="29"/>
    </row>
    <row r="746" spans="1:8" s="30" customFormat="1">
      <c r="A746" s="85">
        <v>44705</v>
      </c>
      <c r="B746" s="65" t="s">
        <v>130</v>
      </c>
      <c r="C746" s="289" t="s">
        <v>21</v>
      </c>
      <c r="D746" s="66">
        <v>5000</v>
      </c>
      <c r="E746" s="66"/>
      <c r="F746" s="87">
        <f t="shared" si="10"/>
        <v>119191997</v>
      </c>
      <c r="G746" s="60">
        <v>3</v>
      </c>
      <c r="H746" s="29"/>
    </row>
    <row r="747" spans="1:8" s="30" customFormat="1">
      <c r="A747" s="85">
        <v>44705</v>
      </c>
      <c r="B747" s="65" t="s">
        <v>130</v>
      </c>
      <c r="C747" s="289" t="s">
        <v>21</v>
      </c>
      <c r="D747" s="66">
        <v>5000</v>
      </c>
      <c r="E747" s="66"/>
      <c r="F747" s="87">
        <f t="shared" si="10"/>
        <v>119196997</v>
      </c>
      <c r="G747" s="60">
        <v>3</v>
      </c>
      <c r="H747" s="29"/>
    </row>
    <row r="748" spans="1:8" s="30" customFormat="1">
      <c r="A748" s="85">
        <v>44706</v>
      </c>
      <c r="B748" s="65" t="s">
        <v>131</v>
      </c>
      <c r="C748" s="289" t="s">
        <v>21</v>
      </c>
      <c r="D748" s="66">
        <v>5000</v>
      </c>
      <c r="E748" s="66"/>
      <c r="F748" s="87">
        <f t="shared" si="10"/>
        <v>119201997</v>
      </c>
      <c r="G748" s="60">
        <v>3</v>
      </c>
      <c r="H748" s="29"/>
    </row>
    <row r="749" spans="1:8" s="30" customFormat="1">
      <c r="A749" s="85">
        <v>44706</v>
      </c>
      <c r="B749" s="65" t="s">
        <v>131</v>
      </c>
      <c r="C749" s="289" t="s">
        <v>294</v>
      </c>
      <c r="D749" s="66">
        <v>200000</v>
      </c>
      <c r="E749" s="66"/>
      <c r="F749" s="87">
        <f t="shared" ref="F749:F793" si="11">F748+D749-E749</f>
        <v>119401997</v>
      </c>
      <c r="G749" s="60">
        <v>3</v>
      </c>
      <c r="H749" s="29"/>
    </row>
    <row r="750" spans="1:8" s="30" customFormat="1">
      <c r="A750" s="85">
        <v>44706</v>
      </c>
      <c r="B750" s="65" t="s">
        <v>131</v>
      </c>
      <c r="C750" s="289" t="s">
        <v>21</v>
      </c>
      <c r="D750" s="66">
        <v>20000</v>
      </c>
      <c r="E750" s="66"/>
      <c r="F750" s="87">
        <f t="shared" si="11"/>
        <v>119421997</v>
      </c>
      <c r="G750" s="60">
        <v>3</v>
      </c>
      <c r="H750" s="29"/>
    </row>
    <row r="751" spans="1:8" s="30" customFormat="1">
      <c r="A751" s="85">
        <v>44706</v>
      </c>
      <c r="B751" s="65" t="s">
        <v>131</v>
      </c>
      <c r="C751" s="289" t="s">
        <v>218</v>
      </c>
      <c r="D751" s="66">
        <v>200000</v>
      </c>
      <c r="E751" s="66"/>
      <c r="F751" s="87">
        <f t="shared" si="11"/>
        <v>119621997</v>
      </c>
      <c r="G751" s="60">
        <v>3</v>
      </c>
      <c r="H751" s="29"/>
    </row>
    <row r="752" spans="1:8" s="30" customFormat="1">
      <c r="A752" s="85">
        <v>44706</v>
      </c>
      <c r="B752" s="65" t="s">
        <v>131</v>
      </c>
      <c r="C752" s="289" t="s">
        <v>486</v>
      </c>
      <c r="D752" s="66">
        <v>500000</v>
      </c>
      <c r="E752" s="66"/>
      <c r="F752" s="87">
        <f t="shared" si="11"/>
        <v>120121997</v>
      </c>
      <c r="G752" s="60">
        <v>3</v>
      </c>
      <c r="H752" s="29"/>
    </row>
    <row r="753" spans="1:8" s="30" customFormat="1">
      <c r="A753" s="85">
        <v>44706</v>
      </c>
      <c r="B753" s="65" t="s">
        <v>131</v>
      </c>
      <c r="C753" s="289" t="s">
        <v>2452</v>
      </c>
      <c r="D753" s="66">
        <v>1000000</v>
      </c>
      <c r="E753" s="66"/>
      <c r="F753" s="87">
        <f t="shared" si="11"/>
        <v>121121997</v>
      </c>
      <c r="G753" s="60">
        <v>3</v>
      </c>
      <c r="H753" s="29"/>
    </row>
    <row r="754" spans="1:8" s="30" customFormat="1">
      <c r="A754" s="85">
        <v>44706</v>
      </c>
      <c r="B754" s="65" t="s">
        <v>131</v>
      </c>
      <c r="C754" s="289" t="s">
        <v>484</v>
      </c>
      <c r="D754" s="66"/>
      <c r="E754" s="66">
        <v>22000</v>
      </c>
      <c r="F754" s="87">
        <f t="shared" si="11"/>
        <v>121099997</v>
      </c>
      <c r="G754" s="60">
        <v>8</v>
      </c>
      <c r="H754" s="29" t="s">
        <v>39</v>
      </c>
    </row>
    <row r="755" spans="1:8" s="30" customFormat="1">
      <c r="A755" s="85">
        <v>44706</v>
      </c>
      <c r="B755" s="65" t="s">
        <v>131</v>
      </c>
      <c r="C755" s="289" t="s">
        <v>485</v>
      </c>
      <c r="D755" s="66">
        <v>50628</v>
      </c>
      <c r="E755" s="66"/>
      <c r="F755" s="87">
        <f t="shared" si="11"/>
        <v>121150625</v>
      </c>
      <c r="G755" s="60">
        <v>4</v>
      </c>
      <c r="H755" s="29">
        <v>4.0999999999999996</v>
      </c>
    </row>
    <row r="756" spans="1:8" s="30" customFormat="1">
      <c r="A756" s="85">
        <v>44707</v>
      </c>
      <c r="B756" s="65" t="s">
        <v>132</v>
      </c>
      <c r="C756" s="289" t="s">
        <v>236</v>
      </c>
      <c r="D756" s="66">
        <v>50000</v>
      </c>
      <c r="E756" s="66"/>
      <c r="F756" s="87">
        <f t="shared" si="11"/>
        <v>121200625</v>
      </c>
      <c r="G756" s="60">
        <v>3</v>
      </c>
      <c r="H756" s="29"/>
    </row>
    <row r="757" spans="1:8" s="30" customFormat="1">
      <c r="A757" s="85">
        <v>44707</v>
      </c>
      <c r="B757" s="65" t="s">
        <v>132</v>
      </c>
      <c r="C757" s="289" t="s">
        <v>539</v>
      </c>
      <c r="D757" s="66">
        <v>100000</v>
      </c>
      <c r="E757" s="66"/>
      <c r="F757" s="87">
        <f t="shared" si="11"/>
        <v>121300625</v>
      </c>
      <c r="G757" s="60">
        <v>3</v>
      </c>
      <c r="H757" s="29"/>
    </row>
    <row r="758" spans="1:8" s="30" customFormat="1">
      <c r="A758" s="85">
        <v>44707</v>
      </c>
      <c r="B758" s="65" t="s">
        <v>132</v>
      </c>
      <c r="C758" s="289" t="s">
        <v>21</v>
      </c>
      <c r="D758" s="66">
        <v>10000</v>
      </c>
      <c r="E758" s="66"/>
      <c r="F758" s="87">
        <f t="shared" si="11"/>
        <v>121310625</v>
      </c>
      <c r="G758" s="60">
        <v>3</v>
      </c>
      <c r="H758" s="29"/>
    </row>
    <row r="759" spans="1:8" s="30" customFormat="1">
      <c r="A759" s="85">
        <v>44707</v>
      </c>
      <c r="B759" s="65" t="s">
        <v>132</v>
      </c>
      <c r="C759" s="289" t="s">
        <v>21</v>
      </c>
      <c r="D759" s="66">
        <v>10000</v>
      </c>
      <c r="E759" s="66"/>
      <c r="F759" s="87">
        <f t="shared" si="11"/>
        <v>121320625</v>
      </c>
      <c r="G759" s="60">
        <v>3</v>
      </c>
      <c r="H759" s="29"/>
    </row>
    <row r="760" spans="1:8" s="30" customFormat="1">
      <c r="A760" s="85">
        <v>44707</v>
      </c>
      <c r="B760" s="65" t="s">
        <v>132</v>
      </c>
      <c r="C760" s="289" t="s">
        <v>21</v>
      </c>
      <c r="D760" s="66">
        <v>10000</v>
      </c>
      <c r="E760" s="66"/>
      <c r="F760" s="87">
        <f t="shared" si="11"/>
        <v>121330625</v>
      </c>
      <c r="G760" s="60">
        <v>3</v>
      </c>
      <c r="H760" s="29"/>
    </row>
    <row r="761" spans="1:8" s="30" customFormat="1">
      <c r="A761" s="85">
        <v>44708</v>
      </c>
      <c r="B761" s="65" t="s">
        <v>133</v>
      </c>
      <c r="C761" s="289" t="s">
        <v>21</v>
      </c>
      <c r="D761" s="66">
        <v>38072</v>
      </c>
      <c r="E761" s="66"/>
      <c r="F761" s="87">
        <f t="shared" si="11"/>
        <v>121368697</v>
      </c>
      <c r="G761" s="60">
        <v>3</v>
      </c>
      <c r="H761" s="29"/>
    </row>
    <row r="762" spans="1:8" s="30" customFormat="1">
      <c r="A762" s="85">
        <v>44708</v>
      </c>
      <c r="B762" s="65" t="s">
        <v>133</v>
      </c>
      <c r="C762" s="289" t="s">
        <v>21</v>
      </c>
      <c r="D762" s="66">
        <v>20000</v>
      </c>
      <c r="E762" s="66"/>
      <c r="F762" s="87">
        <f t="shared" si="11"/>
        <v>121388697</v>
      </c>
      <c r="G762" s="60">
        <v>3</v>
      </c>
      <c r="H762" s="29"/>
    </row>
    <row r="763" spans="1:8" s="30" customFormat="1">
      <c r="A763" s="85">
        <v>44708</v>
      </c>
      <c r="B763" s="65" t="s">
        <v>133</v>
      </c>
      <c r="C763" s="289" t="s">
        <v>298</v>
      </c>
      <c r="D763" s="66">
        <v>300000</v>
      </c>
      <c r="E763" s="66"/>
      <c r="F763" s="87">
        <f t="shared" si="11"/>
        <v>121688697</v>
      </c>
      <c r="G763" s="60">
        <v>3</v>
      </c>
      <c r="H763" s="29"/>
    </row>
    <row r="764" spans="1:8" s="30" customFormat="1">
      <c r="A764" s="85">
        <v>44708</v>
      </c>
      <c r="B764" s="65" t="s">
        <v>133</v>
      </c>
      <c r="C764" s="289" t="s">
        <v>21</v>
      </c>
      <c r="D764" s="66">
        <v>100000</v>
      </c>
      <c r="E764" s="66"/>
      <c r="F764" s="87">
        <f t="shared" si="11"/>
        <v>121788697</v>
      </c>
      <c r="G764" s="60">
        <v>3</v>
      </c>
      <c r="H764" s="29"/>
    </row>
    <row r="765" spans="1:8" s="30" customFormat="1">
      <c r="A765" s="85">
        <v>44708</v>
      </c>
      <c r="B765" s="65" t="s">
        <v>133</v>
      </c>
      <c r="C765" s="289" t="s">
        <v>540</v>
      </c>
      <c r="D765" s="66">
        <v>582944</v>
      </c>
      <c r="E765" s="66"/>
      <c r="F765" s="87">
        <f t="shared" si="11"/>
        <v>122371641</v>
      </c>
      <c r="G765" s="60">
        <v>3</v>
      </c>
      <c r="H765" s="29"/>
    </row>
    <row r="766" spans="1:8" s="30" customFormat="1">
      <c r="A766" s="85">
        <v>44708</v>
      </c>
      <c r="B766" s="65" t="s">
        <v>133</v>
      </c>
      <c r="C766" s="289" t="s">
        <v>21</v>
      </c>
      <c r="D766" s="66">
        <v>5000</v>
      </c>
      <c r="E766" s="66"/>
      <c r="F766" s="87">
        <f t="shared" si="11"/>
        <v>122376641</v>
      </c>
      <c r="G766" s="60">
        <v>3</v>
      </c>
      <c r="H766" s="29"/>
    </row>
    <row r="767" spans="1:8" s="30" customFormat="1">
      <c r="A767" s="85">
        <v>44708</v>
      </c>
      <c r="B767" s="65" t="s">
        <v>133</v>
      </c>
      <c r="C767" s="289" t="s">
        <v>21</v>
      </c>
      <c r="D767" s="66">
        <v>20000</v>
      </c>
      <c r="E767" s="66"/>
      <c r="F767" s="87">
        <f t="shared" si="11"/>
        <v>122396641</v>
      </c>
      <c r="G767" s="60">
        <v>3</v>
      </c>
      <c r="H767" s="29"/>
    </row>
    <row r="768" spans="1:8" s="30" customFormat="1">
      <c r="A768" s="85">
        <v>44708</v>
      </c>
      <c r="B768" s="65" t="s">
        <v>133</v>
      </c>
      <c r="C768" s="289" t="s">
        <v>21</v>
      </c>
      <c r="D768" s="66">
        <v>5000</v>
      </c>
      <c r="E768" s="66"/>
      <c r="F768" s="87">
        <f t="shared" si="11"/>
        <v>122401641</v>
      </c>
      <c r="G768" s="60">
        <v>3</v>
      </c>
      <c r="H768" s="29"/>
    </row>
    <row r="769" spans="1:8" s="30" customFormat="1">
      <c r="A769" s="85">
        <v>44708</v>
      </c>
      <c r="B769" s="65" t="s">
        <v>133</v>
      </c>
      <c r="C769" s="289" t="s">
        <v>21</v>
      </c>
      <c r="D769" s="66">
        <v>5000</v>
      </c>
      <c r="E769" s="66"/>
      <c r="F769" s="87">
        <f t="shared" si="11"/>
        <v>122406641</v>
      </c>
      <c r="G769" s="60">
        <v>3</v>
      </c>
      <c r="H769" s="29"/>
    </row>
    <row r="770" spans="1:8" s="30" customFormat="1">
      <c r="A770" s="85">
        <v>44709</v>
      </c>
      <c r="B770" s="65" t="s">
        <v>134</v>
      </c>
      <c r="C770" s="289" t="s">
        <v>143</v>
      </c>
      <c r="D770" s="66">
        <v>200000</v>
      </c>
      <c r="E770" s="66"/>
      <c r="F770" s="87">
        <f t="shared" si="11"/>
        <v>122606641</v>
      </c>
      <c r="G770" s="60">
        <v>3</v>
      </c>
      <c r="H770" s="29"/>
    </row>
    <row r="771" spans="1:8" s="30" customFormat="1">
      <c r="A771" s="85">
        <v>44709</v>
      </c>
      <c r="B771" s="65" t="s">
        <v>134</v>
      </c>
      <c r="C771" s="289" t="s">
        <v>21</v>
      </c>
      <c r="D771" s="66">
        <v>10000</v>
      </c>
      <c r="E771" s="66"/>
      <c r="F771" s="87">
        <f t="shared" si="11"/>
        <v>122616641</v>
      </c>
      <c r="G771" s="60">
        <v>3</v>
      </c>
      <c r="H771" s="29"/>
    </row>
    <row r="772" spans="1:8" s="30" customFormat="1">
      <c r="A772" s="85">
        <v>44709</v>
      </c>
      <c r="B772" s="65" t="s">
        <v>134</v>
      </c>
      <c r="C772" s="289" t="s">
        <v>21</v>
      </c>
      <c r="D772" s="66">
        <v>5000</v>
      </c>
      <c r="E772" s="66"/>
      <c r="F772" s="87">
        <f t="shared" si="11"/>
        <v>122621641</v>
      </c>
      <c r="G772" s="60">
        <v>3</v>
      </c>
      <c r="H772" s="29"/>
    </row>
    <row r="773" spans="1:8" s="30" customFormat="1">
      <c r="A773" s="85">
        <v>44709</v>
      </c>
      <c r="B773" s="65" t="s">
        <v>134</v>
      </c>
      <c r="C773" s="289" t="s">
        <v>21</v>
      </c>
      <c r="D773" s="66">
        <v>5000</v>
      </c>
      <c r="E773" s="66"/>
      <c r="F773" s="87">
        <f t="shared" si="11"/>
        <v>122626641</v>
      </c>
      <c r="G773" s="60">
        <v>3</v>
      </c>
      <c r="H773" s="29"/>
    </row>
    <row r="774" spans="1:8" s="30" customFormat="1">
      <c r="A774" s="85">
        <v>44709</v>
      </c>
      <c r="B774" s="65" t="s">
        <v>134</v>
      </c>
      <c r="C774" s="289" t="s">
        <v>2447</v>
      </c>
      <c r="D774" s="66">
        <v>100000</v>
      </c>
      <c r="E774" s="66"/>
      <c r="F774" s="87">
        <f t="shared" si="11"/>
        <v>122726641</v>
      </c>
      <c r="G774" s="60">
        <v>3</v>
      </c>
      <c r="H774" s="29"/>
    </row>
    <row r="775" spans="1:8" s="30" customFormat="1">
      <c r="A775" s="85">
        <v>44710</v>
      </c>
      <c r="B775" s="65" t="s">
        <v>135</v>
      </c>
      <c r="C775" s="289" t="s">
        <v>21</v>
      </c>
      <c r="D775" s="66">
        <v>5000</v>
      </c>
      <c r="E775" s="66"/>
      <c r="F775" s="87">
        <f t="shared" si="11"/>
        <v>122731641</v>
      </c>
      <c r="G775" s="60">
        <v>3</v>
      </c>
      <c r="H775" s="29"/>
    </row>
    <row r="776" spans="1:8" s="30" customFormat="1">
      <c r="A776" s="85">
        <v>44710</v>
      </c>
      <c r="B776" s="65" t="s">
        <v>135</v>
      </c>
      <c r="C776" s="289" t="s">
        <v>21</v>
      </c>
      <c r="D776" s="66">
        <v>10000</v>
      </c>
      <c r="E776" s="66"/>
      <c r="F776" s="87">
        <f t="shared" si="11"/>
        <v>122741641</v>
      </c>
      <c r="G776" s="60">
        <v>3</v>
      </c>
      <c r="H776" s="29"/>
    </row>
    <row r="777" spans="1:8" s="30" customFormat="1">
      <c r="A777" s="85">
        <v>44710</v>
      </c>
      <c r="B777" s="65" t="s">
        <v>135</v>
      </c>
      <c r="C777" s="289" t="s">
        <v>21</v>
      </c>
      <c r="D777" s="66">
        <v>10000</v>
      </c>
      <c r="E777" s="66"/>
      <c r="F777" s="87">
        <f t="shared" si="11"/>
        <v>122751641</v>
      </c>
      <c r="G777" s="60">
        <v>3</v>
      </c>
      <c r="H777" s="29"/>
    </row>
    <row r="778" spans="1:8" s="30" customFormat="1">
      <c r="A778" s="85">
        <v>44711</v>
      </c>
      <c r="B778" s="65" t="s">
        <v>136</v>
      </c>
      <c r="C778" s="289" t="s">
        <v>541</v>
      </c>
      <c r="D778" s="66">
        <v>200000</v>
      </c>
      <c r="E778" s="66"/>
      <c r="F778" s="87">
        <f t="shared" si="11"/>
        <v>122951641</v>
      </c>
      <c r="G778" s="60">
        <v>3</v>
      </c>
      <c r="H778" s="29"/>
    </row>
    <row r="779" spans="1:8" s="30" customFormat="1">
      <c r="A779" s="85">
        <v>44711</v>
      </c>
      <c r="B779" s="65" t="s">
        <v>136</v>
      </c>
      <c r="C779" s="289" t="s">
        <v>509</v>
      </c>
      <c r="D779" s="66">
        <v>50000</v>
      </c>
      <c r="E779" s="66"/>
      <c r="F779" s="87">
        <f t="shared" si="11"/>
        <v>123001641</v>
      </c>
      <c r="G779" s="60">
        <v>3</v>
      </c>
      <c r="H779" s="29"/>
    </row>
    <row r="780" spans="1:8" s="30" customFormat="1">
      <c r="A780" s="85">
        <v>44711</v>
      </c>
      <c r="B780" s="65" t="s">
        <v>136</v>
      </c>
      <c r="C780" s="289" t="s">
        <v>21</v>
      </c>
      <c r="D780" s="66">
        <v>20000</v>
      </c>
      <c r="E780" s="66"/>
      <c r="F780" s="87">
        <f t="shared" si="11"/>
        <v>123021641</v>
      </c>
      <c r="G780" s="60">
        <v>3</v>
      </c>
      <c r="H780" s="29"/>
    </row>
    <row r="781" spans="1:8" s="30" customFormat="1">
      <c r="A781" s="85">
        <v>44711</v>
      </c>
      <c r="B781" s="65" t="s">
        <v>136</v>
      </c>
      <c r="C781" s="289" t="s">
        <v>21</v>
      </c>
      <c r="D781" s="66">
        <v>73893</v>
      </c>
      <c r="E781" s="66"/>
      <c r="F781" s="87">
        <f t="shared" si="11"/>
        <v>123095534</v>
      </c>
      <c r="G781" s="60">
        <v>3</v>
      </c>
      <c r="H781" s="29"/>
    </row>
    <row r="782" spans="1:8" s="30" customFormat="1">
      <c r="A782" s="85">
        <v>44711</v>
      </c>
      <c r="B782" s="65" t="s">
        <v>136</v>
      </c>
      <c r="C782" s="289" t="s">
        <v>360</v>
      </c>
      <c r="D782" s="66">
        <v>200000</v>
      </c>
      <c r="E782" s="66"/>
      <c r="F782" s="87">
        <f t="shared" si="11"/>
        <v>123295534</v>
      </c>
      <c r="G782" s="60">
        <v>3</v>
      </c>
      <c r="H782" s="29"/>
    </row>
    <row r="783" spans="1:8" s="30" customFormat="1">
      <c r="A783" s="85">
        <v>44711</v>
      </c>
      <c r="B783" s="65" t="s">
        <v>136</v>
      </c>
      <c r="C783" s="289" t="s">
        <v>21</v>
      </c>
      <c r="D783" s="66">
        <v>20000</v>
      </c>
      <c r="E783" s="66"/>
      <c r="F783" s="87">
        <f t="shared" si="11"/>
        <v>123315534</v>
      </c>
      <c r="G783" s="60">
        <v>3</v>
      </c>
      <c r="H783" s="29"/>
    </row>
    <row r="784" spans="1:8" s="30" customFormat="1">
      <c r="A784" s="85">
        <v>44711</v>
      </c>
      <c r="B784" s="65" t="s">
        <v>136</v>
      </c>
      <c r="C784" s="289" t="s">
        <v>542</v>
      </c>
      <c r="D784" s="66">
        <v>80000</v>
      </c>
      <c r="E784" s="66"/>
      <c r="F784" s="87">
        <f t="shared" si="11"/>
        <v>123395534</v>
      </c>
      <c r="G784" s="60">
        <v>3</v>
      </c>
      <c r="H784" s="29"/>
    </row>
    <row r="785" spans="1:8" s="30" customFormat="1">
      <c r="A785" s="85">
        <v>44711</v>
      </c>
      <c r="B785" s="65" t="s">
        <v>136</v>
      </c>
      <c r="C785" s="289" t="s">
        <v>543</v>
      </c>
      <c r="D785" s="66">
        <v>200000</v>
      </c>
      <c r="E785" s="66"/>
      <c r="F785" s="87">
        <f t="shared" si="11"/>
        <v>123595534</v>
      </c>
      <c r="G785" s="60">
        <v>3</v>
      </c>
      <c r="H785" s="29"/>
    </row>
    <row r="786" spans="1:8" s="30" customFormat="1">
      <c r="A786" s="85">
        <v>44712</v>
      </c>
      <c r="B786" s="65" t="s">
        <v>137</v>
      </c>
      <c r="C786" s="289" t="s">
        <v>21</v>
      </c>
      <c r="D786" s="66">
        <v>5000</v>
      </c>
      <c r="E786" s="66"/>
      <c r="F786" s="87">
        <f t="shared" si="11"/>
        <v>123600534</v>
      </c>
      <c r="G786" s="60">
        <v>3</v>
      </c>
      <c r="H786" s="29"/>
    </row>
    <row r="787" spans="1:8" s="30" customFormat="1">
      <c r="A787" s="85">
        <v>44712</v>
      </c>
      <c r="B787" s="65" t="s">
        <v>137</v>
      </c>
      <c r="C787" s="289" t="s">
        <v>236</v>
      </c>
      <c r="D787" s="66">
        <v>50000</v>
      </c>
      <c r="E787" s="66"/>
      <c r="F787" s="87">
        <f t="shared" si="11"/>
        <v>123650534</v>
      </c>
      <c r="G787" s="60">
        <v>3</v>
      </c>
      <c r="H787" s="29"/>
    </row>
    <row r="788" spans="1:8" s="30" customFormat="1">
      <c r="A788" s="85">
        <v>44712</v>
      </c>
      <c r="B788" s="65" t="s">
        <v>137</v>
      </c>
      <c r="C788" s="289" t="s">
        <v>21</v>
      </c>
      <c r="D788" s="66">
        <v>10000</v>
      </c>
      <c r="E788" s="66"/>
      <c r="F788" s="87">
        <f t="shared" si="11"/>
        <v>123660534</v>
      </c>
      <c r="G788" s="60">
        <v>3</v>
      </c>
      <c r="H788" s="29"/>
    </row>
    <row r="789" spans="1:8" s="30" customFormat="1">
      <c r="A789" s="85">
        <v>44712</v>
      </c>
      <c r="B789" s="65" t="s">
        <v>137</v>
      </c>
      <c r="C789" s="289" t="s">
        <v>307</v>
      </c>
      <c r="D789" s="66">
        <v>173648</v>
      </c>
      <c r="E789" s="66"/>
      <c r="F789" s="87">
        <f t="shared" si="11"/>
        <v>123834182</v>
      </c>
      <c r="G789" s="60">
        <v>3</v>
      </c>
      <c r="H789" s="29"/>
    </row>
    <row r="790" spans="1:8" s="30" customFormat="1">
      <c r="A790" s="85">
        <v>44712</v>
      </c>
      <c r="B790" s="65" t="s">
        <v>137</v>
      </c>
      <c r="C790" s="289" t="s">
        <v>21</v>
      </c>
      <c r="D790" s="66">
        <v>44000</v>
      </c>
      <c r="E790" s="66"/>
      <c r="F790" s="87">
        <f t="shared" si="11"/>
        <v>123878182</v>
      </c>
      <c r="G790" s="60">
        <v>3</v>
      </c>
      <c r="H790" s="29"/>
    </row>
    <row r="791" spans="1:8" s="30" customFormat="1">
      <c r="A791" s="85">
        <v>44712</v>
      </c>
      <c r="B791" s="65" t="s">
        <v>137</v>
      </c>
      <c r="C791" s="289" t="s">
        <v>529</v>
      </c>
      <c r="D791" s="66">
        <v>50000</v>
      </c>
      <c r="E791" s="66"/>
      <c r="F791" s="87">
        <f t="shared" si="11"/>
        <v>123928182</v>
      </c>
      <c r="G791" s="60">
        <v>3</v>
      </c>
      <c r="H791" s="29"/>
    </row>
    <row r="792" spans="1:8" s="30" customFormat="1">
      <c r="A792" s="85">
        <v>44712</v>
      </c>
      <c r="B792" s="65" t="s">
        <v>137</v>
      </c>
      <c r="C792" s="289" t="s">
        <v>544</v>
      </c>
      <c r="D792" s="66">
        <v>500000</v>
      </c>
      <c r="E792" s="66"/>
      <c r="F792" s="87">
        <f t="shared" si="11"/>
        <v>124428182</v>
      </c>
      <c r="G792" s="60">
        <v>3</v>
      </c>
      <c r="H792" s="29"/>
    </row>
    <row r="793" spans="1:8" s="30" customFormat="1">
      <c r="A793" s="85">
        <v>44712</v>
      </c>
      <c r="B793" s="65" t="s">
        <v>137</v>
      </c>
      <c r="C793" s="289" t="s">
        <v>343</v>
      </c>
      <c r="D793" s="66">
        <v>100000</v>
      </c>
      <c r="E793" s="66"/>
      <c r="F793" s="87">
        <f t="shared" si="11"/>
        <v>124528182</v>
      </c>
      <c r="G793" s="60">
        <v>3</v>
      </c>
      <c r="H793" s="29"/>
    </row>
    <row r="794" spans="1:8" s="30" customFormat="1">
      <c r="A794" s="93"/>
      <c r="B794" s="92"/>
      <c r="C794" s="40" t="s">
        <v>475</v>
      </c>
      <c r="D794" s="94">
        <f>SUM(D619:D793)</f>
        <v>47081169</v>
      </c>
      <c r="E794" s="94">
        <f>SUM(E619:E793)</f>
        <v>300104500</v>
      </c>
      <c r="F794" s="71">
        <f>F618+D794-E794</f>
        <v>124528182</v>
      </c>
      <c r="G794" s="82"/>
      <c r="H794" s="29"/>
    </row>
    <row r="795" spans="1:8" s="30" customFormat="1" ht="13.5" thickBot="1">
      <c r="A795" s="62"/>
      <c r="B795" s="43"/>
      <c r="C795" s="44"/>
      <c r="D795" s="63"/>
      <c r="E795" s="63"/>
      <c r="F795" s="45"/>
      <c r="G795" s="46"/>
      <c r="H795" s="95"/>
    </row>
    <row r="796" spans="1:8" s="30" customFormat="1" ht="13.5" thickTop="1">
      <c r="A796" s="73" t="s">
        <v>487</v>
      </c>
      <c r="B796" s="96"/>
      <c r="C796" s="75" t="s">
        <v>488</v>
      </c>
      <c r="D796" s="76"/>
      <c r="E796" s="76"/>
      <c r="F796" s="97">
        <f>F794</f>
        <v>124528182</v>
      </c>
      <c r="G796" s="98"/>
      <c r="H796" s="29"/>
    </row>
    <row r="797" spans="1:8" s="30" customFormat="1">
      <c r="A797" s="85">
        <v>44713</v>
      </c>
      <c r="B797" s="65" t="s">
        <v>138</v>
      </c>
      <c r="C797" s="289" t="s">
        <v>943</v>
      </c>
      <c r="D797" s="86">
        <v>100000</v>
      </c>
      <c r="E797" s="70"/>
      <c r="F797" s="99">
        <f>F796+D797-E797</f>
        <v>124628182</v>
      </c>
      <c r="G797" s="60">
        <v>3</v>
      </c>
      <c r="H797" s="29"/>
    </row>
    <row r="798" spans="1:8" s="30" customFormat="1">
      <c r="A798" s="85">
        <v>44713</v>
      </c>
      <c r="B798" s="65" t="s">
        <v>138</v>
      </c>
      <c r="C798" s="31" t="s">
        <v>317</v>
      </c>
      <c r="D798" s="86">
        <v>1000000</v>
      </c>
      <c r="E798" s="70"/>
      <c r="F798" s="99">
        <f t="shared" ref="F798:F861" si="12">F797+D798-E798</f>
        <v>125628182</v>
      </c>
      <c r="G798" s="60">
        <v>3</v>
      </c>
      <c r="H798" s="29"/>
    </row>
    <row r="799" spans="1:8" s="30" customFormat="1">
      <c r="A799" s="85">
        <v>44713</v>
      </c>
      <c r="B799" s="65" t="s">
        <v>138</v>
      </c>
      <c r="C799" s="289" t="s">
        <v>21</v>
      </c>
      <c r="D799" s="86">
        <v>87000</v>
      </c>
      <c r="E799" s="55"/>
      <c r="F799" s="99">
        <f t="shared" si="12"/>
        <v>125715182</v>
      </c>
      <c r="G799" s="60">
        <v>3</v>
      </c>
      <c r="H799" s="29"/>
    </row>
    <row r="800" spans="1:8" s="30" customFormat="1">
      <c r="A800" s="85">
        <v>44713</v>
      </c>
      <c r="B800" s="65" t="s">
        <v>138</v>
      </c>
      <c r="C800" s="289" t="s">
        <v>21</v>
      </c>
      <c r="D800" s="86">
        <v>400000</v>
      </c>
      <c r="E800" s="55"/>
      <c r="F800" s="99">
        <f t="shared" si="12"/>
        <v>126115182</v>
      </c>
      <c r="G800" s="60">
        <v>3</v>
      </c>
      <c r="H800" s="29"/>
    </row>
    <row r="801" spans="1:8" s="30" customFormat="1" ht="25.5">
      <c r="A801" s="85">
        <v>44713</v>
      </c>
      <c r="B801" s="65" t="s">
        <v>138</v>
      </c>
      <c r="C801" s="423" t="s">
        <v>2453</v>
      </c>
      <c r="D801" s="86">
        <v>1000000</v>
      </c>
      <c r="E801" s="55"/>
      <c r="F801" s="99">
        <f t="shared" si="12"/>
        <v>127115182</v>
      </c>
      <c r="G801" s="60">
        <v>3</v>
      </c>
      <c r="H801" s="29"/>
    </row>
    <row r="802" spans="1:8" s="30" customFormat="1">
      <c r="A802" s="85">
        <v>44713</v>
      </c>
      <c r="B802" s="65" t="s">
        <v>138</v>
      </c>
      <c r="C802" s="423" t="s">
        <v>226</v>
      </c>
      <c r="D802" s="86">
        <v>250000</v>
      </c>
      <c r="E802" s="55"/>
      <c r="F802" s="99">
        <f t="shared" si="12"/>
        <v>127365182</v>
      </c>
      <c r="G802" s="60">
        <v>3</v>
      </c>
      <c r="H802" s="29"/>
    </row>
    <row r="803" spans="1:8" s="30" customFormat="1">
      <c r="A803" s="85">
        <v>44713</v>
      </c>
      <c r="B803" s="65" t="s">
        <v>138</v>
      </c>
      <c r="C803" s="423" t="s">
        <v>944</v>
      </c>
      <c r="D803" s="86">
        <v>50000</v>
      </c>
      <c r="E803" s="55"/>
      <c r="F803" s="99">
        <f t="shared" si="12"/>
        <v>127415182</v>
      </c>
      <c r="G803" s="60">
        <v>3</v>
      </c>
      <c r="H803" s="29"/>
    </row>
    <row r="804" spans="1:8" s="30" customFormat="1">
      <c r="A804" s="85">
        <v>44713</v>
      </c>
      <c r="B804" s="65" t="s">
        <v>138</v>
      </c>
      <c r="C804" s="289" t="s">
        <v>945</v>
      </c>
      <c r="D804" s="86">
        <v>10000</v>
      </c>
      <c r="E804" s="55"/>
      <c r="F804" s="99">
        <f t="shared" si="12"/>
        <v>127425182</v>
      </c>
      <c r="G804" s="60">
        <v>3</v>
      </c>
      <c r="H804" s="29"/>
    </row>
    <row r="805" spans="1:8" s="30" customFormat="1">
      <c r="A805" s="85">
        <v>44713</v>
      </c>
      <c r="B805" s="65" t="s">
        <v>138</v>
      </c>
      <c r="C805" s="423" t="s">
        <v>520</v>
      </c>
      <c r="D805" s="86">
        <v>2222222</v>
      </c>
      <c r="E805" s="55"/>
      <c r="F805" s="99">
        <f t="shared" si="12"/>
        <v>129647404</v>
      </c>
      <c r="G805" s="60">
        <v>3</v>
      </c>
      <c r="H805" s="29"/>
    </row>
    <row r="806" spans="1:8" s="30" customFormat="1">
      <c r="A806" s="85">
        <v>44713</v>
      </c>
      <c r="B806" s="65" t="s">
        <v>138</v>
      </c>
      <c r="C806" s="423" t="s">
        <v>946</v>
      </c>
      <c r="D806" s="86">
        <v>50000</v>
      </c>
      <c r="E806" s="55"/>
      <c r="F806" s="99">
        <f t="shared" si="12"/>
        <v>129697404</v>
      </c>
      <c r="G806" s="60">
        <v>3</v>
      </c>
      <c r="H806" s="29"/>
    </row>
    <row r="807" spans="1:8" s="30" customFormat="1">
      <c r="A807" s="85">
        <v>44714</v>
      </c>
      <c r="B807" s="65" t="s">
        <v>489</v>
      </c>
      <c r="C807" s="423" t="s">
        <v>193</v>
      </c>
      <c r="D807" s="86">
        <v>250000</v>
      </c>
      <c r="E807" s="55"/>
      <c r="F807" s="99">
        <f t="shared" si="12"/>
        <v>129947404</v>
      </c>
      <c r="G807" s="60">
        <v>3</v>
      </c>
      <c r="H807" s="29"/>
    </row>
    <row r="808" spans="1:8" s="30" customFormat="1">
      <c r="A808" s="85">
        <v>44714</v>
      </c>
      <c r="B808" s="65" t="s">
        <v>489</v>
      </c>
      <c r="C808" s="423" t="s">
        <v>187</v>
      </c>
      <c r="D808" s="86">
        <v>50000</v>
      </c>
      <c r="E808" s="55"/>
      <c r="F808" s="99">
        <f t="shared" si="12"/>
        <v>129997404</v>
      </c>
      <c r="G808" s="60">
        <v>3</v>
      </c>
      <c r="H808" s="29"/>
    </row>
    <row r="809" spans="1:8" s="30" customFormat="1">
      <c r="A809" s="85">
        <v>44714</v>
      </c>
      <c r="B809" s="65" t="s">
        <v>489</v>
      </c>
      <c r="C809" s="289" t="s">
        <v>21</v>
      </c>
      <c r="D809" s="86">
        <v>31076</v>
      </c>
      <c r="E809" s="55"/>
      <c r="F809" s="99">
        <f t="shared" si="12"/>
        <v>130028480</v>
      </c>
      <c r="G809" s="60">
        <v>3</v>
      </c>
      <c r="H809" s="29"/>
    </row>
    <row r="810" spans="1:8" s="30" customFormat="1">
      <c r="A810" s="85">
        <v>44714</v>
      </c>
      <c r="B810" s="65" t="s">
        <v>489</v>
      </c>
      <c r="C810" s="423" t="s">
        <v>139</v>
      </c>
      <c r="D810" s="86">
        <v>100000</v>
      </c>
      <c r="E810" s="55"/>
      <c r="F810" s="99">
        <f t="shared" si="12"/>
        <v>130128480</v>
      </c>
      <c r="G810" s="60">
        <v>3</v>
      </c>
      <c r="H810" s="29"/>
    </row>
    <row r="811" spans="1:8" s="30" customFormat="1">
      <c r="A811" s="85">
        <v>44714</v>
      </c>
      <c r="B811" s="65" t="s">
        <v>489</v>
      </c>
      <c r="C811" s="423" t="s">
        <v>149</v>
      </c>
      <c r="D811" s="86">
        <v>1000000</v>
      </c>
      <c r="E811" s="55"/>
      <c r="F811" s="99">
        <f t="shared" si="12"/>
        <v>131128480</v>
      </c>
      <c r="G811" s="60">
        <v>3</v>
      </c>
      <c r="H811" s="29"/>
    </row>
    <row r="812" spans="1:8" s="30" customFormat="1">
      <c r="A812" s="85">
        <v>44714</v>
      </c>
      <c r="B812" s="65" t="s">
        <v>489</v>
      </c>
      <c r="C812" s="289" t="s">
        <v>21</v>
      </c>
      <c r="D812" s="86">
        <v>10000</v>
      </c>
      <c r="E812" s="55"/>
      <c r="F812" s="99">
        <f t="shared" si="12"/>
        <v>131138480</v>
      </c>
      <c r="G812" s="60">
        <v>3</v>
      </c>
      <c r="H812" s="29"/>
    </row>
    <row r="813" spans="1:8" s="30" customFormat="1">
      <c r="A813" s="85">
        <v>44714</v>
      </c>
      <c r="B813" s="65" t="s">
        <v>489</v>
      </c>
      <c r="C813" s="423" t="s">
        <v>947</v>
      </c>
      <c r="D813" s="86">
        <v>100000</v>
      </c>
      <c r="E813" s="55"/>
      <c r="F813" s="99">
        <f t="shared" si="12"/>
        <v>131238480</v>
      </c>
      <c r="G813" s="60">
        <v>3</v>
      </c>
      <c r="H813" s="29"/>
    </row>
    <row r="814" spans="1:8" s="30" customFormat="1">
      <c r="A814" s="85">
        <v>44714</v>
      </c>
      <c r="B814" s="65" t="s">
        <v>489</v>
      </c>
      <c r="C814" s="289" t="s">
        <v>21</v>
      </c>
      <c r="D814" s="86">
        <v>10000</v>
      </c>
      <c r="E814" s="55"/>
      <c r="F814" s="99">
        <f t="shared" si="12"/>
        <v>131248480</v>
      </c>
      <c r="G814" s="60">
        <v>3</v>
      </c>
      <c r="H814" s="29"/>
    </row>
    <row r="815" spans="1:8" s="30" customFormat="1">
      <c r="A815" s="85">
        <v>44714</v>
      </c>
      <c r="B815" s="65" t="s">
        <v>489</v>
      </c>
      <c r="C815" s="289" t="s">
        <v>21</v>
      </c>
      <c r="D815" s="86">
        <v>10000</v>
      </c>
      <c r="E815" s="55"/>
      <c r="F815" s="99">
        <f t="shared" si="12"/>
        <v>131258480</v>
      </c>
      <c r="G815" s="60">
        <v>3</v>
      </c>
      <c r="H815" s="29"/>
    </row>
    <row r="816" spans="1:8" s="30" customFormat="1">
      <c r="A816" s="85">
        <v>44714</v>
      </c>
      <c r="B816" s="65" t="s">
        <v>489</v>
      </c>
      <c r="C816" s="289" t="s">
        <v>21</v>
      </c>
      <c r="D816" s="86">
        <v>10000</v>
      </c>
      <c r="E816" s="55"/>
      <c r="F816" s="99">
        <f t="shared" si="12"/>
        <v>131268480</v>
      </c>
      <c r="G816" s="60">
        <v>3</v>
      </c>
      <c r="H816" s="29"/>
    </row>
    <row r="817" spans="1:8" s="30" customFormat="1">
      <c r="A817" s="85">
        <v>44714</v>
      </c>
      <c r="B817" s="65" t="s">
        <v>489</v>
      </c>
      <c r="C817" s="289" t="s">
        <v>21</v>
      </c>
      <c r="D817" s="86">
        <v>5000</v>
      </c>
      <c r="E817" s="55"/>
      <c r="F817" s="99">
        <f t="shared" si="12"/>
        <v>131273480</v>
      </c>
      <c r="G817" s="60">
        <v>3</v>
      </c>
      <c r="H817" s="29"/>
    </row>
    <row r="818" spans="1:8" s="30" customFormat="1">
      <c r="A818" s="85">
        <v>44715</v>
      </c>
      <c r="B818" s="65" t="s">
        <v>490</v>
      </c>
      <c r="C818" s="423" t="s">
        <v>948</v>
      </c>
      <c r="D818" s="86">
        <v>3000000</v>
      </c>
      <c r="E818" s="55"/>
      <c r="F818" s="99">
        <f t="shared" si="12"/>
        <v>134273480</v>
      </c>
      <c r="G818" s="60">
        <v>3</v>
      </c>
      <c r="H818" s="29"/>
    </row>
    <row r="819" spans="1:8" s="30" customFormat="1">
      <c r="A819" s="85">
        <v>44715</v>
      </c>
      <c r="B819" s="65" t="s">
        <v>490</v>
      </c>
      <c r="C819" s="289" t="s">
        <v>21</v>
      </c>
      <c r="D819" s="86">
        <v>1000</v>
      </c>
      <c r="E819" s="55"/>
      <c r="F819" s="99">
        <f t="shared" si="12"/>
        <v>134274480</v>
      </c>
      <c r="G819" s="60">
        <v>3</v>
      </c>
      <c r="H819" s="29"/>
    </row>
    <row r="820" spans="1:8" s="30" customFormat="1">
      <c r="A820" s="85">
        <v>44715</v>
      </c>
      <c r="B820" s="65" t="s">
        <v>490</v>
      </c>
      <c r="C820" s="289" t="s">
        <v>21</v>
      </c>
      <c r="D820" s="86">
        <v>15000</v>
      </c>
      <c r="E820" s="55"/>
      <c r="F820" s="99">
        <f t="shared" si="12"/>
        <v>134289480</v>
      </c>
      <c r="G820" s="60">
        <v>3</v>
      </c>
      <c r="H820" s="29"/>
    </row>
    <row r="821" spans="1:8" s="30" customFormat="1">
      <c r="A821" s="85">
        <v>44715</v>
      </c>
      <c r="B821" s="65" t="s">
        <v>490</v>
      </c>
      <c r="C821" s="423" t="s">
        <v>949</v>
      </c>
      <c r="D821" s="86">
        <v>1000000</v>
      </c>
      <c r="E821" s="55"/>
      <c r="F821" s="99">
        <f t="shared" si="12"/>
        <v>135289480</v>
      </c>
      <c r="G821" s="60">
        <v>3</v>
      </c>
      <c r="H821" s="29"/>
    </row>
    <row r="822" spans="1:8" s="30" customFormat="1">
      <c r="A822" s="85">
        <v>44716</v>
      </c>
      <c r="B822" s="65" t="s">
        <v>491</v>
      </c>
      <c r="C822" s="423" t="s">
        <v>185</v>
      </c>
      <c r="D822" s="86">
        <v>300000</v>
      </c>
      <c r="E822" s="55"/>
      <c r="F822" s="99">
        <f t="shared" si="12"/>
        <v>135589480</v>
      </c>
      <c r="G822" s="60">
        <v>3</v>
      </c>
      <c r="H822" s="29"/>
    </row>
    <row r="823" spans="1:8" s="30" customFormat="1">
      <c r="A823" s="85">
        <v>44717</v>
      </c>
      <c r="B823" s="65" t="s">
        <v>492</v>
      </c>
      <c r="C823" s="289" t="s">
        <v>21</v>
      </c>
      <c r="D823" s="86">
        <v>10000</v>
      </c>
      <c r="E823" s="55"/>
      <c r="F823" s="99">
        <f t="shared" si="12"/>
        <v>135599480</v>
      </c>
      <c r="G823" s="60">
        <v>3</v>
      </c>
      <c r="H823" s="29"/>
    </row>
    <row r="824" spans="1:8" s="30" customFormat="1">
      <c r="A824" s="85">
        <v>44717</v>
      </c>
      <c r="B824" s="65" t="s">
        <v>492</v>
      </c>
      <c r="C824" s="423" t="s">
        <v>950</v>
      </c>
      <c r="D824" s="86">
        <v>2000000</v>
      </c>
      <c r="E824" s="55"/>
      <c r="F824" s="99">
        <f t="shared" si="12"/>
        <v>137599480</v>
      </c>
      <c r="G824" s="60">
        <v>3</v>
      </c>
      <c r="H824" s="29"/>
    </row>
    <row r="825" spans="1:8" s="30" customFormat="1">
      <c r="A825" s="85">
        <v>44717</v>
      </c>
      <c r="B825" s="65" t="s">
        <v>492</v>
      </c>
      <c r="C825" s="289" t="s">
        <v>21</v>
      </c>
      <c r="D825" s="86">
        <v>100000</v>
      </c>
      <c r="E825" s="55"/>
      <c r="F825" s="99">
        <f t="shared" si="12"/>
        <v>137699480</v>
      </c>
      <c r="G825" s="60">
        <v>3</v>
      </c>
      <c r="H825" s="29"/>
    </row>
    <row r="826" spans="1:8" s="30" customFormat="1">
      <c r="A826" s="85">
        <v>44717</v>
      </c>
      <c r="B826" s="65" t="s">
        <v>492</v>
      </c>
      <c r="C826" s="423" t="s">
        <v>951</v>
      </c>
      <c r="D826" s="86">
        <v>100000</v>
      </c>
      <c r="E826" s="55"/>
      <c r="F826" s="99">
        <f t="shared" si="12"/>
        <v>137799480</v>
      </c>
      <c r="G826" s="60">
        <v>3</v>
      </c>
      <c r="H826" s="29"/>
    </row>
    <row r="827" spans="1:8" s="30" customFormat="1">
      <c r="A827" s="85">
        <v>44717</v>
      </c>
      <c r="B827" s="65" t="s">
        <v>492</v>
      </c>
      <c r="C827" s="423" t="s">
        <v>191</v>
      </c>
      <c r="D827" s="86">
        <v>200000</v>
      </c>
      <c r="E827" s="55"/>
      <c r="F827" s="99">
        <f t="shared" si="12"/>
        <v>137999480</v>
      </c>
      <c r="G827" s="60">
        <v>3</v>
      </c>
      <c r="H827" s="29"/>
    </row>
    <row r="828" spans="1:8" s="30" customFormat="1">
      <c r="A828" s="85">
        <v>44717</v>
      </c>
      <c r="B828" s="65" t="s">
        <v>493</v>
      </c>
      <c r="C828" s="289" t="s">
        <v>21</v>
      </c>
      <c r="D828" s="86">
        <v>10000</v>
      </c>
      <c r="E828" s="55"/>
      <c r="F828" s="99">
        <f t="shared" si="12"/>
        <v>138009480</v>
      </c>
      <c r="G828" s="60">
        <v>3</v>
      </c>
      <c r="H828" s="29"/>
    </row>
    <row r="829" spans="1:8" s="30" customFormat="1">
      <c r="A829" s="85">
        <v>44718</v>
      </c>
      <c r="B829" s="65" t="s">
        <v>493</v>
      </c>
      <c r="C829" s="423" t="s">
        <v>853</v>
      </c>
      <c r="D829" s="86">
        <v>46252055</v>
      </c>
      <c r="E829" s="55"/>
      <c r="F829" s="99">
        <f t="shared" si="12"/>
        <v>184261535</v>
      </c>
      <c r="G829" s="60">
        <v>4</v>
      </c>
      <c r="H829" s="29">
        <v>4.2</v>
      </c>
    </row>
    <row r="830" spans="1:8" s="30" customFormat="1">
      <c r="A830" s="85">
        <v>44718</v>
      </c>
      <c r="B830" s="65" t="s">
        <v>493</v>
      </c>
      <c r="C830" s="423" t="s">
        <v>532</v>
      </c>
      <c r="D830" s="86">
        <v>100000</v>
      </c>
      <c r="E830" s="55"/>
      <c r="F830" s="99">
        <f t="shared" si="12"/>
        <v>184361535</v>
      </c>
      <c r="G830" s="60">
        <v>3</v>
      </c>
      <c r="H830" s="29"/>
    </row>
    <row r="831" spans="1:8" s="30" customFormat="1">
      <c r="A831" s="85">
        <v>44718</v>
      </c>
      <c r="B831" s="65" t="s">
        <v>493</v>
      </c>
      <c r="C831" s="289" t="s">
        <v>21</v>
      </c>
      <c r="D831" s="86">
        <v>20000</v>
      </c>
      <c r="E831" s="55"/>
      <c r="F831" s="99">
        <f t="shared" si="12"/>
        <v>184381535</v>
      </c>
      <c r="G831" s="60">
        <v>3</v>
      </c>
      <c r="H831" s="29"/>
    </row>
    <row r="832" spans="1:8" s="30" customFormat="1">
      <c r="A832" s="85">
        <v>44719</v>
      </c>
      <c r="B832" s="65" t="s">
        <v>494</v>
      </c>
      <c r="C832" s="423" t="s">
        <v>340</v>
      </c>
      <c r="D832" s="86">
        <v>50000</v>
      </c>
      <c r="E832" s="55"/>
      <c r="F832" s="99">
        <f t="shared" si="12"/>
        <v>184431535</v>
      </c>
      <c r="G832" s="60">
        <v>3</v>
      </c>
      <c r="H832" s="29"/>
    </row>
    <row r="833" spans="1:8" s="30" customFormat="1">
      <c r="A833" s="85">
        <v>44720</v>
      </c>
      <c r="B833" s="65" t="s">
        <v>495</v>
      </c>
      <c r="C833" s="289" t="s">
        <v>21</v>
      </c>
      <c r="D833" s="86">
        <v>5000</v>
      </c>
      <c r="E833" s="55"/>
      <c r="F833" s="99">
        <f t="shared" si="12"/>
        <v>184436535</v>
      </c>
      <c r="G833" s="60">
        <v>3</v>
      </c>
      <c r="H833" s="29"/>
    </row>
    <row r="834" spans="1:8" s="30" customFormat="1">
      <c r="A834" s="85">
        <v>44720</v>
      </c>
      <c r="B834" s="65" t="s">
        <v>495</v>
      </c>
      <c r="C834" s="289" t="s">
        <v>21</v>
      </c>
      <c r="D834" s="86">
        <v>120000</v>
      </c>
      <c r="E834" s="55"/>
      <c r="F834" s="99">
        <f t="shared" si="12"/>
        <v>184556535</v>
      </c>
      <c r="G834" s="60">
        <v>3</v>
      </c>
      <c r="H834" s="29"/>
    </row>
    <row r="835" spans="1:8" s="30" customFormat="1">
      <c r="A835" s="85">
        <v>44721</v>
      </c>
      <c r="B835" s="65" t="s">
        <v>496</v>
      </c>
      <c r="C835" s="289" t="s">
        <v>2430</v>
      </c>
      <c r="D835" s="86">
        <v>200000</v>
      </c>
      <c r="E835" s="55"/>
      <c r="F835" s="99">
        <f t="shared" si="12"/>
        <v>184756535</v>
      </c>
      <c r="G835" s="60">
        <v>3</v>
      </c>
      <c r="H835" s="29"/>
    </row>
    <row r="836" spans="1:8" s="30" customFormat="1">
      <c r="A836" s="85">
        <v>44721</v>
      </c>
      <c r="B836" s="65" t="s">
        <v>496</v>
      </c>
      <c r="C836" s="423" t="s">
        <v>247</v>
      </c>
      <c r="D836" s="86">
        <v>100000</v>
      </c>
      <c r="E836" s="55"/>
      <c r="F836" s="99">
        <f t="shared" si="12"/>
        <v>184856535</v>
      </c>
      <c r="G836" s="60">
        <v>3</v>
      </c>
      <c r="H836" s="29"/>
    </row>
    <row r="837" spans="1:8" s="30" customFormat="1">
      <c r="A837" s="85">
        <v>44721</v>
      </c>
      <c r="B837" s="65" t="s">
        <v>496</v>
      </c>
      <c r="C837" s="289" t="s">
        <v>21</v>
      </c>
      <c r="D837" s="86">
        <v>30000</v>
      </c>
      <c r="E837" s="55"/>
      <c r="F837" s="99">
        <f t="shared" si="12"/>
        <v>184886535</v>
      </c>
      <c r="G837" s="60">
        <v>3</v>
      </c>
      <c r="H837" s="29"/>
    </row>
    <row r="838" spans="1:8" s="30" customFormat="1">
      <c r="A838" s="85">
        <v>44721</v>
      </c>
      <c r="B838" s="65" t="s">
        <v>496</v>
      </c>
      <c r="C838" s="289" t="s">
        <v>21</v>
      </c>
      <c r="D838" s="86">
        <v>10000</v>
      </c>
      <c r="E838" s="55"/>
      <c r="F838" s="99">
        <f t="shared" si="12"/>
        <v>184896535</v>
      </c>
      <c r="G838" s="60">
        <v>3</v>
      </c>
      <c r="H838" s="29"/>
    </row>
    <row r="839" spans="1:8" s="30" customFormat="1">
      <c r="A839" s="85">
        <v>44721</v>
      </c>
      <c r="B839" s="65" t="s">
        <v>496</v>
      </c>
      <c r="C839" s="289" t="s">
        <v>21</v>
      </c>
      <c r="D839" s="86">
        <v>10000</v>
      </c>
      <c r="E839" s="55"/>
      <c r="F839" s="99">
        <f t="shared" si="12"/>
        <v>184906535</v>
      </c>
      <c r="G839" s="60">
        <v>3</v>
      </c>
      <c r="H839" s="29"/>
    </row>
    <row r="840" spans="1:8" s="30" customFormat="1">
      <c r="A840" s="85">
        <v>44721</v>
      </c>
      <c r="B840" s="65" t="s">
        <v>496</v>
      </c>
      <c r="C840" s="289" t="s">
        <v>21</v>
      </c>
      <c r="D840" s="86">
        <v>10000</v>
      </c>
      <c r="E840" s="55"/>
      <c r="F840" s="99">
        <f t="shared" si="12"/>
        <v>184916535</v>
      </c>
      <c r="G840" s="60">
        <v>3</v>
      </c>
      <c r="H840" s="29"/>
    </row>
    <row r="841" spans="1:8" s="30" customFormat="1">
      <c r="A841" s="85">
        <v>44721</v>
      </c>
      <c r="B841" s="65" t="s">
        <v>496</v>
      </c>
      <c r="C841" s="423" t="s">
        <v>517</v>
      </c>
      <c r="D841" s="86">
        <v>100000</v>
      </c>
      <c r="E841" s="55"/>
      <c r="F841" s="99">
        <f t="shared" si="12"/>
        <v>185016535</v>
      </c>
      <c r="G841" s="60">
        <v>3</v>
      </c>
      <c r="H841" s="29"/>
    </row>
    <row r="842" spans="1:8" s="30" customFormat="1">
      <c r="A842" s="85">
        <v>44722</v>
      </c>
      <c r="B842" s="65" t="s">
        <v>497</v>
      </c>
      <c r="C842" s="289" t="s">
        <v>21</v>
      </c>
      <c r="D842" s="86">
        <v>25000</v>
      </c>
      <c r="E842" s="55"/>
      <c r="F842" s="99">
        <f t="shared" si="12"/>
        <v>185041535</v>
      </c>
      <c r="G842" s="60">
        <v>3</v>
      </c>
      <c r="H842" s="29"/>
    </row>
    <row r="843" spans="1:8" s="30" customFormat="1">
      <c r="A843" s="85">
        <v>44722</v>
      </c>
      <c r="B843" s="65" t="s">
        <v>497</v>
      </c>
      <c r="C843" s="423" t="s">
        <v>952</v>
      </c>
      <c r="D843" s="86">
        <v>50000</v>
      </c>
      <c r="E843" s="55"/>
      <c r="F843" s="99">
        <f t="shared" si="12"/>
        <v>185091535</v>
      </c>
      <c r="G843" s="60">
        <v>3</v>
      </c>
      <c r="H843" s="29"/>
    </row>
    <row r="844" spans="1:8" s="30" customFormat="1">
      <c r="A844" s="85">
        <v>44723</v>
      </c>
      <c r="B844" s="65" t="s">
        <v>498</v>
      </c>
      <c r="C844" s="423" t="s">
        <v>953</v>
      </c>
      <c r="D844" s="86">
        <v>65000</v>
      </c>
      <c r="E844" s="55"/>
      <c r="F844" s="99">
        <f t="shared" si="12"/>
        <v>185156535</v>
      </c>
      <c r="G844" s="60">
        <v>3</v>
      </c>
      <c r="H844" s="29"/>
    </row>
    <row r="845" spans="1:8" s="30" customFormat="1">
      <c r="A845" s="85">
        <v>44723</v>
      </c>
      <c r="B845" s="65" t="s">
        <v>498</v>
      </c>
      <c r="C845" s="289" t="s">
        <v>21</v>
      </c>
      <c r="D845" s="86">
        <v>50000</v>
      </c>
      <c r="E845" s="55"/>
      <c r="F845" s="99">
        <f t="shared" si="12"/>
        <v>185206535</v>
      </c>
      <c r="G845" s="60">
        <v>3</v>
      </c>
      <c r="H845" s="29"/>
    </row>
    <row r="846" spans="1:8" s="30" customFormat="1">
      <c r="A846" s="85">
        <v>44723</v>
      </c>
      <c r="B846" s="65" t="s">
        <v>498</v>
      </c>
      <c r="C846" s="423" t="s">
        <v>954</v>
      </c>
      <c r="D846" s="86">
        <v>200000</v>
      </c>
      <c r="E846" s="55"/>
      <c r="F846" s="99">
        <f t="shared" si="12"/>
        <v>185406535</v>
      </c>
      <c r="G846" s="60">
        <v>3</v>
      </c>
      <c r="H846" s="29"/>
    </row>
    <row r="847" spans="1:8" s="30" customFormat="1">
      <c r="A847" s="85">
        <v>44723</v>
      </c>
      <c r="B847" s="65" t="s">
        <v>498</v>
      </c>
      <c r="C847" s="423" t="s">
        <v>117</v>
      </c>
      <c r="D847" s="86">
        <v>100000</v>
      </c>
      <c r="E847" s="55"/>
      <c r="F847" s="99">
        <f t="shared" si="12"/>
        <v>185506535</v>
      </c>
      <c r="G847" s="60">
        <v>3</v>
      </c>
      <c r="H847" s="29"/>
    </row>
    <row r="848" spans="1:8" s="30" customFormat="1">
      <c r="A848" s="85">
        <v>44723</v>
      </c>
      <c r="B848" s="65" t="s">
        <v>498</v>
      </c>
      <c r="C848" s="289" t="s">
        <v>21</v>
      </c>
      <c r="D848" s="86">
        <v>10000</v>
      </c>
      <c r="E848" s="55"/>
      <c r="F848" s="99">
        <f t="shared" si="12"/>
        <v>185516535</v>
      </c>
      <c r="G848" s="60">
        <v>3</v>
      </c>
      <c r="H848" s="29"/>
    </row>
    <row r="849" spans="1:8" s="30" customFormat="1">
      <c r="A849" s="85">
        <v>44723</v>
      </c>
      <c r="B849" s="65" t="s">
        <v>498</v>
      </c>
      <c r="C849" s="289" t="s">
        <v>21</v>
      </c>
      <c r="D849" s="86">
        <v>20000</v>
      </c>
      <c r="E849" s="55"/>
      <c r="F849" s="99">
        <f t="shared" si="12"/>
        <v>185536535</v>
      </c>
      <c r="G849" s="60">
        <v>3</v>
      </c>
      <c r="H849" s="29"/>
    </row>
    <row r="850" spans="1:8" s="30" customFormat="1">
      <c r="A850" s="85">
        <v>44724</v>
      </c>
      <c r="B850" s="65" t="s">
        <v>499</v>
      </c>
      <c r="C850" s="423" t="s">
        <v>157</v>
      </c>
      <c r="D850" s="86">
        <v>50000</v>
      </c>
      <c r="E850" s="55"/>
      <c r="F850" s="99">
        <f t="shared" si="12"/>
        <v>185586535</v>
      </c>
      <c r="G850" s="60">
        <v>3</v>
      </c>
      <c r="H850" s="29"/>
    </row>
    <row r="851" spans="1:8" s="30" customFormat="1">
      <c r="A851" s="85">
        <v>44724</v>
      </c>
      <c r="B851" s="65" t="s">
        <v>499</v>
      </c>
      <c r="C851" s="289" t="s">
        <v>955</v>
      </c>
      <c r="D851" s="86">
        <v>100000</v>
      </c>
      <c r="E851" s="55"/>
      <c r="F851" s="99">
        <f t="shared" si="12"/>
        <v>185686535</v>
      </c>
      <c r="G851" s="60">
        <v>3</v>
      </c>
      <c r="H851" s="29"/>
    </row>
    <row r="852" spans="1:8" s="30" customFormat="1">
      <c r="A852" s="85">
        <v>44724</v>
      </c>
      <c r="B852" s="65" t="s">
        <v>499</v>
      </c>
      <c r="C852" s="289" t="s">
        <v>21</v>
      </c>
      <c r="D852" s="86">
        <v>10000</v>
      </c>
      <c r="E852" s="55"/>
      <c r="F852" s="99">
        <f t="shared" si="12"/>
        <v>185696535</v>
      </c>
      <c r="G852" s="60">
        <v>3</v>
      </c>
      <c r="H852" s="29"/>
    </row>
    <row r="853" spans="1:8" s="30" customFormat="1">
      <c r="A853" s="85">
        <v>44724</v>
      </c>
      <c r="B853" s="65" t="s">
        <v>499</v>
      </c>
      <c r="C853" s="289" t="s">
        <v>21</v>
      </c>
      <c r="D853" s="86">
        <v>10000</v>
      </c>
      <c r="E853" s="55"/>
      <c r="F853" s="99">
        <f t="shared" si="12"/>
        <v>185706535</v>
      </c>
      <c r="G853" s="60">
        <v>3</v>
      </c>
      <c r="H853" s="29"/>
    </row>
    <row r="854" spans="1:8" s="30" customFormat="1">
      <c r="A854" s="85">
        <v>44724</v>
      </c>
      <c r="B854" s="65" t="s">
        <v>499</v>
      </c>
      <c r="C854" s="423" t="s">
        <v>336</v>
      </c>
      <c r="D854" s="86">
        <v>150000</v>
      </c>
      <c r="E854" s="55"/>
      <c r="F854" s="99">
        <f t="shared" si="12"/>
        <v>185856535</v>
      </c>
      <c r="G854" s="60">
        <v>3</v>
      </c>
      <c r="H854" s="29"/>
    </row>
    <row r="855" spans="1:8" s="30" customFormat="1">
      <c r="A855" s="85">
        <v>44725</v>
      </c>
      <c r="B855" s="65" t="s">
        <v>500</v>
      </c>
      <c r="C855" s="289" t="s">
        <v>21</v>
      </c>
      <c r="D855" s="86">
        <v>10000</v>
      </c>
      <c r="E855" s="55"/>
      <c r="F855" s="99">
        <f t="shared" si="12"/>
        <v>185866535</v>
      </c>
      <c r="G855" s="60">
        <v>3</v>
      </c>
      <c r="H855" s="29"/>
    </row>
    <row r="856" spans="1:8" s="30" customFormat="1">
      <c r="A856" s="85">
        <v>44725</v>
      </c>
      <c r="B856" s="65" t="s">
        <v>500</v>
      </c>
      <c r="C856" s="423" t="s">
        <v>956</v>
      </c>
      <c r="D856" s="86">
        <v>100000</v>
      </c>
      <c r="E856" s="55"/>
      <c r="F856" s="99">
        <f t="shared" si="12"/>
        <v>185966535</v>
      </c>
      <c r="G856" s="60">
        <v>3</v>
      </c>
      <c r="H856" s="29"/>
    </row>
    <row r="857" spans="1:8" s="30" customFormat="1">
      <c r="A857" s="85">
        <v>44725</v>
      </c>
      <c r="B857" s="65" t="s">
        <v>500</v>
      </c>
      <c r="C857" s="423" t="s">
        <v>541</v>
      </c>
      <c r="D857" s="86">
        <v>200000</v>
      </c>
      <c r="E857" s="55"/>
      <c r="F857" s="99">
        <f t="shared" si="12"/>
        <v>186166535</v>
      </c>
      <c r="G857" s="60">
        <v>3</v>
      </c>
      <c r="H857" s="29"/>
    </row>
    <row r="858" spans="1:8" s="30" customFormat="1">
      <c r="A858" s="85">
        <v>44725</v>
      </c>
      <c r="B858" s="65" t="s">
        <v>500</v>
      </c>
      <c r="C858" s="289" t="s">
        <v>21</v>
      </c>
      <c r="D858" s="86">
        <v>20000</v>
      </c>
      <c r="E858" s="55"/>
      <c r="F858" s="99">
        <f t="shared" si="12"/>
        <v>186186535</v>
      </c>
      <c r="G858" s="60">
        <v>3</v>
      </c>
      <c r="H858" s="29"/>
    </row>
    <row r="859" spans="1:8" s="30" customFormat="1">
      <c r="A859" s="85">
        <v>44725</v>
      </c>
      <c r="B859" s="65" t="s">
        <v>500</v>
      </c>
      <c r="C859" s="423" t="s">
        <v>330</v>
      </c>
      <c r="D859" s="86">
        <v>100000</v>
      </c>
      <c r="E859" s="55"/>
      <c r="F859" s="99">
        <f t="shared" si="12"/>
        <v>186286535</v>
      </c>
      <c r="G859" s="60">
        <v>3</v>
      </c>
      <c r="H859" s="29"/>
    </row>
    <row r="860" spans="1:8" s="30" customFormat="1">
      <c r="A860" s="85">
        <v>44725</v>
      </c>
      <c r="B860" s="65" t="s">
        <v>500</v>
      </c>
      <c r="C860" s="289" t="s">
        <v>21</v>
      </c>
      <c r="D860" s="86">
        <v>10000</v>
      </c>
      <c r="E860" s="55"/>
      <c r="F860" s="99">
        <f t="shared" si="12"/>
        <v>186296535</v>
      </c>
      <c r="G860" s="60">
        <v>3</v>
      </c>
      <c r="H860" s="29"/>
    </row>
    <row r="861" spans="1:8" s="30" customFormat="1">
      <c r="A861" s="85">
        <v>44725</v>
      </c>
      <c r="B861" s="65" t="s">
        <v>500</v>
      </c>
      <c r="C861" s="289" t="s">
        <v>21</v>
      </c>
      <c r="D861" s="86">
        <v>10000</v>
      </c>
      <c r="E861" s="55"/>
      <c r="F861" s="99">
        <f t="shared" si="12"/>
        <v>186306535</v>
      </c>
      <c r="G861" s="60">
        <v>3</v>
      </c>
      <c r="H861" s="29"/>
    </row>
    <row r="862" spans="1:8" s="30" customFormat="1">
      <c r="A862" s="85">
        <v>44725</v>
      </c>
      <c r="B862" s="65" t="s">
        <v>500</v>
      </c>
      <c r="C862" s="289" t="s">
        <v>21</v>
      </c>
      <c r="D862" s="86">
        <v>10000</v>
      </c>
      <c r="E862" s="55"/>
      <c r="F862" s="99">
        <f t="shared" ref="F862:F919" si="13">F861+D862-E862</f>
        <v>186316535</v>
      </c>
      <c r="G862" s="60">
        <v>3</v>
      </c>
      <c r="H862" s="29"/>
    </row>
    <row r="863" spans="1:8" s="30" customFormat="1">
      <c r="A863" s="85">
        <v>44725</v>
      </c>
      <c r="B863" s="65" t="s">
        <v>500</v>
      </c>
      <c r="C863" s="289" t="s">
        <v>21</v>
      </c>
      <c r="D863" s="86">
        <v>10000</v>
      </c>
      <c r="E863" s="55"/>
      <c r="F863" s="99">
        <f t="shared" si="13"/>
        <v>186326535</v>
      </c>
      <c r="G863" s="60">
        <v>3</v>
      </c>
      <c r="H863" s="29"/>
    </row>
    <row r="864" spans="1:8" s="30" customFormat="1">
      <c r="A864" s="85">
        <v>44725</v>
      </c>
      <c r="B864" s="65" t="s">
        <v>500</v>
      </c>
      <c r="C864" s="289" t="s">
        <v>21</v>
      </c>
      <c r="D864" s="86">
        <v>10000</v>
      </c>
      <c r="E864" s="55"/>
      <c r="F864" s="99">
        <f t="shared" si="13"/>
        <v>186336535</v>
      </c>
      <c r="G864" s="60">
        <v>3</v>
      </c>
      <c r="H864" s="29"/>
    </row>
    <row r="865" spans="1:8" s="30" customFormat="1">
      <c r="A865" s="85">
        <v>44725</v>
      </c>
      <c r="B865" s="65" t="s">
        <v>500</v>
      </c>
      <c r="C865" s="423" t="s">
        <v>2454</v>
      </c>
      <c r="D865" s="86">
        <v>5000000</v>
      </c>
      <c r="E865" s="55"/>
      <c r="F865" s="99">
        <f t="shared" si="13"/>
        <v>191336535</v>
      </c>
      <c r="G865" s="60">
        <v>3</v>
      </c>
      <c r="H865" s="29"/>
    </row>
    <row r="866" spans="1:8" s="30" customFormat="1">
      <c r="A866" s="85">
        <v>44725</v>
      </c>
      <c r="B866" s="65" t="s">
        <v>500</v>
      </c>
      <c r="C866" s="289" t="s">
        <v>21</v>
      </c>
      <c r="D866" s="86">
        <v>200000</v>
      </c>
      <c r="E866" s="55"/>
      <c r="F866" s="99">
        <f t="shared" si="13"/>
        <v>191536535</v>
      </c>
      <c r="G866" s="60">
        <v>3</v>
      </c>
      <c r="H866" s="29"/>
    </row>
    <row r="867" spans="1:8" s="30" customFormat="1">
      <c r="A867" s="85">
        <v>44725</v>
      </c>
      <c r="B867" s="65" t="s">
        <v>500</v>
      </c>
      <c r="C867" s="289" t="s">
        <v>21</v>
      </c>
      <c r="D867" s="86">
        <v>10000</v>
      </c>
      <c r="E867" s="55"/>
      <c r="F867" s="99">
        <f t="shared" si="13"/>
        <v>191546535</v>
      </c>
      <c r="G867" s="60">
        <v>3</v>
      </c>
      <c r="H867" s="29"/>
    </row>
    <row r="868" spans="1:8" s="30" customFormat="1">
      <c r="A868" s="85">
        <v>44726</v>
      </c>
      <c r="B868" s="65" t="s">
        <v>501</v>
      </c>
      <c r="C868" s="289" t="s">
        <v>21</v>
      </c>
      <c r="D868" s="86">
        <v>10000</v>
      </c>
      <c r="E868" s="55"/>
      <c r="F868" s="99">
        <f t="shared" si="13"/>
        <v>191556535</v>
      </c>
      <c r="G868" s="60">
        <v>3</v>
      </c>
      <c r="H868" s="29"/>
    </row>
    <row r="869" spans="1:8" s="30" customFormat="1">
      <c r="A869" s="85">
        <v>44726</v>
      </c>
      <c r="B869" s="65" t="s">
        <v>501</v>
      </c>
      <c r="C869" s="423" t="s">
        <v>2441</v>
      </c>
      <c r="D869" s="86">
        <v>100000</v>
      </c>
      <c r="E869" s="55"/>
      <c r="F869" s="99">
        <f t="shared" si="13"/>
        <v>191656535</v>
      </c>
      <c r="G869" s="60">
        <v>3</v>
      </c>
      <c r="H869" s="29"/>
    </row>
    <row r="870" spans="1:8" s="30" customFormat="1">
      <c r="A870" s="85">
        <v>44726</v>
      </c>
      <c r="B870" s="65" t="s">
        <v>501</v>
      </c>
      <c r="C870" s="423" t="s">
        <v>957</v>
      </c>
      <c r="D870" s="86">
        <v>50000</v>
      </c>
      <c r="E870" s="55"/>
      <c r="F870" s="99">
        <f t="shared" si="13"/>
        <v>191706535</v>
      </c>
      <c r="G870" s="60">
        <v>3</v>
      </c>
      <c r="H870" s="29"/>
    </row>
    <row r="871" spans="1:8" s="30" customFormat="1">
      <c r="A871" s="85">
        <v>44726</v>
      </c>
      <c r="B871" s="65" t="s">
        <v>501</v>
      </c>
      <c r="C871" s="289" t="s">
        <v>21</v>
      </c>
      <c r="D871" s="86">
        <v>20000</v>
      </c>
      <c r="E871" s="55"/>
      <c r="F871" s="99">
        <f t="shared" si="13"/>
        <v>191726535</v>
      </c>
      <c r="G871" s="60">
        <v>3</v>
      </c>
      <c r="H871" s="29"/>
    </row>
    <row r="872" spans="1:8" s="30" customFormat="1">
      <c r="A872" s="85">
        <v>44726</v>
      </c>
      <c r="B872" s="65" t="s">
        <v>501</v>
      </c>
      <c r="C872" s="289" t="s">
        <v>21</v>
      </c>
      <c r="D872" s="86">
        <v>10000</v>
      </c>
      <c r="E872" s="55"/>
      <c r="F872" s="99">
        <f t="shared" si="13"/>
        <v>191736535</v>
      </c>
      <c r="G872" s="60">
        <v>3</v>
      </c>
      <c r="H872" s="29"/>
    </row>
    <row r="873" spans="1:8" s="30" customFormat="1">
      <c r="A873" s="85">
        <v>44726</v>
      </c>
      <c r="B873" s="65" t="s">
        <v>501</v>
      </c>
      <c r="C873" s="289" t="s">
        <v>21</v>
      </c>
      <c r="D873" s="86">
        <v>10000</v>
      </c>
      <c r="E873" s="55"/>
      <c r="F873" s="99">
        <f t="shared" si="13"/>
        <v>191746535</v>
      </c>
      <c r="G873" s="60">
        <v>3</v>
      </c>
      <c r="H873" s="29"/>
    </row>
    <row r="874" spans="1:8" s="30" customFormat="1">
      <c r="A874" s="85">
        <v>44726</v>
      </c>
      <c r="B874" s="65" t="s">
        <v>501</v>
      </c>
      <c r="C874" s="423" t="s">
        <v>520</v>
      </c>
      <c r="D874" s="86">
        <v>2222222</v>
      </c>
      <c r="E874" s="55"/>
      <c r="F874" s="99">
        <f t="shared" si="13"/>
        <v>193968757</v>
      </c>
      <c r="G874" s="60">
        <v>3</v>
      </c>
      <c r="H874" s="29"/>
    </row>
    <row r="875" spans="1:8" s="30" customFormat="1">
      <c r="A875" s="85">
        <v>44726</v>
      </c>
      <c r="B875" s="65" t="s">
        <v>501</v>
      </c>
      <c r="C875" s="289" t="s">
        <v>21</v>
      </c>
      <c r="D875" s="86">
        <v>10000</v>
      </c>
      <c r="E875" s="55"/>
      <c r="F875" s="99">
        <f t="shared" si="13"/>
        <v>193978757</v>
      </c>
      <c r="G875" s="60">
        <v>3</v>
      </c>
      <c r="H875" s="29"/>
    </row>
    <row r="876" spans="1:8" s="30" customFormat="1">
      <c r="A876" s="85">
        <v>44726</v>
      </c>
      <c r="B876" s="65" t="s">
        <v>501</v>
      </c>
      <c r="C876" s="423" t="s">
        <v>543</v>
      </c>
      <c r="D876" s="86">
        <v>200000</v>
      </c>
      <c r="E876" s="55"/>
      <c r="F876" s="99">
        <f t="shared" si="13"/>
        <v>194178757</v>
      </c>
      <c r="G876" s="60">
        <v>3</v>
      </c>
      <c r="H876" s="29"/>
    </row>
    <row r="877" spans="1:8" s="30" customFormat="1">
      <c r="A877" s="85">
        <v>44726</v>
      </c>
      <c r="B877" s="65" t="s">
        <v>501</v>
      </c>
      <c r="C877" s="289" t="s">
        <v>21</v>
      </c>
      <c r="D877" s="86">
        <v>10000</v>
      </c>
      <c r="E877" s="55"/>
      <c r="F877" s="99">
        <f t="shared" si="13"/>
        <v>194188757</v>
      </c>
      <c r="G877" s="60">
        <v>3</v>
      </c>
      <c r="H877" s="29"/>
    </row>
    <row r="878" spans="1:8" s="30" customFormat="1">
      <c r="A878" s="85">
        <v>44727</v>
      </c>
      <c r="B878" s="65" t="s">
        <v>502</v>
      </c>
      <c r="C878" s="289" t="s">
        <v>21</v>
      </c>
      <c r="D878" s="86">
        <v>10000</v>
      </c>
      <c r="E878" s="55"/>
      <c r="F878" s="99">
        <f t="shared" si="13"/>
        <v>194198757</v>
      </c>
      <c r="G878" s="60">
        <v>3</v>
      </c>
      <c r="H878" s="29"/>
    </row>
    <row r="879" spans="1:8" s="30" customFormat="1">
      <c r="A879" s="85">
        <v>44727</v>
      </c>
      <c r="B879" s="65" t="s">
        <v>502</v>
      </c>
      <c r="C879" s="423" t="s">
        <v>529</v>
      </c>
      <c r="D879" s="86">
        <v>100000</v>
      </c>
      <c r="E879" s="55"/>
      <c r="F879" s="99">
        <f t="shared" si="13"/>
        <v>194298757</v>
      </c>
      <c r="G879" s="60">
        <v>3</v>
      </c>
      <c r="H879" s="29"/>
    </row>
    <row r="880" spans="1:8" s="30" customFormat="1">
      <c r="A880" s="85">
        <v>44727</v>
      </c>
      <c r="B880" s="65" t="s">
        <v>502</v>
      </c>
      <c r="C880" s="289" t="s">
        <v>21</v>
      </c>
      <c r="D880" s="86">
        <v>10000</v>
      </c>
      <c r="E880" s="55"/>
      <c r="F880" s="99">
        <f t="shared" si="13"/>
        <v>194308757</v>
      </c>
      <c r="G880" s="60">
        <v>3</v>
      </c>
      <c r="H880" s="29"/>
    </row>
    <row r="881" spans="1:8" s="30" customFormat="1">
      <c r="A881" s="85">
        <v>44727</v>
      </c>
      <c r="B881" s="65" t="s">
        <v>502</v>
      </c>
      <c r="C881" s="289" t="s">
        <v>21</v>
      </c>
      <c r="D881" s="86">
        <v>86000</v>
      </c>
      <c r="E881" s="55"/>
      <c r="F881" s="99">
        <f t="shared" si="13"/>
        <v>194394757</v>
      </c>
      <c r="G881" s="60">
        <v>3</v>
      </c>
      <c r="H881" s="29"/>
    </row>
    <row r="882" spans="1:8" s="30" customFormat="1">
      <c r="A882" s="85">
        <v>44727</v>
      </c>
      <c r="B882" s="65" t="s">
        <v>502</v>
      </c>
      <c r="C882" s="289" t="s">
        <v>21</v>
      </c>
      <c r="D882" s="86">
        <v>10000</v>
      </c>
      <c r="E882" s="55"/>
      <c r="F882" s="99">
        <f t="shared" si="13"/>
        <v>194404757</v>
      </c>
      <c r="G882" s="60">
        <v>3</v>
      </c>
      <c r="H882" s="29"/>
    </row>
    <row r="883" spans="1:8" s="30" customFormat="1">
      <c r="A883" s="85">
        <v>44728</v>
      </c>
      <c r="B883" s="65" t="s">
        <v>503</v>
      </c>
      <c r="C883" s="423" t="s">
        <v>343</v>
      </c>
      <c r="D883" s="86">
        <v>100000</v>
      </c>
      <c r="E883" s="55"/>
      <c r="F883" s="99">
        <f t="shared" si="13"/>
        <v>194504757</v>
      </c>
      <c r="G883" s="60">
        <v>3</v>
      </c>
      <c r="H883" s="29"/>
    </row>
    <row r="884" spans="1:8" s="30" customFormat="1">
      <c r="A884" s="85">
        <v>44728</v>
      </c>
      <c r="B884" s="65" t="s">
        <v>503</v>
      </c>
      <c r="C884" s="289" t="s">
        <v>21</v>
      </c>
      <c r="D884" s="86">
        <v>85000</v>
      </c>
      <c r="E884" s="55"/>
      <c r="F884" s="99">
        <f t="shared" si="13"/>
        <v>194589757</v>
      </c>
      <c r="G884" s="60">
        <v>3</v>
      </c>
      <c r="H884" s="29"/>
    </row>
    <row r="885" spans="1:8" s="30" customFormat="1">
      <c r="A885" s="85">
        <v>44728</v>
      </c>
      <c r="B885" s="65" t="s">
        <v>503</v>
      </c>
      <c r="C885" s="289" t="s">
        <v>21</v>
      </c>
      <c r="D885" s="86">
        <v>600000</v>
      </c>
      <c r="E885" s="55"/>
      <c r="F885" s="99">
        <f t="shared" si="13"/>
        <v>195189757</v>
      </c>
      <c r="G885" s="60">
        <v>3</v>
      </c>
      <c r="H885" s="29"/>
    </row>
    <row r="886" spans="1:8" s="30" customFormat="1">
      <c r="A886" s="85">
        <v>44729</v>
      </c>
      <c r="B886" s="65" t="s">
        <v>504</v>
      </c>
      <c r="C886" s="423" t="s">
        <v>314</v>
      </c>
      <c r="D886" s="86">
        <v>100000</v>
      </c>
      <c r="E886" s="55"/>
      <c r="F886" s="99">
        <f t="shared" si="13"/>
        <v>195289757</v>
      </c>
      <c r="G886" s="60">
        <v>3</v>
      </c>
      <c r="H886" s="29"/>
    </row>
    <row r="887" spans="1:8" s="30" customFormat="1">
      <c r="A887" s="85">
        <v>44729</v>
      </c>
      <c r="B887" s="65" t="s">
        <v>504</v>
      </c>
      <c r="C887" s="289" t="s">
        <v>21</v>
      </c>
      <c r="D887" s="86">
        <v>10000</v>
      </c>
      <c r="E887" s="55"/>
      <c r="F887" s="99">
        <f t="shared" si="13"/>
        <v>195299757</v>
      </c>
      <c r="G887" s="60">
        <v>3</v>
      </c>
      <c r="H887" s="29"/>
    </row>
    <row r="888" spans="1:8" s="30" customFormat="1">
      <c r="A888" s="85">
        <v>44729</v>
      </c>
      <c r="B888" s="65" t="s">
        <v>504</v>
      </c>
      <c r="C888" s="423" t="s">
        <v>958</v>
      </c>
      <c r="D888" s="86">
        <v>70000</v>
      </c>
      <c r="E888" s="55"/>
      <c r="F888" s="99">
        <f t="shared" si="13"/>
        <v>195369757</v>
      </c>
      <c r="G888" s="60">
        <v>3</v>
      </c>
      <c r="H888" s="29"/>
    </row>
    <row r="889" spans="1:8" s="30" customFormat="1">
      <c r="A889" s="85">
        <v>44729</v>
      </c>
      <c r="B889" s="65" t="s">
        <v>504</v>
      </c>
      <c r="C889" s="289" t="s">
        <v>21</v>
      </c>
      <c r="D889" s="86">
        <v>30000</v>
      </c>
      <c r="E889" s="55"/>
      <c r="F889" s="99">
        <f t="shared" si="13"/>
        <v>195399757</v>
      </c>
      <c r="G889" s="60">
        <v>3</v>
      </c>
      <c r="H889" s="29"/>
    </row>
    <row r="890" spans="1:8" s="30" customFormat="1">
      <c r="A890" s="85">
        <v>44730</v>
      </c>
      <c r="B890" s="65" t="s">
        <v>505</v>
      </c>
      <c r="C890" s="289" t="s">
        <v>21</v>
      </c>
      <c r="D890" s="86">
        <v>5000</v>
      </c>
      <c r="E890" s="55"/>
      <c r="F890" s="99">
        <f t="shared" si="13"/>
        <v>195404757</v>
      </c>
      <c r="G890" s="60">
        <v>3</v>
      </c>
      <c r="H890" s="29"/>
    </row>
    <row r="891" spans="1:8" s="30" customFormat="1">
      <c r="A891" s="85">
        <v>44730</v>
      </c>
      <c r="B891" s="65" t="s">
        <v>505</v>
      </c>
      <c r="C891" s="289" t="s">
        <v>21</v>
      </c>
      <c r="D891" s="86">
        <v>10000</v>
      </c>
      <c r="E891" s="55"/>
      <c r="F891" s="99">
        <f t="shared" si="13"/>
        <v>195414757</v>
      </c>
      <c r="G891" s="60">
        <v>3</v>
      </c>
      <c r="H891" s="29"/>
    </row>
    <row r="892" spans="1:8" s="30" customFormat="1">
      <c r="A892" s="85">
        <v>44730</v>
      </c>
      <c r="B892" s="65" t="s">
        <v>505</v>
      </c>
      <c r="C892" s="289" t="s">
        <v>21</v>
      </c>
      <c r="D892" s="86">
        <v>20000</v>
      </c>
      <c r="E892" s="55"/>
      <c r="F892" s="99">
        <f t="shared" si="13"/>
        <v>195434757</v>
      </c>
      <c r="G892" s="60">
        <v>3</v>
      </c>
      <c r="H892" s="29"/>
    </row>
    <row r="893" spans="1:8" s="30" customFormat="1">
      <c r="A893" s="85">
        <v>44730</v>
      </c>
      <c r="B893" s="65" t="s">
        <v>505</v>
      </c>
      <c r="C893" s="289" t="s">
        <v>21</v>
      </c>
      <c r="D893" s="86">
        <v>10000</v>
      </c>
      <c r="E893" s="55"/>
      <c r="F893" s="99">
        <f t="shared" si="13"/>
        <v>195444757</v>
      </c>
      <c r="G893" s="60">
        <v>3</v>
      </c>
      <c r="H893" s="29"/>
    </row>
    <row r="894" spans="1:8" s="30" customFormat="1">
      <c r="A894" s="85">
        <v>44730</v>
      </c>
      <c r="B894" s="65" t="s">
        <v>505</v>
      </c>
      <c r="C894" s="423" t="s">
        <v>959</v>
      </c>
      <c r="D894" s="86">
        <v>500000</v>
      </c>
      <c r="E894" s="55"/>
      <c r="F894" s="99">
        <f t="shared" si="13"/>
        <v>195944757</v>
      </c>
      <c r="G894" s="60">
        <v>3</v>
      </c>
      <c r="H894" s="29"/>
    </row>
    <row r="895" spans="1:8" s="30" customFormat="1">
      <c r="A895" s="85">
        <v>44730</v>
      </c>
      <c r="B895" s="65" t="s">
        <v>505</v>
      </c>
      <c r="C895" s="289" t="s">
        <v>21</v>
      </c>
      <c r="D895" s="86">
        <v>10000</v>
      </c>
      <c r="E895" s="55"/>
      <c r="F895" s="99">
        <f t="shared" si="13"/>
        <v>195954757</v>
      </c>
      <c r="G895" s="60">
        <v>3</v>
      </c>
      <c r="H895" s="29"/>
    </row>
    <row r="896" spans="1:8" s="30" customFormat="1">
      <c r="A896" s="85">
        <v>44730</v>
      </c>
      <c r="B896" s="65" t="s">
        <v>505</v>
      </c>
      <c r="C896" s="289" t="s">
        <v>21</v>
      </c>
      <c r="D896" s="86">
        <v>500000</v>
      </c>
      <c r="E896" s="55"/>
      <c r="F896" s="99">
        <f t="shared" si="13"/>
        <v>196454757</v>
      </c>
      <c r="G896" s="60">
        <v>3</v>
      </c>
      <c r="H896" s="29"/>
    </row>
    <row r="897" spans="1:8" s="30" customFormat="1">
      <c r="A897" s="85">
        <v>44730</v>
      </c>
      <c r="B897" s="65" t="s">
        <v>505</v>
      </c>
      <c r="C897" s="289" t="s">
        <v>21</v>
      </c>
      <c r="D897" s="86">
        <v>5000</v>
      </c>
      <c r="E897" s="55"/>
      <c r="F897" s="99">
        <f t="shared" si="13"/>
        <v>196459757</v>
      </c>
      <c r="G897" s="60">
        <v>3</v>
      </c>
      <c r="H897" s="29"/>
    </row>
    <row r="898" spans="1:8" s="30" customFormat="1">
      <c r="A898" s="85">
        <v>44730</v>
      </c>
      <c r="B898" s="65" t="s">
        <v>505</v>
      </c>
      <c r="C898" s="423" t="s">
        <v>960</v>
      </c>
      <c r="D898" s="86">
        <v>75000</v>
      </c>
      <c r="E898" s="55"/>
      <c r="F898" s="99">
        <f t="shared" si="13"/>
        <v>196534757</v>
      </c>
      <c r="G898" s="60">
        <v>3</v>
      </c>
      <c r="H898" s="29"/>
    </row>
    <row r="899" spans="1:8" s="30" customFormat="1">
      <c r="A899" s="85">
        <v>44731</v>
      </c>
      <c r="B899" s="65" t="s">
        <v>506</v>
      </c>
      <c r="C899" s="289" t="s">
        <v>21</v>
      </c>
      <c r="D899" s="86">
        <v>10000</v>
      </c>
      <c r="E899" s="55"/>
      <c r="F899" s="99">
        <f t="shared" si="13"/>
        <v>196544757</v>
      </c>
      <c r="G899" s="60">
        <v>3</v>
      </c>
      <c r="H899" s="29"/>
    </row>
    <row r="900" spans="1:8" s="30" customFormat="1">
      <c r="A900" s="85">
        <v>44731</v>
      </c>
      <c r="B900" s="65" t="s">
        <v>506</v>
      </c>
      <c r="C900" s="289" t="s">
        <v>21</v>
      </c>
      <c r="D900" s="86">
        <v>10000</v>
      </c>
      <c r="E900" s="55"/>
      <c r="F900" s="99">
        <f t="shared" si="13"/>
        <v>196554757</v>
      </c>
      <c r="G900" s="60">
        <v>3</v>
      </c>
      <c r="H900" s="29"/>
    </row>
    <row r="901" spans="1:8" s="30" customFormat="1">
      <c r="A901" s="85">
        <v>44731</v>
      </c>
      <c r="B901" s="65" t="s">
        <v>506</v>
      </c>
      <c r="C901" s="423" t="s">
        <v>2455</v>
      </c>
      <c r="D901" s="86">
        <v>300000</v>
      </c>
      <c r="E901" s="55"/>
      <c r="F901" s="99">
        <f t="shared" si="13"/>
        <v>196854757</v>
      </c>
      <c r="G901" s="60">
        <v>3</v>
      </c>
      <c r="H901" s="29"/>
    </row>
    <row r="902" spans="1:8" s="30" customFormat="1">
      <c r="A902" s="85">
        <v>44731</v>
      </c>
      <c r="B902" s="65" t="s">
        <v>506</v>
      </c>
      <c r="C902" s="423" t="s">
        <v>961</v>
      </c>
      <c r="D902" s="86">
        <v>71000</v>
      </c>
      <c r="E902" s="55"/>
      <c r="F902" s="99">
        <f t="shared" si="13"/>
        <v>196925757</v>
      </c>
      <c r="G902" s="60">
        <v>3</v>
      </c>
      <c r="H902" s="29"/>
    </row>
    <row r="903" spans="1:8" s="30" customFormat="1">
      <c r="A903" s="85">
        <v>44731</v>
      </c>
      <c r="B903" s="65" t="s">
        <v>506</v>
      </c>
      <c r="C903" s="289" t="s">
        <v>21</v>
      </c>
      <c r="D903" s="86">
        <v>20000</v>
      </c>
      <c r="E903" s="55"/>
      <c r="F903" s="99">
        <f t="shared" si="13"/>
        <v>196945757</v>
      </c>
      <c r="G903" s="60">
        <v>3</v>
      </c>
      <c r="H903" s="29"/>
    </row>
    <row r="904" spans="1:8" s="30" customFormat="1">
      <c r="A904" s="85">
        <v>44731</v>
      </c>
      <c r="B904" s="65" t="s">
        <v>506</v>
      </c>
      <c r="C904" s="289" t="s">
        <v>21</v>
      </c>
      <c r="D904" s="86">
        <v>10000</v>
      </c>
      <c r="E904" s="55"/>
      <c r="F904" s="99">
        <f t="shared" si="13"/>
        <v>196955757</v>
      </c>
      <c r="G904" s="60">
        <v>3</v>
      </c>
      <c r="H904" s="29"/>
    </row>
    <row r="905" spans="1:8" s="30" customFormat="1">
      <c r="A905" s="85">
        <v>44731</v>
      </c>
      <c r="B905" s="65" t="s">
        <v>506</v>
      </c>
      <c r="C905" s="289" t="s">
        <v>21</v>
      </c>
      <c r="D905" s="86">
        <v>10000</v>
      </c>
      <c r="E905" s="55"/>
      <c r="F905" s="99">
        <f t="shared" si="13"/>
        <v>196965757</v>
      </c>
      <c r="G905" s="60">
        <v>3</v>
      </c>
      <c r="H905" s="29"/>
    </row>
    <row r="906" spans="1:8" s="30" customFormat="1">
      <c r="A906" s="85">
        <v>44731</v>
      </c>
      <c r="B906" s="65" t="s">
        <v>506</v>
      </c>
      <c r="C906" s="289" t="s">
        <v>21</v>
      </c>
      <c r="D906" s="86">
        <v>10000</v>
      </c>
      <c r="E906" s="55"/>
      <c r="F906" s="99">
        <f t="shared" si="13"/>
        <v>196975757</v>
      </c>
      <c r="G906" s="60">
        <v>3</v>
      </c>
      <c r="H906" s="29"/>
    </row>
    <row r="907" spans="1:8" s="30" customFormat="1">
      <c r="A907" s="85">
        <v>44731</v>
      </c>
      <c r="B907" s="65" t="s">
        <v>506</v>
      </c>
      <c r="C907" s="289" t="s">
        <v>21</v>
      </c>
      <c r="D907" s="86">
        <v>10000</v>
      </c>
      <c r="E907" s="55"/>
      <c r="F907" s="99">
        <f t="shared" si="13"/>
        <v>196985757</v>
      </c>
      <c r="G907" s="60">
        <v>3</v>
      </c>
      <c r="H907" s="29"/>
    </row>
    <row r="908" spans="1:8" s="30" customFormat="1">
      <c r="A908" s="85">
        <v>44732</v>
      </c>
      <c r="B908" s="65" t="s">
        <v>507</v>
      </c>
      <c r="C908" s="289" t="s">
        <v>21</v>
      </c>
      <c r="D908" s="86">
        <v>2000</v>
      </c>
      <c r="E908" s="55"/>
      <c r="F908" s="99">
        <f t="shared" si="13"/>
        <v>196987757</v>
      </c>
      <c r="G908" s="60">
        <v>3</v>
      </c>
      <c r="H908" s="29"/>
    </row>
    <row r="909" spans="1:8" s="30" customFormat="1">
      <c r="A909" s="85">
        <v>44732</v>
      </c>
      <c r="B909" s="65" t="s">
        <v>507</v>
      </c>
      <c r="C909" s="289" t="s">
        <v>146</v>
      </c>
      <c r="D909" s="86">
        <v>200000</v>
      </c>
      <c r="E909" s="55"/>
      <c r="F909" s="99">
        <f t="shared" si="13"/>
        <v>197187757</v>
      </c>
      <c r="G909" s="60">
        <v>3</v>
      </c>
      <c r="H909" s="29"/>
    </row>
    <row r="910" spans="1:8" s="30" customFormat="1">
      <c r="A910" s="85">
        <v>44732</v>
      </c>
      <c r="B910" s="65" t="s">
        <v>507</v>
      </c>
      <c r="C910" s="289" t="s">
        <v>21</v>
      </c>
      <c r="D910" s="86">
        <v>25000</v>
      </c>
      <c r="E910" s="55"/>
      <c r="F910" s="99">
        <f t="shared" si="13"/>
        <v>197212757</v>
      </c>
      <c r="G910" s="60">
        <v>3</v>
      </c>
      <c r="H910" s="29"/>
    </row>
    <row r="911" spans="1:8" s="30" customFormat="1">
      <c r="A911" s="85">
        <v>44732</v>
      </c>
      <c r="B911" s="65" t="s">
        <v>507</v>
      </c>
      <c r="C911" s="423" t="s">
        <v>537</v>
      </c>
      <c r="D911" s="86">
        <v>500000</v>
      </c>
      <c r="E911" s="55"/>
      <c r="F911" s="99">
        <f t="shared" si="13"/>
        <v>197712757</v>
      </c>
      <c r="G911" s="60">
        <v>3</v>
      </c>
      <c r="H911" s="29"/>
    </row>
    <row r="912" spans="1:8" s="30" customFormat="1">
      <c r="A912" s="85">
        <v>44732</v>
      </c>
      <c r="B912" s="65" t="s">
        <v>507</v>
      </c>
      <c r="C912" s="289" t="s">
        <v>21</v>
      </c>
      <c r="D912" s="86">
        <v>10000</v>
      </c>
      <c r="E912" s="55"/>
      <c r="F912" s="99">
        <f t="shared" si="13"/>
        <v>197722757</v>
      </c>
      <c r="G912" s="60">
        <v>3</v>
      </c>
      <c r="H912" s="29"/>
    </row>
    <row r="913" spans="1:8" s="30" customFormat="1">
      <c r="A913" s="85">
        <v>44732</v>
      </c>
      <c r="B913" s="65" t="s">
        <v>507</v>
      </c>
      <c r="C913" s="289" t="s">
        <v>21</v>
      </c>
      <c r="D913" s="86">
        <v>10000</v>
      </c>
      <c r="E913" s="55"/>
      <c r="F913" s="99">
        <f t="shared" si="13"/>
        <v>197732757</v>
      </c>
      <c r="G913" s="60">
        <v>3</v>
      </c>
      <c r="H913" s="29"/>
    </row>
    <row r="914" spans="1:8" s="30" customFormat="1">
      <c r="A914" s="85">
        <v>44732</v>
      </c>
      <c r="B914" s="65" t="s">
        <v>507</v>
      </c>
      <c r="C914" s="289" t="s">
        <v>21</v>
      </c>
      <c r="D914" s="86">
        <v>20000</v>
      </c>
      <c r="E914" s="55"/>
      <c r="F914" s="99">
        <f t="shared" si="13"/>
        <v>197752757</v>
      </c>
      <c r="G914" s="60">
        <v>3</v>
      </c>
      <c r="H914" s="29"/>
    </row>
    <row r="915" spans="1:8" s="30" customFormat="1">
      <c r="A915" s="85">
        <v>44733</v>
      </c>
      <c r="B915" s="65" t="s">
        <v>508</v>
      </c>
      <c r="C915" s="423" t="s">
        <v>361</v>
      </c>
      <c r="D915" s="86">
        <v>500000</v>
      </c>
      <c r="E915" s="55"/>
      <c r="F915" s="99">
        <f t="shared" si="13"/>
        <v>198252757</v>
      </c>
      <c r="G915" s="60">
        <v>3</v>
      </c>
      <c r="H915" s="29"/>
    </row>
    <row r="916" spans="1:8" s="30" customFormat="1">
      <c r="A916" s="85">
        <v>44733</v>
      </c>
      <c r="B916" s="65" t="s">
        <v>508</v>
      </c>
      <c r="C916" s="423" t="s">
        <v>962</v>
      </c>
      <c r="D916" s="86">
        <v>50000</v>
      </c>
      <c r="E916" s="55"/>
      <c r="F916" s="99">
        <f t="shared" si="13"/>
        <v>198302757</v>
      </c>
      <c r="G916" s="60">
        <v>3</v>
      </c>
      <c r="H916" s="29"/>
    </row>
    <row r="917" spans="1:8" s="30" customFormat="1" ht="25.5">
      <c r="A917" s="85">
        <v>44733</v>
      </c>
      <c r="B917" s="65" t="s">
        <v>508</v>
      </c>
      <c r="C917" s="289" t="s">
        <v>25</v>
      </c>
      <c r="D917" s="86">
        <v>750000</v>
      </c>
      <c r="E917" s="55"/>
      <c r="F917" s="99">
        <f t="shared" si="13"/>
        <v>199052757</v>
      </c>
      <c r="G917" s="60">
        <v>3</v>
      </c>
      <c r="H917" s="29"/>
    </row>
    <row r="918" spans="1:8" s="30" customFormat="1">
      <c r="A918" s="85">
        <v>44734</v>
      </c>
      <c r="B918" s="65" t="s">
        <v>854</v>
      </c>
      <c r="C918" s="289" t="s">
        <v>21</v>
      </c>
      <c r="D918" s="86">
        <v>2000</v>
      </c>
      <c r="E918" s="55"/>
      <c r="F918" s="99">
        <f t="shared" si="13"/>
        <v>199054757</v>
      </c>
      <c r="G918" s="60">
        <v>3</v>
      </c>
      <c r="H918" s="29"/>
    </row>
    <row r="919" spans="1:8" s="30" customFormat="1">
      <c r="A919" s="85">
        <v>44734</v>
      </c>
      <c r="B919" s="65" t="s">
        <v>854</v>
      </c>
      <c r="C919" s="423" t="s">
        <v>963</v>
      </c>
      <c r="D919" s="86">
        <v>50000</v>
      </c>
      <c r="E919" s="55"/>
      <c r="F919" s="99">
        <f t="shared" si="13"/>
        <v>199104757</v>
      </c>
      <c r="G919" s="60">
        <v>3</v>
      </c>
      <c r="H919" s="29"/>
    </row>
    <row r="920" spans="1:8" s="30" customFormat="1">
      <c r="A920" s="85">
        <v>44734</v>
      </c>
      <c r="B920" s="65" t="s">
        <v>854</v>
      </c>
      <c r="C920" s="423" t="s">
        <v>964</v>
      </c>
      <c r="D920" s="86">
        <v>100000</v>
      </c>
      <c r="E920" s="55"/>
      <c r="F920" s="99">
        <f t="shared" ref="F920:F925" si="14">F919+D920-E920</f>
        <v>199204757</v>
      </c>
      <c r="G920" s="60">
        <v>3</v>
      </c>
      <c r="H920" s="29"/>
    </row>
    <row r="921" spans="1:8" s="30" customFormat="1">
      <c r="A921" s="85">
        <v>44734</v>
      </c>
      <c r="B921" s="65" t="s">
        <v>854</v>
      </c>
      <c r="C921" s="423" t="s">
        <v>965</v>
      </c>
      <c r="D921" s="86">
        <v>200000</v>
      </c>
      <c r="E921" s="55"/>
      <c r="F921" s="99">
        <f t="shared" si="14"/>
        <v>199404757</v>
      </c>
      <c r="G921" s="60">
        <v>3</v>
      </c>
      <c r="H921" s="29"/>
    </row>
    <row r="922" spans="1:8" s="30" customFormat="1">
      <c r="A922" s="85">
        <v>44734</v>
      </c>
      <c r="B922" s="65" t="s">
        <v>854</v>
      </c>
      <c r="C922" s="423" t="s">
        <v>966</v>
      </c>
      <c r="D922" s="86">
        <v>500000</v>
      </c>
      <c r="E922" s="55"/>
      <c r="F922" s="99">
        <f t="shared" si="14"/>
        <v>199904757</v>
      </c>
      <c r="G922" s="60">
        <v>3</v>
      </c>
      <c r="H922" s="29"/>
    </row>
    <row r="923" spans="1:8" s="30" customFormat="1">
      <c r="A923" s="85">
        <v>44735</v>
      </c>
      <c r="B923" s="65" t="s">
        <v>855</v>
      </c>
      <c r="C923" s="289" t="s">
        <v>21</v>
      </c>
      <c r="D923" s="86">
        <v>10000</v>
      </c>
      <c r="E923" s="55"/>
      <c r="F923" s="99">
        <f t="shared" si="14"/>
        <v>199914757</v>
      </c>
      <c r="G923" s="60">
        <v>3</v>
      </c>
      <c r="H923" s="29"/>
    </row>
    <row r="924" spans="1:8" s="30" customFormat="1">
      <c r="A924" s="85">
        <v>44735</v>
      </c>
      <c r="B924" s="65" t="s">
        <v>855</v>
      </c>
      <c r="C924" s="289" t="s">
        <v>21</v>
      </c>
      <c r="D924" s="86">
        <v>10000</v>
      </c>
      <c r="E924" s="55"/>
      <c r="F924" s="99">
        <f t="shared" si="14"/>
        <v>199924757</v>
      </c>
      <c r="G924" s="60">
        <v>3</v>
      </c>
      <c r="H924" s="29"/>
    </row>
    <row r="925" spans="1:8" s="30" customFormat="1">
      <c r="A925" s="85">
        <v>44735</v>
      </c>
      <c r="B925" s="65" t="s">
        <v>855</v>
      </c>
      <c r="C925" s="423" t="s">
        <v>314</v>
      </c>
      <c r="D925" s="86">
        <v>80000</v>
      </c>
      <c r="E925" s="55"/>
      <c r="F925" s="99">
        <f t="shared" si="14"/>
        <v>200004757</v>
      </c>
      <c r="G925" s="60">
        <v>3</v>
      </c>
      <c r="H925" s="29"/>
    </row>
    <row r="926" spans="1:8" s="30" customFormat="1">
      <c r="A926" s="85">
        <v>44736</v>
      </c>
      <c r="B926" s="65" t="s">
        <v>856</v>
      </c>
      <c r="C926" s="289" t="s">
        <v>21</v>
      </c>
      <c r="D926" s="86">
        <v>10000</v>
      </c>
      <c r="E926" s="55"/>
      <c r="F926" s="99">
        <f t="shared" ref="F926:F971" si="15">F925+D926-E926</f>
        <v>200014757</v>
      </c>
      <c r="G926" s="60">
        <v>3</v>
      </c>
      <c r="H926" s="29"/>
    </row>
    <row r="927" spans="1:8" s="30" customFormat="1">
      <c r="A927" s="85">
        <v>44736</v>
      </c>
      <c r="B927" s="65" t="s">
        <v>856</v>
      </c>
      <c r="C927" s="289" t="s">
        <v>21</v>
      </c>
      <c r="D927" s="86">
        <v>20000</v>
      </c>
      <c r="E927" s="55"/>
      <c r="F927" s="99">
        <f t="shared" si="15"/>
        <v>200034757</v>
      </c>
      <c r="G927" s="60">
        <v>3</v>
      </c>
      <c r="H927" s="29"/>
    </row>
    <row r="928" spans="1:8" s="30" customFormat="1">
      <c r="A928" s="85">
        <v>44736</v>
      </c>
      <c r="B928" s="65" t="s">
        <v>856</v>
      </c>
      <c r="C928" s="289" t="s">
        <v>21</v>
      </c>
      <c r="D928" s="86">
        <v>10000</v>
      </c>
      <c r="E928" s="55"/>
      <c r="F928" s="99">
        <f t="shared" si="15"/>
        <v>200044757</v>
      </c>
      <c r="G928" s="60">
        <v>3</v>
      </c>
      <c r="H928" s="29"/>
    </row>
    <row r="929" spans="1:8" s="30" customFormat="1">
      <c r="A929" s="85">
        <v>44736</v>
      </c>
      <c r="B929" s="65" t="s">
        <v>856</v>
      </c>
      <c r="C929" s="289" t="s">
        <v>21</v>
      </c>
      <c r="D929" s="86">
        <v>20000</v>
      </c>
      <c r="E929" s="55"/>
      <c r="F929" s="99">
        <f t="shared" si="15"/>
        <v>200064757</v>
      </c>
      <c r="G929" s="60">
        <v>3</v>
      </c>
      <c r="H929" s="29"/>
    </row>
    <row r="930" spans="1:8" s="30" customFormat="1">
      <c r="A930" s="85">
        <v>44736</v>
      </c>
      <c r="B930" s="65" t="s">
        <v>856</v>
      </c>
      <c r="C930" s="289" t="s">
        <v>21</v>
      </c>
      <c r="D930" s="86">
        <v>10000</v>
      </c>
      <c r="E930" s="55"/>
      <c r="F930" s="99">
        <f t="shared" si="15"/>
        <v>200074757</v>
      </c>
      <c r="G930" s="60">
        <v>3</v>
      </c>
      <c r="H930" s="29"/>
    </row>
    <row r="931" spans="1:8" s="30" customFormat="1">
      <c r="A931" s="85">
        <v>44737</v>
      </c>
      <c r="B931" s="65" t="s">
        <v>857</v>
      </c>
      <c r="C931" s="289" t="s">
        <v>21</v>
      </c>
      <c r="D931" s="86">
        <v>10000</v>
      </c>
      <c r="E931" s="55"/>
      <c r="F931" s="99">
        <f t="shared" si="15"/>
        <v>200084757</v>
      </c>
      <c r="G931" s="60">
        <v>3</v>
      </c>
      <c r="H931" s="29"/>
    </row>
    <row r="932" spans="1:8" s="30" customFormat="1">
      <c r="A932" s="85">
        <v>44737</v>
      </c>
      <c r="B932" s="65" t="s">
        <v>857</v>
      </c>
      <c r="C932" s="289" t="s">
        <v>21</v>
      </c>
      <c r="D932" s="86">
        <v>10000</v>
      </c>
      <c r="E932" s="55"/>
      <c r="F932" s="99">
        <f t="shared" si="15"/>
        <v>200094757</v>
      </c>
      <c r="G932" s="60">
        <v>3</v>
      </c>
      <c r="H932" s="29"/>
    </row>
    <row r="933" spans="1:8" s="30" customFormat="1">
      <c r="A933" s="85">
        <v>44737</v>
      </c>
      <c r="B933" s="65" t="s">
        <v>857</v>
      </c>
      <c r="C933" s="289" t="s">
        <v>21</v>
      </c>
      <c r="D933" s="86">
        <v>10000</v>
      </c>
      <c r="E933" s="55"/>
      <c r="F933" s="99">
        <f t="shared" si="15"/>
        <v>200104757</v>
      </c>
      <c r="G933" s="60">
        <v>3</v>
      </c>
      <c r="H933" s="29"/>
    </row>
    <row r="934" spans="1:8" s="30" customFormat="1">
      <c r="A934" s="85">
        <v>44737</v>
      </c>
      <c r="B934" s="65" t="s">
        <v>857</v>
      </c>
      <c r="C934" s="289" t="s">
        <v>21</v>
      </c>
      <c r="D934" s="86">
        <v>20000</v>
      </c>
      <c r="E934" s="55"/>
      <c r="F934" s="99">
        <f t="shared" si="15"/>
        <v>200124757</v>
      </c>
      <c r="G934" s="60">
        <v>3</v>
      </c>
      <c r="H934" s="29"/>
    </row>
    <row r="935" spans="1:8" s="30" customFormat="1">
      <c r="A935" s="85">
        <v>44737</v>
      </c>
      <c r="B935" s="65" t="s">
        <v>857</v>
      </c>
      <c r="C935" s="289" t="s">
        <v>21</v>
      </c>
      <c r="D935" s="86">
        <v>27054</v>
      </c>
      <c r="E935" s="55"/>
      <c r="F935" s="99">
        <f t="shared" si="15"/>
        <v>200151811</v>
      </c>
      <c r="G935" s="60">
        <v>3</v>
      </c>
      <c r="H935" s="29"/>
    </row>
    <row r="936" spans="1:8" s="30" customFormat="1">
      <c r="A936" s="85">
        <v>44737</v>
      </c>
      <c r="B936" s="65" t="s">
        <v>857</v>
      </c>
      <c r="C936" s="423" t="s">
        <v>967</v>
      </c>
      <c r="D936" s="86">
        <v>100000</v>
      </c>
      <c r="E936" s="55"/>
      <c r="F936" s="99">
        <f t="shared" si="15"/>
        <v>200251811</v>
      </c>
      <c r="G936" s="60">
        <v>3</v>
      </c>
      <c r="H936" s="29"/>
    </row>
    <row r="937" spans="1:8" s="30" customFormat="1">
      <c r="A937" s="85">
        <v>44737</v>
      </c>
      <c r="B937" s="65" t="s">
        <v>857</v>
      </c>
      <c r="C937" s="423" t="s">
        <v>294</v>
      </c>
      <c r="D937" s="86">
        <v>200000</v>
      </c>
      <c r="E937" s="55"/>
      <c r="F937" s="99">
        <f t="shared" si="15"/>
        <v>200451811</v>
      </c>
      <c r="G937" s="60">
        <v>3</v>
      </c>
      <c r="H937" s="29"/>
    </row>
    <row r="938" spans="1:8" s="30" customFormat="1">
      <c r="A938" s="85">
        <v>44737</v>
      </c>
      <c r="B938" s="65" t="s">
        <v>857</v>
      </c>
      <c r="C938" s="289" t="s">
        <v>858</v>
      </c>
      <c r="D938" s="86"/>
      <c r="E938" s="54">
        <v>22000</v>
      </c>
      <c r="F938" s="99">
        <f t="shared" si="15"/>
        <v>200429811</v>
      </c>
      <c r="G938" s="60">
        <v>8</v>
      </c>
      <c r="H938" s="29" t="s">
        <v>39</v>
      </c>
    </row>
    <row r="939" spans="1:8" s="30" customFormat="1">
      <c r="A939" s="85">
        <v>44737</v>
      </c>
      <c r="B939" s="65" t="s">
        <v>857</v>
      </c>
      <c r="C939" s="289" t="s">
        <v>859</v>
      </c>
      <c r="D939" s="86">
        <v>28407</v>
      </c>
      <c r="E939" s="55"/>
      <c r="F939" s="99">
        <f t="shared" si="15"/>
        <v>200458218</v>
      </c>
      <c r="G939" s="60">
        <v>4</v>
      </c>
      <c r="H939" s="29">
        <v>4.0999999999999996</v>
      </c>
    </row>
    <row r="940" spans="1:8" s="30" customFormat="1">
      <c r="A940" s="85">
        <v>44738</v>
      </c>
      <c r="B940" s="65" t="s">
        <v>860</v>
      </c>
      <c r="C940" s="423" t="s">
        <v>143</v>
      </c>
      <c r="D940" s="86">
        <v>100000</v>
      </c>
      <c r="E940" s="55"/>
      <c r="F940" s="99">
        <f t="shared" si="15"/>
        <v>200558218</v>
      </c>
      <c r="G940" s="60">
        <v>3</v>
      </c>
      <c r="H940" s="29"/>
    </row>
    <row r="941" spans="1:8" s="30" customFormat="1">
      <c r="A941" s="85">
        <v>44738</v>
      </c>
      <c r="B941" s="65" t="s">
        <v>860</v>
      </c>
      <c r="C941" s="423" t="s">
        <v>968</v>
      </c>
      <c r="D941" s="86">
        <v>100000</v>
      </c>
      <c r="E941" s="55"/>
      <c r="F941" s="99">
        <f t="shared" si="15"/>
        <v>200658218</v>
      </c>
      <c r="G941" s="60">
        <v>3</v>
      </c>
      <c r="H941" s="29"/>
    </row>
    <row r="942" spans="1:8" s="30" customFormat="1">
      <c r="A942" s="85">
        <v>44738</v>
      </c>
      <c r="B942" s="65" t="s">
        <v>860</v>
      </c>
      <c r="C942" s="423" t="s">
        <v>969</v>
      </c>
      <c r="D942" s="86">
        <v>500000</v>
      </c>
      <c r="E942" s="55"/>
      <c r="F942" s="99">
        <f t="shared" si="15"/>
        <v>201158218</v>
      </c>
      <c r="G942" s="60">
        <v>3</v>
      </c>
      <c r="H942" s="29"/>
    </row>
    <row r="943" spans="1:8" s="30" customFormat="1">
      <c r="A943" s="85">
        <v>44739</v>
      </c>
      <c r="B943" s="65" t="s">
        <v>861</v>
      </c>
      <c r="C943" s="289" t="s">
        <v>21</v>
      </c>
      <c r="D943" s="86">
        <v>1000</v>
      </c>
      <c r="E943" s="55"/>
      <c r="F943" s="99">
        <f t="shared" si="15"/>
        <v>201159218</v>
      </c>
      <c r="G943" s="60">
        <v>3</v>
      </c>
      <c r="H943" s="29"/>
    </row>
    <row r="944" spans="1:8" s="30" customFormat="1">
      <c r="A944" s="85">
        <v>44739</v>
      </c>
      <c r="B944" s="65" t="s">
        <v>861</v>
      </c>
      <c r="C944" s="289" t="s">
        <v>21</v>
      </c>
      <c r="D944" s="86">
        <v>10000</v>
      </c>
      <c r="E944" s="55"/>
      <c r="F944" s="99">
        <f t="shared" si="15"/>
        <v>201169218</v>
      </c>
      <c r="G944" s="60">
        <v>3</v>
      </c>
      <c r="H944" s="29"/>
    </row>
    <row r="945" spans="1:8" s="30" customFormat="1">
      <c r="A945" s="85">
        <v>44739</v>
      </c>
      <c r="B945" s="65" t="s">
        <v>861</v>
      </c>
      <c r="C945" s="289" t="s">
        <v>21</v>
      </c>
      <c r="D945" s="86">
        <v>10000</v>
      </c>
      <c r="E945" s="55"/>
      <c r="F945" s="99">
        <f t="shared" si="15"/>
        <v>201179218</v>
      </c>
      <c r="G945" s="60">
        <v>3</v>
      </c>
      <c r="H945" s="29"/>
    </row>
    <row r="946" spans="1:8" s="30" customFormat="1">
      <c r="A946" s="85">
        <v>44739</v>
      </c>
      <c r="B946" s="65" t="s">
        <v>861</v>
      </c>
      <c r="C946" s="289" t="s">
        <v>21</v>
      </c>
      <c r="D946" s="86">
        <v>10000</v>
      </c>
      <c r="E946" s="55"/>
      <c r="F946" s="99">
        <f t="shared" si="15"/>
        <v>201189218</v>
      </c>
      <c r="G946" s="60">
        <v>3</v>
      </c>
      <c r="H946" s="29"/>
    </row>
    <row r="947" spans="1:8" s="30" customFormat="1">
      <c r="A947" s="85">
        <v>44739</v>
      </c>
      <c r="B947" s="65" t="s">
        <v>861</v>
      </c>
      <c r="C947" s="289" t="s">
        <v>21</v>
      </c>
      <c r="D947" s="86">
        <v>10000</v>
      </c>
      <c r="E947" s="55"/>
      <c r="F947" s="99">
        <f t="shared" si="15"/>
        <v>201199218</v>
      </c>
      <c r="G947" s="60">
        <v>3</v>
      </c>
      <c r="H947" s="29"/>
    </row>
    <row r="948" spans="1:8" s="30" customFormat="1">
      <c r="A948" s="85">
        <v>44739</v>
      </c>
      <c r="B948" s="65" t="s">
        <v>861</v>
      </c>
      <c r="C948" s="289" t="s">
        <v>21</v>
      </c>
      <c r="D948" s="86">
        <v>20000</v>
      </c>
      <c r="E948" s="55"/>
      <c r="F948" s="99">
        <f t="shared" si="15"/>
        <v>201219218</v>
      </c>
      <c r="G948" s="60">
        <v>3</v>
      </c>
      <c r="H948" s="29"/>
    </row>
    <row r="949" spans="1:8" s="30" customFormat="1">
      <c r="A949" s="85">
        <v>44739</v>
      </c>
      <c r="B949" s="65" t="s">
        <v>861</v>
      </c>
      <c r="C949" s="289" t="s">
        <v>21</v>
      </c>
      <c r="D949" s="86">
        <v>20000</v>
      </c>
      <c r="E949" s="55"/>
      <c r="F949" s="99">
        <f t="shared" si="15"/>
        <v>201239218</v>
      </c>
      <c r="G949" s="60">
        <v>3</v>
      </c>
      <c r="H949" s="29"/>
    </row>
    <row r="950" spans="1:8" s="30" customFormat="1">
      <c r="A950" s="85">
        <v>44739</v>
      </c>
      <c r="B950" s="65" t="s">
        <v>861</v>
      </c>
      <c r="C950" s="289" t="s">
        <v>286</v>
      </c>
      <c r="D950" s="86">
        <v>50000</v>
      </c>
      <c r="E950" s="55"/>
      <c r="F950" s="99">
        <f t="shared" si="15"/>
        <v>201289218</v>
      </c>
      <c r="G950" s="60">
        <v>3</v>
      </c>
      <c r="H950" s="29"/>
    </row>
    <row r="951" spans="1:8" s="30" customFormat="1">
      <c r="A951" s="85">
        <v>44739</v>
      </c>
      <c r="B951" s="65" t="s">
        <v>861</v>
      </c>
      <c r="C951" s="289" t="s">
        <v>21</v>
      </c>
      <c r="D951" s="86">
        <v>100000</v>
      </c>
      <c r="E951" s="55"/>
      <c r="F951" s="99">
        <f t="shared" si="15"/>
        <v>201389218</v>
      </c>
      <c r="G951" s="60">
        <v>3</v>
      </c>
      <c r="H951" s="29"/>
    </row>
    <row r="952" spans="1:8" s="30" customFormat="1">
      <c r="A952" s="85">
        <v>44739</v>
      </c>
      <c r="B952" s="65" t="s">
        <v>861</v>
      </c>
      <c r="C952" s="289" t="s">
        <v>947</v>
      </c>
      <c r="D952" s="86">
        <v>100000</v>
      </c>
      <c r="E952" s="55"/>
      <c r="F952" s="99">
        <f t="shared" si="15"/>
        <v>201489218</v>
      </c>
      <c r="G952" s="60">
        <v>3</v>
      </c>
      <c r="H952" s="29"/>
    </row>
    <row r="953" spans="1:8" s="30" customFormat="1">
      <c r="A953" s="85">
        <v>44739</v>
      </c>
      <c r="B953" s="65" t="s">
        <v>861</v>
      </c>
      <c r="C953" s="34" t="s">
        <v>970</v>
      </c>
      <c r="D953" s="89">
        <v>300000</v>
      </c>
      <c r="E953" s="55"/>
      <c r="F953" s="99">
        <f t="shared" si="15"/>
        <v>201789218</v>
      </c>
      <c r="G953" s="60">
        <v>3</v>
      </c>
      <c r="H953" s="29"/>
    </row>
    <row r="954" spans="1:8" s="30" customFormat="1">
      <c r="A954" s="85">
        <v>44740</v>
      </c>
      <c r="B954" s="65" t="s">
        <v>862</v>
      </c>
      <c r="C954" s="289" t="s">
        <v>21</v>
      </c>
      <c r="D954" s="86">
        <v>10000</v>
      </c>
      <c r="E954" s="55"/>
      <c r="F954" s="99">
        <f t="shared" si="15"/>
        <v>201799218</v>
      </c>
      <c r="G954" s="60">
        <v>3</v>
      </c>
      <c r="H954" s="29"/>
    </row>
    <row r="955" spans="1:8" s="30" customFormat="1">
      <c r="A955" s="85">
        <v>44740</v>
      </c>
      <c r="B955" s="65" t="s">
        <v>862</v>
      </c>
      <c r="C955" s="289" t="s">
        <v>21</v>
      </c>
      <c r="D955" s="86">
        <v>10000</v>
      </c>
      <c r="E955" s="55"/>
      <c r="F955" s="99">
        <f t="shared" si="15"/>
        <v>201809218</v>
      </c>
      <c r="G955" s="60">
        <v>3</v>
      </c>
      <c r="H955" s="29"/>
    </row>
    <row r="956" spans="1:8" s="30" customFormat="1">
      <c r="A956" s="85">
        <v>44740</v>
      </c>
      <c r="B956" s="65" t="s">
        <v>862</v>
      </c>
      <c r="C956" s="289" t="s">
        <v>21</v>
      </c>
      <c r="D956" s="86">
        <v>10000</v>
      </c>
      <c r="E956" s="55"/>
      <c r="F956" s="99">
        <f t="shared" si="15"/>
        <v>201819218</v>
      </c>
      <c r="G956" s="60">
        <v>3</v>
      </c>
      <c r="H956" s="29"/>
    </row>
    <row r="957" spans="1:8" s="30" customFormat="1">
      <c r="A957" s="85">
        <v>44740</v>
      </c>
      <c r="B957" s="65" t="s">
        <v>862</v>
      </c>
      <c r="C957" s="289" t="s">
        <v>517</v>
      </c>
      <c r="D957" s="86">
        <v>50000</v>
      </c>
      <c r="E957" s="55"/>
      <c r="F957" s="99">
        <f t="shared" si="15"/>
        <v>201869218</v>
      </c>
      <c r="G957" s="60">
        <v>3</v>
      </c>
      <c r="H957" s="29"/>
    </row>
    <row r="958" spans="1:8" s="30" customFormat="1">
      <c r="A958" s="85">
        <v>44740</v>
      </c>
      <c r="B958" s="65" t="s">
        <v>862</v>
      </c>
      <c r="C958" s="289" t="s">
        <v>971</v>
      </c>
      <c r="D958" s="86">
        <v>100000</v>
      </c>
      <c r="E958" s="70"/>
      <c r="F958" s="99">
        <f t="shared" si="15"/>
        <v>201969218</v>
      </c>
      <c r="G958" s="60">
        <v>3</v>
      </c>
      <c r="H958" s="29"/>
    </row>
    <row r="959" spans="1:8" s="30" customFormat="1" ht="25.5">
      <c r="A959" s="85">
        <v>44740</v>
      </c>
      <c r="B959" s="65" t="s">
        <v>862</v>
      </c>
      <c r="C959" s="24" t="s">
        <v>2478</v>
      </c>
      <c r="D959" s="86">
        <v>200000</v>
      </c>
      <c r="E959" s="70"/>
      <c r="F959" s="99">
        <f t="shared" si="15"/>
        <v>202169218</v>
      </c>
      <c r="G959" s="60">
        <v>3</v>
      </c>
      <c r="H959" s="29"/>
    </row>
    <row r="960" spans="1:8" s="30" customFormat="1">
      <c r="A960" s="85">
        <v>44741</v>
      </c>
      <c r="B960" s="65" t="s">
        <v>863</v>
      </c>
      <c r="C960" s="289" t="s">
        <v>21</v>
      </c>
      <c r="D960" s="86">
        <v>9999</v>
      </c>
      <c r="E960" s="70"/>
      <c r="F960" s="99">
        <f t="shared" si="15"/>
        <v>202179217</v>
      </c>
      <c r="G960" s="60">
        <v>3</v>
      </c>
      <c r="H960" s="29"/>
    </row>
    <row r="961" spans="1:8" s="30" customFormat="1">
      <c r="A961" s="85">
        <v>44741</v>
      </c>
      <c r="B961" s="65" t="s">
        <v>863</v>
      </c>
      <c r="C961" s="289" t="s">
        <v>21</v>
      </c>
      <c r="D961" s="86">
        <v>10000</v>
      </c>
      <c r="E961" s="70"/>
      <c r="F961" s="99">
        <f t="shared" si="15"/>
        <v>202189217</v>
      </c>
      <c r="G961" s="60">
        <v>3</v>
      </c>
      <c r="H961" s="29"/>
    </row>
    <row r="962" spans="1:8" s="30" customFormat="1">
      <c r="A962" s="85">
        <v>44741</v>
      </c>
      <c r="B962" s="65" t="s">
        <v>863</v>
      </c>
      <c r="C962" s="289" t="s">
        <v>21</v>
      </c>
      <c r="D962" s="86">
        <v>10000</v>
      </c>
      <c r="E962" s="70"/>
      <c r="F962" s="99">
        <f t="shared" si="15"/>
        <v>202199217</v>
      </c>
      <c r="G962" s="60">
        <v>3</v>
      </c>
      <c r="H962" s="29"/>
    </row>
    <row r="963" spans="1:8" s="30" customFormat="1">
      <c r="A963" s="85">
        <v>44741</v>
      </c>
      <c r="B963" s="65" t="s">
        <v>863</v>
      </c>
      <c r="C963" s="24" t="s">
        <v>157</v>
      </c>
      <c r="D963" s="86">
        <v>50000</v>
      </c>
      <c r="E963" s="70"/>
      <c r="F963" s="99">
        <f t="shared" si="15"/>
        <v>202249217</v>
      </c>
      <c r="G963" s="60">
        <v>3</v>
      </c>
      <c r="H963" s="29"/>
    </row>
    <row r="964" spans="1:8" s="30" customFormat="1">
      <c r="A964" s="85">
        <v>44741</v>
      </c>
      <c r="B964" s="65" t="s">
        <v>863</v>
      </c>
      <c r="C964" s="24" t="s">
        <v>2456</v>
      </c>
      <c r="D964" s="86">
        <v>50000</v>
      </c>
      <c r="E964" s="70"/>
      <c r="F964" s="99">
        <f t="shared" si="15"/>
        <v>202299217</v>
      </c>
      <c r="G964" s="60">
        <v>3</v>
      </c>
      <c r="H964" s="29"/>
    </row>
    <row r="965" spans="1:8" s="30" customFormat="1">
      <c r="A965" s="85">
        <v>44741</v>
      </c>
      <c r="B965" s="65" t="s">
        <v>863</v>
      </c>
      <c r="C965" s="289" t="s">
        <v>972</v>
      </c>
      <c r="D965" s="86">
        <v>500000</v>
      </c>
      <c r="E965" s="70"/>
      <c r="F965" s="99">
        <f t="shared" si="15"/>
        <v>202799217</v>
      </c>
      <c r="G965" s="60">
        <v>3</v>
      </c>
      <c r="H965" s="29"/>
    </row>
    <row r="966" spans="1:8" s="30" customFormat="1">
      <c r="A966" s="85">
        <v>44741</v>
      </c>
      <c r="B966" s="65" t="s">
        <v>863</v>
      </c>
      <c r="C966" s="289" t="s">
        <v>2430</v>
      </c>
      <c r="D966" s="86">
        <v>850000</v>
      </c>
      <c r="E966" s="70"/>
      <c r="F966" s="99">
        <f t="shared" si="15"/>
        <v>203649217</v>
      </c>
      <c r="G966" s="60">
        <v>3</v>
      </c>
      <c r="H966" s="29"/>
    </row>
    <row r="967" spans="1:8" s="30" customFormat="1">
      <c r="A967" s="85">
        <v>44742</v>
      </c>
      <c r="B967" s="65" t="s">
        <v>864</v>
      </c>
      <c r="C967" s="289" t="s">
        <v>21</v>
      </c>
      <c r="D967" s="86">
        <v>10000</v>
      </c>
      <c r="E967" s="70"/>
      <c r="F967" s="99">
        <f t="shared" si="15"/>
        <v>203659217</v>
      </c>
      <c r="G967" s="60">
        <v>3</v>
      </c>
      <c r="H967" s="29"/>
    </row>
    <row r="968" spans="1:8" s="30" customFormat="1">
      <c r="A968" s="85">
        <v>44742</v>
      </c>
      <c r="B968" s="65" t="s">
        <v>864</v>
      </c>
      <c r="C968" s="289" t="s">
        <v>21</v>
      </c>
      <c r="D968" s="86">
        <v>10000</v>
      </c>
      <c r="E968" s="70"/>
      <c r="F968" s="99">
        <f t="shared" si="15"/>
        <v>203669217</v>
      </c>
      <c r="G968" s="60">
        <v>3</v>
      </c>
      <c r="H968" s="29"/>
    </row>
    <row r="969" spans="1:8" s="30" customFormat="1">
      <c r="A969" s="85">
        <v>44742</v>
      </c>
      <c r="B969" s="65" t="s">
        <v>864</v>
      </c>
      <c r="C969" s="289" t="s">
        <v>307</v>
      </c>
      <c r="D969" s="86">
        <v>154904</v>
      </c>
      <c r="E969" s="70"/>
      <c r="F969" s="99">
        <f t="shared" si="15"/>
        <v>203824121</v>
      </c>
      <c r="G969" s="60">
        <v>3</v>
      </c>
      <c r="H969" s="29"/>
    </row>
    <row r="970" spans="1:8" s="30" customFormat="1">
      <c r="A970" s="85">
        <v>44742</v>
      </c>
      <c r="B970" s="65" t="s">
        <v>864</v>
      </c>
      <c r="C970" s="289" t="s">
        <v>21</v>
      </c>
      <c r="D970" s="86">
        <v>200000</v>
      </c>
      <c r="E970" s="70"/>
      <c r="F970" s="99">
        <f t="shared" si="15"/>
        <v>204024121</v>
      </c>
      <c r="G970" s="60">
        <v>3</v>
      </c>
      <c r="H970" s="29"/>
    </row>
    <row r="971" spans="1:8" s="30" customFormat="1">
      <c r="A971" s="85">
        <v>44742</v>
      </c>
      <c r="B971" s="65" t="s">
        <v>864</v>
      </c>
      <c r="C971" s="289" t="s">
        <v>229</v>
      </c>
      <c r="D971" s="86">
        <v>500000</v>
      </c>
      <c r="E971" s="100"/>
      <c r="F971" s="99">
        <f t="shared" si="15"/>
        <v>204524121</v>
      </c>
      <c r="G971" s="60">
        <v>3</v>
      </c>
      <c r="H971" s="29"/>
    </row>
    <row r="972" spans="1:8" s="30" customFormat="1">
      <c r="A972" s="88"/>
      <c r="B972" s="101"/>
      <c r="C972" s="40" t="s">
        <v>829</v>
      </c>
      <c r="D972" s="102">
        <f>SUM(D797:D971)</f>
        <v>80017939</v>
      </c>
      <c r="E972" s="102">
        <f>SUM(E797:E971)</f>
        <v>22000</v>
      </c>
      <c r="F972" s="71">
        <f>F796+D972-E972</f>
        <v>204524121</v>
      </c>
      <c r="G972" s="60"/>
      <c r="H972" s="29"/>
    </row>
    <row r="973" spans="1:8" s="30" customFormat="1" ht="13.5" thickBot="1">
      <c r="A973" s="62"/>
      <c r="B973" s="43"/>
      <c r="C973" s="44"/>
      <c r="D973" s="63"/>
      <c r="E973" s="63"/>
      <c r="F973" s="103"/>
      <c r="G973" s="104"/>
      <c r="H973" s="29"/>
    </row>
    <row r="974" spans="1:8" s="30" customFormat="1" ht="13.5" thickTop="1">
      <c r="A974" s="73" t="s">
        <v>866</v>
      </c>
      <c r="B974" s="96"/>
      <c r="C974" s="75" t="s">
        <v>909</v>
      </c>
      <c r="D974" s="76"/>
      <c r="E974" s="76"/>
      <c r="F974" s="97">
        <f>F972</f>
        <v>204524121</v>
      </c>
      <c r="G974" s="105"/>
      <c r="H974" s="29"/>
    </row>
    <row r="975" spans="1:8" s="30" customFormat="1" ht="25.5">
      <c r="A975" s="85">
        <v>44743</v>
      </c>
      <c r="B975" s="65" t="s">
        <v>910</v>
      </c>
      <c r="C975" s="24" t="s">
        <v>2478</v>
      </c>
      <c r="D975" s="86">
        <v>200000</v>
      </c>
      <c r="E975" s="70"/>
      <c r="F975" s="99">
        <f>F974+D975-E975</f>
        <v>204724121</v>
      </c>
      <c r="G975" s="60">
        <v>3</v>
      </c>
      <c r="H975" s="29"/>
    </row>
    <row r="976" spans="1:8" s="30" customFormat="1">
      <c r="A976" s="85">
        <v>44743</v>
      </c>
      <c r="B976" s="65" t="s">
        <v>910</v>
      </c>
      <c r="C976" s="289" t="s">
        <v>973</v>
      </c>
      <c r="D976" s="86">
        <v>200000</v>
      </c>
      <c r="E976" s="70"/>
      <c r="F976" s="99">
        <f t="shared" ref="F976:F1039" si="16">F975+D976-E976</f>
        <v>204924121</v>
      </c>
      <c r="G976" s="60">
        <v>3</v>
      </c>
      <c r="H976" s="29"/>
    </row>
    <row r="977" spans="1:8" s="30" customFormat="1">
      <c r="A977" s="85">
        <v>44743</v>
      </c>
      <c r="B977" s="65" t="s">
        <v>910</v>
      </c>
      <c r="C977" s="289" t="s">
        <v>226</v>
      </c>
      <c r="D977" s="86">
        <v>200000</v>
      </c>
      <c r="E977" s="70"/>
      <c r="F977" s="99">
        <f t="shared" si="16"/>
        <v>205124121</v>
      </c>
      <c r="G977" s="60">
        <v>3</v>
      </c>
      <c r="H977" s="29"/>
    </row>
    <row r="978" spans="1:8" s="30" customFormat="1" ht="25.5">
      <c r="A978" s="85">
        <v>44743</v>
      </c>
      <c r="B978" s="65" t="s">
        <v>910</v>
      </c>
      <c r="C978" s="423" t="s">
        <v>2453</v>
      </c>
      <c r="D978" s="86">
        <v>1000000</v>
      </c>
      <c r="E978" s="70"/>
      <c r="F978" s="99">
        <f t="shared" si="16"/>
        <v>206124121</v>
      </c>
      <c r="G978" s="60">
        <v>3</v>
      </c>
      <c r="H978" s="29"/>
    </row>
    <row r="979" spans="1:8" s="30" customFormat="1">
      <c r="A979" s="85">
        <v>44743</v>
      </c>
      <c r="B979" s="65" t="s">
        <v>910</v>
      </c>
      <c r="C979" s="24" t="s">
        <v>529</v>
      </c>
      <c r="D979" s="86">
        <v>100000</v>
      </c>
      <c r="E979" s="70"/>
      <c r="F979" s="99">
        <f t="shared" si="16"/>
        <v>206224121</v>
      </c>
      <c r="G979" s="60">
        <v>3</v>
      </c>
      <c r="H979" s="29"/>
    </row>
    <row r="980" spans="1:8" s="30" customFormat="1">
      <c r="A980" s="85">
        <v>44743</v>
      </c>
      <c r="B980" s="65" t="s">
        <v>910</v>
      </c>
      <c r="C980" s="24" t="s">
        <v>21</v>
      </c>
      <c r="D980" s="86">
        <v>10000</v>
      </c>
      <c r="E980" s="70"/>
      <c r="F980" s="99">
        <f t="shared" si="16"/>
        <v>206234121</v>
      </c>
      <c r="G980" s="60">
        <v>3</v>
      </c>
      <c r="H980" s="29"/>
    </row>
    <row r="981" spans="1:8" s="30" customFormat="1">
      <c r="A981" s="85">
        <v>44743</v>
      </c>
      <c r="B981" s="65" t="s">
        <v>910</v>
      </c>
      <c r="C981" s="24" t="s">
        <v>21</v>
      </c>
      <c r="D981" s="86">
        <v>10000</v>
      </c>
      <c r="E981" s="70"/>
      <c r="F981" s="99">
        <f t="shared" si="16"/>
        <v>206244121</v>
      </c>
      <c r="G981" s="60">
        <v>3</v>
      </c>
      <c r="H981" s="29"/>
    </row>
    <row r="982" spans="1:8" s="30" customFormat="1">
      <c r="A982" s="85">
        <v>44743</v>
      </c>
      <c r="B982" s="65" t="s">
        <v>910</v>
      </c>
      <c r="C982" s="24" t="s">
        <v>155</v>
      </c>
      <c r="D982" s="86">
        <v>300000</v>
      </c>
      <c r="E982" s="70"/>
      <c r="F982" s="99">
        <f t="shared" si="16"/>
        <v>206544121</v>
      </c>
      <c r="G982" s="60">
        <v>3</v>
      </c>
      <c r="H982" s="29"/>
    </row>
    <row r="983" spans="1:8" s="30" customFormat="1">
      <c r="A983" s="85">
        <v>44743</v>
      </c>
      <c r="B983" s="65" t="s">
        <v>910</v>
      </c>
      <c r="C983" s="24" t="s">
        <v>943</v>
      </c>
      <c r="D983" s="86">
        <v>100000</v>
      </c>
      <c r="E983" s="70"/>
      <c r="F983" s="99">
        <f t="shared" si="16"/>
        <v>206644121</v>
      </c>
      <c r="G983" s="60">
        <v>3</v>
      </c>
      <c r="H983" s="29"/>
    </row>
    <row r="984" spans="1:8" s="30" customFormat="1">
      <c r="A984" s="85">
        <v>44743</v>
      </c>
      <c r="B984" s="65" t="s">
        <v>910</v>
      </c>
      <c r="C984" s="24" t="s">
        <v>21</v>
      </c>
      <c r="D984" s="86">
        <v>30000</v>
      </c>
      <c r="E984" s="70"/>
      <c r="F984" s="99">
        <f t="shared" si="16"/>
        <v>206674121</v>
      </c>
      <c r="G984" s="60">
        <v>3</v>
      </c>
      <c r="H984" s="29"/>
    </row>
    <row r="985" spans="1:8" s="30" customFormat="1">
      <c r="A985" s="85">
        <v>44743</v>
      </c>
      <c r="B985" s="65" t="s">
        <v>910</v>
      </c>
      <c r="C985" s="24" t="s">
        <v>21</v>
      </c>
      <c r="D985" s="86">
        <v>20000</v>
      </c>
      <c r="E985" s="70"/>
      <c r="F985" s="99">
        <f t="shared" si="16"/>
        <v>206694121</v>
      </c>
      <c r="G985" s="60">
        <v>3</v>
      </c>
      <c r="H985" s="29"/>
    </row>
    <row r="986" spans="1:8" s="30" customFormat="1">
      <c r="A986" s="85">
        <v>44744</v>
      </c>
      <c r="B986" s="65" t="s">
        <v>911</v>
      </c>
      <c r="C986" s="24" t="s">
        <v>21</v>
      </c>
      <c r="D986" s="86">
        <v>2000</v>
      </c>
      <c r="E986" s="70"/>
      <c r="F986" s="99">
        <f t="shared" si="16"/>
        <v>206696121</v>
      </c>
      <c r="G986" s="60">
        <v>3</v>
      </c>
      <c r="H986" s="29"/>
    </row>
    <row r="987" spans="1:8" s="30" customFormat="1">
      <c r="A987" s="85">
        <v>44744</v>
      </c>
      <c r="B987" s="65" t="s">
        <v>911</v>
      </c>
      <c r="C987" s="24" t="s">
        <v>298</v>
      </c>
      <c r="D987" s="86">
        <v>300000</v>
      </c>
      <c r="E987" s="70"/>
      <c r="F987" s="99">
        <f t="shared" si="16"/>
        <v>206996121</v>
      </c>
      <c r="G987" s="60">
        <v>3</v>
      </c>
      <c r="H987" s="29"/>
    </row>
    <row r="988" spans="1:8" s="30" customFormat="1">
      <c r="A988" s="85">
        <v>44744</v>
      </c>
      <c r="B988" s="65" t="s">
        <v>911</v>
      </c>
      <c r="C988" s="24" t="s">
        <v>317</v>
      </c>
      <c r="D988" s="86">
        <v>500000</v>
      </c>
      <c r="E988" s="70"/>
      <c r="F988" s="99">
        <f t="shared" si="16"/>
        <v>207496121</v>
      </c>
      <c r="G988" s="60">
        <v>3</v>
      </c>
      <c r="H988" s="29"/>
    </row>
    <row r="989" spans="1:8" s="30" customFormat="1">
      <c r="A989" s="85">
        <v>44744</v>
      </c>
      <c r="B989" s="65" t="s">
        <v>911</v>
      </c>
      <c r="C989" s="24" t="s">
        <v>21</v>
      </c>
      <c r="D989" s="86">
        <v>50000</v>
      </c>
      <c r="E989" s="70"/>
      <c r="F989" s="99">
        <f t="shared" si="16"/>
        <v>207546121</v>
      </c>
      <c r="G989" s="60">
        <v>3</v>
      </c>
      <c r="H989" s="29"/>
    </row>
    <row r="990" spans="1:8" s="30" customFormat="1">
      <c r="A990" s="85">
        <v>44744</v>
      </c>
      <c r="B990" s="65" t="s">
        <v>911</v>
      </c>
      <c r="C990" s="24" t="s">
        <v>536</v>
      </c>
      <c r="D990" s="86">
        <v>50000</v>
      </c>
      <c r="E990" s="70"/>
      <c r="F990" s="99">
        <f t="shared" si="16"/>
        <v>207596121</v>
      </c>
      <c r="G990" s="60">
        <v>3</v>
      </c>
      <c r="H990" s="29"/>
    </row>
    <row r="991" spans="1:8" s="30" customFormat="1">
      <c r="A991" s="85">
        <v>44744</v>
      </c>
      <c r="B991" s="65" t="s">
        <v>911</v>
      </c>
      <c r="C991" s="24" t="s">
        <v>21</v>
      </c>
      <c r="D991" s="86">
        <v>10000</v>
      </c>
      <c r="E991" s="70"/>
      <c r="F991" s="99">
        <f t="shared" si="16"/>
        <v>207606121</v>
      </c>
      <c r="G991" s="60">
        <v>3</v>
      </c>
      <c r="H991" s="29"/>
    </row>
    <row r="992" spans="1:8" s="30" customFormat="1">
      <c r="A992" s="85">
        <v>44745</v>
      </c>
      <c r="B992" s="65" t="s">
        <v>912</v>
      </c>
      <c r="C992" s="24" t="s">
        <v>314</v>
      </c>
      <c r="D992" s="86">
        <v>100000</v>
      </c>
      <c r="E992" s="70"/>
      <c r="F992" s="99">
        <f t="shared" si="16"/>
        <v>207706121</v>
      </c>
      <c r="G992" s="60">
        <v>3</v>
      </c>
      <c r="H992" s="29"/>
    </row>
    <row r="993" spans="1:8" s="30" customFormat="1">
      <c r="A993" s="85">
        <v>44745</v>
      </c>
      <c r="B993" s="65" t="s">
        <v>912</v>
      </c>
      <c r="C993" s="24" t="s">
        <v>21</v>
      </c>
      <c r="D993" s="86">
        <v>5000</v>
      </c>
      <c r="E993" s="70"/>
      <c r="F993" s="99">
        <f t="shared" si="16"/>
        <v>207711121</v>
      </c>
      <c r="G993" s="60">
        <v>3</v>
      </c>
      <c r="H993" s="29"/>
    </row>
    <row r="994" spans="1:8" s="30" customFormat="1">
      <c r="A994" s="85">
        <v>44745</v>
      </c>
      <c r="B994" s="65" t="s">
        <v>912</v>
      </c>
      <c r="C994" s="24" t="s">
        <v>520</v>
      </c>
      <c r="D994" s="86">
        <v>2000000</v>
      </c>
      <c r="E994" s="70"/>
      <c r="F994" s="99">
        <f t="shared" si="16"/>
        <v>209711121</v>
      </c>
      <c r="G994" s="60">
        <v>3</v>
      </c>
      <c r="H994" s="29"/>
    </row>
    <row r="995" spans="1:8" s="30" customFormat="1">
      <c r="A995" s="85">
        <v>44745</v>
      </c>
      <c r="B995" s="65" t="s">
        <v>912</v>
      </c>
      <c r="C995" s="24" t="s">
        <v>21</v>
      </c>
      <c r="D995" s="86">
        <v>10000</v>
      </c>
      <c r="E995" s="70"/>
      <c r="F995" s="99">
        <f t="shared" si="16"/>
        <v>209721121</v>
      </c>
      <c r="G995" s="60">
        <v>3</v>
      </c>
      <c r="H995" s="29"/>
    </row>
    <row r="996" spans="1:8" s="30" customFormat="1">
      <c r="A996" s="85">
        <v>44746</v>
      </c>
      <c r="B996" s="65" t="s">
        <v>913</v>
      </c>
      <c r="C996" s="24" t="s">
        <v>21</v>
      </c>
      <c r="D996" s="86">
        <v>5000</v>
      </c>
      <c r="E996" s="70"/>
      <c r="F996" s="99">
        <f t="shared" si="16"/>
        <v>209726121</v>
      </c>
      <c r="G996" s="60">
        <v>3</v>
      </c>
      <c r="H996" s="29"/>
    </row>
    <row r="997" spans="1:8" s="30" customFormat="1">
      <c r="A997" s="85">
        <v>44746</v>
      </c>
      <c r="B997" s="65" t="s">
        <v>913</v>
      </c>
      <c r="C997" s="24" t="s">
        <v>139</v>
      </c>
      <c r="D997" s="86">
        <v>100000</v>
      </c>
      <c r="E997" s="70"/>
      <c r="F997" s="99">
        <f t="shared" si="16"/>
        <v>209826121</v>
      </c>
      <c r="G997" s="60">
        <v>3</v>
      </c>
      <c r="H997" s="29"/>
    </row>
    <row r="998" spans="1:8" s="30" customFormat="1">
      <c r="A998" s="85">
        <v>44746</v>
      </c>
      <c r="B998" s="65" t="s">
        <v>913</v>
      </c>
      <c r="C998" s="24" t="s">
        <v>2457</v>
      </c>
      <c r="D998" s="86">
        <v>200000</v>
      </c>
      <c r="E998" s="70"/>
      <c r="F998" s="99">
        <f t="shared" si="16"/>
        <v>210026121</v>
      </c>
      <c r="G998" s="60">
        <v>3</v>
      </c>
      <c r="H998" s="29"/>
    </row>
    <row r="999" spans="1:8" s="30" customFormat="1">
      <c r="A999" s="85">
        <v>44746</v>
      </c>
      <c r="B999" s="65" t="s">
        <v>913</v>
      </c>
      <c r="C999" s="24" t="s">
        <v>974</v>
      </c>
      <c r="D999" s="86">
        <v>1000000</v>
      </c>
      <c r="E999" s="70"/>
      <c r="F999" s="99">
        <f t="shared" si="16"/>
        <v>211026121</v>
      </c>
      <c r="G999" s="60">
        <v>3</v>
      </c>
      <c r="H999" s="29"/>
    </row>
    <row r="1000" spans="1:8" s="30" customFormat="1">
      <c r="A1000" s="85">
        <v>44747</v>
      </c>
      <c r="B1000" s="65" t="s">
        <v>914</v>
      </c>
      <c r="C1000" s="24" t="s">
        <v>21</v>
      </c>
      <c r="D1000" s="86">
        <v>10000</v>
      </c>
      <c r="E1000" s="70"/>
      <c r="F1000" s="99">
        <f t="shared" si="16"/>
        <v>211036121</v>
      </c>
      <c r="G1000" s="60">
        <v>3</v>
      </c>
      <c r="H1000" s="29"/>
    </row>
    <row r="1001" spans="1:8" s="30" customFormat="1">
      <c r="A1001" s="85">
        <v>44747</v>
      </c>
      <c r="B1001" s="65" t="s">
        <v>914</v>
      </c>
      <c r="C1001" s="24" t="s">
        <v>21</v>
      </c>
      <c r="D1001" s="86">
        <v>20000</v>
      </c>
      <c r="E1001" s="70"/>
      <c r="F1001" s="99">
        <f t="shared" si="16"/>
        <v>211056121</v>
      </c>
      <c r="G1001" s="60">
        <v>3</v>
      </c>
      <c r="H1001" s="29"/>
    </row>
    <row r="1002" spans="1:8" s="30" customFormat="1">
      <c r="A1002" s="85">
        <v>44747</v>
      </c>
      <c r="B1002" s="65" t="s">
        <v>914</v>
      </c>
      <c r="C1002" s="24" t="s">
        <v>151</v>
      </c>
      <c r="D1002" s="86">
        <v>100000</v>
      </c>
      <c r="E1002" s="70"/>
      <c r="F1002" s="99">
        <f t="shared" si="16"/>
        <v>211156121</v>
      </c>
      <c r="G1002" s="60">
        <v>3</v>
      </c>
      <c r="H1002" s="29"/>
    </row>
    <row r="1003" spans="1:8" s="30" customFormat="1">
      <c r="A1003" s="85">
        <v>44747</v>
      </c>
      <c r="B1003" s="65" t="s">
        <v>914</v>
      </c>
      <c r="C1003" s="24" t="s">
        <v>21</v>
      </c>
      <c r="D1003" s="86">
        <v>10000</v>
      </c>
      <c r="E1003" s="70"/>
      <c r="F1003" s="99">
        <f t="shared" si="16"/>
        <v>211166121</v>
      </c>
      <c r="G1003" s="60">
        <v>3</v>
      </c>
      <c r="H1003" s="29"/>
    </row>
    <row r="1004" spans="1:8" s="30" customFormat="1">
      <c r="A1004" s="85">
        <v>44747</v>
      </c>
      <c r="B1004" s="65" t="s">
        <v>914</v>
      </c>
      <c r="C1004" s="24" t="s">
        <v>975</v>
      </c>
      <c r="D1004" s="86">
        <v>50000</v>
      </c>
      <c r="E1004" s="70"/>
      <c r="F1004" s="99">
        <f t="shared" si="16"/>
        <v>211216121</v>
      </c>
      <c r="G1004" s="60">
        <v>3</v>
      </c>
      <c r="H1004" s="29"/>
    </row>
    <row r="1005" spans="1:8" s="30" customFormat="1">
      <c r="A1005" s="85">
        <v>44747</v>
      </c>
      <c r="B1005" s="65" t="s">
        <v>914</v>
      </c>
      <c r="C1005" s="24" t="s">
        <v>21</v>
      </c>
      <c r="D1005" s="86">
        <v>10000</v>
      </c>
      <c r="E1005" s="70"/>
      <c r="F1005" s="99">
        <f t="shared" si="16"/>
        <v>211226121</v>
      </c>
      <c r="G1005" s="60">
        <v>3</v>
      </c>
      <c r="H1005" s="29"/>
    </row>
    <row r="1006" spans="1:8" s="30" customFormat="1">
      <c r="A1006" s="85">
        <v>44748</v>
      </c>
      <c r="B1006" s="65" t="s">
        <v>915</v>
      </c>
      <c r="C1006" s="24" t="s">
        <v>976</v>
      </c>
      <c r="D1006" s="86">
        <v>200000</v>
      </c>
      <c r="E1006" s="70"/>
      <c r="F1006" s="99">
        <f t="shared" si="16"/>
        <v>211426121</v>
      </c>
      <c r="G1006" s="60">
        <v>3</v>
      </c>
      <c r="H1006" s="29"/>
    </row>
    <row r="1007" spans="1:8" s="30" customFormat="1">
      <c r="A1007" s="85">
        <v>44748</v>
      </c>
      <c r="B1007" s="65" t="s">
        <v>915</v>
      </c>
      <c r="C1007" s="24" t="s">
        <v>21</v>
      </c>
      <c r="D1007" s="86">
        <v>10000</v>
      </c>
      <c r="E1007" s="70"/>
      <c r="F1007" s="99">
        <f t="shared" si="16"/>
        <v>211436121</v>
      </c>
      <c r="G1007" s="60">
        <v>3</v>
      </c>
      <c r="H1007" s="29"/>
    </row>
    <row r="1008" spans="1:8" s="30" customFormat="1">
      <c r="A1008" s="85">
        <v>44748</v>
      </c>
      <c r="B1008" s="65" t="s">
        <v>915</v>
      </c>
      <c r="C1008" s="24" t="s">
        <v>21</v>
      </c>
      <c r="D1008" s="86">
        <v>20000</v>
      </c>
      <c r="E1008" s="70"/>
      <c r="F1008" s="99">
        <f t="shared" si="16"/>
        <v>211456121</v>
      </c>
      <c r="G1008" s="60">
        <v>3</v>
      </c>
      <c r="H1008" s="29"/>
    </row>
    <row r="1009" spans="1:8" s="30" customFormat="1">
      <c r="A1009" s="85">
        <v>44748</v>
      </c>
      <c r="B1009" s="65" t="s">
        <v>915</v>
      </c>
      <c r="C1009" s="24" t="s">
        <v>21</v>
      </c>
      <c r="D1009" s="86">
        <v>63000</v>
      </c>
      <c r="E1009" s="70"/>
      <c r="F1009" s="99">
        <f t="shared" si="16"/>
        <v>211519121</v>
      </c>
      <c r="G1009" s="60">
        <v>3</v>
      </c>
      <c r="H1009" s="29"/>
    </row>
    <row r="1010" spans="1:8" s="30" customFormat="1">
      <c r="A1010" s="85">
        <v>44748</v>
      </c>
      <c r="B1010" s="65" t="s">
        <v>915</v>
      </c>
      <c r="C1010" s="24" t="s">
        <v>21</v>
      </c>
      <c r="D1010" s="86">
        <v>63000</v>
      </c>
      <c r="E1010" s="70"/>
      <c r="F1010" s="99">
        <f t="shared" si="16"/>
        <v>211582121</v>
      </c>
      <c r="G1010" s="60">
        <v>3</v>
      </c>
      <c r="H1010" s="29"/>
    </row>
    <row r="1011" spans="1:8" s="30" customFormat="1">
      <c r="A1011" s="85">
        <v>44748</v>
      </c>
      <c r="B1011" s="65" t="s">
        <v>915</v>
      </c>
      <c r="C1011" s="24" t="s">
        <v>977</v>
      </c>
      <c r="D1011" s="86">
        <v>150000</v>
      </c>
      <c r="E1011" s="70"/>
      <c r="F1011" s="99">
        <f t="shared" si="16"/>
        <v>211732121</v>
      </c>
      <c r="G1011" s="60">
        <v>3</v>
      </c>
      <c r="H1011" s="29"/>
    </row>
    <row r="1012" spans="1:8" s="30" customFormat="1">
      <c r="A1012" s="85">
        <v>44749</v>
      </c>
      <c r="B1012" s="65" t="s">
        <v>916</v>
      </c>
      <c r="C1012" s="24" t="s">
        <v>21</v>
      </c>
      <c r="D1012" s="86">
        <v>10000</v>
      </c>
      <c r="E1012" s="70"/>
      <c r="F1012" s="99">
        <f t="shared" si="16"/>
        <v>211742121</v>
      </c>
      <c r="G1012" s="60">
        <v>3</v>
      </c>
      <c r="H1012" s="29"/>
    </row>
    <row r="1013" spans="1:8" s="30" customFormat="1">
      <c r="A1013" s="85">
        <v>44749</v>
      </c>
      <c r="B1013" s="65" t="s">
        <v>916</v>
      </c>
      <c r="C1013" s="24" t="s">
        <v>978</v>
      </c>
      <c r="D1013" s="86">
        <v>100000</v>
      </c>
      <c r="E1013" s="70"/>
      <c r="F1013" s="99">
        <f t="shared" si="16"/>
        <v>211842121</v>
      </c>
      <c r="G1013" s="60">
        <v>3</v>
      </c>
      <c r="H1013" s="29"/>
    </row>
    <row r="1014" spans="1:8" s="30" customFormat="1">
      <c r="A1014" s="85">
        <v>44750</v>
      </c>
      <c r="B1014" s="65" t="s">
        <v>917</v>
      </c>
      <c r="C1014" s="24" t="s">
        <v>979</v>
      </c>
      <c r="D1014" s="86">
        <v>500000</v>
      </c>
      <c r="E1014" s="70"/>
      <c r="F1014" s="99">
        <f t="shared" si="16"/>
        <v>212342121</v>
      </c>
      <c r="G1014" s="60">
        <v>3</v>
      </c>
      <c r="H1014" s="29"/>
    </row>
    <row r="1015" spans="1:8" s="30" customFormat="1">
      <c r="A1015" s="85">
        <v>44750</v>
      </c>
      <c r="B1015" s="65" t="s">
        <v>917</v>
      </c>
      <c r="C1015" s="24" t="s">
        <v>526</v>
      </c>
      <c r="D1015" s="86">
        <v>70000</v>
      </c>
      <c r="E1015" s="70"/>
      <c r="F1015" s="99">
        <f t="shared" si="16"/>
        <v>212412121</v>
      </c>
      <c r="G1015" s="60">
        <v>3</v>
      </c>
      <c r="H1015" s="29"/>
    </row>
    <row r="1016" spans="1:8" s="30" customFormat="1">
      <c r="A1016" s="85">
        <v>44750</v>
      </c>
      <c r="B1016" s="65" t="s">
        <v>917</v>
      </c>
      <c r="C1016" s="24" t="s">
        <v>21</v>
      </c>
      <c r="D1016" s="86">
        <v>10000</v>
      </c>
      <c r="E1016" s="70"/>
      <c r="F1016" s="99">
        <f t="shared" si="16"/>
        <v>212422121</v>
      </c>
      <c r="G1016" s="60">
        <v>3</v>
      </c>
      <c r="H1016" s="29"/>
    </row>
    <row r="1017" spans="1:8" s="30" customFormat="1">
      <c r="A1017" s="85">
        <v>44750</v>
      </c>
      <c r="B1017" s="65" t="s">
        <v>917</v>
      </c>
      <c r="C1017" s="24" t="s">
        <v>980</v>
      </c>
      <c r="D1017" s="86">
        <v>65500</v>
      </c>
      <c r="E1017" s="70"/>
      <c r="F1017" s="99">
        <f t="shared" si="16"/>
        <v>212487621</v>
      </c>
      <c r="G1017" s="60">
        <v>3</v>
      </c>
      <c r="H1017" s="29"/>
    </row>
    <row r="1018" spans="1:8" s="30" customFormat="1">
      <c r="A1018" s="85">
        <v>44750</v>
      </c>
      <c r="B1018" s="65" t="s">
        <v>917</v>
      </c>
      <c r="C1018" s="24" t="s">
        <v>21</v>
      </c>
      <c r="D1018" s="86">
        <v>47961</v>
      </c>
      <c r="E1018" s="70"/>
      <c r="F1018" s="99">
        <f t="shared" si="16"/>
        <v>212535582</v>
      </c>
      <c r="G1018" s="60">
        <v>3</v>
      </c>
      <c r="H1018" s="29"/>
    </row>
    <row r="1019" spans="1:8" s="30" customFormat="1">
      <c r="A1019" s="85">
        <v>44750</v>
      </c>
      <c r="B1019" s="65" t="s">
        <v>917</v>
      </c>
      <c r="C1019" s="24" t="s">
        <v>21</v>
      </c>
      <c r="D1019" s="86">
        <v>120000</v>
      </c>
      <c r="E1019" s="70"/>
      <c r="F1019" s="99">
        <f t="shared" si="16"/>
        <v>212655582</v>
      </c>
      <c r="G1019" s="60">
        <v>3</v>
      </c>
      <c r="H1019" s="29"/>
    </row>
    <row r="1020" spans="1:8" s="30" customFormat="1">
      <c r="A1020" s="85">
        <v>44750</v>
      </c>
      <c r="B1020" s="65" t="s">
        <v>917</v>
      </c>
      <c r="C1020" s="24" t="s">
        <v>21</v>
      </c>
      <c r="D1020" s="86">
        <v>10000</v>
      </c>
      <c r="E1020" s="70"/>
      <c r="F1020" s="99">
        <f t="shared" si="16"/>
        <v>212665582</v>
      </c>
      <c r="G1020" s="60">
        <v>3</v>
      </c>
      <c r="H1020" s="29"/>
    </row>
    <row r="1021" spans="1:8" s="30" customFormat="1">
      <c r="A1021" s="85">
        <v>44750</v>
      </c>
      <c r="B1021" s="65" t="s">
        <v>917</v>
      </c>
      <c r="C1021" s="24" t="s">
        <v>981</v>
      </c>
      <c r="D1021" s="86">
        <v>70000</v>
      </c>
      <c r="E1021" s="70"/>
      <c r="F1021" s="99">
        <f t="shared" si="16"/>
        <v>212735582</v>
      </c>
      <c r="G1021" s="60">
        <v>3</v>
      </c>
      <c r="H1021" s="29"/>
    </row>
    <row r="1022" spans="1:8" s="30" customFormat="1">
      <c r="A1022" s="85">
        <v>44751</v>
      </c>
      <c r="B1022" s="65" t="s">
        <v>918</v>
      </c>
      <c r="C1022" s="24" t="s">
        <v>21</v>
      </c>
      <c r="D1022" s="86">
        <v>10000</v>
      </c>
      <c r="E1022" s="70"/>
      <c r="F1022" s="99">
        <f t="shared" si="16"/>
        <v>212745582</v>
      </c>
      <c r="G1022" s="60">
        <v>3</v>
      </c>
      <c r="H1022" s="29"/>
    </row>
    <row r="1023" spans="1:8" s="30" customFormat="1">
      <c r="A1023" s="85">
        <v>44751</v>
      </c>
      <c r="B1023" s="65" t="s">
        <v>918</v>
      </c>
      <c r="C1023" s="24" t="s">
        <v>149</v>
      </c>
      <c r="D1023" s="86">
        <v>1000000</v>
      </c>
      <c r="E1023" s="70"/>
      <c r="F1023" s="99">
        <f t="shared" si="16"/>
        <v>213745582</v>
      </c>
      <c r="G1023" s="60">
        <v>3</v>
      </c>
      <c r="H1023" s="29"/>
    </row>
    <row r="1024" spans="1:8" s="30" customFormat="1">
      <c r="A1024" s="85">
        <v>44751</v>
      </c>
      <c r="B1024" s="65" t="s">
        <v>918</v>
      </c>
      <c r="C1024" s="24" t="s">
        <v>954</v>
      </c>
      <c r="D1024" s="86">
        <v>200000</v>
      </c>
      <c r="E1024" s="70"/>
      <c r="F1024" s="99">
        <f t="shared" si="16"/>
        <v>213945582</v>
      </c>
      <c r="G1024" s="60">
        <v>3</v>
      </c>
      <c r="H1024" s="29"/>
    </row>
    <row r="1025" spans="1:8" s="30" customFormat="1">
      <c r="A1025" s="85">
        <v>44751</v>
      </c>
      <c r="B1025" s="65" t="s">
        <v>918</v>
      </c>
      <c r="C1025" s="24" t="s">
        <v>21</v>
      </c>
      <c r="D1025" s="86">
        <v>5000</v>
      </c>
      <c r="E1025" s="70"/>
      <c r="F1025" s="99">
        <f t="shared" si="16"/>
        <v>213950582</v>
      </c>
      <c r="G1025" s="60">
        <v>3</v>
      </c>
      <c r="H1025" s="29"/>
    </row>
    <row r="1026" spans="1:8" s="30" customFormat="1">
      <c r="A1026" s="85">
        <v>44751</v>
      </c>
      <c r="B1026" s="65" t="s">
        <v>918</v>
      </c>
      <c r="C1026" s="24" t="s">
        <v>982</v>
      </c>
      <c r="D1026" s="86">
        <v>50000</v>
      </c>
      <c r="E1026" s="70"/>
      <c r="F1026" s="99">
        <f t="shared" si="16"/>
        <v>214000582</v>
      </c>
      <c r="G1026" s="60">
        <v>3</v>
      </c>
      <c r="H1026" s="29"/>
    </row>
    <row r="1027" spans="1:8" s="30" customFormat="1">
      <c r="A1027" s="85">
        <v>44752</v>
      </c>
      <c r="B1027" s="65" t="s">
        <v>919</v>
      </c>
      <c r="C1027" s="24" t="s">
        <v>21</v>
      </c>
      <c r="D1027" s="86">
        <v>20000</v>
      </c>
      <c r="E1027" s="70"/>
      <c r="F1027" s="99">
        <f t="shared" si="16"/>
        <v>214020582</v>
      </c>
      <c r="G1027" s="60">
        <v>3</v>
      </c>
      <c r="H1027" s="29"/>
    </row>
    <row r="1028" spans="1:8" s="30" customFormat="1">
      <c r="A1028" s="85">
        <v>44752</v>
      </c>
      <c r="B1028" s="65" t="s">
        <v>919</v>
      </c>
      <c r="C1028" s="24" t="s">
        <v>21</v>
      </c>
      <c r="D1028" s="86">
        <v>20000</v>
      </c>
      <c r="E1028" s="70"/>
      <c r="F1028" s="99">
        <f t="shared" si="16"/>
        <v>214040582</v>
      </c>
      <c r="G1028" s="60">
        <v>3</v>
      </c>
      <c r="H1028" s="29"/>
    </row>
    <row r="1029" spans="1:8" s="30" customFormat="1">
      <c r="A1029" s="85">
        <v>44752</v>
      </c>
      <c r="B1029" s="65" t="s">
        <v>919</v>
      </c>
      <c r="C1029" s="24" t="s">
        <v>21</v>
      </c>
      <c r="D1029" s="86">
        <v>10000</v>
      </c>
      <c r="E1029" s="70"/>
      <c r="F1029" s="99">
        <f t="shared" si="16"/>
        <v>214050582</v>
      </c>
      <c r="G1029" s="60">
        <v>3</v>
      </c>
      <c r="H1029" s="29"/>
    </row>
    <row r="1030" spans="1:8" s="30" customFormat="1">
      <c r="A1030" s="85">
        <v>44752</v>
      </c>
      <c r="B1030" s="65" t="s">
        <v>919</v>
      </c>
      <c r="C1030" s="24" t="s">
        <v>331</v>
      </c>
      <c r="D1030" s="86">
        <v>200000</v>
      </c>
      <c r="E1030" s="70"/>
      <c r="F1030" s="99">
        <f t="shared" si="16"/>
        <v>214250582</v>
      </c>
      <c r="G1030" s="60">
        <v>3</v>
      </c>
      <c r="H1030" s="29"/>
    </row>
    <row r="1031" spans="1:8" s="30" customFormat="1">
      <c r="A1031" s="85">
        <v>44753</v>
      </c>
      <c r="B1031" s="65" t="s">
        <v>920</v>
      </c>
      <c r="C1031" s="24" t="s">
        <v>21</v>
      </c>
      <c r="D1031" s="86">
        <v>20000</v>
      </c>
      <c r="E1031" s="70"/>
      <c r="F1031" s="99">
        <f t="shared" si="16"/>
        <v>214270582</v>
      </c>
      <c r="G1031" s="60">
        <v>3</v>
      </c>
      <c r="H1031" s="29"/>
    </row>
    <row r="1032" spans="1:8" s="30" customFormat="1">
      <c r="A1032" s="85">
        <v>44753</v>
      </c>
      <c r="B1032" s="65" t="s">
        <v>920</v>
      </c>
      <c r="C1032" s="24" t="s">
        <v>21</v>
      </c>
      <c r="D1032" s="86">
        <v>10000</v>
      </c>
      <c r="E1032" s="70"/>
      <c r="F1032" s="99">
        <f t="shared" si="16"/>
        <v>214280582</v>
      </c>
      <c r="G1032" s="60">
        <v>3</v>
      </c>
      <c r="H1032" s="29"/>
    </row>
    <row r="1033" spans="1:8" s="30" customFormat="1">
      <c r="A1033" s="85">
        <v>44754</v>
      </c>
      <c r="B1033" s="65" t="s">
        <v>921</v>
      </c>
      <c r="C1033" s="24" t="s">
        <v>21</v>
      </c>
      <c r="D1033" s="86">
        <v>5000</v>
      </c>
      <c r="E1033" s="70"/>
      <c r="F1033" s="99">
        <f t="shared" si="16"/>
        <v>214285582</v>
      </c>
      <c r="G1033" s="60">
        <v>3</v>
      </c>
      <c r="H1033" s="29"/>
    </row>
    <row r="1034" spans="1:8" s="30" customFormat="1">
      <c r="A1034" s="85">
        <v>44754</v>
      </c>
      <c r="B1034" s="65" t="s">
        <v>921</v>
      </c>
      <c r="C1034" s="289" t="s">
        <v>955</v>
      </c>
      <c r="D1034" s="86">
        <v>100000</v>
      </c>
      <c r="E1034" s="70"/>
      <c r="F1034" s="99">
        <f t="shared" si="16"/>
        <v>214385582</v>
      </c>
      <c r="G1034" s="60">
        <v>3</v>
      </c>
      <c r="H1034" s="29"/>
    </row>
    <row r="1035" spans="1:8" s="30" customFormat="1">
      <c r="A1035" s="85">
        <v>44754</v>
      </c>
      <c r="B1035" s="65" t="s">
        <v>921</v>
      </c>
      <c r="C1035" s="24" t="s">
        <v>983</v>
      </c>
      <c r="D1035" s="86">
        <v>100000</v>
      </c>
      <c r="E1035" s="70"/>
      <c r="F1035" s="99">
        <f t="shared" si="16"/>
        <v>214485582</v>
      </c>
      <c r="G1035" s="60">
        <v>3</v>
      </c>
      <c r="H1035" s="29"/>
    </row>
    <row r="1036" spans="1:8" s="30" customFormat="1">
      <c r="A1036" s="85">
        <v>44754</v>
      </c>
      <c r="B1036" s="65" t="s">
        <v>921</v>
      </c>
      <c r="C1036" s="24" t="s">
        <v>21</v>
      </c>
      <c r="D1036" s="86">
        <v>10000</v>
      </c>
      <c r="E1036" s="70"/>
      <c r="F1036" s="99">
        <f t="shared" si="16"/>
        <v>214495582</v>
      </c>
      <c r="G1036" s="60">
        <v>3</v>
      </c>
      <c r="H1036" s="29"/>
    </row>
    <row r="1037" spans="1:8" s="30" customFormat="1">
      <c r="A1037" s="85">
        <v>44754</v>
      </c>
      <c r="B1037" s="65" t="s">
        <v>921</v>
      </c>
      <c r="C1037" s="24" t="s">
        <v>21</v>
      </c>
      <c r="D1037" s="86">
        <v>10000</v>
      </c>
      <c r="E1037" s="70"/>
      <c r="F1037" s="99">
        <f t="shared" si="16"/>
        <v>214505582</v>
      </c>
      <c r="G1037" s="60">
        <v>3</v>
      </c>
      <c r="H1037" s="29"/>
    </row>
    <row r="1038" spans="1:8" s="30" customFormat="1">
      <c r="A1038" s="85">
        <v>44754</v>
      </c>
      <c r="B1038" s="65" t="s">
        <v>921</v>
      </c>
      <c r="C1038" s="24" t="s">
        <v>21</v>
      </c>
      <c r="D1038" s="86">
        <v>10000</v>
      </c>
      <c r="E1038" s="70"/>
      <c r="F1038" s="99">
        <f t="shared" si="16"/>
        <v>214515582</v>
      </c>
      <c r="G1038" s="60">
        <v>3</v>
      </c>
      <c r="H1038" s="29"/>
    </row>
    <row r="1039" spans="1:8" s="30" customFormat="1">
      <c r="A1039" s="85">
        <v>44754</v>
      </c>
      <c r="B1039" s="65" t="s">
        <v>921</v>
      </c>
      <c r="C1039" s="24" t="s">
        <v>21</v>
      </c>
      <c r="D1039" s="86">
        <v>10000</v>
      </c>
      <c r="E1039" s="70"/>
      <c r="F1039" s="99">
        <f t="shared" si="16"/>
        <v>214525582</v>
      </c>
      <c r="G1039" s="60">
        <v>3</v>
      </c>
      <c r="H1039" s="29"/>
    </row>
    <row r="1040" spans="1:8" s="30" customFormat="1">
      <c r="A1040" s="85">
        <v>44755</v>
      </c>
      <c r="B1040" s="65" t="s">
        <v>922</v>
      </c>
      <c r="C1040" s="24" t="s">
        <v>984</v>
      </c>
      <c r="D1040" s="86">
        <v>200000</v>
      </c>
      <c r="E1040" s="70"/>
      <c r="F1040" s="99">
        <f t="shared" ref="F1040:F1103" si="17">F1039+D1040-E1040</f>
        <v>214725582</v>
      </c>
      <c r="G1040" s="60">
        <v>3</v>
      </c>
      <c r="H1040" s="29"/>
    </row>
    <row r="1041" spans="1:8" s="30" customFormat="1">
      <c r="A1041" s="85">
        <v>44755</v>
      </c>
      <c r="B1041" s="65" t="s">
        <v>922</v>
      </c>
      <c r="C1041" s="24" t="s">
        <v>985</v>
      </c>
      <c r="D1041" s="86">
        <v>300000</v>
      </c>
      <c r="E1041" s="70"/>
      <c r="F1041" s="99">
        <f t="shared" si="17"/>
        <v>215025582</v>
      </c>
      <c r="G1041" s="60">
        <v>3</v>
      </c>
      <c r="H1041" s="29"/>
    </row>
    <row r="1042" spans="1:8" s="30" customFormat="1" ht="25.5">
      <c r="A1042" s="85">
        <v>44755</v>
      </c>
      <c r="B1042" s="65" t="s">
        <v>922</v>
      </c>
      <c r="C1042" s="289" t="s">
        <v>25</v>
      </c>
      <c r="D1042" s="86">
        <v>750000</v>
      </c>
      <c r="E1042" s="70"/>
      <c r="F1042" s="99">
        <f t="shared" si="17"/>
        <v>215775582</v>
      </c>
      <c r="G1042" s="60">
        <v>3</v>
      </c>
      <c r="H1042" s="29"/>
    </row>
    <row r="1043" spans="1:8" s="30" customFormat="1">
      <c r="A1043" s="85">
        <v>44756</v>
      </c>
      <c r="B1043" s="65" t="s">
        <v>923</v>
      </c>
      <c r="C1043" s="24" t="s">
        <v>2458</v>
      </c>
      <c r="D1043" s="86">
        <v>100000</v>
      </c>
      <c r="E1043" s="70"/>
      <c r="F1043" s="99">
        <f t="shared" si="17"/>
        <v>215875582</v>
      </c>
      <c r="G1043" s="60">
        <v>3</v>
      </c>
      <c r="H1043" s="29"/>
    </row>
    <row r="1044" spans="1:8" s="30" customFormat="1">
      <c r="A1044" s="85">
        <v>44756</v>
      </c>
      <c r="B1044" s="65" t="s">
        <v>923</v>
      </c>
      <c r="C1044" s="24" t="s">
        <v>21</v>
      </c>
      <c r="D1044" s="86">
        <v>1</v>
      </c>
      <c r="E1044" s="70"/>
      <c r="F1044" s="99">
        <f t="shared" si="17"/>
        <v>215875583</v>
      </c>
      <c r="G1044" s="60">
        <v>3</v>
      </c>
      <c r="H1044" s="29"/>
    </row>
    <row r="1045" spans="1:8" s="30" customFormat="1">
      <c r="A1045" s="85">
        <v>44756</v>
      </c>
      <c r="B1045" s="65" t="s">
        <v>923</v>
      </c>
      <c r="C1045" s="24" t="s">
        <v>21</v>
      </c>
      <c r="D1045" s="86">
        <v>20000</v>
      </c>
      <c r="E1045" s="70"/>
      <c r="F1045" s="99">
        <f t="shared" si="17"/>
        <v>215895583</v>
      </c>
      <c r="G1045" s="60">
        <v>3</v>
      </c>
      <c r="H1045" s="29"/>
    </row>
    <row r="1046" spans="1:8" s="30" customFormat="1">
      <c r="A1046" s="85">
        <v>44756</v>
      </c>
      <c r="B1046" s="65" t="s">
        <v>923</v>
      </c>
      <c r="C1046" s="24" t="s">
        <v>21</v>
      </c>
      <c r="D1046" s="86">
        <v>10000</v>
      </c>
      <c r="E1046" s="70"/>
      <c r="F1046" s="99">
        <f t="shared" si="17"/>
        <v>215905583</v>
      </c>
      <c r="G1046" s="60">
        <v>3</v>
      </c>
      <c r="H1046" s="29"/>
    </row>
    <row r="1047" spans="1:8" s="30" customFormat="1">
      <c r="A1047" s="85">
        <v>44756</v>
      </c>
      <c r="B1047" s="65" t="s">
        <v>923</v>
      </c>
      <c r="C1047" s="24" t="s">
        <v>986</v>
      </c>
      <c r="D1047" s="86">
        <v>500000</v>
      </c>
      <c r="E1047" s="70"/>
      <c r="F1047" s="99">
        <f t="shared" si="17"/>
        <v>216405583</v>
      </c>
      <c r="G1047" s="60">
        <v>3</v>
      </c>
      <c r="H1047" s="29"/>
    </row>
    <row r="1048" spans="1:8" s="30" customFormat="1">
      <c r="A1048" s="85">
        <v>44756</v>
      </c>
      <c r="B1048" s="65" t="s">
        <v>923</v>
      </c>
      <c r="C1048" s="24" t="s">
        <v>987</v>
      </c>
      <c r="D1048" s="86">
        <v>200000</v>
      </c>
      <c r="E1048" s="70"/>
      <c r="F1048" s="99">
        <f t="shared" si="17"/>
        <v>216605583</v>
      </c>
      <c r="G1048" s="60">
        <v>3</v>
      </c>
      <c r="H1048" s="29"/>
    </row>
    <row r="1049" spans="1:8" s="30" customFormat="1">
      <c r="A1049" s="85">
        <v>44756</v>
      </c>
      <c r="B1049" s="65" t="s">
        <v>923</v>
      </c>
      <c r="C1049" s="24" t="s">
        <v>21</v>
      </c>
      <c r="D1049" s="86">
        <v>10000</v>
      </c>
      <c r="E1049" s="70"/>
      <c r="F1049" s="99">
        <f t="shared" si="17"/>
        <v>216615583</v>
      </c>
      <c r="G1049" s="60">
        <v>3</v>
      </c>
      <c r="H1049" s="29"/>
    </row>
    <row r="1050" spans="1:8" s="30" customFormat="1">
      <c r="A1050" s="85">
        <v>44756</v>
      </c>
      <c r="B1050" s="65" t="s">
        <v>923</v>
      </c>
      <c r="C1050" s="24" t="s">
        <v>21</v>
      </c>
      <c r="D1050" s="86">
        <v>20000</v>
      </c>
      <c r="E1050" s="70"/>
      <c r="F1050" s="99">
        <f t="shared" si="17"/>
        <v>216635583</v>
      </c>
      <c r="G1050" s="60">
        <v>3</v>
      </c>
      <c r="H1050" s="29"/>
    </row>
    <row r="1051" spans="1:8" s="30" customFormat="1">
      <c r="A1051" s="85">
        <v>44757</v>
      </c>
      <c r="B1051" s="65" t="s">
        <v>924</v>
      </c>
      <c r="C1051" s="24" t="s">
        <v>21</v>
      </c>
      <c r="D1051" s="86">
        <v>2</v>
      </c>
      <c r="E1051" s="70"/>
      <c r="F1051" s="99">
        <f t="shared" si="17"/>
        <v>216635585</v>
      </c>
      <c r="G1051" s="60">
        <v>3</v>
      </c>
      <c r="H1051" s="29"/>
    </row>
    <row r="1052" spans="1:8" s="30" customFormat="1">
      <c r="A1052" s="85">
        <v>44757</v>
      </c>
      <c r="B1052" s="65" t="s">
        <v>924</v>
      </c>
      <c r="C1052" s="24" t="s">
        <v>988</v>
      </c>
      <c r="D1052" s="86">
        <v>65000</v>
      </c>
      <c r="E1052" s="70"/>
      <c r="F1052" s="99">
        <f t="shared" si="17"/>
        <v>216700585</v>
      </c>
      <c r="G1052" s="60">
        <v>3</v>
      </c>
      <c r="H1052" s="29"/>
    </row>
    <row r="1053" spans="1:8" s="30" customFormat="1">
      <c r="A1053" s="85">
        <v>44757</v>
      </c>
      <c r="B1053" s="65" t="s">
        <v>924</v>
      </c>
      <c r="C1053" s="24" t="s">
        <v>21</v>
      </c>
      <c r="D1053" s="86">
        <v>20000</v>
      </c>
      <c r="E1053" s="70"/>
      <c r="F1053" s="99">
        <f t="shared" si="17"/>
        <v>216720585</v>
      </c>
      <c r="G1053" s="60">
        <v>3</v>
      </c>
      <c r="H1053" s="29"/>
    </row>
    <row r="1054" spans="1:8" s="30" customFormat="1">
      <c r="A1054" s="85">
        <v>44757</v>
      </c>
      <c r="B1054" s="65" t="s">
        <v>924</v>
      </c>
      <c r="C1054" s="24" t="s">
        <v>989</v>
      </c>
      <c r="D1054" s="86">
        <v>500000</v>
      </c>
      <c r="E1054" s="70"/>
      <c r="F1054" s="99">
        <f t="shared" si="17"/>
        <v>217220585</v>
      </c>
      <c r="G1054" s="60">
        <v>3</v>
      </c>
      <c r="H1054" s="29"/>
    </row>
    <row r="1055" spans="1:8" s="30" customFormat="1">
      <c r="A1055" s="85">
        <v>44757</v>
      </c>
      <c r="B1055" s="65" t="s">
        <v>924</v>
      </c>
      <c r="C1055" s="24" t="s">
        <v>536</v>
      </c>
      <c r="D1055" s="86">
        <v>100000</v>
      </c>
      <c r="E1055" s="70"/>
      <c r="F1055" s="99">
        <f t="shared" si="17"/>
        <v>217320585</v>
      </c>
      <c r="G1055" s="60">
        <v>3</v>
      </c>
      <c r="H1055" s="29"/>
    </row>
    <row r="1056" spans="1:8" s="30" customFormat="1">
      <c r="A1056" s="85">
        <v>44757</v>
      </c>
      <c r="B1056" s="65" t="s">
        <v>924</v>
      </c>
      <c r="C1056" s="24" t="s">
        <v>990</v>
      </c>
      <c r="D1056" s="86">
        <v>100000</v>
      </c>
      <c r="E1056" s="70"/>
      <c r="F1056" s="99">
        <f t="shared" si="17"/>
        <v>217420585</v>
      </c>
      <c r="G1056" s="60">
        <v>3</v>
      </c>
      <c r="H1056" s="29"/>
    </row>
    <row r="1057" spans="1:8" s="30" customFormat="1">
      <c r="A1057" s="85">
        <v>44757</v>
      </c>
      <c r="B1057" s="65" t="s">
        <v>924</v>
      </c>
      <c r="C1057" s="24" t="s">
        <v>21</v>
      </c>
      <c r="D1057" s="86">
        <v>100000</v>
      </c>
      <c r="E1057" s="70"/>
      <c r="F1057" s="99">
        <f t="shared" si="17"/>
        <v>217520585</v>
      </c>
      <c r="G1057" s="60">
        <v>3</v>
      </c>
      <c r="H1057" s="29"/>
    </row>
    <row r="1058" spans="1:8" s="30" customFormat="1">
      <c r="A1058" s="85">
        <v>44757</v>
      </c>
      <c r="B1058" s="65" t="s">
        <v>924</v>
      </c>
      <c r="C1058" s="24" t="s">
        <v>991</v>
      </c>
      <c r="D1058" s="86">
        <v>400000</v>
      </c>
      <c r="E1058" s="70"/>
      <c r="F1058" s="99">
        <f t="shared" si="17"/>
        <v>217920585</v>
      </c>
      <c r="G1058" s="60">
        <v>3</v>
      </c>
      <c r="H1058" s="29"/>
    </row>
    <row r="1059" spans="1:8" s="30" customFormat="1">
      <c r="A1059" s="85">
        <v>44757</v>
      </c>
      <c r="B1059" s="65" t="s">
        <v>924</v>
      </c>
      <c r="C1059" s="24" t="s">
        <v>966</v>
      </c>
      <c r="D1059" s="86">
        <v>100000</v>
      </c>
      <c r="E1059" s="70"/>
      <c r="F1059" s="99">
        <f t="shared" si="17"/>
        <v>218020585</v>
      </c>
      <c r="G1059" s="60">
        <v>3</v>
      </c>
      <c r="H1059" s="29"/>
    </row>
    <row r="1060" spans="1:8" s="30" customFormat="1">
      <c r="A1060" s="85">
        <v>44757</v>
      </c>
      <c r="B1060" s="65" t="s">
        <v>924</v>
      </c>
      <c r="C1060" s="24" t="s">
        <v>992</v>
      </c>
      <c r="D1060" s="86">
        <v>50000</v>
      </c>
      <c r="E1060" s="70"/>
      <c r="F1060" s="99">
        <f t="shared" si="17"/>
        <v>218070585</v>
      </c>
      <c r="G1060" s="60">
        <v>3</v>
      </c>
      <c r="H1060" s="29"/>
    </row>
    <row r="1061" spans="1:8" s="30" customFormat="1">
      <c r="A1061" s="85">
        <v>44757</v>
      </c>
      <c r="B1061" s="65" t="s">
        <v>924</v>
      </c>
      <c r="C1061" s="24" t="s">
        <v>21</v>
      </c>
      <c r="D1061" s="86">
        <v>10000</v>
      </c>
      <c r="E1061" s="70"/>
      <c r="F1061" s="99">
        <f t="shared" si="17"/>
        <v>218080585</v>
      </c>
      <c r="G1061" s="60">
        <v>3</v>
      </c>
      <c r="H1061" s="29"/>
    </row>
    <row r="1062" spans="1:8" s="30" customFormat="1">
      <c r="A1062" s="85">
        <v>44757</v>
      </c>
      <c r="B1062" s="65" t="s">
        <v>924</v>
      </c>
      <c r="C1062" s="24" t="s">
        <v>993</v>
      </c>
      <c r="D1062" s="86">
        <v>200000</v>
      </c>
      <c r="E1062" s="70"/>
      <c r="F1062" s="99">
        <f t="shared" si="17"/>
        <v>218280585</v>
      </c>
      <c r="G1062" s="60">
        <v>3</v>
      </c>
      <c r="H1062" s="29"/>
    </row>
    <row r="1063" spans="1:8" s="30" customFormat="1">
      <c r="A1063" s="85">
        <v>44757</v>
      </c>
      <c r="B1063" s="65" t="s">
        <v>924</v>
      </c>
      <c r="C1063" s="24" t="s">
        <v>994</v>
      </c>
      <c r="D1063" s="86">
        <v>50000</v>
      </c>
      <c r="E1063" s="70"/>
      <c r="F1063" s="99">
        <f t="shared" si="17"/>
        <v>218330585</v>
      </c>
      <c r="G1063" s="60">
        <v>3</v>
      </c>
      <c r="H1063" s="29"/>
    </row>
    <row r="1064" spans="1:8" s="30" customFormat="1">
      <c r="A1064" s="85">
        <v>44758</v>
      </c>
      <c r="B1064" s="65" t="s">
        <v>925</v>
      </c>
      <c r="C1064" s="24" t="s">
        <v>21</v>
      </c>
      <c r="D1064" s="86">
        <v>64000</v>
      </c>
      <c r="E1064" s="70"/>
      <c r="F1064" s="99">
        <f t="shared" si="17"/>
        <v>218394585</v>
      </c>
      <c r="G1064" s="60">
        <v>3</v>
      </c>
      <c r="H1064" s="29"/>
    </row>
    <row r="1065" spans="1:8" s="30" customFormat="1">
      <c r="A1065" s="85">
        <v>44758</v>
      </c>
      <c r="B1065" s="65" t="s">
        <v>925</v>
      </c>
      <c r="C1065" s="24" t="s">
        <v>993</v>
      </c>
      <c r="D1065" s="86">
        <v>88000</v>
      </c>
      <c r="E1065" s="70"/>
      <c r="F1065" s="99">
        <f t="shared" si="17"/>
        <v>218482585</v>
      </c>
      <c r="G1065" s="60">
        <v>3</v>
      </c>
      <c r="H1065" s="29"/>
    </row>
    <row r="1066" spans="1:8" s="30" customFormat="1">
      <c r="A1066" s="85">
        <v>44758</v>
      </c>
      <c r="B1066" s="65" t="s">
        <v>925</v>
      </c>
      <c r="C1066" s="24" t="s">
        <v>21</v>
      </c>
      <c r="D1066" s="86">
        <v>10000</v>
      </c>
      <c r="E1066" s="70"/>
      <c r="F1066" s="99">
        <f t="shared" si="17"/>
        <v>218492585</v>
      </c>
      <c r="G1066" s="60">
        <v>3</v>
      </c>
      <c r="H1066" s="29"/>
    </row>
    <row r="1067" spans="1:8" s="30" customFormat="1">
      <c r="A1067" s="85">
        <v>44758</v>
      </c>
      <c r="B1067" s="65" t="s">
        <v>925</v>
      </c>
      <c r="C1067" s="24" t="s">
        <v>21</v>
      </c>
      <c r="D1067" s="86">
        <v>10000</v>
      </c>
      <c r="E1067" s="70"/>
      <c r="F1067" s="99">
        <f t="shared" si="17"/>
        <v>218502585</v>
      </c>
      <c r="G1067" s="60">
        <v>3</v>
      </c>
      <c r="H1067" s="29"/>
    </row>
    <row r="1068" spans="1:8" s="30" customFormat="1" ht="25.5">
      <c r="A1068" s="85">
        <v>44758</v>
      </c>
      <c r="B1068" s="65" t="s">
        <v>925</v>
      </c>
      <c r="C1068" s="289" t="s">
        <v>25</v>
      </c>
      <c r="D1068" s="86">
        <v>500000</v>
      </c>
      <c r="E1068" s="70"/>
      <c r="F1068" s="99">
        <f t="shared" si="17"/>
        <v>219002585</v>
      </c>
      <c r="G1068" s="60">
        <v>3</v>
      </c>
      <c r="H1068" s="29"/>
    </row>
    <row r="1069" spans="1:8" s="30" customFormat="1">
      <c r="A1069" s="85">
        <v>44758</v>
      </c>
      <c r="B1069" s="65" t="s">
        <v>925</v>
      </c>
      <c r="C1069" s="24" t="s">
        <v>21</v>
      </c>
      <c r="D1069" s="86">
        <v>100000</v>
      </c>
      <c r="E1069" s="70"/>
      <c r="F1069" s="99">
        <f t="shared" si="17"/>
        <v>219102585</v>
      </c>
      <c r="G1069" s="60">
        <v>3</v>
      </c>
      <c r="H1069" s="29"/>
    </row>
    <row r="1070" spans="1:8" s="30" customFormat="1">
      <c r="A1070" s="85">
        <v>44758</v>
      </c>
      <c r="B1070" s="65" t="s">
        <v>925</v>
      </c>
      <c r="C1070" s="24" t="s">
        <v>21</v>
      </c>
      <c r="D1070" s="86">
        <v>3</v>
      </c>
      <c r="E1070" s="70"/>
      <c r="F1070" s="99">
        <f t="shared" si="17"/>
        <v>219102588</v>
      </c>
      <c r="G1070" s="60">
        <v>3</v>
      </c>
      <c r="H1070" s="29"/>
    </row>
    <row r="1071" spans="1:8" s="30" customFormat="1">
      <c r="A1071" s="85">
        <v>44759</v>
      </c>
      <c r="B1071" s="65" t="s">
        <v>926</v>
      </c>
      <c r="C1071" s="24" t="s">
        <v>995</v>
      </c>
      <c r="D1071" s="86">
        <v>65000</v>
      </c>
      <c r="E1071" s="70"/>
      <c r="F1071" s="99">
        <f t="shared" si="17"/>
        <v>219167588</v>
      </c>
      <c r="G1071" s="60">
        <v>3</v>
      </c>
      <c r="H1071" s="29"/>
    </row>
    <row r="1072" spans="1:8" s="30" customFormat="1">
      <c r="A1072" s="85">
        <v>44759</v>
      </c>
      <c r="B1072" s="65" t="s">
        <v>926</v>
      </c>
      <c r="C1072" s="24" t="s">
        <v>21</v>
      </c>
      <c r="D1072" s="86">
        <v>10000</v>
      </c>
      <c r="E1072" s="70"/>
      <c r="F1072" s="99">
        <f t="shared" si="17"/>
        <v>219177588</v>
      </c>
      <c r="G1072" s="60">
        <v>3</v>
      </c>
      <c r="H1072" s="29"/>
    </row>
    <row r="1073" spans="1:8" s="30" customFormat="1">
      <c r="A1073" s="85">
        <v>44759</v>
      </c>
      <c r="B1073" s="65" t="s">
        <v>926</v>
      </c>
      <c r="C1073" s="24" t="s">
        <v>21</v>
      </c>
      <c r="D1073" s="86">
        <v>20000</v>
      </c>
      <c r="E1073" s="70"/>
      <c r="F1073" s="99">
        <f t="shared" si="17"/>
        <v>219197588</v>
      </c>
      <c r="G1073" s="60">
        <v>3</v>
      </c>
      <c r="H1073" s="29"/>
    </row>
    <row r="1074" spans="1:8" s="30" customFormat="1">
      <c r="A1074" s="85">
        <v>44759</v>
      </c>
      <c r="B1074" s="65" t="s">
        <v>926</v>
      </c>
      <c r="C1074" s="24" t="s">
        <v>21</v>
      </c>
      <c r="D1074" s="86">
        <v>10000</v>
      </c>
      <c r="E1074" s="70"/>
      <c r="F1074" s="99">
        <f t="shared" si="17"/>
        <v>219207588</v>
      </c>
      <c r="G1074" s="60">
        <v>3</v>
      </c>
      <c r="H1074" s="29"/>
    </row>
    <row r="1075" spans="1:8" s="30" customFormat="1">
      <c r="A1075" s="85">
        <v>44759</v>
      </c>
      <c r="B1075" s="65" t="s">
        <v>926</v>
      </c>
      <c r="C1075" s="24" t="s">
        <v>21</v>
      </c>
      <c r="D1075" s="86">
        <v>10000</v>
      </c>
      <c r="E1075" s="70"/>
      <c r="F1075" s="99">
        <f t="shared" si="17"/>
        <v>219217588</v>
      </c>
      <c r="G1075" s="60">
        <v>3</v>
      </c>
      <c r="H1075" s="29"/>
    </row>
    <row r="1076" spans="1:8" s="30" customFormat="1">
      <c r="A1076" s="85">
        <v>44759</v>
      </c>
      <c r="B1076" s="65" t="s">
        <v>926</v>
      </c>
      <c r="C1076" s="24" t="s">
        <v>21</v>
      </c>
      <c r="D1076" s="86">
        <v>20000</v>
      </c>
      <c r="E1076" s="70"/>
      <c r="F1076" s="99">
        <f t="shared" si="17"/>
        <v>219237588</v>
      </c>
      <c r="G1076" s="60">
        <v>3</v>
      </c>
      <c r="H1076" s="29"/>
    </row>
    <row r="1077" spans="1:8" s="30" customFormat="1">
      <c r="A1077" s="85">
        <v>44759</v>
      </c>
      <c r="B1077" s="65" t="s">
        <v>926</v>
      </c>
      <c r="C1077" s="24" t="s">
        <v>21</v>
      </c>
      <c r="D1077" s="86">
        <v>48000</v>
      </c>
      <c r="E1077" s="70"/>
      <c r="F1077" s="99">
        <f t="shared" si="17"/>
        <v>219285588</v>
      </c>
      <c r="G1077" s="60">
        <v>3</v>
      </c>
      <c r="H1077" s="29"/>
    </row>
    <row r="1078" spans="1:8" s="30" customFormat="1">
      <c r="A1078" s="85">
        <v>44760</v>
      </c>
      <c r="B1078" s="65" t="s">
        <v>927</v>
      </c>
      <c r="C1078" s="24" t="s">
        <v>21</v>
      </c>
      <c r="D1078" s="86">
        <v>5000</v>
      </c>
      <c r="E1078" s="70"/>
      <c r="F1078" s="99">
        <f t="shared" si="17"/>
        <v>219290588</v>
      </c>
      <c r="G1078" s="60">
        <v>3</v>
      </c>
      <c r="H1078" s="29"/>
    </row>
    <row r="1079" spans="1:8" s="30" customFormat="1">
      <c r="A1079" s="85">
        <v>44760</v>
      </c>
      <c r="B1079" s="65" t="s">
        <v>927</v>
      </c>
      <c r="C1079" s="24" t="s">
        <v>996</v>
      </c>
      <c r="D1079" s="86">
        <v>63000</v>
      </c>
      <c r="E1079" s="70"/>
      <c r="F1079" s="99">
        <f t="shared" si="17"/>
        <v>219353588</v>
      </c>
      <c r="G1079" s="60">
        <v>3</v>
      </c>
      <c r="H1079" s="29"/>
    </row>
    <row r="1080" spans="1:8" s="30" customFormat="1">
      <c r="A1080" s="85">
        <v>44760</v>
      </c>
      <c r="B1080" s="65" t="s">
        <v>927</v>
      </c>
      <c r="C1080" s="24" t="s">
        <v>997</v>
      </c>
      <c r="D1080" s="86">
        <v>65000</v>
      </c>
      <c r="E1080" s="70"/>
      <c r="F1080" s="99">
        <f t="shared" si="17"/>
        <v>219418588</v>
      </c>
      <c r="G1080" s="60">
        <v>3</v>
      </c>
      <c r="H1080" s="29"/>
    </row>
    <row r="1081" spans="1:8" s="30" customFormat="1">
      <c r="A1081" s="85">
        <v>44760</v>
      </c>
      <c r="B1081" s="65" t="s">
        <v>927</v>
      </c>
      <c r="C1081" s="24" t="s">
        <v>220</v>
      </c>
      <c r="D1081" s="86">
        <v>1000000</v>
      </c>
      <c r="E1081" s="70"/>
      <c r="F1081" s="99">
        <f t="shared" si="17"/>
        <v>220418588</v>
      </c>
      <c r="G1081" s="60">
        <v>3</v>
      </c>
      <c r="H1081" s="29"/>
    </row>
    <row r="1082" spans="1:8" s="30" customFormat="1">
      <c r="A1082" s="85">
        <v>44760</v>
      </c>
      <c r="B1082" s="65" t="s">
        <v>927</v>
      </c>
      <c r="C1082" s="289" t="s">
        <v>2431</v>
      </c>
      <c r="D1082" s="86">
        <v>500000</v>
      </c>
      <c r="E1082" s="70"/>
      <c r="F1082" s="99">
        <f t="shared" si="17"/>
        <v>220918588</v>
      </c>
      <c r="G1082" s="60">
        <v>3</v>
      </c>
      <c r="H1082" s="29"/>
    </row>
    <row r="1083" spans="1:8" s="30" customFormat="1">
      <c r="A1083" s="85">
        <v>44761</v>
      </c>
      <c r="B1083" s="65" t="s">
        <v>928</v>
      </c>
      <c r="C1083" s="24" t="s">
        <v>2448</v>
      </c>
      <c r="D1083" s="86">
        <v>300000</v>
      </c>
      <c r="E1083" s="70"/>
      <c r="F1083" s="99">
        <f t="shared" si="17"/>
        <v>221218588</v>
      </c>
      <c r="G1083" s="60">
        <v>3</v>
      </c>
      <c r="H1083" s="29"/>
    </row>
    <row r="1084" spans="1:8" s="30" customFormat="1">
      <c r="A1084" s="85">
        <v>44761</v>
      </c>
      <c r="B1084" s="65" t="s">
        <v>928</v>
      </c>
      <c r="C1084" s="24" t="s">
        <v>21</v>
      </c>
      <c r="D1084" s="86">
        <v>10000</v>
      </c>
      <c r="E1084" s="70"/>
      <c r="F1084" s="99">
        <f t="shared" si="17"/>
        <v>221228588</v>
      </c>
      <c r="G1084" s="60">
        <v>3</v>
      </c>
      <c r="H1084" s="29"/>
    </row>
    <row r="1085" spans="1:8" s="30" customFormat="1">
      <c r="A1085" s="85">
        <v>44761</v>
      </c>
      <c r="B1085" s="65" t="s">
        <v>928</v>
      </c>
      <c r="C1085" s="24" t="s">
        <v>21</v>
      </c>
      <c r="D1085" s="86">
        <v>10000</v>
      </c>
      <c r="E1085" s="70"/>
      <c r="F1085" s="99">
        <f t="shared" si="17"/>
        <v>221238588</v>
      </c>
      <c r="G1085" s="60">
        <v>3</v>
      </c>
      <c r="H1085" s="29"/>
    </row>
    <row r="1086" spans="1:8" s="30" customFormat="1">
      <c r="A1086" s="85">
        <v>44761</v>
      </c>
      <c r="B1086" s="65" t="s">
        <v>928</v>
      </c>
      <c r="C1086" s="24" t="s">
        <v>21</v>
      </c>
      <c r="D1086" s="86">
        <v>15</v>
      </c>
      <c r="E1086" s="70"/>
      <c r="F1086" s="99">
        <f t="shared" si="17"/>
        <v>221238603</v>
      </c>
      <c r="G1086" s="60">
        <v>3</v>
      </c>
      <c r="H1086" s="29"/>
    </row>
    <row r="1087" spans="1:8" s="30" customFormat="1">
      <c r="A1087" s="85">
        <v>44761</v>
      </c>
      <c r="B1087" s="65" t="s">
        <v>928</v>
      </c>
      <c r="C1087" s="24" t="s">
        <v>21</v>
      </c>
      <c r="D1087" s="86">
        <v>10000</v>
      </c>
      <c r="E1087" s="70"/>
      <c r="F1087" s="99">
        <f t="shared" si="17"/>
        <v>221248603</v>
      </c>
      <c r="G1087" s="60">
        <v>3</v>
      </c>
      <c r="H1087" s="29"/>
    </row>
    <row r="1088" spans="1:8" s="30" customFormat="1">
      <c r="A1088" s="85">
        <v>44761</v>
      </c>
      <c r="B1088" s="65" t="s">
        <v>928</v>
      </c>
      <c r="C1088" s="24" t="s">
        <v>21</v>
      </c>
      <c r="D1088" s="86">
        <v>70000</v>
      </c>
      <c r="E1088" s="70"/>
      <c r="F1088" s="99">
        <f t="shared" si="17"/>
        <v>221318603</v>
      </c>
      <c r="G1088" s="60">
        <v>3</v>
      </c>
      <c r="H1088" s="29"/>
    </row>
    <row r="1089" spans="1:8" s="30" customFormat="1">
      <c r="A1089" s="85">
        <v>44761</v>
      </c>
      <c r="B1089" s="65" t="s">
        <v>928</v>
      </c>
      <c r="C1089" s="24" t="s">
        <v>21</v>
      </c>
      <c r="D1089" s="86">
        <v>20000</v>
      </c>
      <c r="E1089" s="70"/>
      <c r="F1089" s="99">
        <f t="shared" si="17"/>
        <v>221338603</v>
      </c>
      <c r="G1089" s="60">
        <v>3</v>
      </c>
      <c r="H1089" s="29"/>
    </row>
    <row r="1090" spans="1:8" s="30" customFormat="1">
      <c r="A1090" s="85">
        <v>44761</v>
      </c>
      <c r="B1090" s="65" t="s">
        <v>928</v>
      </c>
      <c r="C1090" s="24" t="s">
        <v>21</v>
      </c>
      <c r="D1090" s="86">
        <v>20000</v>
      </c>
      <c r="E1090" s="70"/>
      <c r="F1090" s="99">
        <f t="shared" si="17"/>
        <v>221358603</v>
      </c>
      <c r="G1090" s="60">
        <v>3</v>
      </c>
      <c r="H1090" s="29"/>
    </row>
    <row r="1091" spans="1:8" s="30" customFormat="1">
      <c r="A1091" s="85">
        <v>44762</v>
      </c>
      <c r="B1091" s="65" t="s">
        <v>929</v>
      </c>
      <c r="C1091" s="24" t="s">
        <v>146</v>
      </c>
      <c r="D1091" s="86">
        <v>200000</v>
      </c>
      <c r="E1091" s="70"/>
      <c r="F1091" s="99">
        <f t="shared" si="17"/>
        <v>221558603</v>
      </c>
      <c r="G1091" s="60">
        <v>3</v>
      </c>
      <c r="H1091" s="29"/>
    </row>
    <row r="1092" spans="1:8" s="30" customFormat="1">
      <c r="A1092" s="85">
        <v>44762</v>
      </c>
      <c r="B1092" s="65" t="s">
        <v>929</v>
      </c>
      <c r="C1092" s="24" t="s">
        <v>21</v>
      </c>
      <c r="D1092" s="86">
        <v>5000</v>
      </c>
      <c r="E1092" s="70"/>
      <c r="F1092" s="99">
        <f t="shared" si="17"/>
        <v>221563603</v>
      </c>
      <c r="G1092" s="60">
        <v>3</v>
      </c>
      <c r="H1092" s="29"/>
    </row>
    <row r="1093" spans="1:8" s="30" customFormat="1">
      <c r="A1093" s="85">
        <v>44762</v>
      </c>
      <c r="B1093" s="65" t="s">
        <v>929</v>
      </c>
      <c r="C1093" s="24" t="s">
        <v>343</v>
      </c>
      <c r="D1093" s="86">
        <v>100000</v>
      </c>
      <c r="E1093" s="70"/>
      <c r="F1093" s="99">
        <f t="shared" si="17"/>
        <v>221663603</v>
      </c>
      <c r="G1093" s="60">
        <v>3</v>
      </c>
      <c r="H1093" s="29"/>
    </row>
    <row r="1094" spans="1:8" s="30" customFormat="1">
      <c r="A1094" s="85">
        <v>44762</v>
      </c>
      <c r="B1094" s="65" t="s">
        <v>929</v>
      </c>
      <c r="C1094" s="24" t="s">
        <v>21</v>
      </c>
      <c r="D1094" s="86">
        <v>10000</v>
      </c>
      <c r="E1094" s="70"/>
      <c r="F1094" s="99">
        <f t="shared" si="17"/>
        <v>221673603</v>
      </c>
      <c r="G1094" s="60">
        <v>3</v>
      </c>
      <c r="H1094" s="29"/>
    </row>
    <row r="1095" spans="1:8" s="30" customFormat="1">
      <c r="A1095" s="85">
        <v>44762</v>
      </c>
      <c r="B1095" s="65" t="s">
        <v>929</v>
      </c>
      <c r="C1095" s="24" t="s">
        <v>21</v>
      </c>
      <c r="D1095" s="86">
        <v>10000</v>
      </c>
      <c r="E1095" s="70"/>
      <c r="F1095" s="99">
        <f t="shared" si="17"/>
        <v>221683603</v>
      </c>
      <c r="G1095" s="60">
        <v>3</v>
      </c>
      <c r="H1095" s="29"/>
    </row>
    <row r="1096" spans="1:8" s="30" customFormat="1">
      <c r="A1096" s="85">
        <v>44762</v>
      </c>
      <c r="B1096" s="65" t="s">
        <v>929</v>
      </c>
      <c r="C1096" s="24" t="s">
        <v>21</v>
      </c>
      <c r="D1096" s="86">
        <v>10000</v>
      </c>
      <c r="E1096" s="70"/>
      <c r="F1096" s="99">
        <f t="shared" si="17"/>
        <v>221693603</v>
      </c>
      <c r="G1096" s="60">
        <v>3</v>
      </c>
      <c r="H1096" s="29"/>
    </row>
    <row r="1097" spans="1:8" s="30" customFormat="1">
      <c r="A1097" s="85">
        <v>44762</v>
      </c>
      <c r="B1097" s="65" t="s">
        <v>929</v>
      </c>
      <c r="C1097" s="24" t="s">
        <v>21</v>
      </c>
      <c r="D1097" s="86">
        <v>10000</v>
      </c>
      <c r="E1097" s="70"/>
      <c r="F1097" s="99">
        <f t="shared" si="17"/>
        <v>221703603</v>
      </c>
      <c r="G1097" s="60">
        <v>3</v>
      </c>
      <c r="H1097" s="29"/>
    </row>
    <row r="1098" spans="1:8" s="30" customFormat="1">
      <c r="A1098" s="85">
        <v>44762</v>
      </c>
      <c r="B1098" s="65" t="s">
        <v>929</v>
      </c>
      <c r="C1098" s="24" t="s">
        <v>21</v>
      </c>
      <c r="D1098" s="86">
        <v>10000</v>
      </c>
      <c r="E1098" s="70"/>
      <c r="F1098" s="99">
        <f t="shared" si="17"/>
        <v>221713603</v>
      </c>
      <c r="G1098" s="60">
        <v>3</v>
      </c>
      <c r="H1098" s="29"/>
    </row>
    <row r="1099" spans="1:8" s="30" customFormat="1">
      <c r="A1099" s="85">
        <v>44762</v>
      </c>
      <c r="B1099" s="65" t="s">
        <v>929</v>
      </c>
      <c r="C1099" s="24" t="s">
        <v>21</v>
      </c>
      <c r="D1099" s="86">
        <v>100000</v>
      </c>
      <c r="E1099" s="70"/>
      <c r="F1099" s="99">
        <f t="shared" si="17"/>
        <v>221813603</v>
      </c>
      <c r="G1099" s="60">
        <v>3</v>
      </c>
      <c r="H1099" s="29"/>
    </row>
    <row r="1100" spans="1:8" s="30" customFormat="1">
      <c r="A1100" s="85">
        <v>44762</v>
      </c>
      <c r="B1100" s="65" t="s">
        <v>929</v>
      </c>
      <c r="C1100" s="24" t="s">
        <v>21</v>
      </c>
      <c r="D1100" s="86">
        <v>10000</v>
      </c>
      <c r="E1100" s="70"/>
      <c r="F1100" s="99">
        <f t="shared" si="17"/>
        <v>221823603</v>
      </c>
      <c r="G1100" s="60">
        <v>3</v>
      </c>
      <c r="H1100" s="29"/>
    </row>
    <row r="1101" spans="1:8" s="30" customFormat="1">
      <c r="A1101" s="85">
        <v>44762</v>
      </c>
      <c r="B1101" s="65" t="s">
        <v>929</v>
      </c>
      <c r="C1101" s="24" t="s">
        <v>21</v>
      </c>
      <c r="D1101" s="86">
        <v>20000</v>
      </c>
      <c r="E1101" s="70"/>
      <c r="F1101" s="99">
        <f t="shared" si="17"/>
        <v>221843603</v>
      </c>
      <c r="G1101" s="60">
        <v>3</v>
      </c>
      <c r="H1101" s="29"/>
    </row>
    <row r="1102" spans="1:8" s="30" customFormat="1">
      <c r="A1102" s="85">
        <v>44763</v>
      </c>
      <c r="B1102" s="65" t="s">
        <v>930</v>
      </c>
      <c r="C1102" s="24" t="s">
        <v>21</v>
      </c>
      <c r="D1102" s="86">
        <v>500000</v>
      </c>
      <c r="E1102" s="70"/>
      <c r="F1102" s="99">
        <f t="shared" si="17"/>
        <v>222343603</v>
      </c>
      <c r="G1102" s="60">
        <v>3</v>
      </c>
      <c r="H1102" s="29"/>
    </row>
    <row r="1103" spans="1:8" s="30" customFormat="1">
      <c r="A1103" s="85">
        <v>44763</v>
      </c>
      <c r="B1103" s="65" t="s">
        <v>930</v>
      </c>
      <c r="C1103" s="24" t="s">
        <v>21</v>
      </c>
      <c r="D1103" s="86">
        <v>10000</v>
      </c>
      <c r="E1103" s="70"/>
      <c r="F1103" s="99">
        <f t="shared" si="17"/>
        <v>222353603</v>
      </c>
      <c r="G1103" s="60">
        <v>3</v>
      </c>
      <c r="H1103" s="29"/>
    </row>
    <row r="1104" spans="1:8" s="30" customFormat="1">
      <c r="A1104" s="85">
        <v>44763</v>
      </c>
      <c r="B1104" s="65" t="s">
        <v>930</v>
      </c>
      <c r="C1104" s="24" t="s">
        <v>21</v>
      </c>
      <c r="D1104" s="86">
        <v>1000</v>
      </c>
      <c r="E1104" s="70"/>
      <c r="F1104" s="99">
        <f t="shared" ref="F1104:F1167" si="18">F1103+D1104-E1104</f>
        <v>222354603</v>
      </c>
      <c r="G1104" s="60">
        <v>3</v>
      </c>
      <c r="H1104" s="29"/>
    </row>
    <row r="1105" spans="1:8" s="30" customFormat="1">
      <c r="A1105" s="85">
        <v>44763</v>
      </c>
      <c r="B1105" s="65" t="s">
        <v>930</v>
      </c>
      <c r="C1105" s="24" t="s">
        <v>509</v>
      </c>
      <c r="D1105" s="86">
        <v>50000</v>
      </c>
      <c r="E1105" s="70"/>
      <c r="F1105" s="99">
        <f t="shared" si="18"/>
        <v>222404603</v>
      </c>
      <c r="G1105" s="60">
        <v>3</v>
      </c>
      <c r="H1105" s="29"/>
    </row>
    <row r="1106" spans="1:8" s="30" customFormat="1">
      <c r="A1106" s="85">
        <v>44763</v>
      </c>
      <c r="B1106" s="65" t="s">
        <v>930</v>
      </c>
      <c r="C1106" s="24" t="s">
        <v>21</v>
      </c>
      <c r="D1106" s="86">
        <v>10000</v>
      </c>
      <c r="E1106" s="70"/>
      <c r="F1106" s="99">
        <f t="shared" si="18"/>
        <v>222414603</v>
      </c>
      <c r="G1106" s="60">
        <v>3</v>
      </c>
      <c r="H1106" s="29"/>
    </row>
    <row r="1107" spans="1:8" s="30" customFormat="1">
      <c r="A1107" s="85">
        <v>44763</v>
      </c>
      <c r="B1107" s="65" t="s">
        <v>930</v>
      </c>
      <c r="C1107" s="24" t="s">
        <v>998</v>
      </c>
      <c r="D1107" s="86">
        <v>200000</v>
      </c>
      <c r="E1107" s="70"/>
      <c r="F1107" s="99">
        <f t="shared" si="18"/>
        <v>222614603</v>
      </c>
      <c r="G1107" s="60">
        <v>3</v>
      </c>
      <c r="H1107" s="29"/>
    </row>
    <row r="1108" spans="1:8" s="30" customFormat="1">
      <c r="A1108" s="85">
        <v>44763</v>
      </c>
      <c r="B1108" s="65" t="s">
        <v>930</v>
      </c>
      <c r="C1108" s="24" t="s">
        <v>21</v>
      </c>
      <c r="D1108" s="86">
        <v>10000</v>
      </c>
      <c r="E1108" s="70"/>
      <c r="F1108" s="99">
        <f t="shared" si="18"/>
        <v>222624603</v>
      </c>
      <c r="G1108" s="60">
        <v>3</v>
      </c>
      <c r="H1108" s="29"/>
    </row>
    <row r="1109" spans="1:8" s="30" customFormat="1">
      <c r="A1109" s="85">
        <v>44763</v>
      </c>
      <c r="B1109" s="65" t="s">
        <v>930</v>
      </c>
      <c r="C1109" s="24" t="s">
        <v>21</v>
      </c>
      <c r="D1109" s="86">
        <v>10000</v>
      </c>
      <c r="E1109" s="70"/>
      <c r="F1109" s="99">
        <f t="shared" si="18"/>
        <v>222634603</v>
      </c>
      <c r="G1109" s="60">
        <v>3</v>
      </c>
      <c r="H1109" s="29"/>
    </row>
    <row r="1110" spans="1:8" s="30" customFormat="1">
      <c r="A1110" s="85">
        <v>44763</v>
      </c>
      <c r="B1110" s="65" t="s">
        <v>930</v>
      </c>
      <c r="C1110" s="24" t="s">
        <v>21</v>
      </c>
      <c r="D1110" s="86">
        <v>10000</v>
      </c>
      <c r="E1110" s="70"/>
      <c r="F1110" s="99">
        <f t="shared" si="18"/>
        <v>222644603</v>
      </c>
      <c r="G1110" s="60">
        <v>3</v>
      </c>
      <c r="H1110" s="29"/>
    </row>
    <row r="1111" spans="1:8" s="30" customFormat="1">
      <c r="A1111" s="85">
        <v>44763</v>
      </c>
      <c r="B1111" s="65" t="s">
        <v>930</v>
      </c>
      <c r="C1111" s="24" t="s">
        <v>21</v>
      </c>
      <c r="D1111" s="86">
        <v>10000</v>
      </c>
      <c r="E1111" s="70"/>
      <c r="F1111" s="99">
        <f t="shared" si="18"/>
        <v>222654603</v>
      </c>
      <c r="G1111" s="60">
        <v>3</v>
      </c>
      <c r="H1111" s="29"/>
    </row>
    <row r="1112" spans="1:8" s="30" customFormat="1">
      <c r="A1112" s="85">
        <v>44764</v>
      </c>
      <c r="B1112" s="65" t="s">
        <v>931</v>
      </c>
      <c r="C1112" s="24" t="s">
        <v>21</v>
      </c>
      <c r="D1112" s="86">
        <v>200000</v>
      </c>
      <c r="E1112" s="70"/>
      <c r="F1112" s="99">
        <f t="shared" si="18"/>
        <v>222854603</v>
      </c>
      <c r="G1112" s="60">
        <v>3</v>
      </c>
      <c r="H1112" s="29"/>
    </row>
    <row r="1113" spans="1:8" s="30" customFormat="1">
      <c r="A1113" s="85">
        <v>44764</v>
      </c>
      <c r="B1113" s="65" t="s">
        <v>931</v>
      </c>
      <c r="C1113" s="24" t="s">
        <v>21</v>
      </c>
      <c r="D1113" s="86">
        <v>10000</v>
      </c>
      <c r="E1113" s="70"/>
      <c r="F1113" s="99">
        <f t="shared" si="18"/>
        <v>222864603</v>
      </c>
      <c r="G1113" s="60">
        <v>3</v>
      </c>
      <c r="H1113" s="29"/>
    </row>
    <row r="1114" spans="1:8" s="30" customFormat="1">
      <c r="A1114" s="85">
        <v>44764</v>
      </c>
      <c r="B1114" s="65" t="s">
        <v>931</v>
      </c>
      <c r="C1114" s="24" t="s">
        <v>21</v>
      </c>
      <c r="D1114" s="86">
        <v>10000</v>
      </c>
      <c r="E1114" s="70"/>
      <c r="F1114" s="99">
        <f t="shared" si="18"/>
        <v>222874603</v>
      </c>
      <c r="G1114" s="60">
        <v>3</v>
      </c>
      <c r="H1114" s="29"/>
    </row>
    <row r="1115" spans="1:8" s="30" customFormat="1">
      <c r="A1115" s="85">
        <v>44764</v>
      </c>
      <c r="B1115" s="65" t="s">
        <v>931</v>
      </c>
      <c r="C1115" s="24" t="s">
        <v>2459</v>
      </c>
      <c r="D1115" s="86">
        <v>8650000</v>
      </c>
      <c r="E1115" s="70"/>
      <c r="F1115" s="99">
        <f t="shared" si="18"/>
        <v>231524603</v>
      </c>
      <c r="G1115" s="60">
        <v>3</v>
      </c>
      <c r="H1115" s="29"/>
    </row>
    <row r="1116" spans="1:8" s="30" customFormat="1">
      <c r="A1116" s="85">
        <v>44764</v>
      </c>
      <c r="B1116" s="65" t="s">
        <v>931</v>
      </c>
      <c r="C1116" s="24" t="s">
        <v>21</v>
      </c>
      <c r="D1116" s="86">
        <v>10000</v>
      </c>
      <c r="E1116" s="70"/>
      <c r="F1116" s="99">
        <f t="shared" si="18"/>
        <v>231534603</v>
      </c>
      <c r="G1116" s="60">
        <v>3</v>
      </c>
      <c r="H1116" s="29"/>
    </row>
    <row r="1117" spans="1:8" s="30" customFormat="1">
      <c r="A1117" s="85">
        <v>44764</v>
      </c>
      <c r="B1117" s="65" t="s">
        <v>931</v>
      </c>
      <c r="C1117" s="24" t="s">
        <v>999</v>
      </c>
      <c r="D1117" s="86">
        <v>63000</v>
      </c>
      <c r="E1117" s="70"/>
      <c r="F1117" s="99">
        <f t="shared" si="18"/>
        <v>231597603</v>
      </c>
      <c r="G1117" s="60">
        <v>3</v>
      </c>
      <c r="H1117" s="29"/>
    </row>
    <row r="1118" spans="1:8" s="30" customFormat="1">
      <c r="A1118" s="85">
        <v>44764</v>
      </c>
      <c r="B1118" s="65" t="s">
        <v>931</v>
      </c>
      <c r="C1118" s="24" t="s">
        <v>21</v>
      </c>
      <c r="D1118" s="86">
        <v>10000</v>
      </c>
      <c r="E1118" s="70"/>
      <c r="F1118" s="99">
        <f t="shared" si="18"/>
        <v>231607603</v>
      </c>
      <c r="G1118" s="60">
        <v>3</v>
      </c>
      <c r="H1118" s="29"/>
    </row>
    <row r="1119" spans="1:8" s="30" customFormat="1">
      <c r="A1119" s="85">
        <v>44765</v>
      </c>
      <c r="B1119" s="65" t="s">
        <v>932</v>
      </c>
      <c r="C1119" s="24" t="s">
        <v>21</v>
      </c>
      <c r="D1119" s="86">
        <v>10000</v>
      </c>
      <c r="E1119" s="70"/>
      <c r="F1119" s="99">
        <f t="shared" si="18"/>
        <v>231617603</v>
      </c>
      <c r="G1119" s="60">
        <v>3</v>
      </c>
      <c r="H1119" s="29"/>
    </row>
    <row r="1120" spans="1:8" s="30" customFormat="1">
      <c r="A1120" s="85">
        <v>44765</v>
      </c>
      <c r="B1120" s="65" t="s">
        <v>932</v>
      </c>
      <c r="C1120" s="24" t="s">
        <v>1000</v>
      </c>
      <c r="D1120" s="86">
        <v>200000</v>
      </c>
      <c r="E1120" s="70"/>
      <c r="F1120" s="99">
        <f t="shared" si="18"/>
        <v>231817603</v>
      </c>
      <c r="G1120" s="60">
        <v>3</v>
      </c>
      <c r="H1120" s="29"/>
    </row>
    <row r="1121" spans="1:8" s="30" customFormat="1">
      <c r="A1121" s="85">
        <v>44765</v>
      </c>
      <c r="B1121" s="65" t="s">
        <v>932</v>
      </c>
      <c r="C1121" s="24" t="s">
        <v>21</v>
      </c>
      <c r="D1121" s="86">
        <v>10000</v>
      </c>
      <c r="E1121" s="70"/>
      <c r="F1121" s="99">
        <f t="shared" si="18"/>
        <v>231827603</v>
      </c>
      <c r="G1121" s="60">
        <v>3</v>
      </c>
      <c r="H1121" s="29"/>
    </row>
    <row r="1122" spans="1:8" s="30" customFormat="1">
      <c r="A1122" s="85">
        <v>44765</v>
      </c>
      <c r="B1122" s="65" t="s">
        <v>932</v>
      </c>
      <c r="C1122" s="24" t="s">
        <v>1001</v>
      </c>
      <c r="D1122" s="86">
        <v>3000000</v>
      </c>
      <c r="E1122" s="70"/>
      <c r="F1122" s="99">
        <f t="shared" si="18"/>
        <v>234827603</v>
      </c>
      <c r="G1122" s="60">
        <v>3</v>
      </c>
      <c r="H1122" s="29"/>
    </row>
    <row r="1123" spans="1:8" s="30" customFormat="1">
      <c r="A1123" s="85">
        <v>44765</v>
      </c>
      <c r="B1123" s="65" t="s">
        <v>932</v>
      </c>
      <c r="C1123" s="24" t="s">
        <v>21</v>
      </c>
      <c r="D1123" s="86">
        <v>20000</v>
      </c>
      <c r="E1123" s="70"/>
      <c r="F1123" s="99">
        <f t="shared" si="18"/>
        <v>234847603</v>
      </c>
      <c r="G1123" s="60">
        <v>3</v>
      </c>
      <c r="H1123" s="29"/>
    </row>
    <row r="1124" spans="1:8" s="30" customFormat="1">
      <c r="A1124" s="85">
        <v>44766</v>
      </c>
      <c r="B1124" s="65" t="s">
        <v>933</v>
      </c>
      <c r="C1124" s="24" t="s">
        <v>21</v>
      </c>
      <c r="D1124" s="86">
        <v>10000</v>
      </c>
      <c r="E1124" s="70"/>
      <c r="F1124" s="99">
        <f t="shared" si="18"/>
        <v>234857603</v>
      </c>
      <c r="G1124" s="60">
        <v>3</v>
      </c>
      <c r="H1124" s="29"/>
    </row>
    <row r="1125" spans="1:8" s="30" customFormat="1">
      <c r="A1125" s="85">
        <v>44766</v>
      </c>
      <c r="B1125" s="65" t="s">
        <v>933</v>
      </c>
      <c r="C1125" s="24" t="s">
        <v>21</v>
      </c>
      <c r="D1125" s="86">
        <v>10000</v>
      </c>
      <c r="E1125" s="70"/>
      <c r="F1125" s="99">
        <f t="shared" si="18"/>
        <v>234867603</v>
      </c>
      <c r="G1125" s="60">
        <v>3</v>
      </c>
      <c r="H1125" s="29"/>
    </row>
    <row r="1126" spans="1:8" s="30" customFormat="1">
      <c r="A1126" s="85">
        <v>44766</v>
      </c>
      <c r="B1126" s="65" t="s">
        <v>933</v>
      </c>
      <c r="C1126" s="24" t="s">
        <v>21</v>
      </c>
      <c r="D1126" s="86">
        <v>10000</v>
      </c>
      <c r="E1126" s="70"/>
      <c r="F1126" s="99">
        <f t="shared" si="18"/>
        <v>234877603</v>
      </c>
      <c r="G1126" s="60">
        <v>3</v>
      </c>
      <c r="H1126" s="29"/>
    </row>
    <row r="1127" spans="1:8" s="30" customFormat="1">
      <c r="A1127" s="85">
        <v>44766</v>
      </c>
      <c r="B1127" s="65" t="s">
        <v>933</v>
      </c>
      <c r="C1127" s="24" t="s">
        <v>21</v>
      </c>
      <c r="D1127" s="86">
        <v>10000</v>
      </c>
      <c r="E1127" s="70"/>
      <c r="F1127" s="99">
        <f t="shared" si="18"/>
        <v>234887603</v>
      </c>
      <c r="G1127" s="60">
        <v>3</v>
      </c>
      <c r="H1127" s="29"/>
    </row>
    <row r="1128" spans="1:8" s="30" customFormat="1">
      <c r="A1128" s="85">
        <v>44766</v>
      </c>
      <c r="B1128" s="65" t="s">
        <v>933</v>
      </c>
      <c r="C1128" s="24" t="s">
        <v>21</v>
      </c>
      <c r="D1128" s="86">
        <v>10000</v>
      </c>
      <c r="E1128" s="70"/>
      <c r="F1128" s="99">
        <f t="shared" si="18"/>
        <v>234897603</v>
      </c>
      <c r="G1128" s="60">
        <v>3</v>
      </c>
      <c r="H1128" s="29"/>
    </row>
    <row r="1129" spans="1:8" s="30" customFormat="1">
      <c r="A1129" s="85">
        <v>44767</v>
      </c>
      <c r="B1129" s="65" t="s">
        <v>934</v>
      </c>
      <c r="C1129" s="24" t="s">
        <v>294</v>
      </c>
      <c r="D1129" s="86">
        <v>200000</v>
      </c>
      <c r="E1129" s="70"/>
      <c r="F1129" s="99">
        <f t="shared" si="18"/>
        <v>235097603</v>
      </c>
      <c r="G1129" s="60">
        <v>3</v>
      </c>
      <c r="H1129" s="29"/>
    </row>
    <row r="1130" spans="1:8" s="30" customFormat="1">
      <c r="A1130" s="85">
        <v>44767</v>
      </c>
      <c r="B1130" s="65" t="s">
        <v>934</v>
      </c>
      <c r="C1130" s="24" t="s">
        <v>21</v>
      </c>
      <c r="D1130" s="86">
        <v>10000</v>
      </c>
      <c r="E1130" s="70"/>
      <c r="F1130" s="99">
        <f t="shared" si="18"/>
        <v>235107603</v>
      </c>
      <c r="G1130" s="60">
        <v>3</v>
      </c>
      <c r="H1130" s="29"/>
    </row>
    <row r="1131" spans="1:8" s="30" customFormat="1">
      <c r="A1131" s="85">
        <v>44767</v>
      </c>
      <c r="B1131" s="65" t="s">
        <v>934</v>
      </c>
      <c r="C1131" s="24" t="s">
        <v>21</v>
      </c>
      <c r="D1131" s="86">
        <v>10000</v>
      </c>
      <c r="E1131" s="70"/>
      <c r="F1131" s="99">
        <f t="shared" si="18"/>
        <v>235117603</v>
      </c>
      <c r="G1131" s="60">
        <v>3</v>
      </c>
      <c r="H1131" s="29"/>
    </row>
    <row r="1132" spans="1:8" s="30" customFormat="1">
      <c r="A1132" s="85">
        <v>44767</v>
      </c>
      <c r="B1132" s="65" t="s">
        <v>934</v>
      </c>
      <c r="C1132" s="24" t="s">
        <v>21</v>
      </c>
      <c r="D1132" s="86">
        <v>10000</v>
      </c>
      <c r="E1132" s="70"/>
      <c r="F1132" s="99">
        <f t="shared" si="18"/>
        <v>235127603</v>
      </c>
      <c r="G1132" s="60">
        <v>3</v>
      </c>
      <c r="H1132" s="29"/>
    </row>
    <row r="1133" spans="1:8" s="30" customFormat="1">
      <c r="A1133" s="85">
        <v>44767</v>
      </c>
      <c r="B1133" s="65" t="s">
        <v>934</v>
      </c>
      <c r="C1133" s="24" t="s">
        <v>1002</v>
      </c>
      <c r="D1133" s="86">
        <v>100000</v>
      </c>
      <c r="E1133" s="70"/>
      <c r="F1133" s="99">
        <f t="shared" si="18"/>
        <v>235227603</v>
      </c>
      <c r="G1133" s="60">
        <v>3</v>
      </c>
      <c r="H1133" s="29"/>
    </row>
    <row r="1134" spans="1:8" s="30" customFormat="1">
      <c r="A1134" s="85">
        <v>44767</v>
      </c>
      <c r="B1134" s="65" t="s">
        <v>934</v>
      </c>
      <c r="C1134" s="24" t="s">
        <v>21</v>
      </c>
      <c r="D1134" s="86">
        <v>10000</v>
      </c>
      <c r="E1134" s="70"/>
      <c r="F1134" s="99">
        <f t="shared" si="18"/>
        <v>235237603</v>
      </c>
      <c r="G1134" s="60">
        <v>3</v>
      </c>
      <c r="H1134" s="29"/>
    </row>
    <row r="1135" spans="1:8" s="30" customFormat="1">
      <c r="A1135" s="85">
        <v>44767</v>
      </c>
      <c r="B1135" s="65" t="s">
        <v>934</v>
      </c>
      <c r="C1135" s="24" t="s">
        <v>21</v>
      </c>
      <c r="D1135" s="86">
        <v>10000</v>
      </c>
      <c r="E1135" s="70"/>
      <c r="F1135" s="99">
        <f t="shared" si="18"/>
        <v>235247603</v>
      </c>
      <c r="G1135" s="60">
        <v>3</v>
      </c>
      <c r="H1135" s="29"/>
    </row>
    <row r="1136" spans="1:8" s="30" customFormat="1">
      <c r="A1136" s="85">
        <v>44767</v>
      </c>
      <c r="B1136" s="65" t="s">
        <v>934</v>
      </c>
      <c r="C1136" s="24" t="s">
        <v>21</v>
      </c>
      <c r="D1136" s="86">
        <v>10000</v>
      </c>
      <c r="E1136" s="70"/>
      <c r="F1136" s="99">
        <f t="shared" si="18"/>
        <v>235257603</v>
      </c>
      <c r="G1136" s="60">
        <v>3</v>
      </c>
      <c r="H1136" s="29"/>
    </row>
    <row r="1137" spans="1:8" s="30" customFormat="1">
      <c r="A1137" s="85">
        <v>44767</v>
      </c>
      <c r="B1137" s="65" t="s">
        <v>934</v>
      </c>
      <c r="C1137" s="24" t="s">
        <v>21</v>
      </c>
      <c r="D1137" s="86">
        <v>10000</v>
      </c>
      <c r="E1137" s="70"/>
      <c r="F1137" s="99">
        <f t="shared" si="18"/>
        <v>235267603</v>
      </c>
      <c r="G1137" s="60">
        <v>3</v>
      </c>
      <c r="H1137" s="29"/>
    </row>
    <row r="1138" spans="1:8" s="30" customFormat="1">
      <c r="A1138" s="85">
        <v>44767</v>
      </c>
      <c r="B1138" s="65" t="s">
        <v>934</v>
      </c>
      <c r="C1138" s="24" t="s">
        <v>21</v>
      </c>
      <c r="D1138" s="86">
        <v>10000</v>
      </c>
      <c r="E1138" s="70"/>
      <c r="F1138" s="99">
        <f t="shared" si="18"/>
        <v>235277603</v>
      </c>
      <c r="G1138" s="60">
        <v>3</v>
      </c>
      <c r="H1138" s="29"/>
    </row>
    <row r="1139" spans="1:8" s="30" customFormat="1">
      <c r="A1139" s="85">
        <v>44767</v>
      </c>
      <c r="B1139" s="65" t="s">
        <v>934</v>
      </c>
      <c r="C1139" s="24" t="s">
        <v>532</v>
      </c>
      <c r="D1139" s="86">
        <v>100000</v>
      </c>
      <c r="E1139" s="70"/>
      <c r="F1139" s="99">
        <f t="shared" si="18"/>
        <v>235377603</v>
      </c>
      <c r="G1139" s="60">
        <v>3</v>
      </c>
      <c r="H1139" s="29"/>
    </row>
    <row r="1140" spans="1:8" s="30" customFormat="1">
      <c r="A1140" s="85">
        <v>44767</v>
      </c>
      <c r="B1140" s="65" t="s">
        <v>934</v>
      </c>
      <c r="C1140" s="24" t="s">
        <v>21</v>
      </c>
      <c r="D1140" s="86">
        <v>10000</v>
      </c>
      <c r="E1140" s="70"/>
      <c r="F1140" s="99">
        <f t="shared" si="18"/>
        <v>235387603</v>
      </c>
      <c r="G1140" s="60">
        <v>3</v>
      </c>
      <c r="H1140" s="29"/>
    </row>
    <row r="1141" spans="1:8" s="30" customFormat="1">
      <c r="A1141" s="85">
        <v>44767</v>
      </c>
      <c r="B1141" s="65" t="s">
        <v>934</v>
      </c>
      <c r="C1141" s="24" t="s">
        <v>21</v>
      </c>
      <c r="D1141" s="86">
        <v>10000</v>
      </c>
      <c r="E1141" s="70"/>
      <c r="F1141" s="99">
        <f t="shared" si="18"/>
        <v>235397603</v>
      </c>
      <c r="G1141" s="60">
        <v>3</v>
      </c>
      <c r="H1141" s="29"/>
    </row>
    <row r="1142" spans="1:8" s="30" customFormat="1">
      <c r="A1142" s="85">
        <v>44767</v>
      </c>
      <c r="B1142" s="65" t="s">
        <v>934</v>
      </c>
      <c r="C1142" s="24" t="s">
        <v>21</v>
      </c>
      <c r="D1142" s="86">
        <v>10000</v>
      </c>
      <c r="E1142" s="70"/>
      <c r="F1142" s="99">
        <f t="shared" si="18"/>
        <v>235407603</v>
      </c>
      <c r="G1142" s="60">
        <v>3</v>
      </c>
      <c r="H1142" s="29"/>
    </row>
    <row r="1143" spans="1:8" s="30" customFormat="1">
      <c r="A1143" s="85">
        <v>44767</v>
      </c>
      <c r="B1143" s="65" t="s">
        <v>934</v>
      </c>
      <c r="C1143" s="24" t="s">
        <v>21</v>
      </c>
      <c r="D1143" s="86">
        <v>10000</v>
      </c>
      <c r="E1143" s="70"/>
      <c r="F1143" s="99">
        <f t="shared" si="18"/>
        <v>235417603</v>
      </c>
      <c r="G1143" s="60">
        <v>3</v>
      </c>
      <c r="H1143" s="29"/>
    </row>
    <row r="1144" spans="1:8" s="30" customFormat="1">
      <c r="A1144" s="85">
        <v>44767</v>
      </c>
      <c r="B1144" s="65" t="s">
        <v>934</v>
      </c>
      <c r="C1144" s="24" t="s">
        <v>21</v>
      </c>
      <c r="D1144" s="86">
        <v>10000</v>
      </c>
      <c r="E1144" s="70"/>
      <c r="F1144" s="99">
        <f t="shared" si="18"/>
        <v>235427603</v>
      </c>
      <c r="G1144" s="60">
        <v>3</v>
      </c>
      <c r="H1144" s="29"/>
    </row>
    <row r="1145" spans="1:8" s="30" customFormat="1">
      <c r="A1145" s="85">
        <v>44767</v>
      </c>
      <c r="B1145" s="65" t="s">
        <v>934</v>
      </c>
      <c r="C1145" s="24" t="s">
        <v>21</v>
      </c>
      <c r="D1145" s="86">
        <v>10000</v>
      </c>
      <c r="E1145" s="70"/>
      <c r="F1145" s="99">
        <f t="shared" si="18"/>
        <v>235437603</v>
      </c>
      <c r="G1145" s="60">
        <v>3</v>
      </c>
      <c r="H1145" s="29"/>
    </row>
    <row r="1146" spans="1:8" s="30" customFormat="1">
      <c r="A1146" s="85">
        <v>44767</v>
      </c>
      <c r="B1146" s="65" t="s">
        <v>934</v>
      </c>
      <c r="C1146" s="24" t="s">
        <v>21</v>
      </c>
      <c r="D1146" s="86">
        <v>10000</v>
      </c>
      <c r="E1146" s="70"/>
      <c r="F1146" s="99">
        <f t="shared" si="18"/>
        <v>235447603</v>
      </c>
      <c r="G1146" s="60">
        <v>3</v>
      </c>
      <c r="H1146" s="29"/>
    </row>
    <row r="1147" spans="1:8" s="30" customFormat="1">
      <c r="A1147" s="85">
        <v>44767</v>
      </c>
      <c r="B1147" s="65" t="s">
        <v>934</v>
      </c>
      <c r="C1147" s="24" t="s">
        <v>21</v>
      </c>
      <c r="D1147" s="86">
        <v>10000</v>
      </c>
      <c r="E1147" s="70"/>
      <c r="F1147" s="99">
        <f t="shared" si="18"/>
        <v>235457603</v>
      </c>
      <c r="G1147" s="60">
        <v>3</v>
      </c>
      <c r="H1147" s="29"/>
    </row>
    <row r="1148" spans="1:8" s="30" customFormat="1">
      <c r="A1148" s="85">
        <v>44767</v>
      </c>
      <c r="B1148" s="65" t="s">
        <v>934</v>
      </c>
      <c r="C1148" s="24" t="s">
        <v>21</v>
      </c>
      <c r="D1148" s="86">
        <v>10000</v>
      </c>
      <c r="E1148" s="70"/>
      <c r="F1148" s="99">
        <f t="shared" si="18"/>
        <v>235467603</v>
      </c>
      <c r="G1148" s="60">
        <v>3</v>
      </c>
      <c r="H1148" s="29"/>
    </row>
    <row r="1149" spans="1:8" s="30" customFormat="1">
      <c r="A1149" s="85">
        <v>44767</v>
      </c>
      <c r="B1149" s="65" t="s">
        <v>934</v>
      </c>
      <c r="C1149" s="289" t="s">
        <v>935</v>
      </c>
      <c r="D1149" s="86"/>
      <c r="E1149" s="81">
        <v>22000</v>
      </c>
      <c r="F1149" s="99">
        <f t="shared" si="18"/>
        <v>235445603</v>
      </c>
      <c r="G1149" s="60">
        <v>8</v>
      </c>
      <c r="H1149" s="29" t="s">
        <v>39</v>
      </c>
    </row>
    <row r="1150" spans="1:8" s="30" customFormat="1">
      <c r="A1150" s="85">
        <v>44767</v>
      </c>
      <c r="B1150" s="65" t="s">
        <v>934</v>
      </c>
      <c r="C1150" s="289" t="s">
        <v>936</v>
      </c>
      <c r="D1150" s="86">
        <v>35236</v>
      </c>
      <c r="E1150" s="1021"/>
      <c r="F1150" s="87">
        <f t="shared" si="18"/>
        <v>235480839</v>
      </c>
      <c r="G1150" s="60">
        <v>4</v>
      </c>
      <c r="H1150" s="29">
        <v>4.0999999999999996</v>
      </c>
    </row>
    <row r="1151" spans="1:8" s="30" customFormat="1">
      <c r="A1151" s="85">
        <v>44768</v>
      </c>
      <c r="B1151" s="65" t="s">
        <v>937</v>
      </c>
      <c r="C1151" s="24" t="s">
        <v>21</v>
      </c>
      <c r="D1151" s="86">
        <v>10000</v>
      </c>
      <c r="E1151" s="70"/>
      <c r="F1151" s="99">
        <f t="shared" si="18"/>
        <v>235490839</v>
      </c>
      <c r="G1151" s="60">
        <v>3</v>
      </c>
      <c r="H1151" s="29"/>
    </row>
    <row r="1152" spans="1:8" s="30" customFormat="1">
      <c r="A1152" s="85">
        <v>44768</v>
      </c>
      <c r="B1152" s="65" t="s">
        <v>937</v>
      </c>
      <c r="C1152" s="24" t="s">
        <v>21</v>
      </c>
      <c r="D1152" s="86">
        <v>10000</v>
      </c>
      <c r="E1152" s="70"/>
      <c r="F1152" s="99">
        <f t="shared" si="18"/>
        <v>235500839</v>
      </c>
      <c r="G1152" s="60">
        <v>3</v>
      </c>
      <c r="H1152" s="29"/>
    </row>
    <row r="1153" spans="1:8" s="30" customFormat="1">
      <c r="A1153" s="85">
        <v>44768</v>
      </c>
      <c r="B1153" s="65" t="s">
        <v>937</v>
      </c>
      <c r="C1153" s="24" t="s">
        <v>21</v>
      </c>
      <c r="D1153" s="86">
        <v>10000</v>
      </c>
      <c r="E1153" s="70"/>
      <c r="F1153" s="99">
        <f t="shared" si="18"/>
        <v>235510839</v>
      </c>
      <c r="G1153" s="60">
        <v>3</v>
      </c>
      <c r="H1153" s="29"/>
    </row>
    <row r="1154" spans="1:8" s="30" customFormat="1">
      <c r="A1154" s="85">
        <v>44768</v>
      </c>
      <c r="B1154" s="65" t="s">
        <v>937</v>
      </c>
      <c r="C1154" s="24" t="s">
        <v>21</v>
      </c>
      <c r="D1154" s="86">
        <v>10000</v>
      </c>
      <c r="E1154" s="70"/>
      <c r="F1154" s="99">
        <f t="shared" si="18"/>
        <v>235520839</v>
      </c>
      <c r="G1154" s="60">
        <v>3</v>
      </c>
      <c r="H1154" s="29"/>
    </row>
    <row r="1155" spans="1:8" s="30" customFormat="1">
      <c r="A1155" s="85">
        <v>44768</v>
      </c>
      <c r="B1155" s="65" t="s">
        <v>937</v>
      </c>
      <c r="C1155" s="24" t="s">
        <v>21</v>
      </c>
      <c r="D1155" s="86">
        <v>10000</v>
      </c>
      <c r="E1155" s="70"/>
      <c r="F1155" s="99">
        <f t="shared" si="18"/>
        <v>235530839</v>
      </c>
      <c r="G1155" s="60">
        <v>3</v>
      </c>
      <c r="H1155" s="29"/>
    </row>
    <row r="1156" spans="1:8" s="30" customFormat="1">
      <c r="A1156" s="85">
        <v>44768</v>
      </c>
      <c r="B1156" s="65" t="s">
        <v>937</v>
      </c>
      <c r="C1156" s="24" t="s">
        <v>21</v>
      </c>
      <c r="D1156" s="86">
        <v>10000</v>
      </c>
      <c r="E1156" s="70"/>
      <c r="F1156" s="99">
        <f t="shared" si="18"/>
        <v>235540839</v>
      </c>
      <c r="G1156" s="60">
        <v>3</v>
      </c>
      <c r="H1156" s="29"/>
    </row>
    <row r="1157" spans="1:8" s="30" customFormat="1">
      <c r="A1157" s="85">
        <v>44768</v>
      </c>
      <c r="B1157" s="65" t="s">
        <v>937</v>
      </c>
      <c r="C1157" s="24" t="s">
        <v>993</v>
      </c>
      <c r="D1157" s="86">
        <v>54394</v>
      </c>
      <c r="E1157" s="70"/>
      <c r="F1157" s="99">
        <f t="shared" si="18"/>
        <v>235595233</v>
      </c>
      <c r="G1157" s="60">
        <v>3</v>
      </c>
      <c r="H1157" s="29"/>
    </row>
    <row r="1158" spans="1:8" s="30" customFormat="1">
      <c r="A1158" s="85">
        <v>44768</v>
      </c>
      <c r="B1158" s="65" t="s">
        <v>937</v>
      </c>
      <c r="C1158" s="24" t="s">
        <v>21</v>
      </c>
      <c r="D1158" s="86">
        <v>10000</v>
      </c>
      <c r="E1158" s="70"/>
      <c r="F1158" s="99">
        <f t="shared" si="18"/>
        <v>235605233</v>
      </c>
      <c r="G1158" s="60">
        <v>3</v>
      </c>
      <c r="H1158" s="29"/>
    </row>
    <row r="1159" spans="1:8" s="30" customFormat="1">
      <c r="A1159" s="85">
        <v>44768</v>
      </c>
      <c r="B1159" s="65" t="s">
        <v>937</v>
      </c>
      <c r="C1159" s="24" t="s">
        <v>21</v>
      </c>
      <c r="D1159" s="86">
        <v>10000</v>
      </c>
      <c r="E1159" s="70"/>
      <c r="F1159" s="99">
        <f t="shared" si="18"/>
        <v>235615233</v>
      </c>
      <c r="G1159" s="60">
        <v>3</v>
      </c>
      <c r="H1159" s="29"/>
    </row>
    <row r="1160" spans="1:8" s="30" customFormat="1">
      <c r="A1160" s="85">
        <v>44768</v>
      </c>
      <c r="B1160" s="65" t="s">
        <v>937</v>
      </c>
      <c r="C1160" s="24" t="s">
        <v>21</v>
      </c>
      <c r="D1160" s="86">
        <v>20000</v>
      </c>
      <c r="E1160" s="70"/>
      <c r="F1160" s="99">
        <f t="shared" si="18"/>
        <v>235635233</v>
      </c>
      <c r="G1160" s="60">
        <v>3</v>
      </c>
      <c r="H1160" s="29"/>
    </row>
    <row r="1161" spans="1:8" s="30" customFormat="1">
      <c r="A1161" s="85">
        <v>44768</v>
      </c>
      <c r="B1161" s="65" t="s">
        <v>937</v>
      </c>
      <c r="C1161" s="24" t="s">
        <v>21</v>
      </c>
      <c r="D1161" s="86">
        <v>10000</v>
      </c>
      <c r="E1161" s="70"/>
      <c r="F1161" s="99">
        <f t="shared" si="18"/>
        <v>235645233</v>
      </c>
      <c r="G1161" s="60">
        <v>3</v>
      </c>
      <c r="H1161" s="29"/>
    </row>
    <row r="1162" spans="1:8" s="30" customFormat="1">
      <c r="A1162" s="85">
        <v>44768</v>
      </c>
      <c r="B1162" s="65" t="s">
        <v>937</v>
      </c>
      <c r="C1162" s="24" t="s">
        <v>21</v>
      </c>
      <c r="D1162" s="86">
        <v>5000</v>
      </c>
      <c r="E1162" s="70"/>
      <c r="F1162" s="99">
        <f t="shared" si="18"/>
        <v>235650233</v>
      </c>
      <c r="G1162" s="60">
        <v>3</v>
      </c>
      <c r="H1162" s="29"/>
    </row>
    <row r="1163" spans="1:8" s="30" customFormat="1">
      <c r="A1163" s="85">
        <v>44768</v>
      </c>
      <c r="B1163" s="65" t="s">
        <v>937</v>
      </c>
      <c r="C1163" s="24" t="s">
        <v>21</v>
      </c>
      <c r="D1163" s="86">
        <v>10000</v>
      </c>
      <c r="E1163" s="70"/>
      <c r="F1163" s="99">
        <f t="shared" si="18"/>
        <v>235660233</v>
      </c>
      <c r="G1163" s="60">
        <v>3</v>
      </c>
      <c r="H1163" s="29"/>
    </row>
    <row r="1164" spans="1:8" s="30" customFormat="1">
      <c r="A1164" s="85">
        <v>44768</v>
      </c>
      <c r="B1164" s="65" t="s">
        <v>937</v>
      </c>
      <c r="C1164" s="24" t="s">
        <v>21</v>
      </c>
      <c r="D1164" s="86">
        <v>10000</v>
      </c>
      <c r="E1164" s="70"/>
      <c r="F1164" s="99">
        <f t="shared" si="18"/>
        <v>235670233</v>
      </c>
      <c r="G1164" s="60">
        <v>3</v>
      </c>
      <c r="H1164" s="29"/>
    </row>
    <row r="1165" spans="1:8" s="30" customFormat="1">
      <c r="A1165" s="85">
        <v>44768</v>
      </c>
      <c r="B1165" s="65" t="s">
        <v>937</v>
      </c>
      <c r="C1165" s="24" t="s">
        <v>21</v>
      </c>
      <c r="D1165" s="86">
        <v>10000</v>
      </c>
      <c r="E1165" s="70"/>
      <c r="F1165" s="99">
        <f t="shared" si="18"/>
        <v>235680233</v>
      </c>
      <c r="G1165" s="60">
        <v>3</v>
      </c>
      <c r="H1165" s="29"/>
    </row>
    <row r="1166" spans="1:8" s="30" customFormat="1">
      <c r="A1166" s="85">
        <v>44768</v>
      </c>
      <c r="B1166" s="65" t="s">
        <v>937</v>
      </c>
      <c r="C1166" s="24" t="s">
        <v>21</v>
      </c>
      <c r="D1166" s="86">
        <v>5000</v>
      </c>
      <c r="E1166" s="70"/>
      <c r="F1166" s="99">
        <f t="shared" si="18"/>
        <v>235685233</v>
      </c>
      <c r="G1166" s="60">
        <v>3</v>
      </c>
      <c r="H1166" s="29"/>
    </row>
    <row r="1167" spans="1:8" s="30" customFormat="1">
      <c r="A1167" s="85">
        <v>44768</v>
      </c>
      <c r="B1167" s="65" t="s">
        <v>937</v>
      </c>
      <c r="C1167" s="24" t="s">
        <v>21</v>
      </c>
      <c r="D1167" s="86">
        <v>10000</v>
      </c>
      <c r="E1167" s="70"/>
      <c r="F1167" s="99">
        <f t="shared" si="18"/>
        <v>235695233</v>
      </c>
      <c r="G1167" s="60">
        <v>3</v>
      </c>
      <c r="H1167" s="29"/>
    </row>
    <row r="1168" spans="1:8" s="30" customFormat="1">
      <c r="A1168" s="85">
        <v>44768</v>
      </c>
      <c r="B1168" s="65" t="s">
        <v>937</v>
      </c>
      <c r="C1168" s="24" t="s">
        <v>21</v>
      </c>
      <c r="D1168" s="86">
        <v>5000</v>
      </c>
      <c r="E1168" s="70"/>
      <c r="F1168" s="99">
        <f t="shared" ref="F1168:F1231" si="19">F1167+D1168-E1168</f>
        <v>235700233</v>
      </c>
      <c r="G1168" s="60">
        <v>3</v>
      </c>
      <c r="H1168" s="29"/>
    </row>
    <row r="1169" spans="1:8" s="30" customFormat="1">
      <c r="A1169" s="85">
        <v>44768</v>
      </c>
      <c r="B1169" s="65" t="s">
        <v>937</v>
      </c>
      <c r="C1169" s="24" t="s">
        <v>21</v>
      </c>
      <c r="D1169" s="86">
        <v>10000</v>
      </c>
      <c r="E1169" s="70"/>
      <c r="F1169" s="99">
        <f t="shared" si="19"/>
        <v>235710233</v>
      </c>
      <c r="G1169" s="60">
        <v>3</v>
      </c>
      <c r="H1169" s="29"/>
    </row>
    <row r="1170" spans="1:8" s="30" customFormat="1">
      <c r="A1170" s="85">
        <v>44769</v>
      </c>
      <c r="B1170" s="65" t="s">
        <v>938</v>
      </c>
      <c r="C1170" s="24" t="s">
        <v>21</v>
      </c>
      <c r="D1170" s="86">
        <v>1000</v>
      </c>
      <c r="E1170" s="70"/>
      <c r="F1170" s="99">
        <f t="shared" si="19"/>
        <v>235711233</v>
      </c>
      <c r="G1170" s="60">
        <v>3</v>
      </c>
      <c r="H1170" s="29"/>
    </row>
    <row r="1171" spans="1:8" s="30" customFormat="1">
      <c r="A1171" s="85">
        <v>44769</v>
      </c>
      <c r="B1171" s="65" t="s">
        <v>938</v>
      </c>
      <c r="C1171" s="24" t="s">
        <v>21</v>
      </c>
      <c r="D1171" s="86">
        <v>20000</v>
      </c>
      <c r="E1171" s="70"/>
      <c r="F1171" s="99">
        <f t="shared" si="19"/>
        <v>235731233</v>
      </c>
      <c r="G1171" s="60">
        <v>3</v>
      </c>
      <c r="H1171" s="29"/>
    </row>
    <row r="1172" spans="1:8" s="30" customFormat="1">
      <c r="A1172" s="85">
        <v>44769</v>
      </c>
      <c r="B1172" s="65" t="s">
        <v>938</v>
      </c>
      <c r="C1172" s="24" t="s">
        <v>21</v>
      </c>
      <c r="D1172" s="86">
        <v>10000</v>
      </c>
      <c r="E1172" s="70"/>
      <c r="F1172" s="99">
        <f t="shared" si="19"/>
        <v>235741233</v>
      </c>
      <c r="G1172" s="60">
        <v>3</v>
      </c>
      <c r="H1172" s="29"/>
    </row>
    <row r="1173" spans="1:8" s="30" customFormat="1">
      <c r="A1173" s="85">
        <v>44769</v>
      </c>
      <c r="B1173" s="65" t="s">
        <v>938</v>
      </c>
      <c r="C1173" s="24" t="s">
        <v>21</v>
      </c>
      <c r="D1173" s="86">
        <v>10000</v>
      </c>
      <c r="E1173" s="70"/>
      <c r="F1173" s="99">
        <f t="shared" si="19"/>
        <v>235751233</v>
      </c>
      <c r="G1173" s="60">
        <v>3</v>
      </c>
      <c r="H1173" s="29"/>
    </row>
    <row r="1174" spans="1:8" s="30" customFormat="1" ht="25.5">
      <c r="A1174" s="85">
        <v>44769</v>
      </c>
      <c r="B1174" s="65" t="s">
        <v>938</v>
      </c>
      <c r="C1174" s="289" t="s">
        <v>25</v>
      </c>
      <c r="D1174" s="86">
        <v>650000</v>
      </c>
      <c r="E1174" s="70"/>
      <c r="F1174" s="99">
        <f t="shared" si="19"/>
        <v>236401233</v>
      </c>
      <c r="G1174" s="60">
        <v>3</v>
      </c>
      <c r="H1174" s="29"/>
    </row>
    <row r="1175" spans="1:8" s="30" customFormat="1">
      <c r="A1175" s="85">
        <v>44769</v>
      </c>
      <c r="B1175" s="65" t="s">
        <v>938</v>
      </c>
      <c r="C1175" s="24" t="s">
        <v>21</v>
      </c>
      <c r="D1175" s="86">
        <v>10000</v>
      </c>
      <c r="E1175" s="70"/>
      <c r="F1175" s="99">
        <f t="shared" si="19"/>
        <v>236411233</v>
      </c>
      <c r="G1175" s="60">
        <v>3</v>
      </c>
      <c r="H1175" s="29"/>
    </row>
    <row r="1176" spans="1:8" s="30" customFormat="1">
      <c r="A1176" s="85">
        <v>44769</v>
      </c>
      <c r="B1176" s="65" t="s">
        <v>938</v>
      </c>
      <c r="C1176" s="24" t="s">
        <v>21</v>
      </c>
      <c r="D1176" s="86">
        <v>10000</v>
      </c>
      <c r="E1176" s="70"/>
      <c r="F1176" s="99">
        <f t="shared" si="19"/>
        <v>236421233</v>
      </c>
      <c r="G1176" s="60">
        <v>3</v>
      </c>
      <c r="H1176" s="29"/>
    </row>
    <row r="1177" spans="1:8" s="30" customFormat="1">
      <c r="A1177" s="85">
        <v>44769</v>
      </c>
      <c r="B1177" s="65" t="s">
        <v>938</v>
      </c>
      <c r="C1177" s="24" t="s">
        <v>21</v>
      </c>
      <c r="D1177" s="86">
        <v>10000</v>
      </c>
      <c r="E1177" s="70"/>
      <c r="F1177" s="99">
        <f t="shared" si="19"/>
        <v>236431233</v>
      </c>
      <c r="G1177" s="60">
        <v>3</v>
      </c>
      <c r="H1177" s="29"/>
    </row>
    <row r="1178" spans="1:8" s="30" customFormat="1">
      <c r="A1178" s="85">
        <v>44769</v>
      </c>
      <c r="B1178" s="65" t="s">
        <v>938</v>
      </c>
      <c r="C1178" s="24" t="s">
        <v>21</v>
      </c>
      <c r="D1178" s="86">
        <v>10000</v>
      </c>
      <c r="E1178" s="70"/>
      <c r="F1178" s="99">
        <f t="shared" si="19"/>
        <v>236441233</v>
      </c>
      <c r="G1178" s="60">
        <v>3</v>
      </c>
      <c r="H1178" s="29"/>
    </row>
    <row r="1179" spans="1:8" s="30" customFormat="1">
      <c r="A1179" s="85">
        <v>44769</v>
      </c>
      <c r="B1179" s="65" t="s">
        <v>938</v>
      </c>
      <c r="C1179" s="24" t="s">
        <v>21</v>
      </c>
      <c r="D1179" s="86">
        <v>10000</v>
      </c>
      <c r="E1179" s="70"/>
      <c r="F1179" s="99">
        <f t="shared" si="19"/>
        <v>236451233</v>
      </c>
      <c r="G1179" s="60">
        <v>3</v>
      </c>
      <c r="H1179" s="29"/>
    </row>
    <row r="1180" spans="1:8" s="30" customFormat="1">
      <c r="A1180" s="85">
        <v>44769</v>
      </c>
      <c r="B1180" s="65" t="s">
        <v>938</v>
      </c>
      <c r="C1180" s="24" t="s">
        <v>21</v>
      </c>
      <c r="D1180" s="86">
        <v>10000</v>
      </c>
      <c r="E1180" s="70"/>
      <c r="F1180" s="99">
        <f t="shared" si="19"/>
        <v>236461233</v>
      </c>
      <c r="G1180" s="60">
        <v>3</v>
      </c>
      <c r="H1180" s="29"/>
    </row>
    <row r="1181" spans="1:8" s="30" customFormat="1">
      <c r="A1181" s="85">
        <v>44769</v>
      </c>
      <c r="B1181" s="65" t="s">
        <v>938</v>
      </c>
      <c r="C1181" s="24" t="s">
        <v>21</v>
      </c>
      <c r="D1181" s="86">
        <v>10000</v>
      </c>
      <c r="E1181" s="70"/>
      <c r="F1181" s="99">
        <f t="shared" si="19"/>
        <v>236471233</v>
      </c>
      <c r="G1181" s="60">
        <v>3</v>
      </c>
      <c r="H1181" s="29"/>
    </row>
    <row r="1182" spans="1:8" s="30" customFormat="1">
      <c r="A1182" s="85">
        <v>44769</v>
      </c>
      <c r="B1182" s="65" t="s">
        <v>938</v>
      </c>
      <c r="C1182" s="24" t="s">
        <v>21</v>
      </c>
      <c r="D1182" s="86">
        <v>10000</v>
      </c>
      <c r="E1182" s="70"/>
      <c r="F1182" s="99">
        <f t="shared" si="19"/>
        <v>236481233</v>
      </c>
      <c r="G1182" s="60">
        <v>3</v>
      </c>
      <c r="H1182" s="29"/>
    </row>
    <row r="1183" spans="1:8" s="30" customFormat="1">
      <c r="A1183" s="85">
        <v>44769</v>
      </c>
      <c r="B1183" s="65" t="s">
        <v>938</v>
      </c>
      <c r="C1183" s="24" t="s">
        <v>21</v>
      </c>
      <c r="D1183" s="86">
        <v>10000</v>
      </c>
      <c r="E1183" s="70"/>
      <c r="F1183" s="99">
        <f t="shared" si="19"/>
        <v>236491233</v>
      </c>
      <c r="G1183" s="60">
        <v>3</v>
      </c>
      <c r="H1183" s="29"/>
    </row>
    <row r="1184" spans="1:8" s="30" customFormat="1">
      <c r="A1184" s="85">
        <v>44769</v>
      </c>
      <c r="B1184" s="65" t="s">
        <v>938</v>
      </c>
      <c r="C1184" s="24" t="s">
        <v>21</v>
      </c>
      <c r="D1184" s="86">
        <v>10000</v>
      </c>
      <c r="E1184" s="70"/>
      <c r="F1184" s="99">
        <f t="shared" si="19"/>
        <v>236501233</v>
      </c>
      <c r="G1184" s="60">
        <v>3</v>
      </c>
      <c r="H1184" s="29"/>
    </row>
    <row r="1185" spans="1:8" s="30" customFormat="1">
      <c r="A1185" s="85">
        <v>44769</v>
      </c>
      <c r="B1185" s="65" t="s">
        <v>938</v>
      </c>
      <c r="C1185" s="24" t="s">
        <v>21</v>
      </c>
      <c r="D1185" s="86">
        <v>20000</v>
      </c>
      <c r="E1185" s="70"/>
      <c r="F1185" s="99">
        <f t="shared" si="19"/>
        <v>236521233</v>
      </c>
      <c r="G1185" s="60">
        <v>3</v>
      </c>
      <c r="H1185" s="29"/>
    </row>
    <row r="1186" spans="1:8" s="30" customFormat="1">
      <c r="A1186" s="85">
        <v>44769</v>
      </c>
      <c r="B1186" s="65" t="s">
        <v>938</v>
      </c>
      <c r="C1186" s="24" t="s">
        <v>1003</v>
      </c>
      <c r="D1186" s="86">
        <v>100000</v>
      </c>
      <c r="E1186" s="70"/>
      <c r="F1186" s="99">
        <f t="shared" si="19"/>
        <v>236621233</v>
      </c>
      <c r="G1186" s="60">
        <v>3</v>
      </c>
      <c r="H1186" s="29"/>
    </row>
    <row r="1187" spans="1:8" s="30" customFormat="1">
      <c r="A1187" s="85">
        <v>44770</v>
      </c>
      <c r="B1187" s="65" t="s">
        <v>939</v>
      </c>
      <c r="C1187" s="24" t="s">
        <v>1004</v>
      </c>
      <c r="D1187" s="86">
        <v>500000</v>
      </c>
      <c r="E1187" s="70"/>
      <c r="F1187" s="99">
        <f t="shared" si="19"/>
        <v>237121233</v>
      </c>
      <c r="G1187" s="60">
        <v>3</v>
      </c>
      <c r="H1187" s="29"/>
    </row>
    <row r="1188" spans="1:8" s="30" customFormat="1">
      <c r="A1188" s="85">
        <v>44770</v>
      </c>
      <c r="B1188" s="65" t="s">
        <v>939</v>
      </c>
      <c r="C1188" s="24" t="s">
        <v>21</v>
      </c>
      <c r="D1188" s="86">
        <v>10000</v>
      </c>
      <c r="E1188" s="70"/>
      <c r="F1188" s="99">
        <f t="shared" si="19"/>
        <v>237131233</v>
      </c>
      <c r="G1188" s="60">
        <v>3</v>
      </c>
      <c r="H1188" s="29"/>
    </row>
    <row r="1189" spans="1:8" s="30" customFormat="1" ht="25.5">
      <c r="A1189" s="85">
        <v>44770</v>
      </c>
      <c r="B1189" s="65" t="s">
        <v>939</v>
      </c>
      <c r="C1189" s="24" t="s">
        <v>2478</v>
      </c>
      <c r="D1189" s="86">
        <v>200000</v>
      </c>
      <c r="E1189" s="70"/>
      <c r="F1189" s="99">
        <f t="shared" si="19"/>
        <v>237331233</v>
      </c>
      <c r="G1189" s="60">
        <v>3</v>
      </c>
      <c r="H1189" s="29"/>
    </row>
    <row r="1190" spans="1:8" s="30" customFormat="1">
      <c r="A1190" s="85">
        <v>44770</v>
      </c>
      <c r="B1190" s="65" t="s">
        <v>939</v>
      </c>
      <c r="C1190" s="24" t="s">
        <v>21</v>
      </c>
      <c r="D1190" s="86">
        <v>10000</v>
      </c>
      <c r="E1190" s="70"/>
      <c r="F1190" s="99">
        <f t="shared" si="19"/>
        <v>237341233</v>
      </c>
      <c r="G1190" s="60">
        <v>3</v>
      </c>
      <c r="H1190" s="29"/>
    </row>
    <row r="1191" spans="1:8" s="30" customFormat="1">
      <c r="A1191" s="85">
        <v>44770</v>
      </c>
      <c r="B1191" s="65" t="s">
        <v>939</v>
      </c>
      <c r="C1191" s="24" t="s">
        <v>21</v>
      </c>
      <c r="D1191" s="86">
        <v>47963</v>
      </c>
      <c r="E1191" s="70"/>
      <c r="F1191" s="99">
        <f t="shared" si="19"/>
        <v>237389196</v>
      </c>
      <c r="G1191" s="60">
        <v>3</v>
      </c>
      <c r="H1191" s="29"/>
    </row>
    <row r="1192" spans="1:8" s="30" customFormat="1">
      <c r="A1192" s="85">
        <v>44770</v>
      </c>
      <c r="B1192" s="65" t="s">
        <v>939</v>
      </c>
      <c r="C1192" s="24" t="s">
        <v>21</v>
      </c>
      <c r="D1192" s="86">
        <v>10000</v>
      </c>
      <c r="E1192" s="70"/>
      <c r="F1192" s="99">
        <f t="shared" si="19"/>
        <v>237399196</v>
      </c>
      <c r="G1192" s="60">
        <v>3</v>
      </c>
      <c r="H1192" s="29"/>
    </row>
    <row r="1193" spans="1:8" s="30" customFormat="1">
      <c r="A1193" s="85">
        <v>44770</v>
      </c>
      <c r="B1193" s="65" t="s">
        <v>939</v>
      </c>
      <c r="C1193" s="24" t="s">
        <v>21</v>
      </c>
      <c r="D1193" s="86">
        <v>20000</v>
      </c>
      <c r="E1193" s="70"/>
      <c r="F1193" s="99">
        <f t="shared" si="19"/>
        <v>237419196</v>
      </c>
      <c r="G1193" s="60">
        <v>3</v>
      </c>
      <c r="H1193" s="29"/>
    </row>
    <row r="1194" spans="1:8" s="30" customFormat="1">
      <c r="A1194" s="85">
        <v>44770</v>
      </c>
      <c r="B1194" s="65" t="s">
        <v>939</v>
      </c>
      <c r="C1194" s="24" t="s">
        <v>21</v>
      </c>
      <c r="D1194" s="86">
        <v>10000</v>
      </c>
      <c r="E1194" s="70"/>
      <c r="F1194" s="99">
        <f t="shared" si="19"/>
        <v>237429196</v>
      </c>
      <c r="G1194" s="60">
        <v>3</v>
      </c>
      <c r="H1194" s="29"/>
    </row>
    <row r="1195" spans="1:8" s="30" customFormat="1">
      <c r="A1195" s="85">
        <v>44770</v>
      </c>
      <c r="B1195" s="65" t="s">
        <v>939</v>
      </c>
      <c r="C1195" s="24" t="s">
        <v>21</v>
      </c>
      <c r="D1195" s="86">
        <v>10000</v>
      </c>
      <c r="E1195" s="70"/>
      <c r="F1195" s="99">
        <f t="shared" si="19"/>
        <v>237439196</v>
      </c>
      <c r="G1195" s="60">
        <v>3</v>
      </c>
      <c r="H1195" s="29"/>
    </row>
    <row r="1196" spans="1:8" s="30" customFormat="1">
      <c r="A1196" s="85">
        <v>44770</v>
      </c>
      <c r="B1196" s="65" t="s">
        <v>939</v>
      </c>
      <c r="C1196" s="24" t="s">
        <v>21</v>
      </c>
      <c r="D1196" s="86">
        <v>10000</v>
      </c>
      <c r="E1196" s="70"/>
      <c r="F1196" s="99">
        <f t="shared" si="19"/>
        <v>237449196</v>
      </c>
      <c r="G1196" s="60">
        <v>3</v>
      </c>
      <c r="H1196" s="29"/>
    </row>
    <row r="1197" spans="1:8" s="30" customFormat="1">
      <c r="A1197" s="85">
        <v>44770</v>
      </c>
      <c r="B1197" s="65" t="s">
        <v>939</v>
      </c>
      <c r="C1197" s="24" t="s">
        <v>21</v>
      </c>
      <c r="D1197" s="86">
        <v>10000</v>
      </c>
      <c r="E1197" s="70"/>
      <c r="F1197" s="99">
        <f t="shared" si="19"/>
        <v>237459196</v>
      </c>
      <c r="G1197" s="60">
        <v>3</v>
      </c>
      <c r="H1197" s="29"/>
    </row>
    <row r="1198" spans="1:8" s="30" customFormat="1">
      <c r="A1198" s="85">
        <v>44770</v>
      </c>
      <c r="B1198" s="65" t="s">
        <v>939</v>
      </c>
      <c r="C1198" s="24" t="s">
        <v>21</v>
      </c>
      <c r="D1198" s="86">
        <v>10000</v>
      </c>
      <c r="E1198" s="70"/>
      <c r="F1198" s="99">
        <f t="shared" si="19"/>
        <v>237469196</v>
      </c>
      <c r="G1198" s="60">
        <v>3</v>
      </c>
      <c r="H1198" s="29"/>
    </row>
    <row r="1199" spans="1:8" s="30" customFormat="1">
      <c r="A1199" s="85">
        <v>44770</v>
      </c>
      <c r="B1199" s="65" t="s">
        <v>939</v>
      </c>
      <c r="C1199" s="24" t="s">
        <v>21</v>
      </c>
      <c r="D1199" s="86">
        <v>10000</v>
      </c>
      <c r="E1199" s="70"/>
      <c r="F1199" s="99">
        <f t="shared" si="19"/>
        <v>237479196</v>
      </c>
      <c r="G1199" s="60">
        <v>3</v>
      </c>
      <c r="H1199" s="29"/>
    </row>
    <row r="1200" spans="1:8" s="30" customFormat="1">
      <c r="A1200" s="85">
        <v>44770</v>
      </c>
      <c r="B1200" s="65" t="s">
        <v>939</v>
      </c>
      <c r="C1200" s="24" t="s">
        <v>21</v>
      </c>
      <c r="D1200" s="86">
        <v>20000</v>
      </c>
      <c r="E1200" s="70"/>
      <c r="F1200" s="99">
        <f t="shared" si="19"/>
        <v>237499196</v>
      </c>
      <c r="G1200" s="60">
        <v>3</v>
      </c>
      <c r="H1200" s="29"/>
    </row>
    <row r="1201" spans="1:8" s="30" customFormat="1">
      <c r="A1201" s="85">
        <v>44770</v>
      </c>
      <c r="B1201" s="65" t="s">
        <v>939</v>
      </c>
      <c r="C1201" s="24" t="s">
        <v>21</v>
      </c>
      <c r="D1201" s="86">
        <v>10000</v>
      </c>
      <c r="E1201" s="70"/>
      <c r="F1201" s="99">
        <f t="shared" si="19"/>
        <v>237509196</v>
      </c>
      <c r="G1201" s="60">
        <v>3</v>
      </c>
      <c r="H1201" s="29"/>
    </row>
    <row r="1202" spans="1:8" s="30" customFormat="1">
      <c r="A1202" s="85">
        <v>44771</v>
      </c>
      <c r="B1202" s="65" t="s">
        <v>940</v>
      </c>
      <c r="C1202" s="24" t="s">
        <v>21</v>
      </c>
      <c r="D1202" s="86">
        <v>10000</v>
      </c>
      <c r="E1202" s="70"/>
      <c r="F1202" s="99">
        <f t="shared" si="19"/>
        <v>237519196</v>
      </c>
      <c r="G1202" s="60">
        <v>3</v>
      </c>
      <c r="H1202" s="29"/>
    </row>
    <row r="1203" spans="1:8" s="30" customFormat="1">
      <c r="A1203" s="85">
        <v>44771</v>
      </c>
      <c r="B1203" s="65" t="s">
        <v>940</v>
      </c>
      <c r="C1203" s="24" t="s">
        <v>2460</v>
      </c>
      <c r="D1203" s="86">
        <v>50000</v>
      </c>
      <c r="E1203" s="70"/>
      <c r="F1203" s="99">
        <f t="shared" si="19"/>
        <v>237569196</v>
      </c>
      <c r="G1203" s="60">
        <v>3</v>
      </c>
      <c r="H1203" s="29"/>
    </row>
    <row r="1204" spans="1:8" s="30" customFormat="1">
      <c r="A1204" s="85">
        <v>44771</v>
      </c>
      <c r="B1204" s="65" t="s">
        <v>940</v>
      </c>
      <c r="C1204" s="24" t="s">
        <v>21</v>
      </c>
      <c r="D1204" s="86">
        <v>10000</v>
      </c>
      <c r="E1204" s="70"/>
      <c r="F1204" s="99">
        <f t="shared" si="19"/>
        <v>237579196</v>
      </c>
      <c r="G1204" s="60">
        <v>3</v>
      </c>
      <c r="H1204" s="29"/>
    </row>
    <row r="1205" spans="1:8" s="30" customFormat="1">
      <c r="A1205" s="85">
        <v>44771</v>
      </c>
      <c r="B1205" s="65" t="s">
        <v>940</v>
      </c>
      <c r="C1205" s="24" t="s">
        <v>21</v>
      </c>
      <c r="D1205" s="86">
        <v>10000</v>
      </c>
      <c r="E1205" s="70"/>
      <c r="F1205" s="99">
        <f t="shared" si="19"/>
        <v>237589196</v>
      </c>
      <c r="G1205" s="60">
        <v>3</v>
      </c>
      <c r="H1205" s="29"/>
    </row>
    <row r="1206" spans="1:8" s="30" customFormat="1">
      <c r="A1206" s="85">
        <v>44771</v>
      </c>
      <c r="B1206" s="65" t="s">
        <v>940</v>
      </c>
      <c r="C1206" s="24" t="s">
        <v>21</v>
      </c>
      <c r="D1206" s="86">
        <v>10000</v>
      </c>
      <c r="E1206" s="70"/>
      <c r="F1206" s="99">
        <f t="shared" si="19"/>
        <v>237599196</v>
      </c>
      <c r="G1206" s="60">
        <v>3</v>
      </c>
      <c r="H1206" s="29"/>
    </row>
    <row r="1207" spans="1:8" s="30" customFormat="1">
      <c r="A1207" s="85">
        <v>44771</v>
      </c>
      <c r="B1207" s="65" t="s">
        <v>940</v>
      </c>
      <c r="C1207" s="24" t="s">
        <v>21</v>
      </c>
      <c r="D1207" s="86">
        <v>10000</v>
      </c>
      <c r="E1207" s="70"/>
      <c r="F1207" s="99">
        <f t="shared" si="19"/>
        <v>237609196</v>
      </c>
      <c r="G1207" s="60">
        <v>3</v>
      </c>
      <c r="H1207" s="29"/>
    </row>
    <row r="1208" spans="1:8" s="30" customFormat="1">
      <c r="A1208" s="85">
        <v>44771</v>
      </c>
      <c r="B1208" s="65" t="s">
        <v>940</v>
      </c>
      <c r="C1208" s="24" t="s">
        <v>21</v>
      </c>
      <c r="D1208" s="86">
        <v>10000</v>
      </c>
      <c r="E1208" s="70"/>
      <c r="F1208" s="99">
        <f t="shared" si="19"/>
        <v>237619196</v>
      </c>
      <c r="G1208" s="60">
        <v>3</v>
      </c>
      <c r="H1208" s="29"/>
    </row>
    <row r="1209" spans="1:8" s="30" customFormat="1">
      <c r="A1209" s="85">
        <v>44771</v>
      </c>
      <c r="B1209" s="65" t="s">
        <v>940</v>
      </c>
      <c r="C1209" s="24" t="s">
        <v>21</v>
      </c>
      <c r="D1209" s="86">
        <v>10000</v>
      </c>
      <c r="E1209" s="70"/>
      <c r="F1209" s="99">
        <f t="shared" si="19"/>
        <v>237629196</v>
      </c>
      <c r="G1209" s="60">
        <v>3</v>
      </c>
      <c r="H1209" s="29"/>
    </row>
    <row r="1210" spans="1:8" s="30" customFormat="1">
      <c r="A1210" s="85">
        <v>44771</v>
      </c>
      <c r="B1210" s="65" t="s">
        <v>940</v>
      </c>
      <c r="C1210" s="24" t="s">
        <v>21</v>
      </c>
      <c r="D1210" s="86">
        <v>10000</v>
      </c>
      <c r="E1210" s="70"/>
      <c r="F1210" s="99">
        <f t="shared" si="19"/>
        <v>237639196</v>
      </c>
      <c r="G1210" s="60">
        <v>3</v>
      </c>
      <c r="H1210" s="29"/>
    </row>
    <row r="1211" spans="1:8" s="30" customFormat="1">
      <c r="A1211" s="85">
        <v>44771</v>
      </c>
      <c r="B1211" s="65" t="s">
        <v>940</v>
      </c>
      <c r="C1211" s="24" t="s">
        <v>243</v>
      </c>
      <c r="D1211" s="86">
        <v>100000</v>
      </c>
      <c r="E1211" s="70"/>
      <c r="F1211" s="99">
        <f t="shared" si="19"/>
        <v>237739196</v>
      </c>
      <c r="G1211" s="60">
        <v>3</v>
      </c>
      <c r="H1211" s="29"/>
    </row>
    <row r="1212" spans="1:8" s="30" customFormat="1">
      <c r="A1212" s="85">
        <v>44771</v>
      </c>
      <c r="B1212" s="65" t="s">
        <v>940</v>
      </c>
      <c r="C1212" s="24" t="s">
        <v>1005</v>
      </c>
      <c r="D1212" s="86">
        <v>500000</v>
      </c>
      <c r="E1212" s="70"/>
      <c r="F1212" s="99">
        <f t="shared" si="19"/>
        <v>238239196</v>
      </c>
      <c r="G1212" s="60">
        <v>3</v>
      </c>
      <c r="H1212" s="29"/>
    </row>
    <row r="1213" spans="1:8" s="30" customFormat="1">
      <c r="A1213" s="85">
        <v>44771</v>
      </c>
      <c r="B1213" s="65" t="s">
        <v>940</v>
      </c>
      <c r="C1213" s="24" t="s">
        <v>21</v>
      </c>
      <c r="D1213" s="86">
        <v>10000</v>
      </c>
      <c r="E1213" s="70"/>
      <c r="F1213" s="99">
        <f t="shared" si="19"/>
        <v>238249196</v>
      </c>
      <c r="G1213" s="60">
        <v>3</v>
      </c>
      <c r="H1213" s="29"/>
    </row>
    <row r="1214" spans="1:8" s="30" customFormat="1">
      <c r="A1214" s="85">
        <v>44771</v>
      </c>
      <c r="B1214" s="65" t="s">
        <v>940</v>
      </c>
      <c r="C1214" s="24" t="s">
        <v>21</v>
      </c>
      <c r="D1214" s="86">
        <v>10000</v>
      </c>
      <c r="E1214" s="70"/>
      <c r="F1214" s="99">
        <f t="shared" si="19"/>
        <v>238259196</v>
      </c>
      <c r="G1214" s="60">
        <v>3</v>
      </c>
      <c r="H1214" s="29"/>
    </row>
    <row r="1215" spans="1:8" s="30" customFormat="1">
      <c r="A1215" s="85">
        <v>44771</v>
      </c>
      <c r="B1215" s="65" t="s">
        <v>940</v>
      </c>
      <c r="C1215" s="24" t="s">
        <v>21</v>
      </c>
      <c r="D1215" s="86">
        <v>10000</v>
      </c>
      <c r="E1215" s="70"/>
      <c r="F1215" s="99">
        <f t="shared" si="19"/>
        <v>238269196</v>
      </c>
      <c r="G1215" s="60">
        <v>3</v>
      </c>
      <c r="H1215" s="29"/>
    </row>
    <row r="1216" spans="1:8" s="30" customFormat="1">
      <c r="A1216" s="85">
        <v>44771</v>
      </c>
      <c r="B1216" s="65" t="s">
        <v>940</v>
      </c>
      <c r="C1216" s="24" t="s">
        <v>21</v>
      </c>
      <c r="D1216" s="86">
        <v>10000</v>
      </c>
      <c r="E1216" s="70"/>
      <c r="F1216" s="99">
        <f t="shared" si="19"/>
        <v>238279196</v>
      </c>
      <c r="G1216" s="60">
        <v>3</v>
      </c>
      <c r="H1216" s="29"/>
    </row>
    <row r="1217" spans="1:8" s="30" customFormat="1">
      <c r="A1217" s="85">
        <v>44771</v>
      </c>
      <c r="B1217" s="65" t="s">
        <v>940</v>
      </c>
      <c r="C1217" s="24" t="s">
        <v>1006</v>
      </c>
      <c r="D1217" s="86">
        <v>100000</v>
      </c>
      <c r="E1217" s="70"/>
      <c r="F1217" s="99">
        <f t="shared" si="19"/>
        <v>238379196</v>
      </c>
      <c r="G1217" s="60">
        <v>3</v>
      </c>
      <c r="H1217" s="29"/>
    </row>
    <row r="1218" spans="1:8" s="30" customFormat="1">
      <c r="A1218" s="85">
        <v>44771</v>
      </c>
      <c r="B1218" s="65" t="s">
        <v>940</v>
      </c>
      <c r="C1218" s="24" t="s">
        <v>21</v>
      </c>
      <c r="D1218" s="86">
        <v>10000</v>
      </c>
      <c r="E1218" s="70"/>
      <c r="F1218" s="99">
        <f t="shared" si="19"/>
        <v>238389196</v>
      </c>
      <c r="G1218" s="60">
        <v>3</v>
      </c>
      <c r="H1218" s="29"/>
    </row>
    <row r="1219" spans="1:8" s="30" customFormat="1">
      <c r="A1219" s="85">
        <v>44771</v>
      </c>
      <c r="B1219" s="65" t="s">
        <v>940</v>
      </c>
      <c r="C1219" s="24" t="s">
        <v>21</v>
      </c>
      <c r="D1219" s="86">
        <v>10000</v>
      </c>
      <c r="E1219" s="70"/>
      <c r="F1219" s="99">
        <f t="shared" si="19"/>
        <v>238399196</v>
      </c>
      <c r="G1219" s="60">
        <v>3</v>
      </c>
      <c r="H1219" s="29"/>
    </row>
    <row r="1220" spans="1:8" s="30" customFormat="1">
      <c r="A1220" s="85">
        <v>44771</v>
      </c>
      <c r="B1220" s="65" t="s">
        <v>940</v>
      </c>
      <c r="C1220" s="24" t="s">
        <v>21</v>
      </c>
      <c r="D1220" s="86">
        <v>10000</v>
      </c>
      <c r="E1220" s="70"/>
      <c r="F1220" s="99">
        <f t="shared" si="19"/>
        <v>238409196</v>
      </c>
      <c r="G1220" s="60">
        <v>3</v>
      </c>
      <c r="H1220" s="29"/>
    </row>
    <row r="1221" spans="1:8" s="30" customFormat="1">
      <c r="A1221" s="85">
        <v>44771</v>
      </c>
      <c r="B1221" s="65" t="s">
        <v>940</v>
      </c>
      <c r="C1221" s="24" t="s">
        <v>307</v>
      </c>
      <c r="D1221" s="86">
        <v>195479</v>
      </c>
      <c r="E1221" s="70"/>
      <c r="F1221" s="99">
        <f t="shared" si="19"/>
        <v>238604675</v>
      </c>
      <c r="G1221" s="60">
        <v>3</v>
      </c>
      <c r="H1221" s="29"/>
    </row>
    <row r="1222" spans="1:8" s="30" customFormat="1">
      <c r="A1222" s="85">
        <v>44771</v>
      </c>
      <c r="B1222" s="65" t="s">
        <v>940</v>
      </c>
      <c r="C1222" s="24" t="s">
        <v>21</v>
      </c>
      <c r="D1222" s="86">
        <v>20000</v>
      </c>
      <c r="E1222" s="70"/>
      <c r="F1222" s="99">
        <f t="shared" si="19"/>
        <v>238624675</v>
      </c>
      <c r="G1222" s="60">
        <v>3</v>
      </c>
      <c r="H1222" s="29"/>
    </row>
    <row r="1223" spans="1:8" s="30" customFormat="1">
      <c r="A1223" s="85">
        <v>44772</v>
      </c>
      <c r="B1223" s="65" t="s">
        <v>941</v>
      </c>
      <c r="C1223" s="24" t="s">
        <v>21</v>
      </c>
      <c r="D1223" s="86">
        <v>10000</v>
      </c>
      <c r="E1223" s="70"/>
      <c r="F1223" s="99">
        <f t="shared" si="19"/>
        <v>238634675</v>
      </c>
      <c r="G1223" s="60">
        <v>3</v>
      </c>
      <c r="H1223" s="29"/>
    </row>
    <row r="1224" spans="1:8" s="30" customFormat="1">
      <c r="A1224" s="85">
        <v>44772</v>
      </c>
      <c r="B1224" s="65" t="s">
        <v>941</v>
      </c>
      <c r="C1224" s="24" t="s">
        <v>21</v>
      </c>
      <c r="D1224" s="86">
        <v>6469</v>
      </c>
      <c r="E1224" s="70"/>
      <c r="F1224" s="99">
        <f t="shared" si="19"/>
        <v>238641144</v>
      </c>
      <c r="G1224" s="60">
        <v>3</v>
      </c>
      <c r="H1224" s="29"/>
    </row>
    <row r="1225" spans="1:8" s="30" customFormat="1">
      <c r="A1225" s="85">
        <v>44772</v>
      </c>
      <c r="B1225" s="65" t="s">
        <v>941</v>
      </c>
      <c r="C1225" s="24" t="s">
        <v>1007</v>
      </c>
      <c r="D1225" s="86">
        <v>100000</v>
      </c>
      <c r="E1225" s="70"/>
      <c r="F1225" s="99">
        <f t="shared" si="19"/>
        <v>238741144</v>
      </c>
      <c r="G1225" s="60">
        <v>3</v>
      </c>
      <c r="H1225" s="29"/>
    </row>
    <row r="1226" spans="1:8" s="30" customFormat="1">
      <c r="A1226" s="85">
        <v>44772</v>
      </c>
      <c r="B1226" s="65" t="s">
        <v>941</v>
      </c>
      <c r="C1226" s="24" t="s">
        <v>143</v>
      </c>
      <c r="D1226" s="86">
        <v>200000</v>
      </c>
      <c r="E1226" s="70"/>
      <c r="F1226" s="99">
        <f t="shared" si="19"/>
        <v>238941144</v>
      </c>
      <c r="G1226" s="60">
        <v>3</v>
      </c>
      <c r="H1226" s="29"/>
    </row>
    <row r="1227" spans="1:8" s="30" customFormat="1">
      <c r="A1227" s="85">
        <v>44772</v>
      </c>
      <c r="B1227" s="65" t="s">
        <v>941</v>
      </c>
      <c r="C1227" s="24" t="s">
        <v>21</v>
      </c>
      <c r="D1227" s="86">
        <v>10000</v>
      </c>
      <c r="E1227" s="70"/>
      <c r="F1227" s="99">
        <f t="shared" si="19"/>
        <v>238951144</v>
      </c>
      <c r="G1227" s="60">
        <v>3</v>
      </c>
      <c r="H1227" s="29"/>
    </row>
    <row r="1228" spans="1:8" s="30" customFormat="1" ht="25.5">
      <c r="A1228" s="85">
        <v>44772</v>
      </c>
      <c r="B1228" s="65" t="s">
        <v>941</v>
      </c>
      <c r="C1228" s="24" t="s">
        <v>2461</v>
      </c>
      <c r="D1228" s="86">
        <v>700000</v>
      </c>
      <c r="E1228" s="70"/>
      <c r="F1228" s="99">
        <f t="shared" si="19"/>
        <v>239651144</v>
      </c>
      <c r="G1228" s="60">
        <v>3</v>
      </c>
      <c r="H1228" s="29"/>
    </row>
    <row r="1229" spans="1:8" s="30" customFormat="1">
      <c r="A1229" s="85">
        <v>44772</v>
      </c>
      <c r="B1229" s="65" t="s">
        <v>941</v>
      </c>
      <c r="C1229" s="24" t="s">
        <v>21</v>
      </c>
      <c r="D1229" s="86">
        <v>10000</v>
      </c>
      <c r="E1229" s="70"/>
      <c r="F1229" s="99">
        <f t="shared" si="19"/>
        <v>239661144</v>
      </c>
      <c r="G1229" s="60">
        <v>3</v>
      </c>
      <c r="H1229" s="29"/>
    </row>
    <row r="1230" spans="1:8" s="30" customFormat="1">
      <c r="A1230" s="85">
        <v>44772</v>
      </c>
      <c r="B1230" s="65" t="s">
        <v>941</v>
      </c>
      <c r="C1230" s="24" t="s">
        <v>21</v>
      </c>
      <c r="D1230" s="86">
        <v>10000</v>
      </c>
      <c r="E1230" s="70"/>
      <c r="F1230" s="99">
        <f t="shared" si="19"/>
        <v>239671144</v>
      </c>
      <c r="G1230" s="60">
        <v>3</v>
      </c>
      <c r="H1230" s="29"/>
    </row>
    <row r="1231" spans="1:8" s="30" customFormat="1">
      <c r="A1231" s="85">
        <v>44772</v>
      </c>
      <c r="B1231" s="65" t="s">
        <v>941</v>
      </c>
      <c r="C1231" s="24" t="s">
        <v>21</v>
      </c>
      <c r="D1231" s="86">
        <v>10000</v>
      </c>
      <c r="E1231" s="70"/>
      <c r="F1231" s="99">
        <f t="shared" si="19"/>
        <v>239681144</v>
      </c>
      <c r="G1231" s="60">
        <v>3</v>
      </c>
      <c r="H1231" s="29"/>
    </row>
    <row r="1232" spans="1:8" s="30" customFormat="1">
      <c r="A1232" s="85">
        <v>44772</v>
      </c>
      <c r="B1232" s="65" t="s">
        <v>941</v>
      </c>
      <c r="C1232" s="24" t="s">
        <v>21</v>
      </c>
      <c r="D1232" s="86">
        <v>10000</v>
      </c>
      <c r="E1232" s="70"/>
      <c r="F1232" s="99">
        <f t="shared" ref="F1232:F1245" si="20">F1231+D1232-E1232</f>
        <v>239691144</v>
      </c>
      <c r="G1232" s="60">
        <v>3</v>
      </c>
      <c r="H1232" s="29"/>
    </row>
    <row r="1233" spans="1:8" s="30" customFormat="1">
      <c r="A1233" s="85">
        <v>44772</v>
      </c>
      <c r="B1233" s="65" t="s">
        <v>941</v>
      </c>
      <c r="C1233" s="24" t="s">
        <v>21</v>
      </c>
      <c r="D1233" s="86">
        <v>10000</v>
      </c>
      <c r="E1233" s="70"/>
      <c r="F1233" s="99">
        <f t="shared" si="20"/>
        <v>239701144</v>
      </c>
      <c r="G1233" s="60">
        <v>3</v>
      </c>
      <c r="H1233" s="29"/>
    </row>
    <row r="1234" spans="1:8" s="30" customFormat="1">
      <c r="A1234" s="85">
        <v>44773</v>
      </c>
      <c r="B1234" s="65" t="s">
        <v>942</v>
      </c>
      <c r="C1234" s="24" t="s">
        <v>1008</v>
      </c>
      <c r="D1234" s="86">
        <v>300000</v>
      </c>
      <c r="E1234" s="70"/>
      <c r="F1234" s="99">
        <f t="shared" si="20"/>
        <v>240001144</v>
      </c>
      <c r="G1234" s="60">
        <v>3</v>
      </c>
      <c r="H1234" s="29"/>
    </row>
    <row r="1235" spans="1:8" s="30" customFormat="1">
      <c r="A1235" s="85">
        <v>44773</v>
      </c>
      <c r="B1235" s="65" t="s">
        <v>942</v>
      </c>
      <c r="C1235" s="24" t="s">
        <v>1009</v>
      </c>
      <c r="D1235" s="86">
        <v>400000</v>
      </c>
      <c r="E1235" s="70"/>
      <c r="F1235" s="99">
        <f t="shared" si="20"/>
        <v>240401144</v>
      </c>
      <c r="G1235" s="60">
        <v>3</v>
      </c>
      <c r="H1235" s="29"/>
    </row>
    <row r="1236" spans="1:8" s="30" customFormat="1">
      <c r="A1236" s="85">
        <v>44773</v>
      </c>
      <c r="B1236" s="65" t="s">
        <v>942</v>
      </c>
      <c r="C1236" s="24" t="s">
        <v>21</v>
      </c>
      <c r="D1236" s="86">
        <v>1000</v>
      </c>
      <c r="E1236" s="70"/>
      <c r="F1236" s="99">
        <f t="shared" si="20"/>
        <v>240402144</v>
      </c>
      <c r="G1236" s="60">
        <v>3</v>
      </c>
      <c r="H1236" s="29"/>
    </row>
    <row r="1237" spans="1:8" s="30" customFormat="1">
      <c r="A1237" s="85">
        <v>44773</v>
      </c>
      <c r="B1237" s="65" t="s">
        <v>942</v>
      </c>
      <c r="C1237" s="24" t="s">
        <v>21</v>
      </c>
      <c r="D1237" s="86">
        <v>10000</v>
      </c>
      <c r="E1237" s="70"/>
      <c r="F1237" s="99">
        <f t="shared" si="20"/>
        <v>240412144</v>
      </c>
      <c r="G1237" s="60">
        <v>3</v>
      </c>
      <c r="H1237" s="29"/>
    </row>
    <row r="1238" spans="1:8" s="30" customFormat="1">
      <c r="A1238" s="85">
        <v>44773</v>
      </c>
      <c r="B1238" s="65" t="s">
        <v>942</v>
      </c>
      <c r="C1238" s="24" t="s">
        <v>21</v>
      </c>
      <c r="D1238" s="86">
        <v>10000</v>
      </c>
      <c r="E1238" s="70"/>
      <c r="F1238" s="99">
        <f t="shared" si="20"/>
        <v>240422144</v>
      </c>
      <c r="G1238" s="60">
        <v>3</v>
      </c>
      <c r="H1238" s="29"/>
    </row>
    <row r="1239" spans="1:8" s="30" customFormat="1">
      <c r="A1239" s="85">
        <v>44773</v>
      </c>
      <c r="B1239" s="65" t="s">
        <v>942</v>
      </c>
      <c r="C1239" s="24" t="s">
        <v>21</v>
      </c>
      <c r="D1239" s="86">
        <v>120000</v>
      </c>
      <c r="E1239" s="70"/>
      <c r="F1239" s="99">
        <f t="shared" si="20"/>
        <v>240542144</v>
      </c>
      <c r="G1239" s="60">
        <v>3</v>
      </c>
      <c r="H1239" s="29"/>
    </row>
    <row r="1240" spans="1:8" s="30" customFormat="1">
      <c r="A1240" s="85">
        <v>44773</v>
      </c>
      <c r="B1240" s="65" t="s">
        <v>942</v>
      </c>
      <c r="C1240" s="24" t="s">
        <v>21</v>
      </c>
      <c r="D1240" s="86">
        <v>10000</v>
      </c>
      <c r="E1240" s="70"/>
      <c r="F1240" s="99">
        <f t="shared" si="20"/>
        <v>240552144</v>
      </c>
      <c r="G1240" s="60">
        <v>3</v>
      </c>
      <c r="H1240" s="29"/>
    </row>
    <row r="1241" spans="1:8" s="30" customFormat="1">
      <c r="A1241" s="85">
        <v>44773</v>
      </c>
      <c r="B1241" s="65" t="s">
        <v>942</v>
      </c>
      <c r="C1241" s="24" t="s">
        <v>21</v>
      </c>
      <c r="D1241" s="86">
        <v>200000</v>
      </c>
      <c r="E1241" s="70"/>
      <c r="F1241" s="99">
        <f t="shared" si="20"/>
        <v>240752144</v>
      </c>
      <c r="G1241" s="60">
        <v>3</v>
      </c>
      <c r="H1241" s="29"/>
    </row>
    <row r="1242" spans="1:8" s="30" customFormat="1">
      <c r="A1242" s="85">
        <v>44773</v>
      </c>
      <c r="B1242" s="65" t="s">
        <v>942</v>
      </c>
      <c r="C1242" s="24" t="s">
        <v>21</v>
      </c>
      <c r="D1242" s="86">
        <v>10000</v>
      </c>
      <c r="E1242" s="70"/>
      <c r="F1242" s="99">
        <f t="shared" si="20"/>
        <v>240762144</v>
      </c>
      <c r="G1242" s="60">
        <v>3</v>
      </c>
      <c r="H1242" s="29"/>
    </row>
    <row r="1243" spans="1:8" s="30" customFormat="1">
      <c r="A1243" s="85">
        <v>44773</v>
      </c>
      <c r="B1243" s="65" t="s">
        <v>942</v>
      </c>
      <c r="C1243" s="24" t="s">
        <v>21</v>
      </c>
      <c r="D1243" s="86">
        <v>20000</v>
      </c>
      <c r="E1243" s="70"/>
      <c r="F1243" s="99">
        <f t="shared" si="20"/>
        <v>240782144</v>
      </c>
      <c r="G1243" s="60">
        <v>3</v>
      </c>
      <c r="H1243" s="29"/>
    </row>
    <row r="1244" spans="1:8" s="30" customFormat="1">
      <c r="A1244" s="85">
        <v>44773</v>
      </c>
      <c r="B1244" s="65" t="s">
        <v>942</v>
      </c>
      <c r="C1244" s="24" t="s">
        <v>21</v>
      </c>
      <c r="D1244" s="86">
        <v>10000</v>
      </c>
      <c r="E1244" s="70"/>
      <c r="F1244" s="99">
        <f t="shared" si="20"/>
        <v>240792144</v>
      </c>
      <c r="G1244" s="60">
        <v>3</v>
      </c>
      <c r="H1244" s="29"/>
    </row>
    <row r="1245" spans="1:8" s="30" customFormat="1">
      <c r="A1245" s="85">
        <v>44773</v>
      </c>
      <c r="B1245" s="65" t="s">
        <v>942</v>
      </c>
      <c r="C1245" s="24" t="s">
        <v>536</v>
      </c>
      <c r="D1245" s="86">
        <v>100000</v>
      </c>
      <c r="E1245" s="70"/>
      <c r="F1245" s="99">
        <f t="shared" si="20"/>
        <v>240892144</v>
      </c>
      <c r="G1245" s="60">
        <v>3</v>
      </c>
      <c r="H1245" s="29"/>
    </row>
    <row r="1246" spans="1:8" s="30" customFormat="1">
      <c r="A1246" s="88"/>
      <c r="B1246" s="101"/>
      <c r="C1246" s="40" t="s">
        <v>900</v>
      </c>
      <c r="D1246" s="102">
        <f>SUM(D975:D1245)</f>
        <v>36390023</v>
      </c>
      <c r="E1246" s="102">
        <f>SUM(E975:E1245)</f>
        <v>22000</v>
      </c>
      <c r="F1246" s="71">
        <f>F974+D1246-E1246</f>
        <v>240892144</v>
      </c>
      <c r="G1246" s="60"/>
      <c r="H1246" s="29"/>
    </row>
    <row r="1247" spans="1:8" s="30" customFormat="1" ht="13.5" thickBot="1">
      <c r="A1247" s="921"/>
      <c r="B1247" s="922"/>
      <c r="C1247" s="44"/>
      <c r="D1247" s="923"/>
      <c r="E1247" s="923"/>
      <c r="F1247" s="45"/>
      <c r="G1247" s="104"/>
      <c r="H1247" s="29"/>
    </row>
    <row r="1248" spans="1:8" s="30" customFormat="1" ht="13.5" thickTop="1">
      <c r="A1248" s="924" t="s">
        <v>903</v>
      </c>
      <c r="B1248" s="941"/>
      <c r="C1248" s="927" t="s">
        <v>1838</v>
      </c>
      <c r="D1248" s="919"/>
      <c r="E1248" s="919"/>
      <c r="F1248" s="97">
        <f>F1246</f>
        <v>240892144</v>
      </c>
      <c r="G1248" s="920"/>
      <c r="H1248" s="29"/>
    </row>
    <row r="1249" spans="1:8" s="30" customFormat="1">
      <c r="A1249" s="915">
        <v>44774</v>
      </c>
      <c r="B1249" s="916" t="s">
        <v>1839</v>
      </c>
      <c r="C1249" s="24" t="s">
        <v>21</v>
      </c>
      <c r="D1249" s="1013">
        <v>2739</v>
      </c>
      <c r="E1249" s="86"/>
      <c r="F1249" s="87">
        <f>F1248+D1249-E1249</f>
        <v>240894883</v>
      </c>
      <c r="G1249" s="60">
        <v>3</v>
      </c>
      <c r="H1249" s="29"/>
    </row>
    <row r="1250" spans="1:8" s="30" customFormat="1">
      <c r="A1250" s="915">
        <v>44774</v>
      </c>
      <c r="B1250" s="916" t="s">
        <v>1839</v>
      </c>
      <c r="C1250" s="24" t="s">
        <v>21</v>
      </c>
      <c r="D1250" s="1013">
        <v>10000</v>
      </c>
      <c r="E1250" s="86"/>
      <c r="F1250" s="87">
        <f t="shared" ref="F1250:F1313" si="21">F1249+D1250-E1250</f>
        <v>240904883</v>
      </c>
      <c r="G1250" s="60">
        <v>3</v>
      </c>
      <c r="H1250" s="29"/>
    </row>
    <row r="1251" spans="1:8" s="30" customFormat="1">
      <c r="A1251" s="915">
        <v>44774</v>
      </c>
      <c r="B1251" s="916" t="s">
        <v>1839</v>
      </c>
      <c r="C1251" s="24" t="s">
        <v>21</v>
      </c>
      <c r="D1251" s="1013">
        <v>10000</v>
      </c>
      <c r="E1251" s="86"/>
      <c r="F1251" s="87">
        <f t="shared" si="21"/>
        <v>240914883</v>
      </c>
      <c r="G1251" s="60">
        <v>3</v>
      </c>
      <c r="H1251" s="29"/>
    </row>
    <row r="1252" spans="1:8" s="30" customFormat="1">
      <c r="A1252" s="915">
        <v>44774</v>
      </c>
      <c r="B1252" s="916" t="s">
        <v>1839</v>
      </c>
      <c r="C1252" s="24" t="s">
        <v>21</v>
      </c>
      <c r="D1252" s="1013">
        <v>10000</v>
      </c>
      <c r="E1252" s="86"/>
      <c r="F1252" s="87">
        <f t="shared" si="21"/>
        <v>240924883</v>
      </c>
      <c r="G1252" s="60">
        <v>3</v>
      </c>
      <c r="H1252" s="29"/>
    </row>
    <row r="1253" spans="1:8" s="30" customFormat="1">
      <c r="A1253" s="915">
        <v>44774</v>
      </c>
      <c r="B1253" s="916" t="s">
        <v>1839</v>
      </c>
      <c r="C1253" s="24" t="s">
        <v>21</v>
      </c>
      <c r="D1253" s="1013">
        <v>10000</v>
      </c>
      <c r="E1253" s="86"/>
      <c r="F1253" s="87">
        <f t="shared" si="21"/>
        <v>240934883</v>
      </c>
      <c r="G1253" s="60">
        <v>3</v>
      </c>
      <c r="H1253" s="29"/>
    </row>
    <row r="1254" spans="1:8" s="30" customFormat="1">
      <c r="A1254" s="915">
        <v>44774</v>
      </c>
      <c r="B1254" s="916" t="s">
        <v>1839</v>
      </c>
      <c r="C1254" s="24" t="s">
        <v>21</v>
      </c>
      <c r="D1254" s="1013">
        <v>10000</v>
      </c>
      <c r="E1254" s="86"/>
      <c r="F1254" s="87">
        <f t="shared" si="21"/>
        <v>240944883</v>
      </c>
      <c r="G1254" s="60">
        <v>3</v>
      </c>
      <c r="H1254" s="29"/>
    </row>
    <row r="1255" spans="1:8" s="30" customFormat="1">
      <c r="A1255" s="915">
        <v>44774</v>
      </c>
      <c r="B1255" s="916" t="s">
        <v>1839</v>
      </c>
      <c r="C1255" s="24" t="s">
        <v>21</v>
      </c>
      <c r="D1255" s="1013">
        <v>10000</v>
      </c>
      <c r="E1255" s="86"/>
      <c r="F1255" s="87">
        <f t="shared" si="21"/>
        <v>240954883</v>
      </c>
      <c r="G1255" s="60">
        <v>3</v>
      </c>
      <c r="H1255" s="29"/>
    </row>
    <row r="1256" spans="1:8" s="30" customFormat="1">
      <c r="A1256" s="915">
        <v>44774</v>
      </c>
      <c r="B1256" s="916" t="s">
        <v>1839</v>
      </c>
      <c r="C1256" s="106" t="s">
        <v>993</v>
      </c>
      <c r="D1256" s="1013">
        <v>92095</v>
      </c>
      <c r="E1256" s="86"/>
      <c r="F1256" s="87">
        <f t="shared" si="21"/>
        <v>241046978</v>
      </c>
      <c r="G1256" s="60">
        <v>3</v>
      </c>
      <c r="H1256" s="29"/>
    </row>
    <row r="1257" spans="1:8" s="30" customFormat="1">
      <c r="A1257" s="915">
        <v>44774</v>
      </c>
      <c r="B1257" s="916" t="s">
        <v>1839</v>
      </c>
      <c r="C1257" s="24" t="s">
        <v>21</v>
      </c>
      <c r="D1257" s="1013">
        <v>10000</v>
      </c>
      <c r="E1257" s="86"/>
      <c r="F1257" s="87">
        <f t="shared" si="21"/>
        <v>241056978</v>
      </c>
      <c r="G1257" s="60">
        <v>3</v>
      </c>
      <c r="H1257" s="29"/>
    </row>
    <row r="1258" spans="1:8" s="30" customFormat="1">
      <c r="A1258" s="915">
        <v>44774</v>
      </c>
      <c r="B1258" s="916" t="s">
        <v>1839</v>
      </c>
      <c r="C1258" s="24" t="s">
        <v>21</v>
      </c>
      <c r="D1258" s="1013">
        <v>10000</v>
      </c>
      <c r="E1258" s="86"/>
      <c r="F1258" s="87">
        <f t="shared" si="21"/>
        <v>241066978</v>
      </c>
      <c r="G1258" s="60">
        <v>3</v>
      </c>
      <c r="H1258" s="29"/>
    </row>
    <row r="1259" spans="1:8" s="30" customFormat="1">
      <c r="A1259" s="915">
        <v>44774</v>
      </c>
      <c r="B1259" s="916" t="s">
        <v>1839</v>
      </c>
      <c r="C1259" s="24" t="s">
        <v>21</v>
      </c>
      <c r="D1259" s="1013">
        <v>10000</v>
      </c>
      <c r="E1259" s="86"/>
      <c r="F1259" s="87">
        <f t="shared" si="21"/>
        <v>241076978</v>
      </c>
      <c r="G1259" s="60">
        <v>3</v>
      </c>
      <c r="H1259" s="29"/>
    </row>
    <row r="1260" spans="1:8" s="30" customFormat="1">
      <c r="A1260" s="915">
        <v>44774</v>
      </c>
      <c r="B1260" s="916" t="s">
        <v>1839</v>
      </c>
      <c r="C1260" s="24" t="s">
        <v>21</v>
      </c>
      <c r="D1260" s="1013">
        <v>10000</v>
      </c>
      <c r="E1260" s="86"/>
      <c r="F1260" s="87">
        <f t="shared" si="21"/>
        <v>241086978</v>
      </c>
      <c r="G1260" s="60">
        <v>3</v>
      </c>
      <c r="H1260" s="29"/>
    </row>
    <row r="1261" spans="1:8" s="30" customFormat="1">
      <c r="A1261" s="915">
        <v>44774</v>
      </c>
      <c r="B1261" s="916" t="s">
        <v>1839</v>
      </c>
      <c r="C1261" s="24" t="s">
        <v>21</v>
      </c>
      <c r="D1261" s="1013">
        <v>10000</v>
      </c>
      <c r="E1261" s="86"/>
      <c r="F1261" s="87">
        <f t="shared" si="21"/>
        <v>241096978</v>
      </c>
      <c r="G1261" s="60">
        <v>3</v>
      </c>
      <c r="H1261" s="29"/>
    </row>
    <row r="1262" spans="1:8" s="30" customFormat="1">
      <c r="A1262" s="915">
        <v>44774</v>
      </c>
      <c r="B1262" s="916" t="s">
        <v>1839</v>
      </c>
      <c r="C1262" s="24" t="s">
        <v>21</v>
      </c>
      <c r="D1262" s="1013">
        <v>10000</v>
      </c>
      <c r="E1262" s="86"/>
      <c r="F1262" s="87">
        <f t="shared" si="21"/>
        <v>241106978</v>
      </c>
      <c r="G1262" s="60">
        <v>3</v>
      </c>
      <c r="H1262" s="29"/>
    </row>
    <row r="1263" spans="1:8" s="30" customFormat="1">
      <c r="A1263" s="915">
        <v>44774</v>
      </c>
      <c r="B1263" s="916" t="s">
        <v>1839</v>
      </c>
      <c r="C1263" s="24" t="s">
        <v>21</v>
      </c>
      <c r="D1263" s="1013">
        <v>10000</v>
      </c>
      <c r="E1263" s="86"/>
      <c r="F1263" s="87">
        <f t="shared" si="21"/>
        <v>241116978</v>
      </c>
      <c r="G1263" s="60">
        <v>3</v>
      </c>
      <c r="H1263" s="29"/>
    </row>
    <row r="1264" spans="1:8" s="30" customFormat="1">
      <c r="A1264" s="915">
        <v>44774</v>
      </c>
      <c r="B1264" s="916" t="s">
        <v>1839</v>
      </c>
      <c r="C1264" s="106" t="s">
        <v>2089</v>
      </c>
      <c r="D1264" s="1013">
        <v>150000</v>
      </c>
      <c r="E1264" s="86"/>
      <c r="F1264" s="87">
        <f t="shared" si="21"/>
        <v>241266978</v>
      </c>
      <c r="G1264" s="60">
        <v>3</v>
      </c>
      <c r="H1264" s="29"/>
    </row>
    <row r="1265" spans="1:8" s="30" customFormat="1">
      <c r="A1265" s="915">
        <v>44774</v>
      </c>
      <c r="B1265" s="916" t="s">
        <v>1839</v>
      </c>
      <c r="C1265" s="106" t="s">
        <v>1933</v>
      </c>
      <c r="D1265" s="1013">
        <v>200000</v>
      </c>
      <c r="E1265" s="86"/>
      <c r="F1265" s="87">
        <f t="shared" si="21"/>
        <v>241466978</v>
      </c>
      <c r="G1265" s="60">
        <v>3</v>
      </c>
      <c r="H1265" s="29"/>
    </row>
    <row r="1266" spans="1:8" s="30" customFormat="1">
      <c r="A1266" s="915">
        <v>44774</v>
      </c>
      <c r="B1266" s="916" t="s">
        <v>1839</v>
      </c>
      <c r="C1266" s="24" t="s">
        <v>21</v>
      </c>
      <c r="D1266" s="1013">
        <v>10000</v>
      </c>
      <c r="E1266" s="86"/>
      <c r="F1266" s="87">
        <f t="shared" si="21"/>
        <v>241476978</v>
      </c>
      <c r="G1266" s="60">
        <v>3</v>
      </c>
      <c r="H1266" s="29"/>
    </row>
    <row r="1267" spans="1:8" s="30" customFormat="1">
      <c r="A1267" s="915">
        <v>44774</v>
      </c>
      <c r="B1267" s="916" t="s">
        <v>1839</v>
      </c>
      <c r="C1267" s="24" t="s">
        <v>21</v>
      </c>
      <c r="D1267" s="1013">
        <v>20000</v>
      </c>
      <c r="E1267" s="86"/>
      <c r="F1267" s="87">
        <f t="shared" si="21"/>
        <v>241496978</v>
      </c>
      <c r="G1267" s="60">
        <v>3</v>
      </c>
      <c r="H1267" s="29"/>
    </row>
    <row r="1268" spans="1:8" s="30" customFormat="1">
      <c r="A1268" s="915">
        <v>44774</v>
      </c>
      <c r="B1268" s="916" t="s">
        <v>1839</v>
      </c>
      <c r="C1268" s="24" t="s">
        <v>21</v>
      </c>
      <c r="D1268" s="1013">
        <v>10000</v>
      </c>
      <c r="E1268" s="86"/>
      <c r="F1268" s="87">
        <f t="shared" si="21"/>
        <v>241506978</v>
      </c>
      <c r="G1268" s="60">
        <v>3</v>
      </c>
      <c r="H1268" s="29"/>
    </row>
    <row r="1269" spans="1:8" s="30" customFormat="1">
      <c r="A1269" s="915">
        <v>44774</v>
      </c>
      <c r="B1269" s="916" t="s">
        <v>1839</v>
      </c>
      <c r="C1269" s="24" t="s">
        <v>21</v>
      </c>
      <c r="D1269" s="1013">
        <v>10000</v>
      </c>
      <c r="E1269" s="86"/>
      <c r="F1269" s="87">
        <f t="shared" si="21"/>
        <v>241516978</v>
      </c>
      <c r="G1269" s="60">
        <v>3</v>
      </c>
      <c r="H1269" s="29"/>
    </row>
    <row r="1270" spans="1:8" s="30" customFormat="1">
      <c r="A1270" s="915">
        <v>44774</v>
      </c>
      <c r="B1270" s="916" t="s">
        <v>1839</v>
      </c>
      <c r="C1270" s="24" t="s">
        <v>21</v>
      </c>
      <c r="D1270" s="1013">
        <v>10000</v>
      </c>
      <c r="E1270" s="86"/>
      <c r="F1270" s="87">
        <f t="shared" si="21"/>
        <v>241526978</v>
      </c>
      <c r="G1270" s="60">
        <v>3</v>
      </c>
      <c r="H1270" s="29"/>
    </row>
    <row r="1271" spans="1:8" s="30" customFormat="1">
      <c r="A1271" s="915">
        <v>44774</v>
      </c>
      <c r="B1271" s="916" t="s">
        <v>1839</v>
      </c>
      <c r="C1271" s="24" t="s">
        <v>21</v>
      </c>
      <c r="D1271" s="1013">
        <v>10000</v>
      </c>
      <c r="E1271" s="86"/>
      <c r="F1271" s="87">
        <f t="shared" si="21"/>
        <v>241536978</v>
      </c>
      <c r="G1271" s="60">
        <v>3</v>
      </c>
      <c r="H1271" s="29"/>
    </row>
    <row r="1272" spans="1:8" s="30" customFormat="1">
      <c r="A1272" s="915">
        <v>44774</v>
      </c>
      <c r="B1272" s="916" t="s">
        <v>1839</v>
      </c>
      <c r="C1272" s="24" t="s">
        <v>21</v>
      </c>
      <c r="D1272" s="1013">
        <v>10000</v>
      </c>
      <c r="E1272" s="86"/>
      <c r="F1272" s="87">
        <f t="shared" si="21"/>
        <v>241546978</v>
      </c>
      <c r="G1272" s="60">
        <v>3</v>
      </c>
      <c r="H1272" s="29"/>
    </row>
    <row r="1273" spans="1:8" s="30" customFormat="1">
      <c r="A1273" s="915">
        <v>44774</v>
      </c>
      <c r="B1273" s="916" t="s">
        <v>1839</v>
      </c>
      <c r="C1273" s="106" t="s">
        <v>144</v>
      </c>
      <c r="D1273" s="1013">
        <v>200000</v>
      </c>
      <c r="E1273" s="86"/>
      <c r="F1273" s="87">
        <f t="shared" si="21"/>
        <v>241746978</v>
      </c>
      <c r="G1273" s="60">
        <v>3</v>
      </c>
      <c r="H1273" s="29"/>
    </row>
    <row r="1274" spans="1:8" s="30" customFormat="1">
      <c r="A1274" s="915">
        <v>44774</v>
      </c>
      <c r="B1274" s="916" t="s">
        <v>1839</v>
      </c>
      <c r="C1274" s="24" t="s">
        <v>21</v>
      </c>
      <c r="D1274" s="1013">
        <v>10000</v>
      </c>
      <c r="E1274" s="86"/>
      <c r="F1274" s="87">
        <f t="shared" si="21"/>
        <v>241756978</v>
      </c>
      <c r="G1274" s="60">
        <v>3</v>
      </c>
      <c r="H1274" s="29"/>
    </row>
    <row r="1275" spans="1:8" s="30" customFormat="1">
      <c r="A1275" s="915">
        <v>44774</v>
      </c>
      <c r="B1275" s="916" t="s">
        <v>1839</v>
      </c>
      <c r="C1275" s="24" t="s">
        <v>21</v>
      </c>
      <c r="D1275" s="1013">
        <v>10000</v>
      </c>
      <c r="E1275" s="86"/>
      <c r="F1275" s="87">
        <f t="shared" si="21"/>
        <v>241766978</v>
      </c>
      <c r="G1275" s="60">
        <v>3</v>
      </c>
      <c r="H1275" s="29"/>
    </row>
    <row r="1276" spans="1:8" s="30" customFormat="1">
      <c r="A1276" s="915">
        <v>44774</v>
      </c>
      <c r="B1276" s="916" t="s">
        <v>1839</v>
      </c>
      <c r="C1276" s="24" t="s">
        <v>21</v>
      </c>
      <c r="D1276" s="1013">
        <v>10000</v>
      </c>
      <c r="E1276" s="86"/>
      <c r="F1276" s="87">
        <f t="shared" si="21"/>
        <v>241776978</v>
      </c>
      <c r="G1276" s="60">
        <v>3</v>
      </c>
      <c r="H1276" s="29"/>
    </row>
    <row r="1277" spans="1:8" s="30" customFormat="1">
      <c r="A1277" s="915">
        <v>44774</v>
      </c>
      <c r="B1277" s="916" t="s">
        <v>1839</v>
      </c>
      <c r="C1277" s="24" t="s">
        <v>21</v>
      </c>
      <c r="D1277" s="1013">
        <v>10000</v>
      </c>
      <c r="E1277" s="86"/>
      <c r="F1277" s="87">
        <f t="shared" si="21"/>
        <v>241786978</v>
      </c>
      <c r="G1277" s="60">
        <v>3</v>
      </c>
      <c r="H1277" s="29"/>
    </row>
    <row r="1278" spans="1:8" s="30" customFormat="1">
      <c r="A1278" s="915">
        <v>44774</v>
      </c>
      <c r="B1278" s="916" t="s">
        <v>1839</v>
      </c>
      <c r="C1278" s="24" t="s">
        <v>21</v>
      </c>
      <c r="D1278" s="1013">
        <v>10000</v>
      </c>
      <c r="E1278" s="86"/>
      <c r="F1278" s="87">
        <f t="shared" si="21"/>
        <v>241796978</v>
      </c>
      <c r="G1278" s="60">
        <v>3</v>
      </c>
      <c r="H1278" s="29"/>
    </row>
    <row r="1279" spans="1:8" s="30" customFormat="1">
      <c r="A1279" s="915">
        <v>44774</v>
      </c>
      <c r="B1279" s="916" t="s">
        <v>1839</v>
      </c>
      <c r="C1279" s="24" t="s">
        <v>21</v>
      </c>
      <c r="D1279" s="1013">
        <v>10000</v>
      </c>
      <c r="E1279" s="86"/>
      <c r="F1279" s="87">
        <f t="shared" si="21"/>
        <v>241806978</v>
      </c>
      <c r="G1279" s="60">
        <v>3</v>
      </c>
      <c r="H1279" s="29"/>
    </row>
    <row r="1280" spans="1:8" s="30" customFormat="1">
      <c r="A1280" s="915">
        <v>44774</v>
      </c>
      <c r="B1280" s="916" t="s">
        <v>1839</v>
      </c>
      <c r="C1280" s="24" t="s">
        <v>21</v>
      </c>
      <c r="D1280" s="1013">
        <v>10000</v>
      </c>
      <c r="E1280" s="86"/>
      <c r="F1280" s="87">
        <f t="shared" si="21"/>
        <v>241816978</v>
      </c>
      <c r="G1280" s="60">
        <v>3</v>
      </c>
      <c r="H1280" s="29"/>
    </row>
    <row r="1281" spans="1:8" s="30" customFormat="1">
      <c r="A1281" s="915">
        <v>44774</v>
      </c>
      <c r="B1281" s="916" t="s">
        <v>1839</v>
      </c>
      <c r="C1281" s="24" t="s">
        <v>21</v>
      </c>
      <c r="D1281" s="1013">
        <v>10000</v>
      </c>
      <c r="E1281" s="86"/>
      <c r="F1281" s="87">
        <f t="shared" si="21"/>
        <v>241826978</v>
      </c>
      <c r="G1281" s="60">
        <v>3</v>
      </c>
      <c r="H1281" s="29"/>
    </row>
    <row r="1282" spans="1:8" s="30" customFormat="1">
      <c r="A1282" s="915">
        <v>44774</v>
      </c>
      <c r="B1282" s="916" t="s">
        <v>1839</v>
      </c>
      <c r="C1282" s="24" t="s">
        <v>21</v>
      </c>
      <c r="D1282" s="1013">
        <v>10000</v>
      </c>
      <c r="E1282" s="86"/>
      <c r="F1282" s="87">
        <f t="shared" si="21"/>
        <v>241836978</v>
      </c>
      <c r="G1282" s="60">
        <v>3</v>
      </c>
      <c r="H1282" s="29"/>
    </row>
    <row r="1283" spans="1:8" s="30" customFormat="1">
      <c r="A1283" s="915">
        <v>44774</v>
      </c>
      <c r="B1283" s="916" t="s">
        <v>1839</v>
      </c>
      <c r="C1283" s="24" t="s">
        <v>21</v>
      </c>
      <c r="D1283" s="1013">
        <v>10000</v>
      </c>
      <c r="E1283" s="86"/>
      <c r="F1283" s="87">
        <f t="shared" si="21"/>
        <v>241846978</v>
      </c>
      <c r="G1283" s="60">
        <v>3</v>
      </c>
      <c r="H1283" s="29"/>
    </row>
    <row r="1284" spans="1:8" s="30" customFormat="1">
      <c r="A1284" s="915">
        <v>44774</v>
      </c>
      <c r="B1284" s="916" t="s">
        <v>1839</v>
      </c>
      <c r="C1284" s="24" t="s">
        <v>21</v>
      </c>
      <c r="D1284" s="1013">
        <v>10000</v>
      </c>
      <c r="E1284" s="86"/>
      <c r="F1284" s="87">
        <f t="shared" si="21"/>
        <v>241856978</v>
      </c>
      <c r="G1284" s="60">
        <v>3</v>
      </c>
      <c r="H1284" s="29"/>
    </row>
    <row r="1285" spans="1:8" s="30" customFormat="1">
      <c r="A1285" s="915">
        <v>44774</v>
      </c>
      <c r="B1285" s="916" t="s">
        <v>1839</v>
      </c>
      <c r="C1285" s="24" t="s">
        <v>21</v>
      </c>
      <c r="D1285" s="1013">
        <v>10000</v>
      </c>
      <c r="E1285" s="86"/>
      <c r="F1285" s="87">
        <f t="shared" si="21"/>
        <v>241866978</v>
      </c>
      <c r="G1285" s="60">
        <v>3</v>
      </c>
      <c r="H1285" s="29"/>
    </row>
    <row r="1286" spans="1:8" s="30" customFormat="1">
      <c r="A1286" s="915">
        <v>44774</v>
      </c>
      <c r="B1286" s="916" t="s">
        <v>1839</v>
      </c>
      <c r="C1286" s="24" t="s">
        <v>21</v>
      </c>
      <c r="D1286" s="1013">
        <v>10000</v>
      </c>
      <c r="E1286" s="86"/>
      <c r="F1286" s="87">
        <f t="shared" si="21"/>
        <v>241876978</v>
      </c>
      <c r="G1286" s="60">
        <v>3</v>
      </c>
      <c r="H1286" s="29"/>
    </row>
    <row r="1287" spans="1:8" s="30" customFormat="1">
      <c r="A1287" s="915">
        <v>44774</v>
      </c>
      <c r="B1287" s="916" t="s">
        <v>1839</v>
      </c>
      <c r="C1287" s="106" t="s">
        <v>155</v>
      </c>
      <c r="D1287" s="1013">
        <v>500000</v>
      </c>
      <c r="E1287" s="86"/>
      <c r="F1287" s="87">
        <f t="shared" si="21"/>
        <v>242376978</v>
      </c>
      <c r="G1287" s="60">
        <v>3</v>
      </c>
      <c r="H1287" s="29"/>
    </row>
    <row r="1288" spans="1:8" s="30" customFormat="1">
      <c r="A1288" s="915">
        <v>44774</v>
      </c>
      <c r="B1288" s="916" t="s">
        <v>1839</v>
      </c>
      <c r="C1288" s="24" t="s">
        <v>21</v>
      </c>
      <c r="D1288" s="1013">
        <v>10000</v>
      </c>
      <c r="E1288" s="86"/>
      <c r="F1288" s="87">
        <f t="shared" si="21"/>
        <v>242386978</v>
      </c>
      <c r="G1288" s="60">
        <v>3</v>
      </c>
      <c r="H1288" s="29"/>
    </row>
    <row r="1289" spans="1:8" s="30" customFormat="1">
      <c r="A1289" s="915">
        <v>44774</v>
      </c>
      <c r="B1289" s="916" t="s">
        <v>1839</v>
      </c>
      <c r="C1289" s="24" t="s">
        <v>21</v>
      </c>
      <c r="D1289" s="1013">
        <v>10000</v>
      </c>
      <c r="E1289" s="86"/>
      <c r="F1289" s="87">
        <f t="shared" si="21"/>
        <v>242396978</v>
      </c>
      <c r="G1289" s="60">
        <v>3</v>
      </c>
      <c r="H1289" s="29"/>
    </row>
    <row r="1290" spans="1:8" s="30" customFormat="1">
      <c r="A1290" s="915">
        <v>44774</v>
      </c>
      <c r="B1290" s="916" t="s">
        <v>1839</v>
      </c>
      <c r="C1290" s="24" t="s">
        <v>21</v>
      </c>
      <c r="D1290" s="1013">
        <v>10000</v>
      </c>
      <c r="E1290" s="86"/>
      <c r="F1290" s="87">
        <f t="shared" si="21"/>
        <v>242406978</v>
      </c>
      <c r="G1290" s="60">
        <v>3</v>
      </c>
      <c r="H1290" s="29"/>
    </row>
    <row r="1291" spans="1:8" s="30" customFormat="1">
      <c r="A1291" s="915">
        <v>44774</v>
      </c>
      <c r="B1291" s="916" t="s">
        <v>1839</v>
      </c>
      <c r="C1291" s="24" t="s">
        <v>21</v>
      </c>
      <c r="D1291" s="1013">
        <v>1000</v>
      </c>
      <c r="E1291" s="86"/>
      <c r="F1291" s="87">
        <f t="shared" si="21"/>
        <v>242407978</v>
      </c>
      <c r="G1291" s="60">
        <v>3</v>
      </c>
      <c r="H1291" s="29"/>
    </row>
    <row r="1292" spans="1:8" s="30" customFormat="1">
      <c r="A1292" s="915">
        <v>44774</v>
      </c>
      <c r="B1292" s="916" t="s">
        <v>1839</v>
      </c>
      <c r="C1292" s="24" t="s">
        <v>21</v>
      </c>
      <c r="D1292" s="1013">
        <v>10000</v>
      </c>
      <c r="E1292" s="86"/>
      <c r="F1292" s="87">
        <f t="shared" si="21"/>
        <v>242417978</v>
      </c>
      <c r="G1292" s="60">
        <v>3</v>
      </c>
      <c r="H1292" s="29"/>
    </row>
    <row r="1293" spans="1:8" s="30" customFormat="1">
      <c r="A1293" s="915">
        <v>44775</v>
      </c>
      <c r="B1293" s="916" t="s">
        <v>1840</v>
      </c>
      <c r="C1293" s="24" t="s">
        <v>21</v>
      </c>
      <c r="D1293" s="1013">
        <v>10000</v>
      </c>
      <c r="E1293" s="86"/>
      <c r="F1293" s="87">
        <f t="shared" si="21"/>
        <v>242427978</v>
      </c>
      <c r="G1293" s="60">
        <v>3</v>
      </c>
      <c r="H1293" s="29"/>
    </row>
    <row r="1294" spans="1:8" s="30" customFormat="1">
      <c r="A1294" s="915">
        <v>44775</v>
      </c>
      <c r="B1294" s="916" t="s">
        <v>1840</v>
      </c>
      <c r="C1294" s="24" t="s">
        <v>21</v>
      </c>
      <c r="D1294" s="1013">
        <v>10000</v>
      </c>
      <c r="E1294" s="86"/>
      <c r="F1294" s="87">
        <f t="shared" si="21"/>
        <v>242437978</v>
      </c>
      <c r="G1294" s="60">
        <v>3</v>
      </c>
      <c r="H1294" s="29"/>
    </row>
    <row r="1295" spans="1:8" s="30" customFormat="1">
      <c r="A1295" s="915">
        <v>44775</v>
      </c>
      <c r="B1295" s="916" t="s">
        <v>1840</v>
      </c>
      <c r="C1295" s="24" t="s">
        <v>21</v>
      </c>
      <c r="D1295" s="1013">
        <v>10000</v>
      </c>
      <c r="E1295" s="86"/>
      <c r="F1295" s="87">
        <f t="shared" si="21"/>
        <v>242447978</v>
      </c>
      <c r="G1295" s="60">
        <v>3</v>
      </c>
      <c r="H1295" s="29"/>
    </row>
    <row r="1296" spans="1:8" s="30" customFormat="1">
      <c r="A1296" s="915">
        <v>44775</v>
      </c>
      <c r="B1296" s="916" t="s">
        <v>1840</v>
      </c>
      <c r="C1296" s="24" t="s">
        <v>21</v>
      </c>
      <c r="D1296" s="1013">
        <v>20000</v>
      </c>
      <c r="E1296" s="86"/>
      <c r="F1296" s="87">
        <f t="shared" si="21"/>
        <v>242467978</v>
      </c>
      <c r="G1296" s="60">
        <v>3</v>
      </c>
      <c r="H1296" s="29"/>
    </row>
    <row r="1297" spans="1:8" s="30" customFormat="1">
      <c r="A1297" s="915">
        <v>44775</v>
      </c>
      <c r="B1297" s="916" t="s">
        <v>1840</v>
      </c>
      <c r="C1297" s="24" t="s">
        <v>21</v>
      </c>
      <c r="D1297" s="1013">
        <v>10000</v>
      </c>
      <c r="E1297" s="86"/>
      <c r="F1297" s="87">
        <f t="shared" si="21"/>
        <v>242477978</v>
      </c>
      <c r="G1297" s="60">
        <v>3</v>
      </c>
      <c r="H1297" s="29"/>
    </row>
    <row r="1298" spans="1:8" s="30" customFormat="1">
      <c r="A1298" s="915">
        <v>44775</v>
      </c>
      <c r="B1298" s="916" t="s">
        <v>1840</v>
      </c>
      <c r="C1298" s="24" t="s">
        <v>21</v>
      </c>
      <c r="D1298" s="1013">
        <v>10000</v>
      </c>
      <c r="E1298" s="86"/>
      <c r="F1298" s="87">
        <f t="shared" si="21"/>
        <v>242487978</v>
      </c>
      <c r="G1298" s="60">
        <v>3</v>
      </c>
      <c r="H1298" s="29"/>
    </row>
    <row r="1299" spans="1:8" s="30" customFormat="1">
      <c r="A1299" s="915">
        <v>44775</v>
      </c>
      <c r="B1299" s="916" t="s">
        <v>1840</v>
      </c>
      <c r="C1299" s="24" t="s">
        <v>21</v>
      </c>
      <c r="D1299" s="1013">
        <v>10000</v>
      </c>
      <c r="E1299" s="86"/>
      <c r="F1299" s="87">
        <f t="shared" si="21"/>
        <v>242497978</v>
      </c>
      <c r="G1299" s="60">
        <v>3</v>
      </c>
      <c r="H1299" s="29"/>
    </row>
    <row r="1300" spans="1:8" s="30" customFormat="1">
      <c r="A1300" s="915">
        <v>44775</v>
      </c>
      <c r="B1300" s="916" t="s">
        <v>1840</v>
      </c>
      <c r="C1300" s="24" t="s">
        <v>21</v>
      </c>
      <c r="D1300" s="1013">
        <v>10000</v>
      </c>
      <c r="E1300" s="86"/>
      <c r="F1300" s="87">
        <f t="shared" si="21"/>
        <v>242507978</v>
      </c>
      <c r="G1300" s="60">
        <v>3</v>
      </c>
      <c r="H1300" s="29"/>
    </row>
    <row r="1301" spans="1:8" s="30" customFormat="1">
      <c r="A1301" s="915">
        <v>44775</v>
      </c>
      <c r="B1301" s="916" t="s">
        <v>1840</v>
      </c>
      <c r="C1301" s="24" t="s">
        <v>21</v>
      </c>
      <c r="D1301" s="1013">
        <v>10000</v>
      </c>
      <c r="E1301" s="86"/>
      <c r="F1301" s="87">
        <f t="shared" si="21"/>
        <v>242517978</v>
      </c>
      <c r="G1301" s="60">
        <v>3</v>
      </c>
      <c r="H1301" s="29"/>
    </row>
    <row r="1302" spans="1:8" s="30" customFormat="1">
      <c r="A1302" s="915">
        <v>44775</v>
      </c>
      <c r="B1302" s="916" t="s">
        <v>1840</v>
      </c>
      <c r="C1302" s="24" t="s">
        <v>21</v>
      </c>
      <c r="D1302" s="1013">
        <v>10000</v>
      </c>
      <c r="E1302" s="86"/>
      <c r="F1302" s="87">
        <f t="shared" si="21"/>
        <v>242527978</v>
      </c>
      <c r="G1302" s="60">
        <v>3</v>
      </c>
      <c r="H1302" s="29"/>
    </row>
    <row r="1303" spans="1:8" s="30" customFormat="1">
      <c r="A1303" s="915">
        <v>44775</v>
      </c>
      <c r="B1303" s="916" t="s">
        <v>1840</v>
      </c>
      <c r="C1303" s="24" t="s">
        <v>21</v>
      </c>
      <c r="D1303" s="1013">
        <v>10000</v>
      </c>
      <c r="E1303" s="86"/>
      <c r="F1303" s="87">
        <f t="shared" si="21"/>
        <v>242537978</v>
      </c>
      <c r="G1303" s="60">
        <v>3</v>
      </c>
      <c r="H1303" s="29"/>
    </row>
    <row r="1304" spans="1:8" s="30" customFormat="1">
      <c r="A1304" s="915">
        <v>44775</v>
      </c>
      <c r="B1304" s="916" t="s">
        <v>1840</v>
      </c>
      <c r="C1304" s="24" t="s">
        <v>21</v>
      </c>
      <c r="D1304" s="1013">
        <v>10000</v>
      </c>
      <c r="E1304" s="86"/>
      <c r="F1304" s="87">
        <f t="shared" si="21"/>
        <v>242547978</v>
      </c>
      <c r="G1304" s="60">
        <v>3</v>
      </c>
      <c r="H1304" s="29"/>
    </row>
    <row r="1305" spans="1:8" s="30" customFormat="1">
      <c r="A1305" s="915">
        <v>44775</v>
      </c>
      <c r="B1305" s="916" t="s">
        <v>1840</v>
      </c>
      <c r="C1305" s="24" t="s">
        <v>21</v>
      </c>
      <c r="D1305" s="1013">
        <v>10000</v>
      </c>
      <c r="E1305" s="86"/>
      <c r="F1305" s="87">
        <f t="shared" si="21"/>
        <v>242557978</v>
      </c>
      <c r="G1305" s="60">
        <v>3</v>
      </c>
      <c r="H1305" s="29"/>
    </row>
    <row r="1306" spans="1:8" s="30" customFormat="1">
      <c r="A1306" s="915">
        <v>44775</v>
      </c>
      <c r="B1306" s="916" t="s">
        <v>1840</v>
      </c>
      <c r="C1306" s="24" t="s">
        <v>21</v>
      </c>
      <c r="D1306" s="1013">
        <v>20000</v>
      </c>
      <c r="E1306" s="86"/>
      <c r="F1306" s="87">
        <f t="shared" si="21"/>
        <v>242577978</v>
      </c>
      <c r="G1306" s="60">
        <v>3</v>
      </c>
      <c r="H1306" s="29"/>
    </row>
    <row r="1307" spans="1:8" s="30" customFormat="1">
      <c r="A1307" s="915">
        <v>44775</v>
      </c>
      <c r="B1307" s="916" t="s">
        <v>1840</v>
      </c>
      <c r="C1307" s="24" t="s">
        <v>21</v>
      </c>
      <c r="D1307" s="1013">
        <v>10000</v>
      </c>
      <c r="E1307" s="86"/>
      <c r="F1307" s="87">
        <f t="shared" si="21"/>
        <v>242587978</v>
      </c>
      <c r="G1307" s="60">
        <v>3</v>
      </c>
      <c r="H1307" s="29"/>
    </row>
    <row r="1308" spans="1:8" s="30" customFormat="1">
      <c r="A1308" s="915">
        <v>44775</v>
      </c>
      <c r="B1308" s="916" t="s">
        <v>1840</v>
      </c>
      <c r="C1308" s="106" t="s">
        <v>944</v>
      </c>
      <c r="D1308" s="1013">
        <v>50000</v>
      </c>
      <c r="E1308" s="86"/>
      <c r="F1308" s="87">
        <f t="shared" si="21"/>
        <v>242637978</v>
      </c>
      <c r="G1308" s="60">
        <v>3</v>
      </c>
      <c r="H1308" s="29"/>
    </row>
    <row r="1309" spans="1:8" s="30" customFormat="1">
      <c r="A1309" s="915">
        <v>44775</v>
      </c>
      <c r="B1309" s="916" t="s">
        <v>1840</v>
      </c>
      <c r="C1309" s="24" t="s">
        <v>21</v>
      </c>
      <c r="D1309" s="1013">
        <v>10000</v>
      </c>
      <c r="E1309" s="86"/>
      <c r="F1309" s="87">
        <f t="shared" si="21"/>
        <v>242647978</v>
      </c>
      <c r="G1309" s="60">
        <v>3</v>
      </c>
      <c r="H1309" s="29"/>
    </row>
    <row r="1310" spans="1:8" s="30" customFormat="1">
      <c r="A1310" s="915">
        <v>44775</v>
      </c>
      <c r="B1310" s="916" t="s">
        <v>1840</v>
      </c>
      <c r="C1310" s="24" t="s">
        <v>21</v>
      </c>
      <c r="D1310" s="1013">
        <v>10000</v>
      </c>
      <c r="E1310" s="86"/>
      <c r="F1310" s="87">
        <f t="shared" si="21"/>
        <v>242657978</v>
      </c>
      <c r="G1310" s="60">
        <v>3</v>
      </c>
      <c r="H1310" s="29"/>
    </row>
    <row r="1311" spans="1:8" s="30" customFormat="1">
      <c r="A1311" s="915">
        <v>44775</v>
      </c>
      <c r="B1311" s="916" t="s">
        <v>1840</v>
      </c>
      <c r="C1311" s="24" t="s">
        <v>21</v>
      </c>
      <c r="D1311" s="1013">
        <v>10000</v>
      </c>
      <c r="E1311" s="86"/>
      <c r="F1311" s="87">
        <f t="shared" si="21"/>
        <v>242667978</v>
      </c>
      <c r="G1311" s="60">
        <v>3</v>
      </c>
      <c r="H1311" s="29"/>
    </row>
    <row r="1312" spans="1:8" s="30" customFormat="1">
      <c r="A1312" s="915">
        <v>44775</v>
      </c>
      <c r="B1312" s="916" t="s">
        <v>1840</v>
      </c>
      <c r="C1312" s="24" t="s">
        <v>21</v>
      </c>
      <c r="D1312" s="1013">
        <v>10000</v>
      </c>
      <c r="E1312" s="86"/>
      <c r="F1312" s="87">
        <f t="shared" si="21"/>
        <v>242677978</v>
      </c>
      <c r="G1312" s="60">
        <v>3</v>
      </c>
      <c r="H1312" s="29"/>
    </row>
    <row r="1313" spans="1:8" s="30" customFormat="1">
      <c r="A1313" s="915">
        <v>44775</v>
      </c>
      <c r="B1313" s="916" t="s">
        <v>1840</v>
      </c>
      <c r="C1313" s="24" t="s">
        <v>21</v>
      </c>
      <c r="D1313" s="1013">
        <v>1</v>
      </c>
      <c r="E1313" s="86"/>
      <c r="F1313" s="87">
        <f t="shared" si="21"/>
        <v>242677979</v>
      </c>
      <c r="G1313" s="60">
        <v>3</v>
      </c>
      <c r="H1313" s="29"/>
    </row>
    <row r="1314" spans="1:8" s="30" customFormat="1">
      <c r="A1314" s="915">
        <v>44775</v>
      </c>
      <c r="B1314" s="916" t="s">
        <v>1840</v>
      </c>
      <c r="C1314" s="24" t="s">
        <v>21</v>
      </c>
      <c r="D1314" s="1013">
        <v>20000</v>
      </c>
      <c r="E1314" s="86"/>
      <c r="F1314" s="87">
        <f t="shared" ref="F1314:F1377" si="22">F1313+D1314-E1314</f>
        <v>242697979</v>
      </c>
      <c r="G1314" s="60">
        <v>3</v>
      </c>
      <c r="H1314" s="29"/>
    </row>
    <row r="1315" spans="1:8" s="30" customFormat="1">
      <c r="A1315" s="915">
        <v>44775</v>
      </c>
      <c r="B1315" s="916" t="s">
        <v>1840</v>
      </c>
      <c r="C1315" s="24" t="s">
        <v>21</v>
      </c>
      <c r="D1315" s="1013">
        <v>10000</v>
      </c>
      <c r="E1315" s="86"/>
      <c r="F1315" s="87">
        <f t="shared" si="22"/>
        <v>242707979</v>
      </c>
      <c r="G1315" s="60">
        <v>3</v>
      </c>
      <c r="H1315" s="29"/>
    </row>
    <row r="1316" spans="1:8" s="30" customFormat="1">
      <c r="A1316" s="915">
        <v>44775</v>
      </c>
      <c r="B1316" s="916" t="s">
        <v>1840</v>
      </c>
      <c r="C1316" s="24" t="s">
        <v>21</v>
      </c>
      <c r="D1316" s="1013">
        <v>10000</v>
      </c>
      <c r="E1316" s="86"/>
      <c r="F1316" s="87">
        <f t="shared" si="22"/>
        <v>242717979</v>
      </c>
      <c r="G1316" s="60">
        <v>3</v>
      </c>
      <c r="H1316" s="29"/>
    </row>
    <row r="1317" spans="1:8" s="30" customFormat="1">
      <c r="A1317" s="915">
        <v>44775</v>
      </c>
      <c r="B1317" s="916" t="s">
        <v>1840</v>
      </c>
      <c r="C1317" s="24" t="s">
        <v>21</v>
      </c>
      <c r="D1317" s="1013">
        <v>10000</v>
      </c>
      <c r="E1317" s="86"/>
      <c r="F1317" s="87">
        <f t="shared" si="22"/>
        <v>242727979</v>
      </c>
      <c r="G1317" s="60">
        <v>3</v>
      </c>
      <c r="H1317" s="29"/>
    </row>
    <row r="1318" spans="1:8" s="30" customFormat="1">
      <c r="A1318" s="915">
        <v>44775</v>
      </c>
      <c r="B1318" s="916" t="s">
        <v>1840</v>
      </c>
      <c r="C1318" s="24" t="s">
        <v>21</v>
      </c>
      <c r="D1318" s="1013">
        <v>10000</v>
      </c>
      <c r="E1318" s="86"/>
      <c r="F1318" s="87">
        <f t="shared" si="22"/>
        <v>242737979</v>
      </c>
      <c r="G1318" s="60">
        <v>3</v>
      </c>
      <c r="H1318" s="29"/>
    </row>
    <row r="1319" spans="1:8" s="30" customFormat="1">
      <c r="A1319" s="915">
        <v>44775</v>
      </c>
      <c r="B1319" s="916" t="s">
        <v>1840</v>
      </c>
      <c r="C1319" s="24" t="s">
        <v>21</v>
      </c>
      <c r="D1319" s="1013">
        <v>20000</v>
      </c>
      <c r="E1319" s="86"/>
      <c r="F1319" s="87">
        <f t="shared" si="22"/>
        <v>242757979</v>
      </c>
      <c r="G1319" s="60">
        <v>3</v>
      </c>
      <c r="H1319" s="29"/>
    </row>
    <row r="1320" spans="1:8" s="30" customFormat="1">
      <c r="A1320" s="915">
        <v>44775</v>
      </c>
      <c r="B1320" s="916" t="s">
        <v>1840</v>
      </c>
      <c r="C1320" s="24" t="s">
        <v>21</v>
      </c>
      <c r="D1320" s="1013">
        <v>10000</v>
      </c>
      <c r="E1320" s="86"/>
      <c r="F1320" s="87">
        <f t="shared" si="22"/>
        <v>242767979</v>
      </c>
      <c r="G1320" s="60">
        <v>3</v>
      </c>
      <c r="H1320" s="29"/>
    </row>
    <row r="1321" spans="1:8" s="30" customFormat="1">
      <c r="A1321" s="915">
        <v>44775</v>
      </c>
      <c r="B1321" s="916" t="s">
        <v>1840</v>
      </c>
      <c r="C1321" s="24" t="s">
        <v>21</v>
      </c>
      <c r="D1321" s="1013">
        <v>20000</v>
      </c>
      <c r="E1321" s="86"/>
      <c r="F1321" s="87">
        <f t="shared" si="22"/>
        <v>242787979</v>
      </c>
      <c r="G1321" s="60">
        <v>3</v>
      </c>
      <c r="H1321" s="29"/>
    </row>
    <row r="1322" spans="1:8" s="30" customFormat="1">
      <c r="A1322" s="915">
        <v>44775</v>
      </c>
      <c r="B1322" s="916" t="s">
        <v>1840</v>
      </c>
      <c r="C1322" s="24" t="s">
        <v>21</v>
      </c>
      <c r="D1322" s="1013">
        <v>10000</v>
      </c>
      <c r="E1322" s="86"/>
      <c r="F1322" s="87">
        <f t="shared" si="22"/>
        <v>242797979</v>
      </c>
      <c r="G1322" s="60">
        <v>3</v>
      </c>
      <c r="H1322" s="29"/>
    </row>
    <row r="1323" spans="1:8" s="30" customFormat="1">
      <c r="A1323" s="915">
        <v>44775</v>
      </c>
      <c r="B1323" s="916" t="s">
        <v>1840</v>
      </c>
      <c r="C1323" s="24" t="s">
        <v>21</v>
      </c>
      <c r="D1323" s="1013">
        <v>10000</v>
      </c>
      <c r="E1323" s="86"/>
      <c r="F1323" s="87">
        <f t="shared" si="22"/>
        <v>242807979</v>
      </c>
      <c r="G1323" s="60">
        <v>3</v>
      </c>
      <c r="H1323" s="29"/>
    </row>
    <row r="1324" spans="1:8" s="30" customFormat="1">
      <c r="A1324" s="915">
        <v>44775</v>
      </c>
      <c r="B1324" s="916" t="s">
        <v>1840</v>
      </c>
      <c r="C1324" s="106" t="s">
        <v>2066</v>
      </c>
      <c r="D1324" s="1013">
        <v>557599</v>
      </c>
      <c r="E1324" s="86"/>
      <c r="F1324" s="87">
        <f t="shared" si="22"/>
        <v>243365578</v>
      </c>
      <c r="G1324" s="60">
        <v>3</v>
      </c>
      <c r="H1324" s="29"/>
    </row>
    <row r="1325" spans="1:8" s="30" customFormat="1">
      <c r="A1325" s="915">
        <v>44776</v>
      </c>
      <c r="B1325" s="916" t="s">
        <v>1841</v>
      </c>
      <c r="C1325" s="24" t="s">
        <v>21</v>
      </c>
      <c r="D1325" s="1013">
        <v>3000</v>
      </c>
      <c r="E1325" s="86"/>
      <c r="F1325" s="87">
        <f t="shared" si="22"/>
        <v>243368578</v>
      </c>
      <c r="G1325" s="60">
        <v>3</v>
      </c>
      <c r="H1325" s="29"/>
    </row>
    <row r="1326" spans="1:8" s="30" customFormat="1">
      <c r="A1326" s="915">
        <v>44776</v>
      </c>
      <c r="B1326" s="916" t="s">
        <v>1841</v>
      </c>
      <c r="C1326" s="24" t="s">
        <v>21</v>
      </c>
      <c r="D1326" s="1013">
        <v>10000</v>
      </c>
      <c r="E1326" s="86"/>
      <c r="F1326" s="87">
        <f t="shared" si="22"/>
        <v>243378578</v>
      </c>
      <c r="G1326" s="60">
        <v>3</v>
      </c>
      <c r="H1326" s="29"/>
    </row>
    <row r="1327" spans="1:8" s="30" customFormat="1">
      <c r="A1327" s="915">
        <v>44776</v>
      </c>
      <c r="B1327" s="916" t="s">
        <v>1841</v>
      </c>
      <c r="C1327" s="24" t="s">
        <v>21</v>
      </c>
      <c r="D1327" s="1013">
        <v>10000</v>
      </c>
      <c r="E1327" s="86"/>
      <c r="F1327" s="87">
        <f t="shared" si="22"/>
        <v>243388578</v>
      </c>
      <c r="G1327" s="60">
        <v>3</v>
      </c>
      <c r="H1327" s="29"/>
    </row>
    <row r="1328" spans="1:8" s="30" customFormat="1">
      <c r="A1328" s="915">
        <v>44776</v>
      </c>
      <c r="B1328" s="916" t="s">
        <v>1841</v>
      </c>
      <c r="C1328" s="24" t="s">
        <v>21</v>
      </c>
      <c r="D1328" s="1013">
        <v>20000</v>
      </c>
      <c r="E1328" s="86"/>
      <c r="F1328" s="87">
        <f t="shared" si="22"/>
        <v>243408578</v>
      </c>
      <c r="G1328" s="60">
        <v>3</v>
      </c>
      <c r="H1328" s="29"/>
    </row>
    <row r="1329" spans="1:8" s="30" customFormat="1">
      <c r="A1329" s="915">
        <v>44776</v>
      </c>
      <c r="B1329" s="916" t="s">
        <v>1841</v>
      </c>
      <c r="C1329" s="24" t="s">
        <v>21</v>
      </c>
      <c r="D1329" s="1013">
        <v>10000</v>
      </c>
      <c r="E1329" s="86"/>
      <c r="F1329" s="87">
        <f t="shared" si="22"/>
        <v>243418578</v>
      </c>
      <c r="G1329" s="60">
        <v>3</v>
      </c>
      <c r="H1329" s="29"/>
    </row>
    <row r="1330" spans="1:8" s="30" customFormat="1">
      <c r="A1330" s="915">
        <v>44776</v>
      </c>
      <c r="B1330" s="916" t="s">
        <v>1841</v>
      </c>
      <c r="C1330" s="24" t="s">
        <v>21</v>
      </c>
      <c r="D1330" s="1013">
        <v>40000</v>
      </c>
      <c r="E1330" s="86"/>
      <c r="F1330" s="87">
        <f t="shared" si="22"/>
        <v>243458578</v>
      </c>
      <c r="G1330" s="60">
        <v>3</v>
      </c>
      <c r="H1330" s="29"/>
    </row>
    <row r="1331" spans="1:8" s="30" customFormat="1">
      <c r="A1331" s="915">
        <v>44776</v>
      </c>
      <c r="B1331" s="916" t="s">
        <v>1841</v>
      </c>
      <c r="C1331" s="24" t="s">
        <v>21</v>
      </c>
      <c r="D1331" s="1013">
        <v>10000</v>
      </c>
      <c r="E1331" s="86"/>
      <c r="F1331" s="87">
        <f t="shared" si="22"/>
        <v>243468578</v>
      </c>
      <c r="G1331" s="60">
        <v>3</v>
      </c>
      <c r="H1331" s="29"/>
    </row>
    <row r="1332" spans="1:8" s="30" customFormat="1">
      <c r="A1332" s="915">
        <v>44776</v>
      </c>
      <c r="B1332" s="916" t="s">
        <v>1841</v>
      </c>
      <c r="C1332" s="24" t="s">
        <v>21</v>
      </c>
      <c r="D1332" s="1013">
        <v>10000</v>
      </c>
      <c r="E1332" s="86"/>
      <c r="F1332" s="87">
        <f t="shared" si="22"/>
        <v>243478578</v>
      </c>
      <c r="G1332" s="60">
        <v>3</v>
      </c>
      <c r="H1332" s="29"/>
    </row>
    <row r="1333" spans="1:8" s="30" customFormat="1">
      <c r="A1333" s="915">
        <v>44776</v>
      </c>
      <c r="B1333" s="916" t="s">
        <v>1841</v>
      </c>
      <c r="C1333" s="24" t="s">
        <v>21</v>
      </c>
      <c r="D1333" s="1013">
        <v>10000</v>
      </c>
      <c r="E1333" s="86"/>
      <c r="F1333" s="87">
        <f t="shared" si="22"/>
        <v>243488578</v>
      </c>
      <c r="G1333" s="60">
        <v>3</v>
      </c>
      <c r="H1333" s="29"/>
    </row>
    <row r="1334" spans="1:8" s="30" customFormat="1">
      <c r="A1334" s="915">
        <v>44776</v>
      </c>
      <c r="B1334" s="916" t="s">
        <v>1841</v>
      </c>
      <c r="C1334" s="24" t="s">
        <v>21</v>
      </c>
      <c r="D1334" s="1013">
        <v>10000</v>
      </c>
      <c r="E1334" s="86"/>
      <c r="F1334" s="87">
        <f t="shared" si="22"/>
        <v>243498578</v>
      </c>
      <c r="G1334" s="60">
        <v>3</v>
      </c>
      <c r="H1334" s="29"/>
    </row>
    <row r="1335" spans="1:8" s="30" customFormat="1">
      <c r="A1335" s="915">
        <v>44776</v>
      </c>
      <c r="B1335" s="916" t="s">
        <v>1841</v>
      </c>
      <c r="C1335" s="24" t="s">
        <v>21</v>
      </c>
      <c r="D1335" s="1013">
        <v>10000</v>
      </c>
      <c r="E1335" s="86"/>
      <c r="F1335" s="87">
        <f t="shared" si="22"/>
        <v>243508578</v>
      </c>
      <c r="G1335" s="60">
        <v>3</v>
      </c>
      <c r="H1335" s="29"/>
    </row>
    <row r="1336" spans="1:8" s="30" customFormat="1">
      <c r="A1336" s="915">
        <v>44776</v>
      </c>
      <c r="B1336" s="916" t="s">
        <v>1841</v>
      </c>
      <c r="C1336" s="24" t="s">
        <v>21</v>
      </c>
      <c r="D1336" s="1013">
        <v>20000</v>
      </c>
      <c r="E1336" s="86"/>
      <c r="F1336" s="87">
        <f t="shared" si="22"/>
        <v>243528578</v>
      </c>
      <c r="G1336" s="60">
        <v>3</v>
      </c>
      <c r="H1336" s="29"/>
    </row>
    <row r="1337" spans="1:8" s="30" customFormat="1">
      <c r="A1337" s="915">
        <v>44776</v>
      </c>
      <c r="B1337" s="916" t="s">
        <v>1841</v>
      </c>
      <c r="C1337" s="24" t="s">
        <v>21</v>
      </c>
      <c r="D1337" s="1013">
        <v>10000</v>
      </c>
      <c r="E1337" s="86"/>
      <c r="F1337" s="87">
        <f t="shared" si="22"/>
        <v>243538578</v>
      </c>
      <c r="G1337" s="60">
        <v>3</v>
      </c>
      <c r="H1337" s="29"/>
    </row>
    <row r="1338" spans="1:8" s="30" customFormat="1">
      <c r="A1338" s="915">
        <v>44776</v>
      </c>
      <c r="B1338" s="916" t="s">
        <v>1841</v>
      </c>
      <c r="C1338" s="24" t="s">
        <v>21</v>
      </c>
      <c r="D1338" s="1013">
        <v>10000</v>
      </c>
      <c r="E1338" s="86"/>
      <c r="F1338" s="87">
        <f t="shared" si="22"/>
        <v>243548578</v>
      </c>
      <c r="G1338" s="60">
        <v>3</v>
      </c>
      <c r="H1338" s="29"/>
    </row>
    <row r="1339" spans="1:8" s="30" customFormat="1">
      <c r="A1339" s="915">
        <v>44776</v>
      </c>
      <c r="B1339" s="916" t="s">
        <v>1841</v>
      </c>
      <c r="C1339" s="24" t="s">
        <v>21</v>
      </c>
      <c r="D1339" s="1013">
        <v>10000</v>
      </c>
      <c r="E1339" s="86"/>
      <c r="F1339" s="87">
        <f t="shared" si="22"/>
        <v>243558578</v>
      </c>
      <c r="G1339" s="60">
        <v>3</v>
      </c>
      <c r="H1339" s="29"/>
    </row>
    <row r="1340" spans="1:8" s="30" customFormat="1">
      <c r="A1340" s="915">
        <v>44776</v>
      </c>
      <c r="B1340" s="916" t="s">
        <v>1841</v>
      </c>
      <c r="C1340" s="24" t="s">
        <v>21</v>
      </c>
      <c r="D1340" s="1013">
        <v>10000</v>
      </c>
      <c r="E1340" s="86"/>
      <c r="F1340" s="87">
        <f t="shared" si="22"/>
        <v>243568578</v>
      </c>
      <c r="G1340" s="60">
        <v>3</v>
      </c>
      <c r="H1340" s="29"/>
    </row>
    <row r="1341" spans="1:8" s="30" customFormat="1">
      <c r="A1341" s="915">
        <v>44776</v>
      </c>
      <c r="B1341" s="916" t="s">
        <v>1841</v>
      </c>
      <c r="C1341" s="24" t="s">
        <v>21</v>
      </c>
      <c r="D1341" s="1013">
        <v>10000</v>
      </c>
      <c r="E1341" s="86"/>
      <c r="F1341" s="87">
        <f t="shared" si="22"/>
        <v>243578578</v>
      </c>
      <c r="G1341" s="60">
        <v>3</v>
      </c>
      <c r="H1341" s="29"/>
    </row>
    <row r="1342" spans="1:8" s="30" customFormat="1">
      <c r="A1342" s="915">
        <v>44776</v>
      </c>
      <c r="B1342" s="916" t="s">
        <v>1841</v>
      </c>
      <c r="C1342" s="24" t="s">
        <v>21</v>
      </c>
      <c r="D1342" s="1013">
        <v>10000</v>
      </c>
      <c r="E1342" s="86"/>
      <c r="F1342" s="87">
        <f t="shared" si="22"/>
        <v>243588578</v>
      </c>
      <c r="G1342" s="60">
        <v>3</v>
      </c>
      <c r="H1342" s="29"/>
    </row>
    <row r="1343" spans="1:8" s="30" customFormat="1">
      <c r="A1343" s="915">
        <v>44776</v>
      </c>
      <c r="B1343" s="916" t="s">
        <v>1841</v>
      </c>
      <c r="C1343" s="24" t="s">
        <v>21</v>
      </c>
      <c r="D1343" s="1013">
        <v>20000</v>
      </c>
      <c r="E1343" s="86"/>
      <c r="F1343" s="87">
        <f t="shared" si="22"/>
        <v>243608578</v>
      </c>
      <c r="G1343" s="60">
        <v>3</v>
      </c>
      <c r="H1343" s="29"/>
    </row>
    <row r="1344" spans="1:8" s="30" customFormat="1">
      <c r="A1344" s="915">
        <v>44776</v>
      </c>
      <c r="B1344" s="916" t="s">
        <v>1841</v>
      </c>
      <c r="C1344" s="24" t="s">
        <v>21</v>
      </c>
      <c r="D1344" s="1013">
        <v>10000</v>
      </c>
      <c r="E1344" s="86"/>
      <c r="F1344" s="87">
        <f t="shared" si="22"/>
        <v>243618578</v>
      </c>
      <c r="G1344" s="60">
        <v>3</v>
      </c>
      <c r="H1344" s="29"/>
    </row>
    <row r="1345" spans="1:8" s="30" customFormat="1">
      <c r="A1345" s="915">
        <v>44776</v>
      </c>
      <c r="B1345" s="916" t="s">
        <v>1841</v>
      </c>
      <c r="C1345" s="24" t="s">
        <v>21</v>
      </c>
      <c r="D1345" s="1013">
        <v>10000</v>
      </c>
      <c r="E1345" s="86"/>
      <c r="F1345" s="87">
        <f t="shared" si="22"/>
        <v>243628578</v>
      </c>
      <c r="G1345" s="60">
        <v>3</v>
      </c>
      <c r="H1345" s="29"/>
    </row>
    <row r="1346" spans="1:8" s="30" customFormat="1">
      <c r="A1346" s="915">
        <v>44776</v>
      </c>
      <c r="B1346" s="916" t="s">
        <v>1841</v>
      </c>
      <c r="C1346" s="24" t="s">
        <v>21</v>
      </c>
      <c r="D1346" s="1013">
        <v>10000</v>
      </c>
      <c r="E1346" s="86"/>
      <c r="F1346" s="87">
        <f t="shared" si="22"/>
        <v>243638578</v>
      </c>
      <c r="G1346" s="60">
        <v>3</v>
      </c>
      <c r="H1346" s="29"/>
    </row>
    <row r="1347" spans="1:8" s="30" customFormat="1">
      <c r="A1347" s="915">
        <v>44776</v>
      </c>
      <c r="B1347" s="916" t="s">
        <v>1841</v>
      </c>
      <c r="C1347" s="24" t="s">
        <v>21</v>
      </c>
      <c r="D1347" s="1013">
        <v>10000</v>
      </c>
      <c r="E1347" s="86"/>
      <c r="F1347" s="87">
        <f t="shared" si="22"/>
        <v>243648578</v>
      </c>
      <c r="G1347" s="60">
        <v>3</v>
      </c>
      <c r="H1347" s="29"/>
    </row>
    <row r="1348" spans="1:8" s="30" customFormat="1">
      <c r="A1348" s="915">
        <v>44776</v>
      </c>
      <c r="B1348" s="916" t="s">
        <v>1841</v>
      </c>
      <c r="C1348" s="24" t="s">
        <v>21</v>
      </c>
      <c r="D1348" s="1013">
        <v>10000</v>
      </c>
      <c r="E1348" s="86"/>
      <c r="F1348" s="87">
        <f t="shared" si="22"/>
        <v>243658578</v>
      </c>
      <c r="G1348" s="60">
        <v>3</v>
      </c>
      <c r="H1348" s="29"/>
    </row>
    <row r="1349" spans="1:8" s="30" customFormat="1">
      <c r="A1349" s="915">
        <v>44776</v>
      </c>
      <c r="B1349" s="916" t="s">
        <v>1841</v>
      </c>
      <c r="C1349" s="24" t="s">
        <v>21</v>
      </c>
      <c r="D1349" s="1013">
        <v>10000</v>
      </c>
      <c r="E1349" s="86"/>
      <c r="F1349" s="87">
        <f t="shared" si="22"/>
        <v>243668578</v>
      </c>
      <c r="G1349" s="60">
        <v>3</v>
      </c>
      <c r="H1349" s="29"/>
    </row>
    <row r="1350" spans="1:8" s="30" customFormat="1">
      <c r="A1350" s="915">
        <v>44776</v>
      </c>
      <c r="B1350" s="916" t="s">
        <v>1841</v>
      </c>
      <c r="C1350" s="24" t="s">
        <v>21</v>
      </c>
      <c r="D1350" s="1013">
        <v>10000</v>
      </c>
      <c r="E1350" s="86"/>
      <c r="F1350" s="87">
        <f t="shared" si="22"/>
        <v>243678578</v>
      </c>
      <c r="G1350" s="60">
        <v>3</v>
      </c>
      <c r="H1350" s="29"/>
    </row>
    <row r="1351" spans="1:8" s="30" customFormat="1">
      <c r="A1351" s="915">
        <v>44776</v>
      </c>
      <c r="B1351" s="916" t="s">
        <v>1841</v>
      </c>
      <c r="C1351" s="24" t="s">
        <v>21</v>
      </c>
      <c r="D1351" s="1013">
        <v>10000</v>
      </c>
      <c r="E1351" s="86"/>
      <c r="F1351" s="87">
        <f t="shared" si="22"/>
        <v>243688578</v>
      </c>
      <c r="G1351" s="60">
        <v>3</v>
      </c>
      <c r="H1351" s="29"/>
    </row>
    <row r="1352" spans="1:8" s="30" customFormat="1">
      <c r="A1352" s="915">
        <v>44776</v>
      </c>
      <c r="B1352" s="916" t="s">
        <v>1841</v>
      </c>
      <c r="C1352" s="24" t="s">
        <v>21</v>
      </c>
      <c r="D1352" s="1013">
        <v>10000</v>
      </c>
      <c r="E1352" s="86"/>
      <c r="F1352" s="87">
        <f t="shared" si="22"/>
        <v>243698578</v>
      </c>
      <c r="G1352" s="60">
        <v>3</v>
      </c>
      <c r="H1352" s="29"/>
    </row>
    <row r="1353" spans="1:8" s="30" customFormat="1">
      <c r="A1353" s="915">
        <v>44776</v>
      </c>
      <c r="B1353" s="916" t="s">
        <v>1841</v>
      </c>
      <c r="C1353" s="24" t="s">
        <v>21</v>
      </c>
      <c r="D1353" s="1013">
        <v>19795</v>
      </c>
      <c r="E1353" s="86"/>
      <c r="F1353" s="87">
        <f t="shared" si="22"/>
        <v>243718373</v>
      </c>
      <c r="G1353" s="60">
        <v>3</v>
      </c>
      <c r="H1353" s="29"/>
    </row>
    <row r="1354" spans="1:8" s="30" customFormat="1">
      <c r="A1354" s="915">
        <v>44776</v>
      </c>
      <c r="B1354" s="916" t="s">
        <v>1841</v>
      </c>
      <c r="C1354" s="24" t="s">
        <v>21</v>
      </c>
      <c r="D1354" s="1013">
        <v>10000</v>
      </c>
      <c r="E1354" s="86"/>
      <c r="F1354" s="87">
        <f t="shared" si="22"/>
        <v>243728373</v>
      </c>
      <c r="G1354" s="60">
        <v>3</v>
      </c>
      <c r="H1354" s="29"/>
    </row>
    <row r="1355" spans="1:8" s="30" customFormat="1">
      <c r="A1355" s="915">
        <v>44776</v>
      </c>
      <c r="B1355" s="916" t="s">
        <v>1841</v>
      </c>
      <c r="C1355" s="24" t="s">
        <v>21</v>
      </c>
      <c r="D1355" s="1013">
        <v>10000</v>
      </c>
      <c r="E1355" s="86"/>
      <c r="F1355" s="87">
        <f t="shared" si="22"/>
        <v>243738373</v>
      </c>
      <c r="G1355" s="60">
        <v>3</v>
      </c>
      <c r="H1355" s="29"/>
    </row>
    <row r="1356" spans="1:8" s="30" customFormat="1">
      <c r="A1356" s="915">
        <v>44777</v>
      </c>
      <c r="B1356" s="916" t="s">
        <v>1842</v>
      </c>
      <c r="C1356" s="106" t="s">
        <v>2067</v>
      </c>
      <c r="D1356" s="1013">
        <v>100000</v>
      </c>
      <c r="E1356" s="86"/>
      <c r="F1356" s="87">
        <f t="shared" si="22"/>
        <v>243838373</v>
      </c>
      <c r="G1356" s="60">
        <v>3</v>
      </c>
      <c r="H1356" s="29"/>
    </row>
    <row r="1357" spans="1:8" s="30" customFormat="1">
      <c r="A1357" s="915">
        <v>44777</v>
      </c>
      <c r="B1357" s="916" t="s">
        <v>1842</v>
      </c>
      <c r="C1357" s="24" t="s">
        <v>21</v>
      </c>
      <c r="D1357" s="1013">
        <v>10000</v>
      </c>
      <c r="E1357" s="86"/>
      <c r="F1357" s="87">
        <f t="shared" si="22"/>
        <v>243848373</v>
      </c>
      <c r="G1357" s="60">
        <v>3</v>
      </c>
      <c r="H1357" s="29"/>
    </row>
    <row r="1358" spans="1:8" s="30" customFormat="1">
      <c r="A1358" s="915">
        <v>44777</v>
      </c>
      <c r="B1358" s="916" t="s">
        <v>1842</v>
      </c>
      <c r="C1358" s="24" t="s">
        <v>21</v>
      </c>
      <c r="D1358" s="1013">
        <v>30000</v>
      </c>
      <c r="E1358" s="86"/>
      <c r="F1358" s="87">
        <f t="shared" si="22"/>
        <v>243878373</v>
      </c>
      <c r="G1358" s="60">
        <v>3</v>
      </c>
      <c r="H1358" s="29"/>
    </row>
    <row r="1359" spans="1:8" s="30" customFormat="1">
      <c r="A1359" s="915">
        <v>44777</v>
      </c>
      <c r="B1359" s="916" t="s">
        <v>1842</v>
      </c>
      <c r="C1359" s="24" t="s">
        <v>21</v>
      </c>
      <c r="D1359" s="1013">
        <v>10000</v>
      </c>
      <c r="E1359" s="86"/>
      <c r="F1359" s="87">
        <f t="shared" si="22"/>
        <v>243888373</v>
      </c>
      <c r="G1359" s="60">
        <v>3</v>
      </c>
      <c r="H1359" s="29"/>
    </row>
    <row r="1360" spans="1:8" s="30" customFormat="1">
      <c r="A1360" s="915">
        <v>44777</v>
      </c>
      <c r="B1360" s="916" t="s">
        <v>1842</v>
      </c>
      <c r="C1360" s="24" t="s">
        <v>21</v>
      </c>
      <c r="D1360" s="1013">
        <v>10000</v>
      </c>
      <c r="E1360" s="86"/>
      <c r="F1360" s="87">
        <f t="shared" si="22"/>
        <v>243898373</v>
      </c>
      <c r="G1360" s="60">
        <v>3</v>
      </c>
      <c r="H1360" s="29"/>
    </row>
    <row r="1361" spans="1:8" s="30" customFormat="1">
      <c r="A1361" s="915">
        <v>44777</v>
      </c>
      <c r="B1361" s="916" t="s">
        <v>1842</v>
      </c>
      <c r="C1361" s="24" t="s">
        <v>21</v>
      </c>
      <c r="D1361" s="1013">
        <v>10000</v>
      </c>
      <c r="E1361" s="86"/>
      <c r="F1361" s="87">
        <f t="shared" si="22"/>
        <v>243908373</v>
      </c>
      <c r="G1361" s="60">
        <v>3</v>
      </c>
      <c r="H1361" s="29"/>
    </row>
    <row r="1362" spans="1:8" s="30" customFormat="1">
      <c r="A1362" s="915">
        <v>44777</v>
      </c>
      <c r="B1362" s="916" t="s">
        <v>1842</v>
      </c>
      <c r="C1362" s="24" t="s">
        <v>21</v>
      </c>
      <c r="D1362" s="1013">
        <v>10000</v>
      </c>
      <c r="E1362" s="86"/>
      <c r="F1362" s="87">
        <f t="shared" si="22"/>
        <v>243918373</v>
      </c>
      <c r="G1362" s="60">
        <v>3</v>
      </c>
      <c r="H1362" s="29"/>
    </row>
    <row r="1363" spans="1:8" s="30" customFormat="1">
      <c r="A1363" s="915">
        <v>44777</v>
      </c>
      <c r="B1363" s="916" t="s">
        <v>1842</v>
      </c>
      <c r="C1363" s="24" t="s">
        <v>21</v>
      </c>
      <c r="D1363" s="1013">
        <v>10000</v>
      </c>
      <c r="E1363" s="86"/>
      <c r="F1363" s="87">
        <f t="shared" si="22"/>
        <v>243928373</v>
      </c>
      <c r="G1363" s="60">
        <v>3</v>
      </c>
      <c r="H1363" s="29"/>
    </row>
    <row r="1364" spans="1:8" s="30" customFormat="1">
      <c r="A1364" s="915">
        <v>44777</v>
      </c>
      <c r="B1364" s="916" t="s">
        <v>1842</v>
      </c>
      <c r="C1364" s="24" t="s">
        <v>21</v>
      </c>
      <c r="D1364" s="1013">
        <v>10000</v>
      </c>
      <c r="E1364" s="86"/>
      <c r="F1364" s="87">
        <f t="shared" si="22"/>
        <v>243938373</v>
      </c>
      <c r="G1364" s="60">
        <v>3</v>
      </c>
      <c r="H1364" s="29"/>
    </row>
    <row r="1365" spans="1:8" s="30" customFormat="1">
      <c r="A1365" s="915">
        <v>44777</v>
      </c>
      <c r="B1365" s="916" t="s">
        <v>1842</v>
      </c>
      <c r="C1365" s="24" t="s">
        <v>21</v>
      </c>
      <c r="D1365" s="1013">
        <v>10000</v>
      </c>
      <c r="E1365" s="86"/>
      <c r="F1365" s="87">
        <f t="shared" si="22"/>
        <v>243948373</v>
      </c>
      <c r="G1365" s="60">
        <v>3</v>
      </c>
      <c r="H1365" s="29"/>
    </row>
    <row r="1366" spans="1:8" s="30" customFormat="1">
      <c r="A1366" s="915">
        <v>44777</v>
      </c>
      <c r="B1366" s="916" t="s">
        <v>1842</v>
      </c>
      <c r="C1366" s="24" t="s">
        <v>21</v>
      </c>
      <c r="D1366" s="1013">
        <v>10000</v>
      </c>
      <c r="E1366" s="86"/>
      <c r="F1366" s="87">
        <f t="shared" si="22"/>
        <v>243958373</v>
      </c>
      <c r="G1366" s="60">
        <v>3</v>
      </c>
      <c r="H1366" s="29"/>
    </row>
    <row r="1367" spans="1:8" s="30" customFormat="1">
      <c r="A1367" s="915">
        <v>44777</v>
      </c>
      <c r="B1367" s="916" t="s">
        <v>1842</v>
      </c>
      <c r="C1367" s="24" t="s">
        <v>21</v>
      </c>
      <c r="D1367" s="1013">
        <v>10000</v>
      </c>
      <c r="E1367" s="86"/>
      <c r="F1367" s="87">
        <f t="shared" si="22"/>
        <v>243968373</v>
      </c>
      <c r="G1367" s="60">
        <v>3</v>
      </c>
      <c r="H1367" s="29"/>
    </row>
    <row r="1368" spans="1:8" s="30" customFormat="1">
      <c r="A1368" s="915">
        <v>44777</v>
      </c>
      <c r="B1368" s="916" t="s">
        <v>1842</v>
      </c>
      <c r="C1368" s="24" t="s">
        <v>21</v>
      </c>
      <c r="D1368" s="1013">
        <v>10000</v>
      </c>
      <c r="E1368" s="86"/>
      <c r="F1368" s="87">
        <f t="shared" si="22"/>
        <v>243978373</v>
      </c>
      <c r="G1368" s="60">
        <v>3</v>
      </c>
      <c r="H1368" s="29"/>
    </row>
    <row r="1369" spans="1:8" s="30" customFormat="1">
      <c r="A1369" s="915">
        <v>44777</v>
      </c>
      <c r="B1369" s="916" t="s">
        <v>1842</v>
      </c>
      <c r="C1369" s="24" t="s">
        <v>21</v>
      </c>
      <c r="D1369" s="1013">
        <v>10000</v>
      </c>
      <c r="E1369" s="86"/>
      <c r="F1369" s="87">
        <f t="shared" si="22"/>
        <v>243988373</v>
      </c>
      <c r="G1369" s="60">
        <v>3</v>
      </c>
      <c r="H1369" s="29"/>
    </row>
    <row r="1370" spans="1:8" s="30" customFormat="1">
      <c r="A1370" s="915">
        <v>44777</v>
      </c>
      <c r="B1370" s="916" t="s">
        <v>1842</v>
      </c>
      <c r="C1370" s="106" t="s">
        <v>943</v>
      </c>
      <c r="D1370" s="1013">
        <v>100000</v>
      </c>
      <c r="E1370" s="86"/>
      <c r="F1370" s="87">
        <f t="shared" si="22"/>
        <v>244088373</v>
      </c>
      <c r="G1370" s="60">
        <v>3</v>
      </c>
      <c r="H1370" s="29"/>
    </row>
    <row r="1371" spans="1:8" s="30" customFormat="1">
      <c r="A1371" s="915">
        <v>44777</v>
      </c>
      <c r="B1371" s="916" t="s">
        <v>1842</v>
      </c>
      <c r="C1371" s="24" t="s">
        <v>21</v>
      </c>
      <c r="D1371" s="1013">
        <v>30000</v>
      </c>
      <c r="E1371" s="86"/>
      <c r="F1371" s="87">
        <f t="shared" si="22"/>
        <v>244118373</v>
      </c>
      <c r="G1371" s="60">
        <v>3</v>
      </c>
      <c r="H1371" s="29"/>
    </row>
    <row r="1372" spans="1:8" s="30" customFormat="1">
      <c r="A1372" s="915">
        <v>44777</v>
      </c>
      <c r="B1372" s="916" t="s">
        <v>1842</v>
      </c>
      <c r="C1372" s="24" t="s">
        <v>21</v>
      </c>
      <c r="D1372" s="1013">
        <v>10000</v>
      </c>
      <c r="E1372" s="86"/>
      <c r="F1372" s="87">
        <f t="shared" si="22"/>
        <v>244128373</v>
      </c>
      <c r="G1372" s="60">
        <v>3</v>
      </c>
      <c r="H1372" s="29"/>
    </row>
    <row r="1373" spans="1:8" s="30" customFormat="1">
      <c r="A1373" s="915">
        <v>44777</v>
      </c>
      <c r="B1373" s="916" t="s">
        <v>1842</v>
      </c>
      <c r="C1373" s="24" t="s">
        <v>21</v>
      </c>
      <c r="D1373" s="1013">
        <v>10000</v>
      </c>
      <c r="E1373" s="86"/>
      <c r="F1373" s="87">
        <f t="shared" si="22"/>
        <v>244138373</v>
      </c>
      <c r="G1373" s="60">
        <v>3</v>
      </c>
      <c r="H1373" s="29"/>
    </row>
    <row r="1374" spans="1:8" s="30" customFormat="1">
      <c r="A1374" s="915">
        <v>44777</v>
      </c>
      <c r="B1374" s="916" t="s">
        <v>1842</v>
      </c>
      <c r="C1374" s="24" t="s">
        <v>21</v>
      </c>
      <c r="D1374" s="1013">
        <v>10000</v>
      </c>
      <c r="E1374" s="86"/>
      <c r="F1374" s="87">
        <f t="shared" si="22"/>
        <v>244148373</v>
      </c>
      <c r="G1374" s="60">
        <v>3</v>
      </c>
      <c r="H1374" s="29"/>
    </row>
    <row r="1375" spans="1:8" s="30" customFormat="1">
      <c r="A1375" s="915">
        <v>44777</v>
      </c>
      <c r="B1375" s="916" t="s">
        <v>1842</v>
      </c>
      <c r="C1375" s="24" t="s">
        <v>21</v>
      </c>
      <c r="D1375" s="1013">
        <v>10000</v>
      </c>
      <c r="E1375" s="86"/>
      <c r="F1375" s="87">
        <f t="shared" si="22"/>
        <v>244158373</v>
      </c>
      <c r="G1375" s="60">
        <v>3</v>
      </c>
      <c r="H1375" s="29"/>
    </row>
    <row r="1376" spans="1:8" s="30" customFormat="1">
      <c r="A1376" s="915">
        <v>44777</v>
      </c>
      <c r="B1376" s="916" t="s">
        <v>1842</v>
      </c>
      <c r="C1376" s="24" t="s">
        <v>21</v>
      </c>
      <c r="D1376" s="1013">
        <v>10000</v>
      </c>
      <c r="E1376" s="86"/>
      <c r="F1376" s="87">
        <f t="shared" si="22"/>
        <v>244168373</v>
      </c>
      <c r="G1376" s="60">
        <v>3</v>
      </c>
      <c r="H1376" s="29"/>
    </row>
    <row r="1377" spans="1:8" s="30" customFormat="1">
      <c r="A1377" s="915">
        <v>44777</v>
      </c>
      <c r="B1377" s="916" t="s">
        <v>1842</v>
      </c>
      <c r="C1377" s="24" t="s">
        <v>21</v>
      </c>
      <c r="D1377" s="1013">
        <v>10000</v>
      </c>
      <c r="E1377" s="86"/>
      <c r="F1377" s="87">
        <f t="shared" si="22"/>
        <v>244178373</v>
      </c>
      <c r="G1377" s="60">
        <v>3</v>
      </c>
      <c r="H1377" s="29"/>
    </row>
    <row r="1378" spans="1:8" s="30" customFormat="1">
      <c r="A1378" s="915">
        <v>44777</v>
      </c>
      <c r="B1378" s="916" t="s">
        <v>1842</v>
      </c>
      <c r="C1378" s="24" t="s">
        <v>21</v>
      </c>
      <c r="D1378" s="1013">
        <v>10000</v>
      </c>
      <c r="E1378" s="86"/>
      <c r="F1378" s="87">
        <f t="shared" ref="F1378:F1441" si="23">F1377+D1378-E1378</f>
        <v>244188373</v>
      </c>
      <c r="G1378" s="60">
        <v>3</v>
      </c>
      <c r="H1378" s="29"/>
    </row>
    <row r="1379" spans="1:8" s="30" customFormat="1">
      <c r="A1379" s="915">
        <v>44778</v>
      </c>
      <c r="B1379" s="916" t="s">
        <v>1843</v>
      </c>
      <c r="C1379" s="24" t="s">
        <v>21</v>
      </c>
      <c r="D1379" s="1013">
        <v>75000</v>
      </c>
      <c r="E1379" s="86"/>
      <c r="F1379" s="87">
        <f t="shared" si="23"/>
        <v>244263373</v>
      </c>
      <c r="G1379" s="60">
        <v>3</v>
      </c>
      <c r="H1379" s="29"/>
    </row>
    <row r="1380" spans="1:8" s="30" customFormat="1">
      <c r="A1380" s="915">
        <v>44778</v>
      </c>
      <c r="B1380" s="916" t="s">
        <v>1843</v>
      </c>
      <c r="C1380" s="24" t="s">
        <v>21</v>
      </c>
      <c r="D1380" s="1013">
        <v>10000</v>
      </c>
      <c r="E1380" s="86"/>
      <c r="F1380" s="87">
        <f t="shared" si="23"/>
        <v>244273373</v>
      </c>
      <c r="G1380" s="60">
        <v>3</v>
      </c>
      <c r="H1380" s="29"/>
    </row>
    <row r="1381" spans="1:8" s="30" customFormat="1">
      <c r="A1381" s="915">
        <v>44778</v>
      </c>
      <c r="B1381" s="916" t="s">
        <v>1843</v>
      </c>
      <c r="C1381" s="24" t="s">
        <v>21</v>
      </c>
      <c r="D1381" s="1013">
        <v>10000</v>
      </c>
      <c r="E1381" s="86"/>
      <c r="F1381" s="87">
        <f t="shared" si="23"/>
        <v>244283373</v>
      </c>
      <c r="G1381" s="60">
        <v>3</v>
      </c>
      <c r="H1381" s="29"/>
    </row>
    <row r="1382" spans="1:8" s="30" customFormat="1">
      <c r="A1382" s="915">
        <v>44778</v>
      </c>
      <c r="B1382" s="916" t="s">
        <v>1843</v>
      </c>
      <c r="C1382" s="24" t="s">
        <v>21</v>
      </c>
      <c r="D1382" s="1013">
        <v>10000</v>
      </c>
      <c r="E1382" s="86"/>
      <c r="F1382" s="87">
        <f t="shared" si="23"/>
        <v>244293373</v>
      </c>
      <c r="G1382" s="60">
        <v>3</v>
      </c>
      <c r="H1382" s="29"/>
    </row>
    <row r="1383" spans="1:8" s="30" customFormat="1">
      <c r="A1383" s="915">
        <v>44778</v>
      </c>
      <c r="B1383" s="916" t="s">
        <v>1843</v>
      </c>
      <c r="C1383" s="24" t="s">
        <v>21</v>
      </c>
      <c r="D1383" s="1013">
        <v>10000</v>
      </c>
      <c r="E1383" s="86"/>
      <c r="F1383" s="87">
        <f t="shared" si="23"/>
        <v>244303373</v>
      </c>
      <c r="G1383" s="60">
        <v>3</v>
      </c>
      <c r="H1383" s="29"/>
    </row>
    <row r="1384" spans="1:8" s="30" customFormat="1">
      <c r="A1384" s="915">
        <v>44778</v>
      </c>
      <c r="B1384" s="916" t="s">
        <v>1843</v>
      </c>
      <c r="C1384" s="24" t="s">
        <v>21</v>
      </c>
      <c r="D1384" s="1013">
        <v>10000</v>
      </c>
      <c r="E1384" s="86"/>
      <c r="F1384" s="87">
        <f t="shared" si="23"/>
        <v>244313373</v>
      </c>
      <c r="G1384" s="60">
        <v>3</v>
      </c>
      <c r="H1384" s="29"/>
    </row>
    <row r="1385" spans="1:8" s="30" customFormat="1">
      <c r="A1385" s="915">
        <v>44778</v>
      </c>
      <c r="B1385" s="916" t="s">
        <v>1843</v>
      </c>
      <c r="C1385" s="24" t="s">
        <v>21</v>
      </c>
      <c r="D1385" s="1013">
        <v>30000</v>
      </c>
      <c r="E1385" s="86"/>
      <c r="F1385" s="87">
        <f t="shared" si="23"/>
        <v>244343373</v>
      </c>
      <c r="G1385" s="60">
        <v>3</v>
      </c>
      <c r="H1385" s="29"/>
    </row>
    <row r="1386" spans="1:8" s="30" customFormat="1">
      <c r="A1386" s="915">
        <v>44778</v>
      </c>
      <c r="B1386" s="916" t="s">
        <v>1843</v>
      </c>
      <c r="C1386" s="24" t="s">
        <v>21</v>
      </c>
      <c r="D1386" s="1013">
        <v>10000</v>
      </c>
      <c r="E1386" s="86"/>
      <c r="F1386" s="87">
        <f t="shared" si="23"/>
        <v>244353373</v>
      </c>
      <c r="G1386" s="60">
        <v>3</v>
      </c>
      <c r="H1386" s="29"/>
    </row>
    <row r="1387" spans="1:8" s="30" customFormat="1">
      <c r="A1387" s="915">
        <v>44778</v>
      </c>
      <c r="B1387" s="916" t="s">
        <v>1843</v>
      </c>
      <c r="C1387" s="24" t="s">
        <v>21</v>
      </c>
      <c r="D1387" s="1013">
        <v>10000</v>
      </c>
      <c r="E1387" s="86"/>
      <c r="F1387" s="87">
        <f t="shared" si="23"/>
        <v>244363373</v>
      </c>
      <c r="G1387" s="60">
        <v>3</v>
      </c>
      <c r="H1387" s="29"/>
    </row>
    <row r="1388" spans="1:8" s="30" customFormat="1">
      <c r="A1388" s="915">
        <v>44778</v>
      </c>
      <c r="B1388" s="916" t="s">
        <v>1843</v>
      </c>
      <c r="C1388" s="24" t="s">
        <v>21</v>
      </c>
      <c r="D1388" s="1013">
        <v>10000</v>
      </c>
      <c r="E1388" s="86"/>
      <c r="F1388" s="87">
        <f t="shared" si="23"/>
        <v>244373373</v>
      </c>
      <c r="G1388" s="60">
        <v>3</v>
      </c>
      <c r="H1388" s="29"/>
    </row>
    <row r="1389" spans="1:8" s="30" customFormat="1">
      <c r="A1389" s="915">
        <v>44778</v>
      </c>
      <c r="B1389" s="916" t="s">
        <v>1843</v>
      </c>
      <c r="C1389" s="24" t="s">
        <v>21</v>
      </c>
      <c r="D1389" s="1013">
        <v>30000</v>
      </c>
      <c r="E1389" s="86"/>
      <c r="F1389" s="87">
        <f t="shared" si="23"/>
        <v>244403373</v>
      </c>
      <c r="G1389" s="60">
        <v>3</v>
      </c>
      <c r="H1389" s="29"/>
    </row>
    <row r="1390" spans="1:8" s="30" customFormat="1" ht="25.5">
      <c r="A1390" s="948">
        <v>44778</v>
      </c>
      <c r="B1390" s="92" t="s">
        <v>1843</v>
      </c>
      <c r="C1390" s="423" t="s">
        <v>2453</v>
      </c>
      <c r="D1390" s="1013">
        <v>1000000</v>
      </c>
      <c r="E1390" s="86"/>
      <c r="F1390" s="87">
        <f t="shared" si="23"/>
        <v>245403373</v>
      </c>
      <c r="G1390" s="60">
        <v>3</v>
      </c>
      <c r="H1390" s="29"/>
    </row>
    <row r="1391" spans="1:8" s="30" customFormat="1">
      <c r="A1391" s="915">
        <v>44778</v>
      </c>
      <c r="B1391" s="916" t="s">
        <v>1843</v>
      </c>
      <c r="C1391" s="24" t="s">
        <v>21</v>
      </c>
      <c r="D1391" s="1013">
        <v>10000</v>
      </c>
      <c r="E1391" s="86"/>
      <c r="F1391" s="87">
        <f t="shared" si="23"/>
        <v>245413373</v>
      </c>
      <c r="G1391" s="60">
        <v>3</v>
      </c>
      <c r="H1391" s="29"/>
    </row>
    <row r="1392" spans="1:8" s="30" customFormat="1">
      <c r="A1392" s="915">
        <v>44778</v>
      </c>
      <c r="B1392" s="916" t="s">
        <v>1843</v>
      </c>
      <c r="C1392" s="24" t="s">
        <v>21</v>
      </c>
      <c r="D1392" s="1013">
        <v>10000</v>
      </c>
      <c r="E1392" s="86"/>
      <c r="F1392" s="87">
        <f t="shared" si="23"/>
        <v>245423373</v>
      </c>
      <c r="G1392" s="60">
        <v>3</v>
      </c>
      <c r="H1392" s="29"/>
    </row>
    <row r="1393" spans="1:8" s="30" customFormat="1">
      <c r="A1393" s="915">
        <v>44778</v>
      </c>
      <c r="B1393" s="916" t="s">
        <v>1843</v>
      </c>
      <c r="C1393" s="106" t="s">
        <v>2068</v>
      </c>
      <c r="D1393" s="1013">
        <v>100000</v>
      </c>
      <c r="E1393" s="86"/>
      <c r="F1393" s="87">
        <f t="shared" si="23"/>
        <v>245523373</v>
      </c>
      <c r="G1393" s="60">
        <v>3</v>
      </c>
      <c r="H1393" s="29"/>
    </row>
    <row r="1394" spans="1:8" s="30" customFormat="1">
      <c r="A1394" s="915">
        <v>44778</v>
      </c>
      <c r="B1394" s="916" t="s">
        <v>1843</v>
      </c>
      <c r="C1394" s="24" t="s">
        <v>21</v>
      </c>
      <c r="D1394" s="1013">
        <v>100000</v>
      </c>
      <c r="E1394" s="86"/>
      <c r="F1394" s="87">
        <f t="shared" si="23"/>
        <v>245623373</v>
      </c>
      <c r="G1394" s="60">
        <v>3</v>
      </c>
      <c r="H1394" s="29"/>
    </row>
    <row r="1395" spans="1:8" s="30" customFormat="1">
      <c r="A1395" s="915">
        <v>44778</v>
      </c>
      <c r="B1395" s="916" t="s">
        <v>1843</v>
      </c>
      <c r="C1395" s="24" t="s">
        <v>21</v>
      </c>
      <c r="D1395" s="1013">
        <v>2000</v>
      </c>
      <c r="E1395" s="86"/>
      <c r="F1395" s="87">
        <f t="shared" si="23"/>
        <v>245625373</v>
      </c>
      <c r="G1395" s="60">
        <v>3</v>
      </c>
      <c r="H1395" s="29"/>
    </row>
    <row r="1396" spans="1:8" s="30" customFormat="1">
      <c r="A1396" s="915">
        <v>44778</v>
      </c>
      <c r="B1396" s="916" t="s">
        <v>1843</v>
      </c>
      <c r="C1396" s="24" t="s">
        <v>21</v>
      </c>
      <c r="D1396" s="1013">
        <v>10000</v>
      </c>
      <c r="E1396" s="86"/>
      <c r="F1396" s="87">
        <f t="shared" si="23"/>
        <v>245635373</v>
      </c>
      <c r="G1396" s="60">
        <v>3</v>
      </c>
      <c r="H1396" s="29"/>
    </row>
    <row r="1397" spans="1:8" s="30" customFormat="1">
      <c r="A1397" s="915">
        <v>44778</v>
      </c>
      <c r="B1397" s="916" t="s">
        <v>1843</v>
      </c>
      <c r="C1397" s="24" t="s">
        <v>21</v>
      </c>
      <c r="D1397" s="1013">
        <v>10000</v>
      </c>
      <c r="E1397" s="86"/>
      <c r="F1397" s="87">
        <f t="shared" si="23"/>
        <v>245645373</v>
      </c>
      <c r="G1397" s="60">
        <v>3</v>
      </c>
      <c r="H1397" s="29"/>
    </row>
    <row r="1398" spans="1:8" s="30" customFormat="1">
      <c r="A1398" s="915">
        <v>44778</v>
      </c>
      <c r="B1398" s="916" t="s">
        <v>1843</v>
      </c>
      <c r="C1398" s="24" t="s">
        <v>21</v>
      </c>
      <c r="D1398" s="1013">
        <v>20000</v>
      </c>
      <c r="E1398" s="86"/>
      <c r="F1398" s="87">
        <f t="shared" si="23"/>
        <v>245665373</v>
      </c>
      <c r="G1398" s="60">
        <v>3</v>
      </c>
      <c r="H1398" s="29"/>
    </row>
    <row r="1399" spans="1:8" s="30" customFormat="1">
      <c r="A1399" s="915">
        <v>44778</v>
      </c>
      <c r="B1399" s="916" t="s">
        <v>1843</v>
      </c>
      <c r="C1399" s="24" t="s">
        <v>21</v>
      </c>
      <c r="D1399" s="1013">
        <v>10000</v>
      </c>
      <c r="E1399" s="86"/>
      <c r="F1399" s="87">
        <f t="shared" si="23"/>
        <v>245675373</v>
      </c>
      <c r="G1399" s="60">
        <v>3</v>
      </c>
      <c r="H1399" s="29"/>
    </row>
    <row r="1400" spans="1:8" s="30" customFormat="1">
      <c r="A1400" s="915">
        <v>44778</v>
      </c>
      <c r="B1400" s="916" t="s">
        <v>1843</v>
      </c>
      <c r="C1400" s="24" t="s">
        <v>21</v>
      </c>
      <c r="D1400" s="1013">
        <v>10000</v>
      </c>
      <c r="E1400" s="86"/>
      <c r="F1400" s="87">
        <f t="shared" si="23"/>
        <v>245685373</v>
      </c>
      <c r="G1400" s="60">
        <v>3</v>
      </c>
      <c r="H1400" s="29"/>
    </row>
    <row r="1401" spans="1:8" s="30" customFormat="1">
      <c r="A1401" s="915">
        <v>44778</v>
      </c>
      <c r="B1401" s="916" t="s">
        <v>1843</v>
      </c>
      <c r="C1401" s="106" t="s">
        <v>514</v>
      </c>
      <c r="D1401" s="1013">
        <v>100000</v>
      </c>
      <c r="E1401" s="86"/>
      <c r="F1401" s="87">
        <f t="shared" si="23"/>
        <v>245785373</v>
      </c>
      <c r="G1401" s="60">
        <v>3</v>
      </c>
      <c r="H1401" s="29"/>
    </row>
    <row r="1402" spans="1:8" s="30" customFormat="1">
      <c r="A1402" s="915">
        <v>44778</v>
      </c>
      <c r="B1402" s="916" t="s">
        <v>1843</v>
      </c>
      <c r="C1402" s="24" t="s">
        <v>21</v>
      </c>
      <c r="D1402" s="1013">
        <v>10000</v>
      </c>
      <c r="E1402" s="86"/>
      <c r="F1402" s="87">
        <f t="shared" si="23"/>
        <v>245795373</v>
      </c>
      <c r="G1402" s="60">
        <v>3</v>
      </c>
      <c r="H1402" s="29"/>
    </row>
    <row r="1403" spans="1:8" s="30" customFormat="1">
      <c r="A1403" s="915">
        <v>44778</v>
      </c>
      <c r="B1403" s="916" t="s">
        <v>1843</v>
      </c>
      <c r="C1403" s="106" t="s">
        <v>317</v>
      </c>
      <c r="D1403" s="1013">
        <v>500000</v>
      </c>
      <c r="E1403" s="86"/>
      <c r="F1403" s="87">
        <f t="shared" si="23"/>
        <v>246295373</v>
      </c>
      <c r="G1403" s="60">
        <v>3</v>
      </c>
      <c r="H1403" s="29"/>
    </row>
    <row r="1404" spans="1:8" s="30" customFormat="1">
      <c r="A1404" s="915">
        <v>44778</v>
      </c>
      <c r="B1404" s="916" t="s">
        <v>1843</v>
      </c>
      <c r="C1404" s="24" t="s">
        <v>21</v>
      </c>
      <c r="D1404" s="1013">
        <v>20000</v>
      </c>
      <c r="E1404" s="86"/>
      <c r="F1404" s="87">
        <f t="shared" si="23"/>
        <v>246315373</v>
      </c>
      <c r="G1404" s="60">
        <v>3</v>
      </c>
      <c r="H1404" s="29"/>
    </row>
    <row r="1405" spans="1:8" s="30" customFormat="1">
      <c r="A1405" s="915">
        <v>44778</v>
      </c>
      <c r="B1405" s="916" t="s">
        <v>1843</v>
      </c>
      <c r="C1405" s="24" t="s">
        <v>21</v>
      </c>
      <c r="D1405" s="1013">
        <v>10000</v>
      </c>
      <c r="E1405" s="86"/>
      <c r="F1405" s="87">
        <f t="shared" si="23"/>
        <v>246325373</v>
      </c>
      <c r="G1405" s="60">
        <v>3</v>
      </c>
      <c r="H1405" s="29"/>
    </row>
    <row r="1406" spans="1:8" s="30" customFormat="1">
      <c r="A1406" s="915">
        <v>44778</v>
      </c>
      <c r="B1406" s="916" t="s">
        <v>1843</v>
      </c>
      <c r="C1406" s="24" t="s">
        <v>21</v>
      </c>
      <c r="D1406" s="1013">
        <v>10000</v>
      </c>
      <c r="E1406" s="86"/>
      <c r="F1406" s="87">
        <f t="shared" si="23"/>
        <v>246335373</v>
      </c>
      <c r="G1406" s="60">
        <v>3</v>
      </c>
      <c r="H1406" s="29"/>
    </row>
    <row r="1407" spans="1:8" s="30" customFormat="1">
      <c r="A1407" s="915">
        <v>44778</v>
      </c>
      <c r="B1407" s="916" t="s">
        <v>1843</v>
      </c>
      <c r="C1407" s="24" t="s">
        <v>21</v>
      </c>
      <c r="D1407" s="1013">
        <v>10000</v>
      </c>
      <c r="E1407" s="86"/>
      <c r="F1407" s="87">
        <f t="shared" si="23"/>
        <v>246345373</v>
      </c>
      <c r="G1407" s="60">
        <v>3</v>
      </c>
      <c r="H1407" s="29"/>
    </row>
    <row r="1408" spans="1:8" s="30" customFormat="1">
      <c r="A1408" s="915">
        <v>44778</v>
      </c>
      <c r="B1408" s="916" t="s">
        <v>1843</v>
      </c>
      <c r="C1408" s="24" t="s">
        <v>21</v>
      </c>
      <c r="D1408" s="1013">
        <v>20000</v>
      </c>
      <c r="E1408" s="86"/>
      <c r="F1408" s="87">
        <f t="shared" si="23"/>
        <v>246365373</v>
      </c>
      <c r="G1408" s="60">
        <v>3</v>
      </c>
      <c r="H1408" s="29"/>
    </row>
    <row r="1409" spans="1:8" s="30" customFormat="1">
      <c r="A1409" s="915">
        <v>44778</v>
      </c>
      <c r="B1409" s="916" t="s">
        <v>1843</v>
      </c>
      <c r="C1409" s="24" t="s">
        <v>21</v>
      </c>
      <c r="D1409" s="1013">
        <v>10000</v>
      </c>
      <c r="E1409" s="86"/>
      <c r="F1409" s="87">
        <f t="shared" si="23"/>
        <v>246375373</v>
      </c>
      <c r="G1409" s="60">
        <v>3</v>
      </c>
      <c r="H1409" s="29"/>
    </row>
    <row r="1410" spans="1:8" s="30" customFormat="1">
      <c r="A1410" s="915">
        <v>44778</v>
      </c>
      <c r="B1410" s="916" t="s">
        <v>1843</v>
      </c>
      <c r="C1410" s="24" t="s">
        <v>21</v>
      </c>
      <c r="D1410" s="1013">
        <v>10000</v>
      </c>
      <c r="E1410" s="86"/>
      <c r="F1410" s="87">
        <f t="shared" si="23"/>
        <v>246385373</v>
      </c>
      <c r="G1410" s="60">
        <v>3</v>
      </c>
      <c r="H1410" s="29"/>
    </row>
    <row r="1411" spans="1:8" s="30" customFormat="1">
      <c r="A1411" s="915">
        <v>44778</v>
      </c>
      <c r="B1411" s="916" t="s">
        <v>1843</v>
      </c>
      <c r="C1411" s="24" t="s">
        <v>21</v>
      </c>
      <c r="D1411" s="1013">
        <v>10000</v>
      </c>
      <c r="E1411" s="86"/>
      <c r="F1411" s="87">
        <f t="shared" si="23"/>
        <v>246395373</v>
      </c>
      <c r="G1411" s="60">
        <v>3</v>
      </c>
      <c r="H1411" s="29"/>
    </row>
    <row r="1412" spans="1:8" s="30" customFormat="1">
      <c r="A1412" s="915">
        <v>44778</v>
      </c>
      <c r="B1412" s="916" t="s">
        <v>1843</v>
      </c>
      <c r="C1412" s="24" t="s">
        <v>21</v>
      </c>
      <c r="D1412" s="1013">
        <v>10000</v>
      </c>
      <c r="E1412" s="86"/>
      <c r="F1412" s="87">
        <f t="shared" si="23"/>
        <v>246405373</v>
      </c>
      <c r="G1412" s="60">
        <v>3</v>
      </c>
      <c r="H1412" s="29"/>
    </row>
    <row r="1413" spans="1:8" s="30" customFormat="1">
      <c r="A1413" s="915">
        <v>44778</v>
      </c>
      <c r="B1413" s="916" t="s">
        <v>1843</v>
      </c>
      <c r="C1413" s="24" t="s">
        <v>21</v>
      </c>
      <c r="D1413" s="1013">
        <v>10000</v>
      </c>
      <c r="E1413" s="86"/>
      <c r="F1413" s="87">
        <f t="shared" si="23"/>
        <v>246415373</v>
      </c>
      <c r="G1413" s="60">
        <v>3</v>
      </c>
      <c r="H1413" s="29"/>
    </row>
    <row r="1414" spans="1:8" s="30" customFormat="1">
      <c r="A1414" s="915">
        <v>44778</v>
      </c>
      <c r="B1414" s="916" t="s">
        <v>1843</v>
      </c>
      <c r="C1414" s="24" t="s">
        <v>21</v>
      </c>
      <c r="D1414" s="1013">
        <v>10000</v>
      </c>
      <c r="E1414" s="86"/>
      <c r="F1414" s="87">
        <f t="shared" si="23"/>
        <v>246425373</v>
      </c>
      <c r="G1414" s="60">
        <v>3</v>
      </c>
      <c r="H1414" s="29"/>
    </row>
    <row r="1415" spans="1:8" s="30" customFormat="1">
      <c r="A1415" s="915">
        <v>44778</v>
      </c>
      <c r="B1415" s="916" t="s">
        <v>1843</v>
      </c>
      <c r="C1415" s="24" t="s">
        <v>21</v>
      </c>
      <c r="D1415" s="1013">
        <v>20000</v>
      </c>
      <c r="E1415" s="86"/>
      <c r="F1415" s="87">
        <f t="shared" si="23"/>
        <v>246445373</v>
      </c>
      <c r="G1415" s="60">
        <v>3</v>
      </c>
      <c r="H1415" s="29"/>
    </row>
    <row r="1416" spans="1:8" s="30" customFormat="1">
      <c r="A1416" s="915">
        <v>44778</v>
      </c>
      <c r="B1416" s="916" t="s">
        <v>1843</v>
      </c>
      <c r="C1416" s="24" t="s">
        <v>21</v>
      </c>
      <c r="D1416" s="1013">
        <v>10000</v>
      </c>
      <c r="E1416" s="86"/>
      <c r="F1416" s="87">
        <f t="shared" si="23"/>
        <v>246455373</v>
      </c>
      <c r="G1416" s="60">
        <v>3</v>
      </c>
      <c r="H1416" s="29"/>
    </row>
    <row r="1417" spans="1:8" s="30" customFormat="1">
      <c r="A1417" s="915">
        <v>44778</v>
      </c>
      <c r="B1417" s="916" t="s">
        <v>1843</v>
      </c>
      <c r="C1417" s="24" t="s">
        <v>21</v>
      </c>
      <c r="D1417" s="1013">
        <v>10000</v>
      </c>
      <c r="E1417" s="86"/>
      <c r="F1417" s="87">
        <f t="shared" si="23"/>
        <v>246465373</v>
      </c>
      <c r="G1417" s="60">
        <v>3</v>
      </c>
      <c r="H1417" s="29"/>
    </row>
    <row r="1418" spans="1:8" s="30" customFormat="1">
      <c r="A1418" s="915">
        <v>44778</v>
      </c>
      <c r="B1418" s="916" t="s">
        <v>1843</v>
      </c>
      <c r="C1418" s="24" t="s">
        <v>21</v>
      </c>
      <c r="D1418" s="1013">
        <v>10000</v>
      </c>
      <c r="E1418" s="86"/>
      <c r="F1418" s="87">
        <f t="shared" si="23"/>
        <v>246475373</v>
      </c>
      <c r="G1418" s="60">
        <v>3</v>
      </c>
      <c r="H1418" s="29"/>
    </row>
    <row r="1419" spans="1:8" s="30" customFormat="1">
      <c r="A1419" s="915">
        <v>44778</v>
      </c>
      <c r="B1419" s="916" t="s">
        <v>1843</v>
      </c>
      <c r="C1419" s="24" t="s">
        <v>21</v>
      </c>
      <c r="D1419" s="1013">
        <v>20000</v>
      </c>
      <c r="E1419" s="86"/>
      <c r="F1419" s="87">
        <f t="shared" si="23"/>
        <v>246495373</v>
      </c>
      <c r="G1419" s="60">
        <v>3</v>
      </c>
      <c r="H1419" s="29"/>
    </row>
    <row r="1420" spans="1:8" s="30" customFormat="1">
      <c r="A1420" s="915">
        <v>44778</v>
      </c>
      <c r="B1420" s="916" t="s">
        <v>1843</v>
      </c>
      <c r="C1420" s="106" t="s">
        <v>151</v>
      </c>
      <c r="D1420" s="1013">
        <v>100000</v>
      </c>
      <c r="E1420" s="86"/>
      <c r="F1420" s="87">
        <f t="shared" si="23"/>
        <v>246595373</v>
      </c>
      <c r="G1420" s="60">
        <v>3</v>
      </c>
      <c r="H1420" s="29"/>
    </row>
    <row r="1421" spans="1:8" s="30" customFormat="1">
      <c r="A1421" s="915">
        <v>44779</v>
      </c>
      <c r="B1421" s="916" t="s">
        <v>1844</v>
      </c>
      <c r="C1421" s="24" t="s">
        <v>21</v>
      </c>
      <c r="D1421" s="1013">
        <v>10000</v>
      </c>
      <c r="E1421" s="86"/>
      <c r="F1421" s="87">
        <f t="shared" si="23"/>
        <v>246605373</v>
      </c>
      <c r="G1421" s="60">
        <v>3</v>
      </c>
      <c r="H1421" s="29"/>
    </row>
    <row r="1422" spans="1:8" s="30" customFormat="1">
      <c r="A1422" s="915">
        <v>44779</v>
      </c>
      <c r="B1422" s="916" t="s">
        <v>1844</v>
      </c>
      <c r="C1422" s="24" t="s">
        <v>21</v>
      </c>
      <c r="D1422" s="1013">
        <v>30000</v>
      </c>
      <c r="E1422" s="86"/>
      <c r="F1422" s="87">
        <f t="shared" si="23"/>
        <v>246635373</v>
      </c>
      <c r="G1422" s="60">
        <v>3</v>
      </c>
      <c r="H1422" s="29"/>
    </row>
    <row r="1423" spans="1:8" s="30" customFormat="1">
      <c r="A1423" s="915">
        <v>44779</v>
      </c>
      <c r="B1423" s="916" t="s">
        <v>1844</v>
      </c>
      <c r="C1423" s="24" t="s">
        <v>21</v>
      </c>
      <c r="D1423" s="1013">
        <v>5000</v>
      </c>
      <c r="E1423" s="86"/>
      <c r="F1423" s="87">
        <f t="shared" si="23"/>
        <v>246640373</v>
      </c>
      <c r="G1423" s="60">
        <v>3</v>
      </c>
      <c r="H1423" s="29"/>
    </row>
    <row r="1424" spans="1:8" s="30" customFormat="1">
      <c r="A1424" s="915">
        <v>44779</v>
      </c>
      <c r="B1424" s="916" t="s">
        <v>1844</v>
      </c>
      <c r="C1424" s="24" t="s">
        <v>21</v>
      </c>
      <c r="D1424" s="1013">
        <v>10000</v>
      </c>
      <c r="E1424" s="86"/>
      <c r="F1424" s="87">
        <f t="shared" si="23"/>
        <v>246650373</v>
      </c>
      <c r="G1424" s="60">
        <v>3</v>
      </c>
      <c r="H1424" s="29"/>
    </row>
    <row r="1425" spans="1:8" s="30" customFormat="1">
      <c r="A1425" s="915">
        <v>44779</v>
      </c>
      <c r="B1425" s="916" t="s">
        <v>1844</v>
      </c>
      <c r="C1425" s="24" t="s">
        <v>21</v>
      </c>
      <c r="D1425" s="1013">
        <v>10000</v>
      </c>
      <c r="E1425" s="86"/>
      <c r="F1425" s="87">
        <f t="shared" si="23"/>
        <v>246660373</v>
      </c>
      <c r="G1425" s="60">
        <v>3</v>
      </c>
      <c r="H1425" s="29"/>
    </row>
    <row r="1426" spans="1:8" s="30" customFormat="1">
      <c r="A1426" s="915">
        <v>44779</v>
      </c>
      <c r="B1426" s="916" t="s">
        <v>1844</v>
      </c>
      <c r="C1426" s="24" t="s">
        <v>21</v>
      </c>
      <c r="D1426" s="1013">
        <v>10000</v>
      </c>
      <c r="E1426" s="86"/>
      <c r="F1426" s="87">
        <f t="shared" si="23"/>
        <v>246670373</v>
      </c>
      <c r="G1426" s="60">
        <v>3</v>
      </c>
      <c r="H1426" s="29"/>
    </row>
    <row r="1427" spans="1:8" s="30" customFormat="1">
      <c r="A1427" s="915">
        <v>44779</v>
      </c>
      <c r="B1427" s="916" t="s">
        <v>1844</v>
      </c>
      <c r="C1427" s="24" t="s">
        <v>21</v>
      </c>
      <c r="D1427" s="1013">
        <v>10000</v>
      </c>
      <c r="E1427" s="86"/>
      <c r="F1427" s="87">
        <f t="shared" si="23"/>
        <v>246680373</v>
      </c>
      <c r="G1427" s="60">
        <v>3</v>
      </c>
      <c r="H1427" s="29"/>
    </row>
    <row r="1428" spans="1:8" s="30" customFormat="1">
      <c r="A1428" s="915">
        <v>44779</v>
      </c>
      <c r="B1428" s="916" t="s">
        <v>1844</v>
      </c>
      <c r="C1428" s="24" t="s">
        <v>21</v>
      </c>
      <c r="D1428" s="1013">
        <v>10000</v>
      </c>
      <c r="E1428" s="86"/>
      <c r="F1428" s="87">
        <f t="shared" si="23"/>
        <v>246690373</v>
      </c>
      <c r="G1428" s="60">
        <v>3</v>
      </c>
      <c r="H1428" s="29"/>
    </row>
    <row r="1429" spans="1:8" s="30" customFormat="1">
      <c r="A1429" s="915">
        <v>44779</v>
      </c>
      <c r="B1429" s="916" t="s">
        <v>1844</v>
      </c>
      <c r="C1429" s="24" t="s">
        <v>21</v>
      </c>
      <c r="D1429" s="1013">
        <v>10000</v>
      </c>
      <c r="E1429" s="86"/>
      <c r="F1429" s="87">
        <f t="shared" si="23"/>
        <v>246700373</v>
      </c>
      <c r="G1429" s="60">
        <v>3</v>
      </c>
      <c r="H1429" s="29"/>
    </row>
    <row r="1430" spans="1:8" s="30" customFormat="1">
      <c r="A1430" s="915">
        <v>44779</v>
      </c>
      <c r="B1430" s="916" t="s">
        <v>1844</v>
      </c>
      <c r="C1430" s="24" t="s">
        <v>21</v>
      </c>
      <c r="D1430" s="1013">
        <v>20000</v>
      </c>
      <c r="E1430" s="86"/>
      <c r="F1430" s="87">
        <f t="shared" si="23"/>
        <v>246720373</v>
      </c>
      <c r="G1430" s="60">
        <v>3</v>
      </c>
      <c r="H1430" s="29"/>
    </row>
    <row r="1431" spans="1:8" s="30" customFormat="1">
      <c r="A1431" s="915">
        <v>44779</v>
      </c>
      <c r="B1431" s="916" t="s">
        <v>1844</v>
      </c>
      <c r="C1431" s="24" t="s">
        <v>21</v>
      </c>
      <c r="D1431" s="1013">
        <v>10000</v>
      </c>
      <c r="E1431" s="86"/>
      <c r="F1431" s="87">
        <f t="shared" si="23"/>
        <v>246730373</v>
      </c>
      <c r="G1431" s="60">
        <v>3</v>
      </c>
      <c r="H1431" s="29"/>
    </row>
    <row r="1432" spans="1:8" s="30" customFormat="1">
      <c r="A1432" s="915">
        <v>44779</v>
      </c>
      <c r="B1432" s="916" t="s">
        <v>1844</v>
      </c>
      <c r="C1432" s="24" t="s">
        <v>21</v>
      </c>
      <c r="D1432" s="1013">
        <v>10000</v>
      </c>
      <c r="E1432" s="86"/>
      <c r="F1432" s="87">
        <f t="shared" si="23"/>
        <v>246740373</v>
      </c>
      <c r="G1432" s="60">
        <v>3</v>
      </c>
      <c r="H1432" s="29"/>
    </row>
    <row r="1433" spans="1:8" s="30" customFormat="1">
      <c r="A1433" s="915">
        <v>44779</v>
      </c>
      <c r="B1433" s="916" t="s">
        <v>1844</v>
      </c>
      <c r="C1433" s="24" t="s">
        <v>21</v>
      </c>
      <c r="D1433" s="1013">
        <v>10000</v>
      </c>
      <c r="E1433" s="86"/>
      <c r="F1433" s="87">
        <f t="shared" si="23"/>
        <v>246750373</v>
      </c>
      <c r="G1433" s="60">
        <v>3</v>
      </c>
      <c r="H1433" s="29"/>
    </row>
    <row r="1434" spans="1:8" s="30" customFormat="1">
      <c r="A1434" s="915">
        <v>44779</v>
      </c>
      <c r="B1434" s="916" t="s">
        <v>1844</v>
      </c>
      <c r="C1434" s="24" t="s">
        <v>21</v>
      </c>
      <c r="D1434" s="1013">
        <v>10000</v>
      </c>
      <c r="E1434" s="86"/>
      <c r="F1434" s="87">
        <f t="shared" si="23"/>
        <v>246760373</v>
      </c>
      <c r="G1434" s="60">
        <v>3</v>
      </c>
      <c r="H1434" s="29"/>
    </row>
    <row r="1435" spans="1:8" s="30" customFormat="1">
      <c r="A1435" s="915">
        <v>44779</v>
      </c>
      <c r="B1435" s="916" t="s">
        <v>1844</v>
      </c>
      <c r="C1435" s="24" t="s">
        <v>21</v>
      </c>
      <c r="D1435" s="1013">
        <v>10000</v>
      </c>
      <c r="E1435" s="86"/>
      <c r="F1435" s="87">
        <f t="shared" si="23"/>
        <v>246770373</v>
      </c>
      <c r="G1435" s="60">
        <v>3</v>
      </c>
      <c r="H1435" s="29"/>
    </row>
    <row r="1436" spans="1:8" s="30" customFormat="1">
      <c r="A1436" s="915">
        <v>44779</v>
      </c>
      <c r="B1436" s="916" t="s">
        <v>1844</v>
      </c>
      <c r="C1436" s="24" t="s">
        <v>21</v>
      </c>
      <c r="D1436" s="1013">
        <v>10000</v>
      </c>
      <c r="E1436" s="86"/>
      <c r="F1436" s="87">
        <f t="shared" si="23"/>
        <v>246780373</v>
      </c>
      <c r="G1436" s="60">
        <v>3</v>
      </c>
      <c r="H1436" s="29"/>
    </row>
    <row r="1437" spans="1:8" s="30" customFormat="1">
      <c r="A1437" s="915">
        <v>44779</v>
      </c>
      <c r="B1437" s="916" t="s">
        <v>1844</v>
      </c>
      <c r="C1437" s="24" t="s">
        <v>21</v>
      </c>
      <c r="D1437" s="1013">
        <v>10000</v>
      </c>
      <c r="E1437" s="86"/>
      <c r="F1437" s="87">
        <f t="shared" si="23"/>
        <v>246790373</v>
      </c>
      <c r="G1437" s="60">
        <v>3</v>
      </c>
      <c r="H1437" s="29"/>
    </row>
    <row r="1438" spans="1:8" s="30" customFormat="1">
      <c r="A1438" s="915">
        <v>44779</v>
      </c>
      <c r="B1438" s="916" t="s">
        <v>1844</v>
      </c>
      <c r="C1438" s="24" t="s">
        <v>21</v>
      </c>
      <c r="D1438" s="1013">
        <v>10000</v>
      </c>
      <c r="E1438" s="86"/>
      <c r="F1438" s="87">
        <f t="shared" si="23"/>
        <v>246800373</v>
      </c>
      <c r="G1438" s="60">
        <v>3</v>
      </c>
      <c r="H1438" s="29"/>
    </row>
    <row r="1439" spans="1:8" s="30" customFormat="1">
      <c r="A1439" s="915">
        <v>44779</v>
      </c>
      <c r="B1439" s="916" t="s">
        <v>1844</v>
      </c>
      <c r="C1439" s="24" t="s">
        <v>21</v>
      </c>
      <c r="D1439" s="1013">
        <v>10000</v>
      </c>
      <c r="E1439" s="86"/>
      <c r="F1439" s="87">
        <f t="shared" si="23"/>
        <v>246810373</v>
      </c>
      <c r="G1439" s="60">
        <v>3</v>
      </c>
      <c r="H1439" s="29"/>
    </row>
    <row r="1440" spans="1:8" s="30" customFormat="1">
      <c r="A1440" s="915">
        <v>44779</v>
      </c>
      <c r="B1440" s="916" t="s">
        <v>1844</v>
      </c>
      <c r="C1440" s="24" t="s">
        <v>21</v>
      </c>
      <c r="D1440" s="1013">
        <v>10000</v>
      </c>
      <c r="E1440" s="86"/>
      <c r="F1440" s="87">
        <f t="shared" si="23"/>
        <v>246820373</v>
      </c>
      <c r="G1440" s="60">
        <v>3</v>
      </c>
      <c r="H1440" s="29"/>
    </row>
    <row r="1441" spans="1:8" s="30" customFormat="1">
      <c r="A1441" s="915">
        <v>44779</v>
      </c>
      <c r="B1441" s="916" t="s">
        <v>1844</v>
      </c>
      <c r="C1441" s="24" t="s">
        <v>21</v>
      </c>
      <c r="D1441" s="1013">
        <v>10000</v>
      </c>
      <c r="E1441" s="86"/>
      <c r="F1441" s="87">
        <f t="shared" si="23"/>
        <v>246830373</v>
      </c>
      <c r="G1441" s="60">
        <v>3</v>
      </c>
      <c r="H1441" s="29"/>
    </row>
    <row r="1442" spans="1:8" s="30" customFormat="1">
      <c r="A1442" s="915">
        <v>44779</v>
      </c>
      <c r="B1442" s="916" t="s">
        <v>1844</v>
      </c>
      <c r="C1442" s="24" t="s">
        <v>21</v>
      </c>
      <c r="D1442" s="1013">
        <v>10000</v>
      </c>
      <c r="E1442" s="86"/>
      <c r="F1442" s="87">
        <f t="shared" ref="F1442:F1505" si="24">F1441+D1442-E1442</f>
        <v>246840373</v>
      </c>
      <c r="G1442" s="60">
        <v>3</v>
      </c>
      <c r="H1442" s="29"/>
    </row>
    <row r="1443" spans="1:8" s="30" customFormat="1">
      <c r="A1443" s="915">
        <v>44779</v>
      </c>
      <c r="B1443" s="916" t="s">
        <v>1844</v>
      </c>
      <c r="C1443" s="24" t="s">
        <v>21</v>
      </c>
      <c r="D1443" s="1013">
        <v>10000</v>
      </c>
      <c r="E1443" s="86"/>
      <c r="F1443" s="87">
        <f t="shared" si="24"/>
        <v>246850373</v>
      </c>
      <c r="G1443" s="60">
        <v>3</v>
      </c>
      <c r="H1443" s="29"/>
    </row>
    <row r="1444" spans="1:8" s="30" customFormat="1">
      <c r="A1444" s="915">
        <v>44779</v>
      </c>
      <c r="B1444" s="916" t="s">
        <v>1844</v>
      </c>
      <c r="C1444" s="24" t="s">
        <v>21</v>
      </c>
      <c r="D1444" s="1013">
        <v>10000</v>
      </c>
      <c r="E1444" s="86"/>
      <c r="F1444" s="87">
        <f t="shared" si="24"/>
        <v>246860373</v>
      </c>
      <c r="G1444" s="60">
        <v>3</v>
      </c>
      <c r="H1444" s="29"/>
    </row>
    <row r="1445" spans="1:8" s="30" customFormat="1">
      <c r="A1445" s="915">
        <v>44779</v>
      </c>
      <c r="B1445" s="916" t="s">
        <v>1844</v>
      </c>
      <c r="C1445" s="24" t="s">
        <v>21</v>
      </c>
      <c r="D1445" s="1013">
        <v>10000</v>
      </c>
      <c r="E1445" s="86"/>
      <c r="F1445" s="87">
        <f t="shared" si="24"/>
        <v>246870373</v>
      </c>
      <c r="G1445" s="60">
        <v>3</v>
      </c>
      <c r="H1445" s="29"/>
    </row>
    <row r="1446" spans="1:8" s="30" customFormat="1">
      <c r="A1446" s="915">
        <v>44779</v>
      </c>
      <c r="B1446" s="916" t="s">
        <v>1844</v>
      </c>
      <c r="C1446" s="24" t="s">
        <v>21</v>
      </c>
      <c r="D1446" s="1013">
        <v>10000</v>
      </c>
      <c r="E1446" s="86"/>
      <c r="F1446" s="87">
        <f t="shared" si="24"/>
        <v>246880373</v>
      </c>
      <c r="G1446" s="60">
        <v>3</v>
      </c>
      <c r="H1446" s="29"/>
    </row>
    <row r="1447" spans="1:8" s="30" customFormat="1">
      <c r="A1447" s="915">
        <v>44779</v>
      </c>
      <c r="B1447" s="916" t="s">
        <v>1844</v>
      </c>
      <c r="C1447" s="24" t="s">
        <v>21</v>
      </c>
      <c r="D1447" s="1013">
        <v>10000</v>
      </c>
      <c r="E1447" s="86"/>
      <c r="F1447" s="87">
        <f t="shared" si="24"/>
        <v>246890373</v>
      </c>
      <c r="G1447" s="60">
        <v>3</v>
      </c>
      <c r="H1447" s="29"/>
    </row>
    <row r="1448" spans="1:8" s="30" customFormat="1">
      <c r="A1448" s="915">
        <v>44780</v>
      </c>
      <c r="B1448" s="916" t="s">
        <v>1845</v>
      </c>
      <c r="C1448" s="24" t="s">
        <v>21</v>
      </c>
      <c r="D1448" s="1013">
        <v>10000</v>
      </c>
      <c r="E1448" s="86"/>
      <c r="F1448" s="87">
        <f t="shared" si="24"/>
        <v>246900373</v>
      </c>
      <c r="G1448" s="60">
        <v>3</v>
      </c>
      <c r="H1448" s="29"/>
    </row>
    <row r="1449" spans="1:8" s="30" customFormat="1">
      <c r="A1449" s="915">
        <v>44780</v>
      </c>
      <c r="B1449" s="916" t="s">
        <v>1845</v>
      </c>
      <c r="C1449" s="24" t="s">
        <v>21</v>
      </c>
      <c r="D1449" s="1013">
        <v>10000</v>
      </c>
      <c r="E1449" s="86"/>
      <c r="F1449" s="87">
        <f t="shared" si="24"/>
        <v>246910373</v>
      </c>
      <c r="G1449" s="60">
        <v>3</v>
      </c>
      <c r="H1449" s="29"/>
    </row>
    <row r="1450" spans="1:8" s="30" customFormat="1">
      <c r="A1450" s="915">
        <v>44780</v>
      </c>
      <c r="B1450" s="916" t="s">
        <v>1845</v>
      </c>
      <c r="C1450" s="24" t="s">
        <v>21</v>
      </c>
      <c r="D1450" s="1013">
        <v>5000</v>
      </c>
      <c r="E1450" s="86"/>
      <c r="F1450" s="87">
        <f t="shared" si="24"/>
        <v>246915373</v>
      </c>
      <c r="G1450" s="60">
        <v>3</v>
      </c>
      <c r="H1450" s="29"/>
    </row>
    <row r="1451" spans="1:8" s="30" customFormat="1">
      <c r="A1451" s="915">
        <v>44780</v>
      </c>
      <c r="B1451" s="916" t="s">
        <v>1845</v>
      </c>
      <c r="C1451" s="24" t="s">
        <v>21</v>
      </c>
      <c r="D1451" s="1013">
        <v>10000</v>
      </c>
      <c r="E1451" s="86"/>
      <c r="F1451" s="87">
        <f t="shared" si="24"/>
        <v>246925373</v>
      </c>
      <c r="G1451" s="60">
        <v>3</v>
      </c>
      <c r="H1451" s="29"/>
    </row>
    <row r="1452" spans="1:8" s="30" customFormat="1">
      <c r="A1452" s="915">
        <v>44780</v>
      </c>
      <c r="B1452" s="916" t="s">
        <v>1845</v>
      </c>
      <c r="C1452" s="24" t="s">
        <v>21</v>
      </c>
      <c r="D1452" s="1013">
        <v>10000</v>
      </c>
      <c r="E1452" s="86"/>
      <c r="F1452" s="87">
        <f t="shared" si="24"/>
        <v>246935373</v>
      </c>
      <c r="G1452" s="60">
        <v>3</v>
      </c>
      <c r="H1452" s="29"/>
    </row>
    <row r="1453" spans="1:8" s="30" customFormat="1">
      <c r="A1453" s="915">
        <v>44780</v>
      </c>
      <c r="B1453" s="916" t="s">
        <v>1845</v>
      </c>
      <c r="C1453" s="24" t="s">
        <v>21</v>
      </c>
      <c r="D1453" s="1013">
        <v>10000</v>
      </c>
      <c r="E1453" s="86"/>
      <c r="F1453" s="87">
        <f t="shared" si="24"/>
        <v>246945373</v>
      </c>
      <c r="G1453" s="60">
        <v>3</v>
      </c>
      <c r="H1453" s="29"/>
    </row>
    <row r="1454" spans="1:8" s="30" customFormat="1">
      <c r="A1454" s="915">
        <v>44780</v>
      </c>
      <c r="B1454" s="916" t="s">
        <v>1845</v>
      </c>
      <c r="C1454" s="24" t="s">
        <v>21</v>
      </c>
      <c r="D1454" s="1013">
        <v>10000</v>
      </c>
      <c r="E1454" s="86"/>
      <c r="F1454" s="87">
        <f t="shared" si="24"/>
        <v>246955373</v>
      </c>
      <c r="G1454" s="60">
        <v>3</v>
      </c>
      <c r="H1454" s="29"/>
    </row>
    <row r="1455" spans="1:8" s="30" customFormat="1">
      <c r="A1455" s="915">
        <v>44780</v>
      </c>
      <c r="B1455" s="916" t="s">
        <v>1845</v>
      </c>
      <c r="C1455" s="24" t="s">
        <v>21</v>
      </c>
      <c r="D1455" s="1013">
        <v>10000</v>
      </c>
      <c r="E1455" s="86"/>
      <c r="F1455" s="87">
        <f t="shared" si="24"/>
        <v>246965373</v>
      </c>
      <c r="G1455" s="60">
        <v>3</v>
      </c>
      <c r="H1455" s="29"/>
    </row>
    <row r="1456" spans="1:8" s="30" customFormat="1">
      <c r="A1456" s="915">
        <v>44780</v>
      </c>
      <c r="B1456" s="916" t="s">
        <v>1845</v>
      </c>
      <c r="C1456" s="24" t="s">
        <v>21</v>
      </c>
      <c r="D1456" s="1013">
        <v>10000</v>
      </c>
      <c r="E1456" s="86"/>
      <c r="F1456" s="87">
        <f t="shared" si="24"/>
        <v>246975373</v>
      </c>
      <c r="G1456" s="60">
        <v>3</v>
      </c>
      <c r="H1456" s="29"/>
    </row>
    <row r="1457" spans="1:8" s="30" customFormat="1">
      <c r="A1457" s="915">
        <v>44780</v>
      </c>
      <c r="B1457" s="916" t="s">
        <v>1845</v>
      </c>
      <c r="C1457" s="106" t="s">
        <v>982</v>
      </c>
      <c r="D1457" s="1013">
        <v>50000</v>
      </c>
      <c r="E1457" s="86"/>
      <c r="F1457" s="87">
        <f t="shared" si="24"/>
        <v>247025373</v>
      </c>
      <c r="G1457" s="60">
        <v>3</v>
      </c>
      <c r="H1457" s="29"/>
    </row>
    <row r="1458" spans="1:8" s="30" customFormat="1">
      <c r="A1458" s="915">
        <v>44780</v>
      </c>
      <c r="B1458" s="916" t="s">
        <v>1845</v>
      </c>
      <c r="C1458" s="24" t="s">
        <v>21</v>
      </c>
      <c r="D1458" s="1013">
        <v>10000</v>
      </c>
      <c r="E1458" s="86"/>
      <c r="F1458" s="87">
        <f t="shared" si="24"/>
        <v>247035373</v>
      </c>
      <c r="G1458" s="60">
        <v>3</v>
      </c>
      <c r="H1458" s="29"/>
    </row>
    <row r="1459" spans="1:8" s="30" customFormat="1">
      <c r="A1459" s="915">
        <v>44780</v>
      </c>
      <c r="B1459" s="916" t="s">
        <v>1845</v>
      </c>
      <c r="C1459" s="24" t="s">
        <v>21</v>
      </c>
      <c r="D1459" s="1013">
        <v>10000</v>
      </c>
      <c r="E1459" s="86"/>
      <c r="F1459" s="87">
        <f t="shared" si="24"/>
        <v>247045373</v>
      </c>
      <c r="G1459" s="60">
        <v>3</v>
      </c>
      <c r="H1459" s="29"/>
    </row>
    <row r="1460" spans="1:8" s="30" customFormat="1">
      <c r="A1460" s="915">
        <v>44780</v>
      </c>
      <c r="B1460" s="916" t="s">
        <v>1845</v>
      </c>
      <c r="C1460" s="24" t="s">
        <v>21</v>
      </c>
      <c r="D1460" s="1013">
        <v>10000</v>
      </c>
      <c r="E1460" s="86"/>
      <c r="F1460" s="87">
        <f t="shared" si="24"/>
        <v>247055373</v>
      </c>
      <c r="G1460" s="60">
        <v>3</v>
      </c>
      <c r="H1460" s="29"/>
    </row>
    <row r="1461" spans="1:8" s="30" customFormat="1">
      <c r="A1461" s="915">
        <v>44780</v>
      </c>
      <c r="B1461" s="916" t="s">
        <v>1845</v>
      </c>
      <c r="C1461" s="24" t="s">
        <v>21</v>
      </c>
      <c r="D1461" s="1013">
        <v>20000</v>
      </c>
      <c r="E1461" s="86"/>
      <c r="F1461" s="87">
        <f t="shared" si="24"/>
        <v>247075373</v>
      </c>
      <c r="G1461" s="60">
        <v>3</v>
      </c>
      <c r="H1461" s="29"/>
    </row>
    <row r="1462" spans="1:8" s="30" customFormat="1">
      <c r="A1462" s="915">
        <v>44780</v>
      </c>
      <c r="B1462" s="916" t="s">
        <v>1845</v>
      </c>
      <c r="C1462" s="24" t="s">
        <v>21</v>
      </c>
      <c r="D1462" s="1013">
        <v>10000</v>
      </c>
      <c r="E1462" s="86"/>
      <c r="F1462" s="87">
        <f t="shared" si="24"/>
        <v>247085373</v>
      </c>
      <c r="G1462" s="60">
        <v>3</v>
      </c>
      <c r="H1462" s="29"/>
    </row>
    <row r="1463" spans="1:8" s="30" customFormat="1">
      <c r="A1463" s="915">
        <v>44780</v>
      </c>
      <c r="B1463" s="916" t="s">
        <v>1845</v>
      </c>
      <c r="C1463" s="24" t="s">
        <v>21</v>
      </c>
      <c r="D1463" s="1013">
        <v>10000</v>
      </c>
      <c r="E1463" s="86"/>
      <c r="F1463" s="87">
        <f t="shared" si="24"/>
        <v>247095373</v>
      </c>
      <c r="G1463" s="60">
        <v>3</v>
      </c>
      <c r="H1463" s="29"/>
    </row>
    <row r="1464" spans="1:8" s="30" customFormat="1">
      <c r="A1464" s="915">
        <v>44780</v>
      </c>
      <c r="B1464" s="916" t="s">
        <v>1845</v>
      </c>
      <c r="C1464" s="24" t="s">
        <v>21</v>
      </c>
      <c r="D1464" s="1013">
        <v>10000</v>
      </c>
      <c r="E1464" s="86"/>
      <c r="F1464" s="87">
        <f t="shared" si="24"/>
        <v>247105373</v>
      </c>
      <c r="G1464" s="60">
        <v>3</v>
      </c>
      <c r="H1464" s="29"/>
    </row>
    <row r="1465" spans="1:8" s="30" customFormat="1">
      <c r="A1465" s="915">
        <v>44780</v>
      </c>
      <c r="B1465" s="916" t="s">
        <v>1845</v>
      </c>
      <c r="C1465" s="24" t="s">
        <v>21</v>
      </c>
      <c r="D1465" s="1013">
        <v>10000</v>
      </c>
      <c r="E1465" s="86"/>
      <c r="F1465" s="87">
        <f t="shared" si="24"/>
        <v>247115373</v>
      </c>
      <c r="G1465" s="60">
        <v>3</v>
      </c>
      <c r="H1465" s="29"/>
    </row>
    <row r="1466" spans="1:8" s="30" customFormat="1">
      <c r="A1466" s="915">
        <v>44780</v>
      </c>
      <c r="B1466" s="916" t="s">
        <v>1845</v>
      </c>
      <c r="C1466" s="24" t="s">
        <v>21</v>
      </c>
      <c r="D1466" s="1013">
        <v>10000</v>
      </c>
      <c r="E1466" s="86"/>
      <c r="F1466" s="87">
        <f t="shared" si="24"/>
        <v>247125373</v>
      </c>
      <c r="G1466" s="60">
        <v>3</v>
      </c>
      <c r="H1466" s="29"/>
    </row>
    <row r="1467" spans="1:8" s="30" customFormat="1">
      <c r="A1467" s="915">
        <v>44780</v>
      </c>
      <c r="B1467" s="916" t="s">
        <v>1845</v>
      </c>
      <c r="C1467" s="24" t="s">
        <v>21</v>
      </c>
      <c r="D1467" s="1013">
        <v>10000</v>
      </c>
      <c r="E1467" s="86"/>
      <c r="F1467" s="87">
        <f t="shared" si="24"/>
        <v>247135373</v>
      </c>
      <c r="G1467" s="60">
        <v>3</v>
      </c>
      <c r="H1467" s="29"/>
    </row>
    <row r="1468" spans="1:8" s="30" customFormat="1">
      <c r="A1468" s="915">
        <v>44780</v>
      </c>
      <c r="B1468" s="916" t="s">
        <v>1845</v>
      </c>
      <c r="C1468" s="24" t="s">
        <v>21</v>
      </c>
      <c r="D1468" s="1013">
        <v>10000</v>
      </c>
      <c r="E1468" s="86"/>
      <c r="F1468" s="87">
        <f t="shared" si="24"/>
        <v>247145373</v>
      </c>
      <c r="G1468" s="60">
        <v>3</v>
      </c>
      <c r="H1468" s="29"/>
    </row>
    <row r="1469" spans="1:8" s="30" customFormat="1">
      <c r="A1469" s="915">
        <v>44780</v>
      </c>
      <c r="B1469" s="916" t="s">
        <v>1845</v>
      </c>
      <c r="C1469" s="106" t="s">
        <v>2164</v>
      </c>
      <c r="D1469" s="1013">
        <v>3000000</v>
      </c>
      <c r="E1469" s="86"/>
      <c r="F1469" s="87">
        <f t="shared" si="24"/>
        <v>250145373</v>
      </c>
      <c r="G1469" s="60">
        <v>3</v>
      </c>
      <c r="H1469" s="29"/>
    </row>
    <row r="1470" spans="1:8" s="30" customFormat="1">
      <c r="A1470" s="915">
        <v>44780</v>
      </c>
      <c r="B1470" s="916" t="s">
        <v>1845</v>
      </c>
      <c r="C1470" s="106" t="s">
        <v>2165</v>
      </c>
      <c r="D1470" s="1013">
        <v>100000</v>
      </c>
      <c r="E1470" s="86"/>
      <c r="F1470" s="87">
        <f t="shared" si="24"/>
        <v>250245373</v>
      </c>
      <c r="G1470" s="60">
        <v>3</v>
      </c>
      <c r="H1470" s="29"/>
    </row>
    <row r="1471" spans="1:8" s="30" customFormat="1">
      <c r="A1471" s="915">
        <v>44780</v>
      </c>
      <c r="B1471" s="916" t="s">
        <v>1845</v>
      </c>
      <c r="C1471" s="24" t="s">
        <v>21</v>
      </c>
      <c r="D1471" s="1013">
        <v>10000</v>
      </c>
      <c r="E1471" s="86"/>
      <c r="F1471" s="87">
        <f t="shared" si="24"/>
        <v>250255373</v>
      </c>
      <c r="G1471" s="60">
        <v>3</v>
      </c>
      <c r="H1471" s="29"/>
    </row>
    <row r="1472" spans="1:8" s="30" customFormat="1">
      <c r="A1472" s="915">
        <v>44780</v>
      </c>
      <c r="B1472" s="916" t="s">
        <v>1845</v>
      </c>
      <c r="C1472" s="24" t="s">
        <v>21</v>
      </c>
      <c r="D1472" s="1013">
        <v>10000</v>
      </c>
      <c r="E1472" s="86"/>
      <c r="F1472" s="87">
        <f t="shared" si="24"/>
        <v>250265373</v>
      </c>
      <c r="G1472" s="60">
        <v>3</v>
      </c>
      <c r="H1472" s="29"/>
    </row>
    <row r="1473" spans="1:8" s="30" customFormat="1">
      <c r="A1473" s="915">
        <v>44780</v>
      </c>
      <c r="B1473" s="916" t="s">
        <v>1845</v>
      </c>
      <c r="C1473" s="24" t="s">
        <v>21</v>
      </c>
      <c r="D1473" s="1013">
        <v>10000</v>
      </c>
      <c r="E1473" s="86"/>
      <c r="F1473" s="87">
        <f t="shared" si="24"/>
        <v>250275373</v>
      </c>
      <c r="G1473" s="60">
        <v>3</v>
      </c>
      <c r="H1473" s="29"/>
    </row>
    <row r="1474" spans="1:8" s="30" customFormat="1">
      <c r="A1474" s="915">
        <v>44780</v>
      </c>
      <c r="B1474" s="916" t="s">
        <v>1845</v>
      </c>
      <c r="C1474" s="24" t="s">
        <v>21</v>
      </c>
      <c r="D1474" s="1013">
        <v>100</v>
      </c>
      <c r="E1474" s="86"/>
      <c r="F1474" s="87">
        <f t="shared" si="24"/>
        <v>250275473</v>
      </c>
      <c r="G1474" s="60">
        <v>3</v>
      </c>
      <c r="H1474" s="29"/>
    </row>
    <row r="1475" spans="1:8" s="30" customFormat="1">
      <c r="A1475" s="915">
        <v>44780</v>
      </c>
      <c r="B1475" s="916" t="s">
        <v>1845</v>
      </c>
      <c r="C1475" s="106" t="s">
        <v>2069</v>
      </c>
      <c r="D1475" s="1013">
        <v>50000</v>
      </c>
      <c r="E1475" s="86"/>
      <c r="F1475" s="87">
        <f t="shared" si="24"/>
        <v>250325473</v>
      </c>
      <c r="G1475" s="60">
        <v>3</v>
      </c>
      <c r="H1475" s="29"/>
    </row>
    <row r="1476" spans="1:8" s="30" customFormat="1">
      <c r="A1476" s="915">
        <v>44780</v>
      </c>
      <c r="B1476" s="916" t="s">
        <v>1845</v>
      </c>
      <c r="C1476" s="24" t="s">
        <v>21</v>
      </c>
      <c r="D1476" s="1013">
        <v>10000</v>
      </c>
      <c r="E1476" s="86"/>
      <c r="F1476" s="87">
        <f t="shared" si="24"/>
        <v>250335473</v>
      </c>
      <c r="G1476" s="60">
        <v>3</v>
      </c>
      <c r="H1476" s="29"/>
    </row>
    <row r="1477" spans="1:8" s="30" customFormat="1">
      <c r="A1477" s="915">
        <v>44780</v>
      </c>
      <c r="B1477" s="916" t="s">
        <v>1845</v>
      </c>
      <c r="C1477" s="24" t="s">
        <v>21</v>
      </c>
      <c r="D1477" s="1013">
        <v>10000</v>
      </c>
      <c r="E1477" s="86"/>
      <c r="F1477" s="87">
        <f t="shared" si="24"/>
        <v>250345473</v>
      </c>
      <c r="G1477" s="60">
        <v>3</v>
      </c>
      <c r="H1477" s="29"/>
    </row>
    <row r="1478" spans="1:8" s="30" customFormat="1">
      <c r="A1478" s="915">
        <v>44780</v>
      </c>
      <c r="B1478" s="916" t="s">
        <v>1845</v>
      </c>
      <c r="C1478" s="106" t="s">
        <v>117</v>
      </c>
      <c r="D1478" s="1013">
        <v>100000</v>
      </c>
      <c r="E1478" s="86"/>
      <c r="F1478" s="87">
        <f t="shared" si="24"/>
        <v>250445473</v>
      </c>
      <c r="G1478" s="60">
        <v>3</v>
      </c>
      <c r="H1478" s="29"/>
    </row>
    <row r="1479" spans="1:8" s="30" customFormat="1">
      <c r="A1479" s="915">
        <v>44780</v>
      </c>
      <c r="B1479" s="916" t="s">
        <v>1845</v>
      </c>
      <c r="C1479" s="106" t="s">
        <v>211</v>
      </c>
      <c r="D1479" s="1013">
        <v>100000</v>
      </c>
      <c r="E1479" s="86"/>
      <c r="F1479" s="87">
        <f t="shared" si="24"/>
        <v>250545473</v>
      </c>
      <c r="G1479" s="60">
        <v>3</v>
      </c>
      <c r="H1479" s="29"/>
    </row>
    <row r="1480" spans="1:8" s="30" customFormat="1">
      <c r="A1480" s="915">
        <v>44780</v>
      </c>
      <c r="B1480" s="916" t="s">
        <v>1845</v>
      </c>
      <c r="C1480" s="24" t="s">
        <v>21</v>
      </c>
      <c r="D1480" s="1013">
        <v>10000</v>
      </c>
      <c r="E1480" s="86"/>
      <c r="F1480" s="87">
        <f t="shared" si="24"/>
        <v>250555473</v>
      </c>
      <c r="G1480" s="60">
        <v>3</v>
      </c>
      <c r="H1480" s="29"/>
    </row>
    <row r="1481" spans="1:8" s="30" customFormat="1">
      <c r="A1481" s="915">
        <v>44780</v>
      </c>
      <c r="B1481" s="916" t="s">
        <v>1845</v>
      </c>
      <c r="C1481" s="24" t="s">
        <v>21</v>
      </c>
      <c r="D1481" s="1013">
        <v>10000</v>
      </c>
      <c r="E1481" s="86"/>
      <c r="F1481" s="87">
        <f t="shared" si="24"/>
        <v>250565473</v>
      </c>
      <c r="G1481" s="60">
        <v>3</v>
      </c>
      <c r="H1481" s="29"/>
    </row>
    <row r="1482" spans="1:8" s="30" customFormat="1">
      <c r="A1482" s="915">
        <v>44780</v>
      </c>
      <c r="B1482" s="916" t="s">
        <v>1845</v>
      </c>
      <c r="C1482" s="24" t="s">
        <v>21</v>
      </c>
      <c r="D1482" s="1013">
        <v>10000</v>
      </c>
      <c r="E1482" s="86"/>
      <c r="F1482" s="87">
        <f t="shared" si="24"/>
        <v>250575473</v>
      </c>
      <c r="G1482" s="60">
        <v>3</v>
      </c>
      <c r="H1482" s="29"/>
    </row>
    <row r="1483" spans="1:8" s="30" customFormat="1">
      <c r="A1483" s="915">
        <v>44780</v>
      </c>
      <c r="B1483" s="916" t="s">
        <v>1845</v>
      </c>
      <c r="C1483" s="24" t="s">
        <v>21</v>
      </c>
      <c r="D1483" s="1013">
        <v>10000</v>
      </c>
      <c r="E1483" s="86"/>
      <c r="F1483" s="87">
        <f t="shared" si="24"/>
        <v>250585473</v>
      </c>
      <c r="G1483" s="60">
        <v>3</v>
      </c>
      <c r="H1483" s="29"/>
    </row>
    <row r="1484" spans="1:8" s="30" customFormat="1">
      <c r="A1484" s="915">
        <v>44780</v>
      </c>
      <c r="B1484" s="916" t="s">
        <v>1845</v>
      </c>
      <c r="C1484" s="24" t="s">
        <v>21</v>
      </c>
      <c r="D1484" s="1013">
        <v>10000</v>
      </c>
      <c r="E1484" s="86"/>
      <c r="F1484" s="87">
        <f t="shared" si="24"/>
        <v>250595473</v>
      </c>
      <c r="G1484" s="60">
        <v>3</v>
      </c>
      <c r="H1484" s="29"/>
    </row>
    <row r="1485" spans="1:8" s="30" customFormat="1">
      <c r="A1485" s="915">
        <v>44780</v>
      </c>
      <c r="B1485" s="916" t="s">
        <v>1845</v>
      </c>
      <c r="C1485" s="24" t="s">
        <v>21</v>
      </c>
      <c r="D1485" s="1013">
        <v>10000</v>
      </c>
      <c r="E1485" s="86"/>
      <c r="F1485" s="87">
        <f t="shared" si="24"/>
        <v>250605473</v>
      </c>
      <c r="G1485" s="60">
        <v>3</v>
      </c>
      <c r="H1485" s="29"/>
    </row>
    <row r="1486" spans="1:8" s="30" customFormat="1">
      <c r="A1486" s="915">
        <v>44780</v>
      </c>
      <c r="B1486" s="916" t="s">
        <v>1845</v>
      </c>
      <c r="C1486" s="24" t="s">
        <v>21</v>
      </c>
      <c r="D1486" s="1013">
        <v>10000</v>
      </c>
      <c r="E1486" s="86"/>
      <c r="F1486" s="87">
        <f t="shared" si="24"/>
        <v>250615473</v>
      </c>
      <c r="G1486" s="60">
        <v>3</v>
      </c>
      <c r="H1486" s="29"/>
    </row>
    <row r="1487" spans="1:8" s="30" customFormat="1">
      <c r="A1487" s="915">
        <v>44781</v>
      </c>
      <c r="B1487" s="916" t="s">
        <v>1846</v>
      </c>
      <c r="C1487" s="24" t="s">
        <v>21</v>
      </c>
      <c r="D1487" s="1013">
        <v>29620</v>
      </c>
      <c r="E1487" s="86"/>
      <c r="F1487" s="87">
        <f t="shared" si="24"/>
        <v>250645093</v>
      </c>
      <c r="G1487" s="60">
        <v>3</v>
      </c>
      <c r="H1487" s="29"/>
    </row>
    <row r="1488" spans="1:8" s="30" customFormat="1">
      <c r="A1488" s="915">
        <v>44781</v>
      </c>
      <c r="B1488" s="916" t="s">
        <v>1846</v>
      </c>
      <c r="C1488" s="24" t="s">
        <v>21</v>
      </c>
      <c r="D1488" s="1013">
        <v>20000</v>
      </c>
      <c r="E1488" s="86"/>
      <c r="F1488" s="87">
        <f t="shared" si="24"/>
        <v>250665093</v>
      </c>
      <c r="G1488" s="60">
        <v>3</v>
      </c>
      <c r="H1488" s="29"/>
    </row>
    <row r="1489" spans="1:8" s="30" customFormat="1">
      <c r="A1489" s="915">
        <v>44781</v>
      </c>
      <c r="B1489" s="916" t="s">
        <v>1846</v>
      </c>
      <c r="C1489" s="24" t="s">
        <v>21</v>
      </c>
      <c r="D1489" s="1013">
        <v>10000</v>
      </c>
      <c r="E1489" s="86"/>
      <c r="F1489" s="87">
        <f t="shared" si="24"/>
        <v>250675093</v>
      </c>
      <c r="G1489" s="60">
        <v>3</v>
      </c>
      <c r="H1489" s="29"/>
    </row>
    <row r="1490" spans="1:8" s="30" customFormat="1">
      <c r="A1490" s="915">
        <v>44781</v>
      </c>
      <c r="B1490" s="916" t="s">
        <v>1846</v>
      </c>
      <c r="C1490" s="106" t="s">
        <v>979</v>
      </c>
      <c r="D1490" s="1013">
        <v>500000</v>
      </c>
      <c r="E1490" s="86"/>
      <c r="F1490" s="87">
        <f t="shared" si="24"/>
        <v>251175093</v>
      </c>
      <c r="G1490" s="60">
        <v>3</v>
      </c>
      <c r="H1490" s="29"/>
    </row>
    <row r="1491" spans="1:8" s="30" customFormat="1">
      <c r="A1491" s="915">
        <v>44781</v>
      </c>
      <c r="B1491" s="916" t="s">
        <v>1846</v>
      </c>
      <c r="C1491" s="24" t="s">
        <v>21</v>
      </c>
      <c r="D1491" s="1013">
        <v>10000</v>
      </c>
      <c r="E1491" s="86"/>
      <c r="F1491" s="87">
        <f t="shared" si="24"/>
        <v>251185093</v>
      </c>
      <c r="G1491" s="60">
        <v>3</v>
      </c>
      <c r="H1491" s="29"/>
    </row>
    <row r="1492" spans="1:8" s="30" customFormat="1">
      <c r="A1492" s="915">
        <v>44781</v>
      </c>
      <c r="B1492" s="916" t="s">
        <v>1846</v>
      </c>
      <c r="C1492" s="24" t="s">
        <v>21</v>
      </c>
      <c r="D1492" s="1013">
        <v>10000</v>
      </c>
      <c r="E1492" s="86"/>
      <c r="F1492" s="87">
        <f t="shared" si="24"/>
        <v>251195093</v>
      </c>
      <c r="G1492" s="60">
        <v>3</v>
      </c>
      <c r="H1492" s="29"/>
    </row>
    <row r="1493" spans="1:8" s="30" customFormat="1">
      <c r="A1493" s="915">
        <v>44781</v>
      </c>
      <c r="B1493" s="916" t="s">
        <v>1846</v>
      </c>
      <c r="C1493" s="24" t="s">
        <v>21</v>
      </c>
      <c r="D1493" s="1013">
        <v>10000</v>
      </c>
      <c r="E1493" s="86"/>
      <c r="F1493" s="87">
        <f t="shared" si="24"/>
        <v>251205093</v>
      </c>
      <c r="G1493" s="60">
        <v>3</v>
      </c>
      <c r="H1493" s="29"/>
    </row>
    <row r="1494" spans="1:8" s="30" customFormat="1">
      <c r="A1494" s="915">
        <v>44781</v>
      </c>
      <c r="B1494" s="916" t="s">
        <v>1846</v>
      </c>
      <c r="C1494" s="24" t="s">
        <v>21</v>
      </c>
      <c r="D1494" s="1013">
        <v>10000</v>
      </c>
      <c r="E1494" s="86"/>
      <c r="F1494" s="87">
        <f t="shared" si="24"/>
        <v>251215093</v>
      </c>
      <c r="G1494" s="60">
        <v>3</v>
      </c>
      <c r="H1494" s="29"/>
    </row>
    <row r="1495" spans="1:8" s="30" customFormat="1">
      <c r="A1495" s="915">
        <v>44781</v>
      </c>
      <c r="B1495" s="916" t="s">
        <v>1846</v>
      </c>
      <c r="C1495" s="24" t="s">
        <v>21</v>
      </c>
      <c r="D1495" s="1013">
        <v>20000</v>
      </c>
      <c r="E1495" s="86"/>
      <c r="F1495" s="87">
        <f t="shared" si="24"/>
        <v>251235093</v>
      </c>
      <c r="G1495" s="60">
        <v>3</v>
      </c>
      <c r="H1495" s="29"/>
    </row>
    <row r="1496" spans="1:8" s="30" customFormat="1">
      <c r="A1496" s="915">
        <v>44781</v>
      </c>
      <c r="B1496" s="916" t="s">
        <v>1846</v>
      </c>
      <c r="C1496" s="24" t="s">
        <v>21</v>
      </c>
      <c r="D1496" s="1013">
        <v>10000</v>
      </c>
      <c r="E1496" s="86"/>
      <c r="F1496" s="87">
        <f t="shared" si="24"/>
        <v>251245093</v>
      </c>
      <c r="G1496" s="60">
        <v>3</v>
      </c>
      <c r="H1496" s="29"/>
    </row>
    <row r="1497" spans="1:8" s="30" customFormat="1">
      <c r="A1497" s="915">
        <v>44781</v>
      </c>
      <c r="B1497" s="916" t="s">
        <v>1846</v>
      </c>
      <c r="C1497" s="24" t="s">
        <v>21</v>
      </c>
      <c r="D1497" s="1013">
        <v>10000</v>
      </c>
      <c r="E1497" s="86"/>
      <c r="F1497" s="87">
        <f t="shared" si="24"/>
        <v>251255093</v>
      </c>
      <c r="G1497" s="60">
        <v>3</v>
      </c>
      <c r="H1497" s="29"/>
    </row>
    <row r="1498" spans="1:8" s="30" customFormat="1">
      <c r="A1498" s="915">
        <v>44781</v>
      </c>
      <c r="B1498" s="916" t="s">
        <v>1846</v>
      </c>
      <c r="C1498" s="24" t="s">
        <v>21</v>
      </c>
      <c r="D1498" s="1013">
        <v>8000</v>
      </c>
      <c r="E1498" s="86"/>
      <c r="F1498" s="87">
        <f t="shared" si="24"/>
        <v>251263093</v>
      </c>
      <c r="G1498" s="60">
        <v>3</v>
      </c>
      <c r="H1498" s="29"/>
    </row>
    <row r="1499" spans="1:8" s="30" customFormat="1">
      <c r="A1499" s="915">
        <v>44781</v>
      </c>
      <c r="B1499" s="916" t="s">
        <v>1846</v>
      </c>
      <c r="C1499" s="24" t="s">
        <v>21</v>
      </c>
      <c r="D1499" s="1013">
        <v>10000</v>
      </c>
      <c r="E1499" s="86"/>
      <c r="F1499" s="87">
        <f t="shared" si="24"/>
        <v>251273093</v>
      </c>
      <c r="G1499" s="60">
        <v>3</v>
      </c>
      <c r="H1499" s="29"/>
    </row>
    <row r="1500" spans="1:8" s="30" customFormat="1">
      <c r="A1500" s="915">
        <v>44781</v>
      </c>
      <c r="B1500" s="916" t="s">
        <v>1846</v>
      </c>
      <c r="C1500" s="24" t="s">
        <v>21</v>
      </c>
      <c r="D1500" s="1013">
        <v>10000</v>
      </c>
      <c r="E1500" s="86"/>
      <c r="F1500" s="87">
        <f t="shared" si="24"/>
        <v>251283093</v>
      </c>
      <c r="G1500" s="60">
        <v>3</v>
      </c>
      <c r="H1500" s="29"/>
    </row>
    <row r="1501" spans="1:8" s="30" customFormat="1">
      <c r="A1501" s="915">
        <v>44781</v>
      </c>
      <c r="B1501" s="916" t="s">
        <v>1846</v>
      </c>
      <c r="C1501" s="24" t="s">
        <v>21</v>
      </c>
      <c r="D1501" s="1013">
        <v>10000</v>
      </c>
      <c r="E1501" s="86"/>
      <c r="F1501" s="87">
        <f t="shared" si="24"/>
        <v>251293093</v>
      </c>
      <c r="G1501" s="60">
        <v>3</v>
      </c>
      <c r="H1501" s="29"/>
    </row>
    <row r="1502" spans="1:8" s="30" customFormat="1">
      <c r="A1502" s="915">
        <v>44781</v>
      </c>
      <c r="B1502" s="916" t="s">
        <v>1846</v>
      </c>
      <c r="C1502" s="24" t="s">
        <v>21</v>
      </c>
      <c r="D1502" s="1013">
        <v>10000</v>
      </c>
      <c r="E1502" s="86"/>
      <c r="F1502" s="87">
        <f t="shared" si="24"/>
        <v>251303093</v>
      </c>
      <c r="G1502" s="60">
        <v>3</v>
      </c>
      <c r="H1502" s="29"/>
    </row>
    <row r="1503" spans="1:8" s="30" customFormat="1">
      <c r="A1503" s="915">
        <v>44781</v>
      </c>
      <c r="B1503" s="916" t="s">
        <v>1846</v>
      </c>
      <c r="C1503" s="24" t="s">
        <v>21</v>
      </c>
      <c r="D1503" s="1013">
        <v>10000</v>
      </c>
      <c r="E1503" s="86"/>
      <c r="F1503" s="87">
        <f t="shared" si="24"/>
        <v>251313093</v>
      </c>
      <c r="G1503" s="60">
        <v>3</v>
      </c>
      <c r="H1503" s="29"/>
    </row>
    <row r="1504" spans="1:8" s="30" customFormat="1">
      <c r="A1504" s="915">
        <v>44781</v>
      </c>
      <c r="B1504" s="916" t="s">
        <v>1846</v>
      </c>
      <c r="C1504" s="24" t="s">
        <v>21</v>
      </c>
      <c r="D1504" s="1013">
        <v>10000</v>
      </c>
      <c r="E1504" s="86"/>
      <c r="F1504" s="87">
        <f t="shared" si="24"/>
        <v>251323093</v>
      </c>
      <c r="G1504" s="60">
        <v>3</v>
      </c>
      <c r="H1504" s="29"/>
    </row>
    <row r="1505" spans="1:8" s="30" customFormat="1">
      <c r="A1505" s="915">
        <v>44781</v>
      </c>
      <c r="B1505" s="916" t="s">
        <v>1846</v>
      </c>
      <c r="C1505" s="24" t="s">
        <v>21</v>
      </c>
      <c r="D1505" s="1013">
        <v>10000</v>
      </c>
      <c r="E1505" s="86"/>
      <c r="F1505" s="87">
        <f t="shared" si="24"/>
        <v>251333093</v>
      </c>
      <c r="G1505" s="60">
        <v>3</v>
      </c>
      <c r="H1505" s="29"/>
    </row>
    <row r="1506" spans="1:8" s="30" customFormat="1">
      <c r="A1506" s="915">
        <v>44781</v>
      </c>
      <c r="B1506" s="916" t="s">
        <v>1846</v>
      </c>
      <c r="C1506" s="24" t="s">
        <v>21</v>
      </c>
      <c r="D1506" s="1013">
        <v>10000</v>
      </c>
      <c r="E1506" s="86"/>
      <c r="F1506" s="87">
        <f t="shared" ref="F1506:F1569" si="25">F1505+D1506-E1506</f>
        <v>251343093</v>
      </c>
      <c r="G1506" s="60">
        <v>3</v>
      </c>
      <c r="H1506" s="29"/>
    </row>
    <row r="1507" spans="1:8" s="30" customFormat="1">
      <c r="A1507" s="915">
        <v>44781</v>
      </c>
      <c r="B1507" s="916" t="s">
        <v>1846</v>
      </c>
      <c r="C1507" s="24" t="s">
        <v>21</v>
      </c>
      <c r="D1507" s="1013">
        <v>10000</v>
      </c>
      <c r="E1507" s="86"/>
      <c r="F1507" s="87">
        <f t="shared" si="25"/>
        <v>251353093</v>
      </c>
      <c r="G1507" s="60">
        <v>3</v>
      </c>
      <c r="H1507" s="29"/>
    </row>
    <row r="1508" spans="1:8" s="30" customFormat="1">
      <c r="A1508" s="915">
        <v>44781</v>
      </c>
      <c r="B1508" s="916" t="s">
        <v>1846</v>
      </c>
      <c r="C1508" s="24" t="s">
        <v>21</v>
      </c>
      <c r="D1508" s="1013">
        <v>10000</v>
      </c>
      <c r="E1508" s="86"/>
      <c r="F1508" s="87">
        <f t="shared" si="25"/>
        <v>251363093</v>
      </c>
      <c r="G1508" s="60">
        <v>3</v>
      </c>
      <c r="H1508" s="29"/>
    </row>
    <row r="1509" spans="1:8" s="30" customFormat="1">
      <c r="A1509" s="915">
        <v>44781</v>
      </c>
      <c r="B1509" s="916" t="s">
        <v>1846</v>
      </c>
      <c r="C1509" s="24" t="s">
        <v>21</v>
      </c>
      <c r="D1509" s="1013">
        <v>10000</v>
      </c>
      <c r="E1509" s="86"/>
      <c r="F1509" s="87">
        <f t="shared" si="25"/>
        <v>251373093</v>
      </c>
      <c r="G1509" s="60">
        <v>3</v>
      </c>
      <c r="H1509" s="29"/>
    </row>
    <row r="1510" spans="1:8" s="30" customFormat="1">
      <c r="A1510" s="915">
        <v>44781</v>
      </c>
      <c r="B1510" s="916" t="s">
        <v>1846</v>
      </c>
      <c r="C1510" s="24" t="s">
        <v>21</v>
      </c>
      <c r="D1510" s="1013">
        <v>20000</v>
      </c>
      <c r="E1510" s="86"/>
      <c r="F1510" s="87">
        <f t="shared" si="25"/>
        <v>251393093</v>
      </c>
      <c r="G1510" s="60">
        <v>3</v>
      </c>
      <c r="H1510" s="29"/>
    </row>
    <row r="1511" spans="1:8" s="30" customFormat="1">
      <c r="A1511" s="915">
        <v>44781</v>
      </c>
      <c r="B1511" s="916" t="s">
        <v>1846</v>
      </c>
      <c r="C1511" s="24" t="s">
        <v>21</v>
      </c>
      <c r="D1511" s="1013">
        <v>10000</v>
      </c>
      <c r="E1511" s="86"/>
      <c r="F1511" s="87">
        <f t="shared" si="25"/>
        <v>251403093</v>
      </c>
      <c r="G1511" s="60">
        <v>3</v>
      </c>
      <c r="H1511" s="29"/>
    </row>
    <row r="1512" spans="1:8" s="30" customFormat="1">
      <c r="A1512" s="915">
        <v>44781</v>
      </c>
      <c r="B1512" s="916" t="s">
        <v>1846</v>
      </c>
      <c r="C1512" s="24" t="s">
        <v>21</v>
      </c>
      <c r="D1512" s="1013">
        <v>10000</v>
      </c>
      <c r="E1512" s="86"/>
      <c r="F1512" s="87">
        <f t="shared" si="25"/>
        <v>251413093</v>
      </c>
      <c r="G1512" s="60">
        <v>3</v>
      </c>
      <c r="H1512" s="29"/>
    </row>
    <row r="1513" spans="1:8" s="30" customFormat="1">
      <c r="A1513" s="915">
        <v>44781</v>
      </c>
      <c r="B1513" s="916" t="s">
        <v>1846</v>
      </c>
      <c r="C1513" s="24" t="s">
        <v>21</v>
      </c>
      <c r="D1513" s="1013">
        <v>10000</v>
      </c>
      <c r="E1513" s="86"/>
      <c r="F1513" s="87">
        <f t="shared" si="25"/>
        <v>251423093</v>
      </c>
      <c r="G1513" s="60">
        <v>3</v>
      </c>
      <c r="H1513" s="29"/>
    </row>
    <row r="1514" spans="1:8" s="30" customFormat="1">
      <c r="A1514" s="915">
        <v>44781</v>
      </c>
      <c r="B1514" s="916" t="s">
        <v>1846</v>
      </c>
      <c r="C1514" s="24" t="s">
        <v>21</v>
      </c>
      <c r="D1514" s="1013">
        <v>10000</v>
      </c>
      <c r="E1514" s="86"/>
      <c r="F1514" s="87">
        <f t="shared" si="25"/>
        <v>251433093</v>
      </c>
      <c r="G1514" s="60">
        <v>3</v>
      </c>
      <c r="H1514" s="29"/>
    </row>
    <row r="1515" spans="1:8" s="30" customFormat="1">
      <c r="A1515" s="915">
        <v>44781</v>
      </c>
      <c r="B1515" s="916" t="s">
        <v>1846</v>
      </c>
      <c r="C1515" s="24" t="s">
        <v>21</v>
      </c>
      <c r="D1515" s="1013">
        <v>10000</v>
      </c>
      <c r="E1515" s="86"/>
      <c r="F1515" s="87">
        <f t="shared" si="25"/>
        <v>251443093</v>
      </c>
      <c r="G1515" s="60">
        <v>3</v>
      </c>
      <c r="H1515" s="29"/>
    </row>
    <row r="1516" spans="1:8" s="30" customFormat="1">
      <c r="A1516" s="915">
        <v>44781</v>
      </c>
      <c r="B1516" s="916" t="s">
        <v>1846</v>
      </c>
      <c r="C1516" s="24" t="s">
        <v>21</v>
      </c>
      <c r="D1516" s="1013">
        <v>300000</v>
      </c>
      <c r="E1516" s="86"/>
      <c r="F1516" s="87">
        <f t="shared" si="25"/>
        <v>251743093</v>
      </c>
      <c r="G1516" s="60">
        <v>3</v>
      </c>
      <c r="H1516" s="29"/>
    </row>
    <row r="1517" spans="1:8" s="30" customFormat="1">
      <c r="A1517" s="915">
        <v>44781</v>
      </c>
      <c r="B1517" s="916" t="s">
        <v>1846</v>
      </c>
      <c r="C1517" s="106" t="s">
        <v>330</v>
      </c>
      <c r="D1517" s="1013">
        <v>100000</v>
      </c>
      <c r="E1517" s="86"/>
      <c r="F1517" s="87">
        <f t="shared" si="25"/>
        <v>251843093</v>
      </c>
      <c r="G1517" s="60">
        <v>3</v>
      </c>
      <c r="H1517" s="29"/>
    </row>
    <row r="1518" spans="1:8" s="30" customFormat="1">
      <c r="A1518" s="915">
        <v>44781</v>
      </c>
      <c r="B1518" s="916" t="s">
        <v>1846</v>
      </c>
      <c r="C1518" s="24" t="s">
        <v>21</v>
      </c>
      <c r="D1518" s="1013">
        <v>10000</v>
      </c>
      <c r="E1518" s="86"/>
      <c r="F1518" s="87">
        <f t="shared" si="25"/>
        <v>251853093</v>
      </c>
      <c r="G1518" s="60">
        <v>3</v>
      </c>
      <c r="H1518" s="29"/>
    </row>
    <row r="1519" spans="1:8" s="30" customFormat="1">
      <c r="A1519" s="915">
        <v>44781</v>
      </c>
      <c r="B1519" s="916" t="s">
        <v>1846</v>
      </c>
      <c r="C1519" s="24" t="s">
        <v>21</v>
      </c>
      <c r="D1519" s="1013">
        <v>10000</v>
      </c>
      <c r="E1519" s="86"/>
      <c r="F1519" s="87">
        <f t="shared" si="25"/>
        <v>251863093</v>
      </c>
      <c r="G1519" s="60">
        <v>3</v>
      </c>
      <c r="H1519" s="29"/>
    </row>
    <row r="1520" spans="1:8" s="30" customFormat="1">
      <c r="A1520" s="915">
        <v>44781</v>
      </c>
      <c r="B1520" s="916" t="s">
        <v>1846</v>
      </c>
      <c r="C1520" s="24" t="s">
        <v>21</v>
      </c>
      <c r="D1520" s="1013">
        <v>10000</v>
      </c>
      <c r="E1520" s="86"/>
      <c r="F1520" s="87">
        <f t="shared" si="25"/>
        <v>251873093</v>
      </c>
      <c r="G1520" s="60">
        <v>3</v>
      </c>
      <c r="H1520" s="29"/>
    </row>
    <row r="1521" spans="1:8" s="30" customFormat="1">
      <c r="A1521" s="915">
        <v>44781</v>
      </c>
      <c r="B1521" s="916" t="s">
        <v>1846</v>
      </c>
      <c r="C1521" s="24" t="s">
        <v>21</v>
      </c>
      <c r="D1521" s="1013">
        <v>10000</v>
      </c>
      <c r="E1521" s="86"/>
      <c r="F1521" s="87">
        <f t="shared" si="25"/>
        <v>251883093</v>
      </c>
      <c r="G1521" s="60">
        <v>3</v>
      </c>
      <c r="H1521" s="29"/>
    </row>
    <row r="1522" spans="1:8" s="30" customFormat="1">
      <c r="A1522" s="915">
        <v>44781</v>
      </c>
      <c r="B1522" s="916" t="s">
        <v>1846</v>
      </c>
      <c r="C1522" s="24" t="s">
        <v>21</v>
      </c>
      <c r="D1522" s="1013">
        <v>10000</v>
      </c>
      <c r="E1522" s="86"/>
      <c r="F1522" s="87">
        <f t="shared" si="25"/>
        <v>251893093</v>
      </c>
      <c r="G1522" s="60">
        <v>3</v>
      </c>
      <c r="H1522" s="29"/>
    </row>
    <row r="1523" spans="1:8" s="30" customFormat="1">
      <c r="A1523" s="915">
        <v>44781</v>
      </c>
      <c r="B1523" s="916" t="s">
        <v>1846</v>
      </c>
      <c r="C1523" s="24" t="s">
        <v>21</v>
      </c>
      <c r="D1523" s="1013">
        <v>10000</v>
      </c>
      <c r="E1523" s="86"/>
      <c r="F1523" s="87">
        <f t="shared" si="25"/>
        <v>251903093</v>
      </c>
      <c r="G1523" s="60">
        <v>3</v>
      </c>
      <c r="H1523" s="29"/>
    </row>
    <row r="1524" spans="1:8" s="30" customFormat="1">
      <c r="A1524" s="915">
        <v>44781</v>
      </c>
      <c r="B1524" s="916" t="s">
        <v>1846</v>
      </c>
      <c r="C1524" s="24" t="s">
        <v>21</v>
      </c>
      <c r="D1524" s="1013">
        <v>10000</v>
      </c>
      <c r="E1524" s="86"/>
      <c r="F1524" s="87">
        <f t="shared" si="25"/>
        <v>251913093</v>
      </c>
      <c r="G1524" s="60">
        <v>3</v>
      </c>
      <c r="H1524" s="29"/>
    </row>
    <row r="1525" spans="1:8" s="30" customFormat="1">
      <c r="A1525" s="915">
        <v>44781</v>
      </c>
      <c r="B1525" s="916" t="s">
        <v>1846</v>
      </c>
      <c r="C1525" s="24" t="s">
        <v>21</v>
      </c>
      <c r="D1525" s="1013">
        <v>10000</v>
      </c>
      <c r="E1525" s="86"/>
      <c r="F1525" s="87">
        <f t="shared" si="25"/>
        <v>251923093</v>
      </c>
      <c r="G1525" s="60">
        <v>3</v>
      </c>
      <c r="H1525" s="29"/>
    </row>
    <row r="1526" spans="1:8" s="30" customFormat="1">
      <c r="A1526" s="915">
        <v>44782</v>
      </c>
      <c r="B1526" s="916" t="s">
        <v>1847</v>
      </c>
      <c r="C1526" s="24" t="s">
        <v>21</v>
      </c>
      <c r="D1526" s="1013">
        <v>10000</v>
      </c>
      <c r="E1526" s="86"/>
      <c r="F1526" s="87">
        <f t="shared" si="25"/>
        <v>251933093</v>
      </c>
      <c r="G1526" s="60">
        <v>3</v>
      </c>
      <c r="H1526" s="29"/>
    </row>
    <row r="1527" spans="1:8" s="30" customFormat="1">
      <c r="A1527" s="915">
        <v>44782</v>
      </c>
      <c r="B1527" s="916" t="s">
        <v>1847</v>
      </c>
      <c r="C1527" s="24" t="s">
        <v>21</v>
      </c>
      <c r="D1527" s="1013">
        <v>10000</v>
      </c>
      <c r="E1527" s="86"/>
      <c r="F1527" s="87">
        <f t="shared" si="25"/>
        <v>251943093</v>
      </c>
      <c r="G1527" s="60">
        <v>3</v>
      </c>
      <c r="H1527" s="29"/>
    </row>
    <row r="1528" spans="1:8" s="30" customFormat="1">
      <c r="A1528" s="915">
        <v>44782</v>
      </c>
      <c r="B1528" s="916" t="s">
        <v>1847</v>
      </c>
      <c r="C1528" s="24" t="s">
        <v>21</v>
      </c>
      <c r="D1528" s="1013">
        <v>10000</v>
      </c>
      <c r="E1528" s="86"/>
      <c r="F1528" s="87">
        <f t="shared" si="25"/>
        <v>251953093</v>
      </c>
      <c r="G1528" s="60">
        <v>3</v>
      </c>
      <c r="H1528" s="29"/>
    </row>
    <row r="1529" spans="1:8" s="30" customFormat="1">
      <c r="A1529" s="915">
        <v>44782</v>
      </c>
      <c r="B1529" s="916" t="s">
        <v>1847</v>
      </c>
      <c r="C1529" s="106" t="s">
        <v>1939</v>
      </c>
      <c r="D1529" s="1013">
        <v>200000</v>
      </c>
      <c r="E1529" s="86"/>
      <c r="F1529" s="87">
        <f t="shared" si="25"/>
        <v>252153093</v>
      </c>
      <c r="G1529" s="60">
        <v>3</v>
      </c>
      <c r="H1529" s="29"/>
    </row>
    <row r="1530" spans="1:8" s="30" customFormat="1">
      <c r="A1530" s="915">
        <v>44782</v>
      </c>
      <c r="B1530" s="916" t="s">
        <v>1847</v>
      </c>
      <c r="C1530" s="106" t="s">
        <v>983</v>
      </c>
      <c r="D1530" s="1013">
        <v>100000</v>
      </c>
      <c r="E1530" s="86"/>
      <c r="F1530" s="87">
        <f t="shared" si="25"/>
        <v>252253093</v>
      </c>
      <c r="G1530" s="60">
        <v>3</v>
      </c>
      <c r="H1530" s="29"/>
    </row>
    <row r="1531" spans="1:8" s="30" customFormat="1">
      <c r="A1531" s="915">
        <v>44782</v>
      </c>
      <c r="B1531" s="916" t="s">
        <v>1847</v>
      </c>
      <c r="C1531" s="24" t="s">
        <v>21</v>
      </c>
      <c r="D1531" s="1013">
        <v>100000</v>
      </c>
      <c r="E1531" s="86"/>
      <c r="F1531" s="87">
        <f t="shared" si="25"/>
        <v>252353093</v>
      </c>
      <c r="G1531" s="60">
        <v>3</v>
      </c>
      <c r="H1531" s="29"/>
    </row>
    <row r="1532" spans="1:8" s="30" customFormat="1">
      <c r="A1532" s="915">
        <v>44782</v>
      </c>
      <c r="B1532" s="916" t="s">
        <v>1847</v>
      </c>
      <c r="C1532" s="24" t="s">
        <v>21</v>
      </c>
      <c r="D1532" s="1013">
        <v>20000</v>
      </c>
      <c r="E1532" s="86"/>
      <c r="F1532" s="87">
        <f t="shared" si="25"/>
        <v>252373093</v>
      </c>
      <c r="G1532" s="60">
        <v>3</v>
      </c>
      <c r="H1532" s="29"/>
    </row>
    <row r="1533" spans="1:8" s="30" customFormat="1">
      <c r="A1533" s="915">
        <v>44782</v>
      </c>
      <c r="B1533" s="916" t="s">
        <v>1847</v>
      </c>
      <c r="C1533" s="24" t="s">
        <v>21</v>
      </c>
      <c r="D1533" s="1013">
        <v>10000</v>
      </c>
      <c r="E1533" s="86"/>
      <c r="F1533" s="87">
        <f t="shared" si="25"/>
        <v>252383093</v>
      </c>
      <c r="G1533" s="60">
        <v>3</v>
      </c>
      <c r="H1533" s="29"/>
    </row>
    <row r="1534" spans="1:8" s="30" customFormat="1">
      <c r="A1534" s="915">
        <v>44782</v>
      </c>
      <c r="B1534" s="916" t="s">
        <v>1847</v>
      </c>
      <c r="C1534" s="24" t="s">
        <v>21</v>
      </c>
      <c r="D1534" s="1013">
        <v>10000</v>
      </c>
      <c r="E1534" s="86"/>
      <c r="F1534" s="87">
        <f t="shared" si="25"/>
        <v>252393093</v>
      </c>
      <c r="G1534" s="60">
        <v>3</v>
      </c>
      <c r="H1534" s="29"/>
    </row>
    <row r="1535" spans="1:8" s="30" customFormat="1">
      <c r="A1535" s="915">
        <v>44782</v>
      </c>
      <c r="B1535" s="916" t="s">
        <v>1847</v>
      </c>
      <c r="C1535" s="24" t="s">
        <v>21</v>
      </c>
      <c r="D1535" s="1013">
        <v>10000</v>
      </c>
      <c r="E1535" s="86"/>
      <c r="F1535" s="87">
        <f t="shared" si="25"/>
        <v>252403093</v>
      </c>
      <c r="G1535" s="60">
        <v>3</v>
      </c>
      <c r="H1535" s="29"/>
    </row>
    <row r="1536" spans="1:8" s="30" customFormat="1">
      <c r="A1536" s="915">
        <v>44782</v>
      </c>
      <c r="B1536" s="916" t="s">
        <v>1847</v>
      </c>
      <c r="C1536" s="24" t="s">
        <v>21</v>
      </c>
      <c r="D1536" s="1013">
        <v>10000</v>
      </c>
      <c r="E1536" s="86"/>
      <c r="F1536" s="87">
        <f t="shared" si="25"/>
        <v>252413093</v>
      </c>
      <c r="G1536" s="60">
        <v>3</v>
      </c>
      <c r="H1536" s="29"/>
    </row>
    <row r="1537" spans="1:8" s="30" customFormat="1">
      <c r="A1537" s="915">
        <v>44782</v>
      </c>
      <c r="B1537" s="916" t="s">
        <v>1847</v>
      </c>
      <c r="C1537" s="24" t="s">
        <v>21</v>
      </c>
      <c r="D1537" s="1013">
        <v>10000</v>
      </c>
      <c r="E1537" s="86"/>
      <c r="F1537" s="87">
        <f t="shared" si="25"/>
        <v>252423093</v>
      </c>
      <c r="G1537" s="60">
        <v>3</v>
      </c>
      <c r="H1537" s="29"/>
    </row>
    <row r="1538" spans="1:8" s="30" customFormat="1">
      <c r="A1538" s="915">
        <v>44782</v>
      </c>
      <c r="B1538" s="916" t="s">
        <v>1847</v>
      </c>
      <c r="C1538" s="24" t="s">
        <v>21</v>
      </c>
      <c r="D1538" s="1013">
        <v>20000</v>
      </c>
      <c r="E1538" s="86"/>
      <c r="F1538" s="87">
        <f t="shared" si="25"/>
        <v>252443093</v>
      </c>
      <c r="G1538" s="60">
        <v>3</v>
      </c>
      <c r="H1538" s="29"/>
    </row>
    <row r="1539" spans="1:8" s="30" customFormat="1">
      <c r="A1539" s="915">
        <v>44783</v>
      </c>
      <c r="B1539" s="916" t="s">
        <v>1848</v>
      </c>
      <c r="C1539" s="24" t="s">
        <v>21</v>
      </c>
      <c r="D1539" s="1013">
        <v>10000</v>
      </c>
      <c r="E1539" s="86"/>
      <c r="F1539" s="87">
        <f t="shared" si="25"/>
        <v>252453093</v>
      </c>
      <c r="G1539" s="60">
        <v>3</v>
      </c>
      <c r="H1539" s="29"/>
    </row>
    <row r="1540" spans="1:8" s="30" customFormat="1">
      <c r="A1540" s="915">
        <v>44783</v>
      </c>
      <c r="B1540" s="916" t="s">
        <v>1848</v>
      </c>
      <c r="C1540" s="24" t="s">
        <v>21</v>
      </c>
      <c r="D1540" s="1013">
        <v>10000</v>
      </c>
      <c r="E1540" s="86"/>
      <c r="F1540" s="87">
        <f t="shared" si="25"/>
        <v>252463093</v>
      </c>
      <c r="G1540" s="60">
        <v>3</v>
      </c>
      <c r="H1540" s="29"/>
    </row>
    <row r="1541" spans="1:8" s="30" customFormat="1">
      <c r="A1541" s="915">
        <v>44783</v>
      </c>
      <c r="B1541" s="916" t="s">
        <v>1848</v>
      </c>
      <c r="C1541" s="24" t="s">
        <v>21</v>
      </c>
      <c r="D1541" s="1013">
        <v>10000</v>
      </c>
      <c r="E1541" s="86"/>
      <c r="F1541" s="87">
        <f t="shared" si="25"/>
        <v>252473093</v>
      </c>
      <c r="G1541" s="60">
        <v>3</v>
      </c>
      <c r="H1541" s="29"/>
    </row>
    <row r="1542" spans="1:8" s="30" customFormat="1">
      <c r="A1542" s="915">
        <v>44783</v>
      </c>
      <c r="B1542" s="916" t="s">
        <v>1848</v>
      </c>
      <c r="C1542" s="24" t="s">
        <v>21</v>
      </c>
      <c r="D1542" s="1013">
        <v>10000</v>
      </c>
      <c r="E1542" s="86"/>
      <c r="F1542" s="87">
        <f t="shared" si="25"/>
        <v>252483093</v>
      </c>
      <c r="G1542" s="60">
        <v>3</v>
      </c>
      <c r="H1542" s="29"/>
    </row>
    <row r="1543" spans="1:8" s="30" customFormat="1">
      <c r="A1543" s="915">
        <v>44783</v>
      </c>
      <c r="B1543" s="916" t="s">
        <v>1848</v>
      </c>
      <c r="C1543" s="24" t="s">
        <v>21</v>
      </c>
      <c r="D1543" s="1013">
        <v>51021</v>
      </c>
      <c r="E1543" s="86"/>
      <c r="F1543" s="87">
        <f t="shared" si="25"/>
        <v>252534114</v>
      </c>
      <c r="G1543" s="60">
        <v>3</v>
      </c>
      <c r="H1543" s="29"/>
    </row>
    <row r="1544" spans="1:8" s="30" customFormat="1">
      <c r="A1544" s="915">
        <v>44783</v>
      </c>
      <c r="B1544" s="916" t="s">
        <v>1848</v>
      </c>
      <c r="C1544" s="24" t="s">
        <v>21</v>
      </c>
      <c r="D1544" s="1013">
        <v>10000</v>
      </c>
      <c r="E1544" s="86"/>
      <c r="F1544" s="87">
        <f t="shared" si="25"/>
        <v>252544114</v>
      </c>
      <c r="G1544" s="60">
        <v>3</v>
      </c>
      <c r="H1544" s="29"/>
    </row>
    <row r="1545" spans="1:8" s="30" customFormat="1">
      <c r="A1545" s="915">
        <v>44783</v>
      </c>
      <c r="B1545" s="916" t="s">
        <v>1848</v>
      </c>
      <c r="C1545" s="24" t="s">
        <v>21</v>
      </c>
      <c r="D1545" s="1013">
        <v>10000</v>
      </c>
      <c r="E1545" s="86"/>
      <c r="F1545" s="87">
        <f t="shared" si="25"/>
        <v>252554114</v>
      </c>
      <c r="G1545" s="60">
        <v>3</v>
      </c>
      <c r="H1545" s="29"/>
    </row>
    <row r="1546" spans="1:8" s="30" customFormat="1">
      <c r="A1546" s="915">
        <v>44783</v>
      </c>
      <c r="B1546" s="916" t="s">
        <v>1848</v>
      </c>
      <c r="C1546" s="24" t="s">
        <v>21</v>
      </c>
      <c r="D1546" s="1013">
        <v>10000</v>
      </c>
      <c r="E1546" s="86"/>
      <c r="F1546" s="87">
        <f t="shared" si="25"/>
        <v>252564114</v>
      </c>
      <c r="G1546" s="60">
        <v>3</v>
      </c>
      <c r="H1546" s="29"/>
    </row>
    <row r="1547" spans="1:8" s="30" customFormat="1">
      <c r="A1547" s="915">
        <v>44783</v>
      </c>
      <c r="B1547" s="916" t="s">
        <v>1848</v>
      </c>
      <c r="C1547" s="24" t="s">
        <v>21</v>
      </c>
      <c r="D1547" s="1013">
        <v>10000</v>
      </c>
      <c r="E1547" s="86"/>
      <c r="F1547" s="87">
        <f t="shared" si="25"/>
        <v>252574114</v>
      </c>
      <c r="G1547" s="60">
        <v>3</v>
      </c>
      <c r="H1547" s="29"/>
    </row>
    <row r="1548" spans="1:8" s="30" customFormat="1">
      <c r="A1548" s="915">
        <v>44783</v>
      </c>
      <c r="B1548" s="916" t="s">
        <v>1848</v>
      </c>
      <c r="C1548" s="24" t="s">
        <v>21</v>
      </c>
      <c r="D1548" s="1013">
        <v>10000</v>
      </c>
      <c r="E1548" s="86"/>
      <c r="F1548" s="87">
        <f t="shared" si="25"/>
        <v>252584114</v>
      </c>
      <c r="G1548" s="60">
        <v>3</v>
      </c>
      <c r="H1548" s="29"/>
    </row>
    <row r="1549" spans="1:8" s="30" customFormat="1">
      <c r="A1549" s="915">
        <v>44783</v>
      </c>
      <c r="B1549" s="916" t="s">
        <v>1848</v>
      </c>
      <c r="C1549" s="24" t="s">
        <v>21</v>
      </c>
      <c r="D1549" s="1013">
        <v>10000</v>
      </c>
      <c r="E1549" s="86"/>
      <c r="F1549" s="87">
        <f t="shared" si="25"/>
        <v>252594114</v>
      </c>
      <c r="G1549" s="60">
        <v>3</v>
      </c>
      <c r="H1549" s="29"/>
    </row>
    <row r="1550" spans="1:8" s="30" customFormat="1">
      <c r="A1550" s="915">
        <v>44783</v>
      </c>
      <c r="B1550" s="916" t="s">
        <v>1848</v>
      </c>
      <c r="C1550" s="24" t="s">
        <v>21</v>
      </c>
      <c r="D1550" s="1013">
        <v>10000</v>
      </c>
      <c r="E1550" s="86"/>
      <c r="F1550" s="87">
        <f t="shared" si="25"/>
        <v>252604114</v>
      </c>
      <c r="G1550" s="60">
        <v>3</v>
      </c>
      <c r="H1550" s="29"/>
    </row>
    <row r="1551" spans="1:8" s="30" customFormat="1">
      <c r="A1551" s="915">
        <v>44783</v>
      </c>
      <c r="B1551" s="916" t="s">
        <v>1848</v>
      </c>
      <c r="C1551" s="24" t="s">
        <v>21</v>
      </c>
      <c r="D1551" s="1013">
        <v>10000</v>
      </c>
      <c r="E1551" s="86"/>
      <c r="F1551" s="87">
        <f t="shared" si="25"/>
        <v>252614114</v>
      </c>
      <c r="G1551" s="60">
        <v>3</v>
      </c>
      <c r="H1551" s="29"/>
    </row>
    <row r="1552" spans="1:8" s="30" customFormat="1">
      <c r="A1552" s="915">
        <v>44783</v>
      </c>
      <c r="B1552" s="916" t="s">
        <v>1848</v>
      </c>
      <c r="C1552" s="24" t="s">
        <v>21</v>
      </c>
      <c r="D1552" s="1013">
        <v>10000</v>
      </c>
      <c r="E1552" s="86"/>
      <c r="F1552" s="87">
        <f t="shared" si="25"/>
        <v>252624114</v>
      </c>
      <c r="G1552" s="60">
        <v>3</v>
      </c>
      <c r="H1552" s="29"/>
    </row>
    <row r="1553" spans="1:8" s="30" customFormat="1">
      <c r="A1553" s="915">
        <v>44783</v>
      </c>
      <c r="B1553" s="916" t="s">
        <v>1848</v>
      </c>
      <c r="C1553" s="24" t="s">
        <v>21</v>
      </c>
      <c r="D1553" s="1013">
        <v>10000</v>
      </c>
      <c r="E1553" s="86"/>
      <c r="F1553" s="87">
        <f t="shared" si="25"/>
        <v>252634114</v>
      </c>
      <c r="G1553" s="60">
        <v>3</v>
      </c>
      <c r="H1553" s="29"/>
    </row>
    <row r="1554" spans="1:8" s="30" customFormat="1">
      <c r="A1554" s="915">
        <v>44783</v>
      </c>
      <c r="B1554" s="916" t="s">
        <v>1848</v>
      </c>
      <c r="C1554" s="24" t="s">
        <v>21</v>
      </c>
      <c r="D1554" s="1013">
        <v>10000</v>
      </c>
      <c r="E1554" s="86"/>
      <c r="F1554" s="87">
        <f t="shared" si="25"/>
        <v>252644114</v>
      </c>
      <c r="G1554" s="60">
        <v>3</v>
      </c>
      <c r="H1554" s="29"/>
    </row>
    <row r="1555" spans="1:8" s="30" customFormat="1">
      <c r="A1555" s="915">
        <v>44783</v>
      </c>
      <c r="B1555" s="916" t="s">
        <v>1848</v>
      </c>
      <c r="C1555" s="24" t="s">
        <v>21</v>
      </c>
      <c r="D1555" s="1013">
        <v>10000</v>
      </c>
      <c r="E1555" s="86"/>
      <c r="F1555" s="87">
        <f t="shared" si="25"/>
        <v>252654114</v>
      </c>
      <c r="G1555" s="60">
        <v>3</v>
      </c>
      <c r="H1555" s="29"/>
    </row>
    <row r="1556" spans="1:8" s="30" customFormat="1">
      <c r="A1556" s="915">
        <v>44783</v>
      </c>
      <c r="B1556" s="916" t="s">
        <v>1848</v>
      </c>
      <c r="C1556" s="24" t="s">
        <v>21</v>
      </c>
      <c r="D1556" s="1013">
        <v>10000</v>
      </c>
      <c r="E1556" s="86"/>
      <c r="F1556" s="87">
        <f t="shared" si="25"/>
        <v>252664114</v>
      </c>
      <c r="G1556" s="60">
        <v>3</v>
      </c>
      <c r="H1556" s="29"/>
    </row>
    <row r="1557" spans="1:8" s="30" customFormat="1">
      <c r="A1557" s="915">
        <v>44783</v>
      </c>
      <c r="B1557" s="916" t="s">
        <v>1848</v>
      </c>
      <c r="C1557" s="24" t="s">
        <v>21</v>
      </c>
      <c r="D1557" s="1013">
        <v>10000</v>
      </c>
      <c r="E1557" s="86"/>
      <c r="F1557" s="87">
        <f t="shared" si="25"/>
        <v>252674114</v>
      </c>
      <c r="G1557" s="60">
        <v>3</v>
      </c>
      <c r="H1557" s="29"/>
    </row>
    <row r="1558" spans="1:8" s="30" customFormat="1">
      <c r="A1558" s="915">
        <v>44783</v>
      </c>
      <c r="B1558" s="916" t="s">
        <v>1848</v>
      </c>
      <c r="C1558" s="24" t="s">
        <v>21</v>
      </c>
      <c r="D1558" s="1013">
        <v>10000</v>
      </c>
      <c r="E1558" s="86"/>
      <c r="F1558" s="87">
        <f t="shared" si="25"/>
        <v>252684114</v>
      </c>
      <c r="G1558" s="60">
        <v>3</v>
      </c>
      <c r="H1558" s="29"/>
    </row>
    <row r="1559" spans="1:8" s="30" customFormat="1">
      <c r="A1559" s="915">
        <v>44783</v>
      </c>
      <c r="B1559" s="916" t="s">
        <v>1848</v>
      </c>
      <c r="C1559" s="24" t="s">
        <v>21</v>
      </c>
      <c r="D1559" s="1013">
        <v>10000</v>
      </c>
      <c r="E1559" s="86"/>
      <c r="F1559" s="87">
        <f t="shared" si="25"/>
        <v>252694114</v>
      </c>
      <c r="G1559" s="60">
        <v>3</v>
      </c>
      <c r="H1559" s="29"/>
    </row>
    <row r="1560" spans="1:8" s="30" customFormat="1">
      <c r="A1560" s="915">
        <v>44783</v>
      </c>
      <c r="B1560" s="916" t="s">
        <v>1848</v>
      </c>
      <c r="C1560" s="24" t="s">
        <v>21</v>
      </c>
      <c r="D1560" s="1013">
        <v>10000</v>
      </c>
      <c r="E1560" s="86"/>
      <c r="F1560" s="87">
        <f t="shared" si="25"/>
        <v>252704114</v>
      </c>
      <c r="G1560" s="60">
        <v>3</v>
      </c>
      <c r="H1560" s="29"/>
    </row>
    <row r="1561" spans="1:8" s="30" customFormat="1">
      <c r="A1561" s="915">
        <v>44783</v>
      </c>
      <c r="B1561" s="916" t="s">
        <v>1848</v>
      </c>
      <c r="C1561" s="24" t="s">
        <v>21</v>
      </c>
      <c r="D1561" s="1013">
        <v>10000</v>
      </c>
      <c r="E1561" s="86"/>
      <c r="F1561" s="87">
        <f t="shared" si="25"/>
        <v>252714114</v>
      </c>
      <c r="G1561" s="60">
        <v>3</v>
      </c>
      <c r="H1561" s="29"/>
    </row>
    <row r="1562" spans="1:8" s="30" customFormat="1">
      <c r="A1562" s="915">
        <v>44783</v>
      </c>
      <c r="B1562" s="916" t="s">
        <v>1848</v>
      </c>
      <c r="C1562" s="24" t="s">
        <v>21</v>
      </c>
      <c r="D1562" s="1013">
        <v>10000</v>
      </c>
      <c r="E1562" s="86"/>
      <c r="F1562" s="87">
        <f t="shared" si="25"/>
        <v>252724114</v>
      </c>
      <c r="G1562" s="60">
        <v>3</v>
      </c>
      <c r="H1562" s="29"/>
    </row>
    <row r="1563" spans="1:8" s="30" customFormat="1">
      <c r="A1563" s="915">
        <v>44783</v>
      </c>
      <c r="B1563" s="916" t="s">
        <v>1848</v>
      </c>
      <c r="C1563" s="24" t="s">
        <v>21</v>
      </c>
      <c r="D1563" s="1013">
        <v>10000</v>
      </c>
      <c r="E1563" s="86"/>
      <c r="F1563" s="87">
        <f t="shared" si="25"/>
        <v>252734114</v>
      </c>
      <c r="G1563" s="60">
        <v>3</v>
      </c>
      <c r="H1563" s="29"/>
    </row>
    <row r="1564" spans="1:8" s="30" customFormat="1">
      <c r="A1564" s="915">
        <v>44783</v>
      </c>
      <c r="B1564" s="916" t="s">
        <v>1848</v>
      </c>
      <c r="C1564" s="24" t="s">
        <v>21</v>
      </c>
      <c r="D1564" s="1013">
        <v>10000</v>
      </c>
      <c r="E1564" s="86"/>
      <c r="F1564" s="87">
        <f t="shared" si="25"/>
        <v>252744114</v>
      </c>
      <c r="G1564" s="60">
        <v>3</v>
      </c>
      <c r="H1564" s="29"/>
    </row>
    <row r="1565" spans="1:8" s="30" customFormat="1">
      <c r="A1565" s="915">
        <v>44784</v>
      </c>
      <c r="B1565" s="916" t="s">
        <v>1849</v>
      </c>
      <c r="C1565" s="24" t="s">
        <v>21</v>
      </c>
      <c r="D1565" s="1013">
        <v>10000</v>
      </c>
      <c r="E1565" s="86"/>
      <c r="F1565" s="87">
        <f t="shared" si="25"/>
        <v>252754114</v>
      </c>
      <c r="G1565" s="60">
        <v>3</v>
      </c>
      <c r="H1565" s="29"/>
    </row>
    <row r="1566" spans="1:8" s="30" customFormat="1">
      <c r="A1566" s="915">
        <v>44784</v>
      </c>
      <c r="B1566" s="916" t="s">
        <v>1849</v>
      </c>
      <c r="C1566" s="24" t="s">
        <v>21</v>
      </c>
      <c r="D1566" s="1013">
        <v>20000</v>
      </c>
      <c r="E1566" s="86"/>
      <c r="F1566" s="87">
        <f t="shared" si="25"/>
        <v>252774114</v>
      </c>
      <c r="G1566" s="60">
        <v>3</v>
      </c>
      <c r="H1566" s="29"/>
    </row>
    <row r="1567" spans="1:8" s="30" customFormat="1">
      <c r="A1567" s="915">
        <v>44784</v>
      </c>
      <c r="B1567" s="916" t="s">
        <v>1849</v>
      </c>
      <c r="C1567" s="24" t="s">
        <v>21</v>
      </c>
      <c r="D1567" s="1013">
        <v>10000</v>
      </c>
      <c r="E1567" s="86"/>
      <c r="F1567" s="87">
        <f t="shared" si="25"/>
        <v>252784114</v>
      </c>
      <c r="G1567" s="60">
        <v>3</v>
      </c>
      <c r="H1567" s="29"/>
    </row>
    <row r="1568" spans="1:8" s="30" customFormat="1">
      <c r="A1568" s="915">
        <v>44784</v>
      </c>
      <c r="B1568" s="916" t="s">
        <v>1849</v>
      </c>
      <c r="C1568" s="24" t="s">
        <v>21</v>
      </c>
      <c r="D1568" s="1013">
        <v>10000</v>
      </c>
      <c r="E1568" s="86"/>
      <c r="F1568" s="87">
        <f t="shared" si="25"/>
        <v>252794114</v>
      </c>
      <c r="G1568" s="60">
        <v>3</v>
      </c>
      <c r="H1568" s="29"/>
    </row>
    <row r="1569" spans="1:8" s="30" customFormat="1">
      <c r="A1569" s="915">
        <v>44784</v>
      </c>
      <c r="B1569" s="916" t="s">
        <v>1849</v>
      </c>
      <c r="C1569" s="24" t="s">
        <v>21</v>
      </c>
      <c r="D1569" s="1013">
        <v>20000</v>
      </c>
      <c r="E1569" s="86"/>
      <c r="F1569" s="87">
        <f t="shared" si="25"/>
        <v>252814114</v>
      </c>
      <c r="G1569" s="60">
        <v>3</v>
      </c>
      <c r="H1569" s="29"/>
    </row>
    <row r="1570" spans="1:8" s="30" customFormat="1">
      <c r="A1570" s="915">
        <v>44784</v>
      </c>
      <c r="B1570" s="916" t="s">
        <v>1849</v>
      </c>
      <c r="C1570" s="24" t="s">
        <v>21</v>
      </c>
      <c r="D1570" s="1013">
        <v>10000</v>
      </c>
      <c r="E1570" s="86"/>
      <c r="F1570" s="87">
        <f t="shared" ref="F1570:F1633" si="26">F1569+D1570-E1570</f>
        <v>252824114</v>
      </c>
      <c r="G1570" s="60">
        <v>3</v>
      </c>
      <c r="H1570" s="29"/>
    </row>
    <row r="1571" spans="1:8" s="30" customFormat="1">
      <c r="A1571" s="915">
        <v>44784</v>
      </c>
      <c r="B1571" s="916" t="s">
        <v>1849</v>
      </c>
      <c r="C1571" s="24" t="s">
        <v>21</v>
      </c>
      <c r="D1571" s="1013">
        <v>10000</v>
      </c>
      <c r="E1571" s="86"/>
      <c r="F1571" s="87">
        <f t="shared" si="26"/>
        <v>252834114</v>
      </c>
      <c r="G1571" s="60">
        <v>3</v>
      </c>
      <c r="H1571" s="29"/>
    </row>
    <row r="1572" spans="1:8" s="30" customFormat="1">
      <c r="A1572" s="915">
        <v>44784</v>
      </c>
      <c r="B1572" s="916" t="s">
        <v>1849</v>
      </c>
      <c r="C1572" s="24" t="s">
        <v>21</v>
      </c>
      <c r="D1572" s="1013">
        <v>20000</v>
      </c>
      <c r="E1572" s="86"/>
      <c r="F1572" s="87">
        <f t="shared" si="26"/>
        <v>252854114</v>
      </c>
      <c r="G1572" s="60">
        <v>3</v>
      </c>
      <c r="H1572" s="29"/>
    </row>
    <row r="1573" spans="1:8" s="30" customFormat="1">
      <c r="A1573" s="915">
        <v>44784</v>
      </c>
      <c r="B1573" s="916" t="s">
        <v>1849</v>
      </c>
      <c r="C1573" s="24" t="s">
        <v>21</v>
      </c>
      <c r="D1573" s="1013">
        <v>10000</v>
      </c>
      <c r="E1573" s="86"/>
      <c r="F1573" s="87">
        <f t="shared" si="26"/>
        <v>252864114</v>
      </c>
      <c r="G1573" s="60">
        <v>3</v>
      </c>
      <c r="H1573" s="29"/>
    </row>
    <row r="1574" spans="1:8" s="30" customFormat="1">
      <c r="A1574" s="915">
        <v>44784</v>
      </c>
      <c r="B1574" s="916" t="s">
        <v>1849</v>
      </c>
      <c r="C1574" s="24" t="s">
        <v>21</v>
      </c>
      <c r="D1574" s="1013">
        <v>20000</v>
      </c>
      <c r="E1574" s="86"/>
      <c r="F1574" s="87">
        <f t="shared" si="26"/>
        <v>252884114</v>
      </c>
      <c r="G1574" s="60">
        <v>3</v>
      </c>
      <c r="H1574" s="29"/>
    </row>
    <row r="1575" spans="1:8" s="30" customFormat="1">
      <c r="A1575" s="915">
        <v>44784</v>
      </c>
      <c r="B1575" s="916" t="s">
        <v>1849</v>
      </c>
      <c r="C1575" s="24" t="s">
        <v>21</v>
      </c>
      <c r="D1575" s="1013">
        <v>10000</v>
      </c>
      <c r="E1575" s="86"/>
      <c r="F1575" s="87">
        <f t="shared" si="26"/>
        <v>252894114</v>
      </c>
      <c r="G1575" s="60">
        <v>3</v>
      </c>
      <c r="H1575" s="29"/>
    </row>
    <row r="1576" spans="1:8" s="30" customFormat="1">
      <c r="A1576" s="915">
        <v>44784</v>
      </c>
      <c r="B1576" s="916" t="s">
        <v>1849</v>
      </c>
      <c r="C1576" s="24" t="s">
        <v>21</v>
      </c>
      <c r="D1576" s="1013">
        <v>10000</v>
      </c>
      <c r="E1576" s="86"/>
      <c r="F1576" s="87">
        <f t="shared" si="26"/>
        <v>252904114</v>
      </c>
      <c r="G1576" s="60">
        <v>3</v>
      </c>
      <c r="H1576" s="29"/>
    </row>
    <row r="1577" spans="1:8" s="30" customFormat="1">
      <c r="A1577" s="915">
        <v>44784</v>
      </c>
      <c r="B1577" s="916" t="s">
        <v>1849</v>
      </c>
      <c r="C1577" s="24" t="s">
        <v>21</v>
      </c>
      <c r="D1577" s="1013">
        <v>10000</v>
      </c>
      <c r="E1577" s="86"/>
      <c r="F1577" s="87">
        <f t="shared" si="26"/>
        <v>252914114</v>
      </c>
      <c r="G1577" s="60">
        <v>3</v>
      </c>
      <c r="H1577" s="29"/>
    </row>
    <row r="1578" spans="1:8" s="30" customFormat="1">
      <c r="A1578" s="915">
        <v>44784</v>
      </c>
      <c r="B1578" s="916" t="s">
        <v>1849</v>
      </c>
      <c r="C1578" s="24" t="s">
        <v>21</v>
      </c>
      <c r="D1578" s="1013">
        <v>10000</v>
      </c>
      <c r="E1578" s="86"/>
      <c r="F1578" s="87">
        <f t="shared" si="26"/>
        <v>252924114</v>
      </c>
      <c r="G1578" s="60">
        <v>3</v>
      </c>
      <c r="H1578" s="29"/>
    </row>
    <row r="1579" spans="1:8" s="30" customFormat="1">
      <c r="A1579" s="915">
        <v>44784</v>
      </c>
      <c r="B1579" s="916" t="s">
        <v>1849</v>
      </c>
      <c r="C1579" s="24" t="s">
        <v>21</v>
      </c>
      <c r="D1579" s="1013">
        <v>10000</v>
      </c>
      <c r="E1579" s="86"/>
      <c r="F1579" s="87">
        <f t="shared" si="26"/>
        <v>252934114</v>
      </c>
      <c r="G1579" s="60">
        <v>3</v>
      </c>
      <c r="H1579" s="29"/>
    </row>
    <row r="1580" spans="1:8" s="30" customFormat="1">
      <c r="A1580" s="915">
        <v>44784</v>
      </c>
      <c r="B1580" s="916" t="s">
        <v>1849</v>
      </c>
      <c r="C1580" s="24" t="s">
        <v>21</v>
      </c>
      <c r="D1580" s="1013">
        <v>10000</v>
      </c>
      <c r="E1580" s="86"/>
      <c r="F1580" s="87">
        <f t="shared" si="26"/>
        <v>252944114</v>
      </c>
      <c r="G1580" s="60">
        <v>3</v>
      </c>
      <c r="H1580" s="29"/>
    </row>
    <row r="1581" spans="1:8" s="30" customFormat="1">
      <c r="A1581" s="915">
        <v>44784</v>
      </c>
      <c r="B1581" s="916" t="s">
        <v>1849</v>
      </c>
      <c r="C1581" s="24" t="s">
        <v>21</v>
      </c>
      <c r="D1581" s="1013">
        <v>10000</v>
      </c>
      <c r="E1581" s="86"/>
      <c r="F1581" s="87">
        <f t="shared" si="26"/>
        <v>252954114</v>
      </c>
      <c r="G1581" s="60">
        <v>3</v>
      </c>
      <c r="H1581" s="29"/>
    </row>
    <row r="1582" spans="1:8" s="30" customFormat="1">
      <c r="A1582" s="915">
        <v>44784</v>
      </c>
      <c r="B1582" s="916" t="s">
        <v>1849</v>
      </c>
      <c r="C1582" s="24" t="s">
        <v>21</v>
      </c>
      <c r="D1582" s="1013">
        <v>10000</v>
      </c>
      <c r="E1582" s="86"/>
      <c r="F1582" s="87">
        <f t="shared" si="26"/>
        <v>252964114</v>
      </c>
      <c r="G1582" s="60">
        <v>3</v>
      </c>
      <c r="H1582" s="29"/>
    </row>
    <row r="1583" spans="1:8" s="30" customFormat="1">
      <c r="A1583" s="915">
        <v>44784</v>
      </c>
      <c r="B1583" s="916" t="s">
        <v>1849</v>
      </c>
      <c r="C1583" s="24" t="s">
        <v>21</v>
      </c>
      <c r="D1583" s="1013">
        <v>10000</v>
      </c>
      <c r="E1583" s="86"/>
      <c r="F1583" s="87">
        <f t="shared" si="26"/>
        <v>252974114</v>
      </c>
      <c r="G1583" s="60">
        <v>3</v>
      </c>
      <c r="H1583" s="29"/>
    </row>
    <row r="1584" spans="1:8" s="30" customFormat="1">
      <c r="A1584" s="915">
        <v>44784</v>
      </c>
      <c r="B1584" s="916" t="s">
        <v>1849</v>
      </c>
      <c r="C1584" s="24" t="s">
        <v>21</v>
      </c>
      <c r="D1584" s="1013">
        <v>10000</v>
      </c>
      <c r="E1584" s="86"/>
      <c r="F1584" s="87">
        <f t="shared" si="26"/>
        <v>252984114</v>
      </c>
      <c r="G1584" s="60">
        <v>3</v>
      </c>
      <c r="H1584" s="29"/>
    </row>
    <row r="1585" spans="1:8" s="30" customFormat="1">
      <c r="A1585" s="915">
        <v>44784</v>
      </c>
      <c r="B1585" s="916" t="s">
        <v>1849</v>
      </c>
      <c r="C1585" s="24" t="s">
        <v>21</v>
      </c>
      <c r="D1585" s="1013">
        <v>10000</v>
      </c>
      <c r="E1585" s="86"/>
      <c r="F1585" s="87">
        <f t="shared" si="26"/>
        <v>252994114</v>
      </c>
      <c r="G1585" s="60">
        <v>3</v>
      </c>
      <c r="H1585" s="29"/>
    </row>
    <row r="1586" spans="1:8" s="30" customFormat="1">
      <c r="A1586" s="915">
        <v>44784</v>
      </c>
      <c r="B1586" s="916" t="s">
        <v>1849</v>
      </c>
      <c r="C1586" s="24" t="s">
        <v>21</v>
      </c>
      <c r="D1586" s="1013">
        <v>10000</v>
      </c>
      <c r="E1586" s="86"/>
      <c r="F1586" s="87">
        <f t="shared" si="26"/>
        <v>253004114</v>
      </c>
      <c r="G1586" s="60">
        <v>3</v>
      </c>
      <c r="H1586" s="29"/>
    </row>
    <row r="1587" spans="1:8" s="30" customFormat="1">
      <c r="A1587" s="915">
        <v>44784</v>
      </c>
      <c r="B1587" s="916" t="s">
        <v>1849</v>
      </c>
      <c r="C1587" s="24" t="s">
        <v>21</v>
      </c>
      <c r="D1587" s="1013">
        <v>10000</v>
      </c>
      <c r="E1587" s="86"/>
      <c r="F1587" s="87">
        <f t="shared" si="26"/>
        <v>253014114</v>
      </c>
      <c r="G1587" s="60">
        <v>3</v>
      </c>
      <c r="H1587" s="29"/>
    </row>
    <row r="1588" spans="1:8" s="30" customFormat="1">
      <c r="A1588" s="915">
        <v>44784</v>
      </c>
      <c r="B1588" s="916" t="s">
        <v>1849</v>
      </c>
      <c r="C1588" s="24" t="s">
        <v>21</v>
      </c>
      <c r="D1588" s="1013">
        <v>10000</v>
      </c>
      <c r="E1588" s="86"/>
      <c r="F1588" s="87">
        <f t="shared" si="26"/>
        <v>253024114</v>
      </c>
      <c r="G1588" s="60">
        <v>3</v>
      </c>
      <c r="H1588" s="29"/>
    </row>
    <row r="1589" spans="1:8" s="30" customFormat="1">
      <c r="A1589" s="915">
        <v>44784</v>
      </c>
      <c r="B1589" s="916" t="s">
        <v>1849</v>
      </c>
      <c r="C1589" s="24" t="s">
        <v>21</v>
      </c>
      <c r="D1589" s="1013">
        <v>10000</v>
      </c>
      <c r="E1589" s="86"/>
      <c r="F1589" s="87">
        <f t="shared" si="26"/>
        <v>253034114</v>
      </c>
      <c r="G1589" s="60">
        <v>3</v>
      </c>
      <c r="H1589" s="29"/>
    </row>
    <row r="1590" spans="1:8" s="30" customFormat="1">
      <c r="A1590" s="915">
        <v>44784</v>
      </c>
      <c r="B1590" s="916" t="s">
        <v>1849</v>
      </c>
      <c r="C1590" s="24" t="s">
        <v>21</v>
      </c>
      <c r="D1590" s="1013">
        <v>10000</v>
      </c>
      <c r="E1590" s="86"/>
      <c r="F1590" s="87">
        <f t="shared" si="26"/>
        <v>253044114</v>
      </c>
      <c r="G1590" s="60">
        <v>3</v>
      </c>
      <c r="H1590" s="29"/>
    </row>
    <row r="1591" spans="1:8" s="30" customFormat="1">
      <c r="A1591" s="915">
        <v>44784</v>
      </c>
      <c r="B1591" s="916" t="s">
        <v>1849</v>
      </c>
      <c r="C1591" s="24" t="s">
        <v>21</v>
      </c>
      <c r="D1591" s="1013">
        <v>10000</v>
      </c>
      <c r="E1591" s="86"/>
      <c r="F1591" s="87">
        <f t="shared" si="26"/>
        <v>253054114</v>
      </c>
      <c r="G1591" s="60">
        <v>3</v>
      </c>
      <c r="H1591" s="29"/>
    </row>
    <row r="1592" spans="1:8" s="30" customFormat="1">
      <c r="A1592" s="915">
        <v>44784</v>
      </c>
      <c r="B1592" s="916" t="s">
        <v>1849</v>
      </c>
      <c r="C1592" s="24" t="s">
        <v>21</v>
      </c>
      <c r="D1592" s="1013">
        <v>10000</v>
      </c>
      <c r="E1592" s="86"/>
      <c r="F1592" s="87">
        <f t="shared" si="26"/>
        <v>253064114</v>
      </c>
      <c r="G1592" s="60">
        <v>3</v>
      </c>
      <c r="H1592" s="29"/>
    </row>
    <row r="1593" spans="1:8" s="30" customFormat="1">
      <c r="A1593" s="915">
        <v>44784</v>
      </c>
      <c r="B1593" s="916" t="s">
        <v>1849</v>
      </c>
      <c r="C1593" s="24" t="s">
        <v>21</v>
      </c>
      <c r="D1593" s="1013">
        <v>20000</v>
      </c>
      <c r="E1593" s="86"/>
      <c r="F1593" s="87">
        <f t="shared" si="26"/>
        <v>253084114</v>
      </c>
      <c r="G1593" s="60">
        <v>3</v>
      </c>
      <c r="H1593" s="29"/>
    </row>
    <row r="1594" spans="1:8" s="30" customFormat="1">
      <c r="A1594" s="915">
        <v>44784</v>
      </c>
      <c r="B1594" s="916" t="s">
        <v>1849</v>
      </c>
      <c r="C1594" s="106" t="s">
        <v>536</v>
      </c>
      <c r="D1594" s="1013">
        <v>100000</v>
      </c>
      <c r="E1594" s="86"/>
      <c r="F1594" s="87">
        <f t="shared" si="26"/>
        <v>253184114</v>
      </c>
      <c r="G1594" s="60">
        <v>3</v>
      </c>
      <c r="H1594" s="29"/>
    </row>
    <row r="1595" spans="1:8" s="30" customFormat="1">
      <c r="A1595" s="915">
        <v>44785</v>
      </c>
      <c r="B1595" s="916" t="s">
        <v>1850</v>
      </c>
      <c r="C1595" s="106" t="s">
        <v>529</v>
      </c>
      <c r="D1595" s="1013">
        <v>50000</v>
      </c>
      <c r="E1595" s="86"/>
      <c r="F1595" s="87">
        <f t="shared" si="26"/>
        <v>253234114</v>
      </c>
      <c r="G1595" s="60">
        <v>3</v>
      </c>
      <c r="H1595" s="29"/>
    </row>
    <row r="1596" spans="1:8" s="30" customFormat="1">
      <c r="A1596" s="915">
        <v>44785</v>
      </c>
      <c r="B1596" s="916" t="s">
        <v>1850</v>
      </c>
      <c r="C1596" s="289" t="s">
        <v>955</v>
      </c>
      <c r="D1596" s="1013">
        <v>100000</v>
      </c>
      <c r="E1596" s="86"/>
      <c r="F1596" s="87">
        <f t="shared" si="26"/>
        <v>253334114</v>
      </c>
      <c r="G1596" s="60">
        <v>3</v>
      </c>
      <c r="H1596" s="29"/>
    </row>
    <row r="1597" spans="1:8" s="30" customFormat="1">
      <c r="A1597" s="915">
        <v>44785</v>
      </c>
      <c r="B1597" s="916" t="s">
        <v>1850</v>
      </c>
      <c r="C1597" s="24" t="s">
        <v>21</v>
      </c>
      <c r="D1597" s="1013">
        <v>10000</v>
      </c>
      <c r="E1597" s="86"/>
      <c r="F1597" s="87">
        <f t="shared" si="26"/>
        <v>253344114</v>
      </c>
      <c r="G1597" s="60">
        <v>3</v>
      </c>
      <c r="H1597" s="29"/>
    </row>
    <row r="1598" spans="1:8" s="30" customFormat="1">
      <c r="A1598" s="915">
        <v>44785</v>
      </c>
      <c r="B1598" s="916" t="s">
        <v>1850</v>
      </c>
      <c r="C1598" s="24" t="s">
        <v>21</v>
      </c>
      <c r="D1598" s="1013">
        <v>10000</v>
      </c>
      <c r="E1598" s="86"/>
      <c r="F1598" s="87">
        <f t="shared" si="26"/>
        <v>253354114</v>
      </c>
      <c r="G1598" s="60">
        <v>3</v>
      </c>
      <c r="H1598" s="29"/>
    </row>
    <row r="1599" spans="1:8" s="30" customFormat="1">
      <c r="A1599" s="915">
        <v>44785</v>
      </c>
      <c r="B1599" s="916" t="s">
        <v>1850</v>
      </c>
      <c r="C1599" s="24" t="s">
        <v>21</v>
      </c>
      <c r="D1599" s="1013">
        <v>10000</v>
      </c>
      <c r="E1599" s="86"/>
      <c r="F1599" s="87">
        <f t="shared" si="26"/>
        <v>253364114</v>
      </c>
      <c r="G1599" s="60">
        <v>3</v>
      </c>
      <c r="H1599" s="29"/>
    </row>
    <row r="1600" spans="1:8" s="30" customFormat="1">
      <c r="A1600" s="915">
        <v>44785</v>
      </c>
      <c r="B1600" s="916" t="s">
        <v>1850</v>
      </c>
      <c r="C1600" s="24" t="s">
        <v>21</v>
      </c>
      <c r="D1600" s="1013">
        <v>10000</v>
      </c>
      <c r="E1600" s="86"/>
      <c r="F1600" s="87">
        <f t="shared" si="26"/>
        <v>253374114</v>
      </c>
      <c r="G1600" s="60">
        <v>3</v>
      </c>
      <c r="H1600" s="29"/>
    </row>
    <row r="1601" spans="1:8" s="30" customFormat="1">
      <c r="A1601" s="915">
        <v>44785</v>
      </c>
      <c r="B1601" s="916" t="s">
        <v>1850</v>
      </c>
      <c r="C1601" s="24" t="s">
        <v>21</v>
      </c>
      <c r="D1601" s="1013">
        <v>10000</v>
      </c>
      <c r="E1601" s="86"/>
      <c r="F1601" s="87">
        <f t="shared" si="26"/>
        <v>253384114</v>
      </c>
      <c r="G1601" s="60">
        <v>3</v>
      </c>
      <c r="H1601" s="29"/>
    </row>
    <row r="1602" spans="1:8" s="30" customFormat="1">
      <c r="A1602" s="915">
        <v>44785</v>
      </c>
      <c r="B1602" s="916" t="s">
        <v>1850</v>
      </c>
      <c r="C1602" s="24" t="s">
        <v>21</v>
      </c>
      <c r="D1602" s="1013">
        <v>10000</v>
      </c>
      <c r="E1602" s="86"/>
      <c r="F1602" s="87">
        <f t="shared" si="26"/>
        <v>253394114</v>
      </c>
      <c r="G1602" s="60">
        <v>3</v>
      </c>
      <c r="H1602" s="29"/>
    </row>
    <row r="1603" spans="1:8" s="30" customFormat="1">
      <c r="A1603" s="915">
        <v>44785</v>
      </c>
      <c r="B1603" s="916" t="s">
        <v>1850</v>
      </c>
      <c r="C1603" s="24" t="s">
        <v>21</v>
      </c>
      <c r="D1603" s="1013">
        <v>10000</v>
      </c>
      <c r="E1603" s="86"/>
      <c r="F1603" s="87">
        <f t="shared" si="26"/>
        <v>253404114</v>
      </c>
      <c r="G1603" s="60">
        <v>3</v>
      </c>
      <c r="H1603" s="29"/>
    </row>
    <row r="1604" spans="1:8" s="30" customFormat="1">
      <c r="A1604" s="915">
        <v>44785</v>
      </c>
      <c r="B1604" s="916" t="s">
        <v>1850</v>
      </c>
      <c r="C1604" s="24" t="s">
        <v>21</v>
      </c>
      <c r="D1604" s="1013">
        <v>10000</v>
      </c>
      <c r="E1604" s="86"/>
      <c r="F1604" s="87">
        <f t="shared" si="26"/>
        <v>253414114</v>
      </c>
      <c r="G1604" s="60">
        <v>3</v>
      </c>
      <c r="H1604" s="29"/>
    </row>
    <row r="1605" spans="1:8" s="30" customFormat="1">
      <c r="A1605" s="915">
        <v>44785</v>
      </c>
      <c r="B1605" s="916" t="s">
        <v>1850</v>
      </c>
      <c r="C1605" s="24" t="s">
        <v>21</v>
      </c>
      <c r="D1605" s="1013">
        <v>10000</v>
      </c>
      <c r="E1605" s="86"/>
      <c r="F1605" s="87">
        <f t="shared" si="26"/>
        <v>253424114</v>
      </c>
      <c r="G1605" s="60">
        <v>3</v>
      </c>
      <c r="H1605" s="29"/>
    </row>
    <row r="1606" spans="1:8" s="30" customFormat="1">
      <c r="A1606" s="915">
        <v>44785</v>
      </c>
      <c r="B1606" s="916" t="s">
        <v>1850</v>
      </c>
      <c r="C1606" s="24" t="s">
        <v>21</v>
      </c>
      <c r="D1606" s="1013">
        <v>10000</v>
      </c>
      <c r="E1606" s="86"/>
      <c r="F1606" s="87">
        <f t="shared" si="26"/>
        <v>253434114</v>
      </c>
      <c r="G1606" s="60">
        <v>3</v>
      </c>
      <c r="H1606" s="29"/>
    </row>
    <row r="1607" spans="1:8" s="30" customFormat="1">
      <c r="A1607" s="915">
        <v>44785</v>
      </c>
      <c r="B1607" s="916" t="s">
        <v>1850</v>
      </c>
      <c r="C1607" s="24" t="s">
        <v>21</v>
      </c>
      <c r="D1607" s="1013">
        <v>10000</v>
      </c>
      <c r="E1607" s="86"/>
      <c r="F1607" s="87">
        <f t="shared" si="26"/>
        <v>253444114</v>
      </c>
      <c r="G1607" s="60">
        <v>3</v>
      </c>
      <c r="H1607" s="29"/>
    </row>
    <row r="1608" spans="1:8" s="30" customFormat="1">
      <c r="A1608" s="915">
        <v>44785</v>
      </c>
      <c r="B1608" s="916" t="s">
        <v>1850</v>
      </c>
      <c r="C1608" s="24" t="s">
        <v>21</v>
      </c>
      <c r="D1608" s="1013">
        <v>10000</v>
      </c>
      <c r="E1608" s="86"/>
      <c r="F1608" s="87">
        <f t="shared" si="26"/>
        <v>253454114</v>
      </c>
      <c r="G1608" s="60">
        <v>3</v>
      </c>
      <c r="H1608" s="29"/>
    </row>
    <row r="1609" spans="1:8" s="30" customFormat="1">
      <c r="A1609" s="915">
        <v>44785</v>
      </c>
      <c r="B1609" s="916" t="s">
        <v>1850</v>
      </c>
      <c r="C1609" s="24" t="s">
        <v>21</v>
      </c>
      <c r="D1609" s="1013">
        <v>10000</v>
      </c>
      <c r="E1609" s="86"/>
      <c r="F1609" s="87">
        <f t="shared" si="26"/>
        <v>253464114</v>
      </c>
      <c r="G1609" s="60">
        <v>3</v>
      </c>
      <c r="H1609" s="29"/>
    </row>
    <row r="1610" spans="1:8" s="30" customFormat="1">
      <c r="A1610" s="915">
        <v>44785</v>
      </c>
      <c r="B1610" s="916" t="s">
        <v>1850</v>
      </c>
      <c r="C1610" s="24" t="s">
        <v>21</v>
      </c>
      <c r="D1610" s="1013">
        <v>10000</v>
      </c>
      <c r="E1610" s="86"/>
      <c r="F1610" s="87">
        <f t="shared" si="26"/>
        <v>253474114</v>
      </c>
      <c r="G1610" s="60">
        <v>3</v>
      </c>
      <c r="H1610" s="29"/>
    </row>
    <row r="1611" spans="1:8" s="30" customFormat="1">
      <c r="A1611" s="915">
        <v>44785</v>
      </c>
      <c r="B1611" s="916" t="s">
        <v>1850</v>
      </c>
      <c r="C1611" s="24" t="s">
        <v>21</v>
      </c>
      <c r="D1611" s="1013">
        <v>10000</v>
      </c>
      <c r="E1611" s="86"/>
      <c r="F1611" s="87">
        <f t="shared" si="26"/>
        <v>253484114</v>
      </c>
      <c r="G1611" s="60">
        <v>3</v>
      </c>
      <c r="H1611" s="29"/>
    </row>
    <row r="1612" spans="1:8" s="30" customFormat="1">
      <c r="A1612" s="915">
        <v>44785</v>
      </c>
      <c r="B1612" s="916" t="s">
        <v>1850</v>
      </c>
      <c r="C1612" s="24" t="s">
        <v>21</v>
      </c>
      <c r="D1612" s="1013">
        <v>20000</v>
      </c>
      <c r="E1612" s="86"/>
      <c r="F1612" s="87">
        <f t="shared" si="26"/>
        <v>253504114</v>
      </c>
      <c r="G1612" s="60">
        <v>3</v>
      </c>
      <c r="H1612" s="29"/>
    </row>
    <row r="1613" spans="1:8" s="30" customFormat="1">
      <c r="A1613" s="915">
        <v>44785</v>
      </c>
      <c r="B1613" s="916" t="s">
        <v>1850</v>
      </c>
      <c r="C1613" s="24" t="s">
        <v>21</v>
      </c>
      <c r="D1613" s="1013">
        <v>10000</v>
      </c>
      <c r="E1613" s="86"/>
      <c r="F1613" s="87">
        <f t="shared" si="26"/>
        <v>253514114</v>
      </c>
      <c r="G1613" s="60">
        <v>3</v>
      </c>
      <c r="H1613" s="29"/>
    </row>
    <row r="1614" spans="1:8" s="30" customFormat="1">
      <c r="A1614" s="915">
        <v>44785</v>
      </c>
      <c r="B1614" s="916" t="s">
        <v>1850</v>
      </c>
      <c r="C1614" s="24" t="s">
        <v>21</v>
      </c>
      <c r="D1614" s="1013">
        <v>10000</v>
      </c>
      <c r="E1614" s="86"/>
      <c r="F1614" s="87">
        <f t="shared" si="26"/>
        <v>253524114</v>
      </c>
      <c r="G1614" s="60">
        <v>3</v>
      </c>
      <c r="H1614" s="29"/>
    </row>
    <row r="1615" spans="1:8" s="30" customFormat="1">
      <c r="A1615" s="915">
        <v>44785</v>
      </c>
      <c r="B1615" s="916" t="s">
        <v>1850</v>
      </c>
      <c r="C1615" s="24" t="s">
        <v>21</v>
      </c>
      <c r="D1615" s="1013">
        <v>10000</v>
      </c>
      <c r="E1615" s="86"/>
      <c r="F1615" s="87">
        <f t="shared" si="26"/>
        <v>253534114</v>
      </c>
      <c r="G1615" s="60">
        <v>3</v>
      </c>
      <c r="H1615" s="29"/>
    </row>
    <row r="1616" spans="1:8" s="30" customFormat="1">
      <c r="A1616" s="915">
        <v>44785</v>
      </c>
      <c r="B1616" s="916" t="s">
        <v>1850</v>
      </c>
      <c r="C1616" s="24" t="s">
        <v>21</v>
      </c>
      <c r="D1616" s="1013">
        <v>10000</v>
      </c>
      <c r="E1616" s="86"/>
      <c r="F1616" s="87">
        <f t="shared" si="26"/>
        <v>253544114</v>
      </c>
      <c r="G1616" s="60">
        <v>3</v>
      </c>
      <c r="H1616" s="29"/>
    </row>
    <row r="1617" spans="1:8" s="30" customFormat="1">
      <c r="A1617" s="915">
        <v>44785</v>
      </c>
      <c r="B1617" s="916" t="s">
        <v>1850</v>
      </c>
      <c r="C1617" s="24" t="s">
        <v>21</v>
      </c>
      <c r="D1617" s="1013">
        <v>10000</v>
      </c>
      <c r="E1617" s="86"/>
      <c r="F1617" s="87">
        <f t="shared" si="26"/>
        <v>253554114</v>
      </c>
      <c r="G1617" s="60">
        <v>3</v>
      </c>
      <c r="H1617" s="29"/>
    </row>
    <row r="1618" spans="1:8" s="30" customFormat="1">
      <c r="A1618" s="915">
        <v>44785</v>
      </c>
      <c r="B1618" s="916" t="s">
        <v>1850</v>
      </c>
      <c r="C1618" s="24" t="s">
        <v>21</v>
      </c>
      <c r="D1618" s="1013">
        <v>10000</v>
      </c>
      <c r="E1618" s="86"/>
      <c r="F1618" s="87">
        <f t="shared" si="26"/>
        <v>253564114</v>
      </c>
      <c r="G1618" s="60">
        <v>3</v>
      </c>
      <c r="H1618" s="29"/>
    </row>
    <row r="1619" spans="1:8" s="30" customFormat="1">
      <c r="A1619" s="915">
        <v>44785</v>
      </c>
      <c r="B1619" s="916" t="s">
        <v>1850</v>
      </c>
      <c r="C1619" s="24" t="s">
        <v>21</v>
      </c>
      <c r="D1619" s="1013">
        <v>10000</v>
      </c>
      <c r="E1619" s="86"/>
      <c r="F1619" s="87">
        <f t="shared" si="26"/>
        <v>253574114</v>
      </c>
      <c r="G1619" s="60">
        <v>3</v>
      </c>
      <c r="H1619" s="29"/>
    </row>
    <row r="1620" spans="1:8" s="30" customFormat="1">
      <c r="A1620" s="915">
        <v>44785</v>
      </c>
      <c r="B1620" s="916" t="s">
        <v>1850</v>
      </c>
      <c r="C1620" s="24" t="s">
        <v>21</v>
      </c>
      <c r="D1620" s="1013">
        <v>10000</v>
      </c>
      <c r="E1620" s="86"/>
      <c r="F1620" s="87">
        <f t="shared" si="26"/>
        <v>253584114</v>
      </c>
      <c r="G1620" s="60">
        <v>3</v>
      </c>
      <c r="H1620" s="29"/>
    </row>
    <row r="1621" spans="1:8" s="30" customFormat="1">
      <c r="A1621" s="915">
        <v>44785</v>
      </c>
      <c r="B1621" s="916" t="s">
        <v>1850</v>
      </c>
      <c r="C1621" s="24" t="s">
        <v>21</v>
      </c>
      <c r="D1621" s="1013">
        <v>10000</v>
      </c>
      <c r="E1621" s="86"/>
      <c r="F1621" s="87">
        <f t="shared" si="26"/>
        <v>253594114</v>
      </c>
      <c r="G1621" s="60">
        <v>3</v>
      </c>
      <c r="H1621" s="29"/>
    </row>
    <row r="1622" spans="1:8" s="30" customFormat="1">
      <c r="A1622" s="915">
        <v>44785</v>
      </c>
      <c r="B1622" s="916" t="s">
        <v>1850</v>
      </c>
      <c r="C1622" s="24" t="s">
        <v>21</v>
      </c>
      <c r="D1622" s="1013">
        <v>10000</v>
      </c>
      <c r="E1622" s="86"/>
      <c r="F1622" s="87">
        <f t="shared" si="26"/>
        <v>253604114</v>
      </c>
      <c r="G1622" s="60">
        <v>3</v>
      </c>
      <c r="H1622" s="29"/>
    </row>
    <row r="1623" spans="1:8" s="30" customFormat="1">
      <c r="A1623" s="915">
        <v>44785</v>
      </c>
      <c r="B1623" s="916" t="s">
        <v>1850</v>
      </c>
      <c r="C1623" s="24" t="s">
        <v>21</v>
      </c>
      <c r="D1623" s="1013">
        <v>10000</v>
      </c>
      <c r="E1623" s="86"/>
      <c r="F1623" s="87">
        <f t="shared" si="26"/>
        <v>253614114</v>
      </c>
      <c r="G1623" s="60">
        <v>3</v>
      </c>
      <c r="H1623" s="29"/>
    </row>
    <row r="1624" spans="1:8" s="30" customFormat="1">
      <c r="A1624" s="915">
        <v>44785</v>
      </c>
      <c r="B1624" s="916" t="s">
        <v>1850</v>
      </c>
      <c r="C1624" s="24" t="s">
        <v>21</v>
      </c>
      <c r="D1624" s="1013">
        <v>10000</v>
      </c>
      <c r="E1624" s="86"/>
      <c r="F1624" s="87">
        <f t="shared" si="26"/>
        <v>253624114</v>
      </c>
      <c r="G1624" s="60">
        <v>3</v>
      </c>
      <c r="H1624" s="29"/>
    </row>
    <row r="1625" spans="1:8" s="30" customFormat="1">
      <c r="A1625" s="915">
        <v>44785</v>
      </c>
      <c r="B1625" s="916" t="s">
        <v>1850</v>
      </c>
      <c r="C1625" s="24" t="s">
        <v>21</v>
      </c>
      <c r="D1625" s="1013">
        <v>20000</v>
      </c>
      <c r="E1625" s="86"/>
      <c r="F1625" s="87">
        <f t="shared" si="26"/>
        <v>253644114</v>
      </c>
      <c r="G1625" s="60">
        <v>3</v>
      </c>
      <c r="H1625" s="29"/>
    </row>
    <row r="1626" spans="1:8" s="30" customFormat="1">
      <c r="A1626" s="915">
        <v>44785</v>
      </c>
      <c r="B1626" s="916" t="s">
        <v>1850</v>
      </c>
      <c r="C1626" s="24" t="s">
        <v>21</v>
      </c>
      <c r="D1626" s="1013">
        <v>10000</v>
      </c>
      <c r="E1626" s="86"/>
      <c r="F1626" s="87">
        <f t="shared" si="26"/>
        <v>253654114</v>
      </c>
      <c r="G1626" s="60">
        <v>3</v>
      </c>
      <c r="H1626" s="29"/>
    </row>
    <row r="1627" spans="1:8" s="30" customFormat="1">
      <c r="A1627" s="915">
        <v>44785</v>
      </c>
      <c r="B1627" s="916" t="s">
        <v>1850</v>
      </c>
      <c r="C1627" s="24" t="s">
        <v>21</v>
      </c>
      <c r="D1627" s="1013">
        <v>10000</v>
      </c>
      <c r="E1627" s="86"/>
      <c r="F1627" s="87">
        <f t="shared" si="26"/>
        <v>253664114</v>
      </c>
      <c r="G1627" s="60">
        <v>3</v>
      </c>
      <c r="H1627" s="29"/>
    </row>
    <row r="1628" spans="1:8" s="30" customFormat="1">
      <c r="A1628" s="915">
        <v>44785</v>
      </c>
      <c r="B1628" s="916" t="s">
        <v>1850</v>
      </c>
      <c r="C1628" s="24" t="s">
        <v>21</v>
      </c>
      <c r="D1628" s="1013">
        <v>20000</v>
      </c>
      <c r="E1628" s="86"/>
      <c r="F1628" s="87">
        <f t="shared" si="26"/>
        <v>253684114</v>
      </c>
      <c r="G1628" s="60">
        <v>3</v>
      </c>
      <c r="H1628" s="29"/>
    </row>
    <row r="1629" spans="1:8" s="30" customFormat="1">
      <c r="A1629" s="915">
        <v>44785</v>
      </c>
      <c r="B1629" s="916" t="s">
        <v>1850</v>
      </c>
      <c r="C1629" s="106" t="s">
        <v>1003</v>
      </c>
      <c r="D1629" s="1013">
        <v>100000</v>
      </c>
      <c r="E1629" s="86"/>
      <c r="F1629" s="87">
        <f t="shared" si="26"/>
        <v>253784114</v>
      </c>
      <c r="G1629" s="60">
        <v>3</v>
      </c>
      <c r="H1629" s="29"/>
    </row>
    <row r="1630" spans="1:8" s="30" customFormat="1">
      <c r="A1630" s="915">
        <v>44786</v>
      </c>
      <c r="B1630" s="916" t="s">
        <v>1851</v>
      </c>
      <c r="C1630" s="24" t="s">
        <v>21</v>
      </c>
      <c r="D1630" s="1013">
        <v>10000</v>
      </c>
      <c r="E1630" s="86"/>
      <c r="F1630" s="87">
        <f t="shared" si="26"/>
        <v>253794114</v>
      </c>
      <c r="G1630" s="60">
        <v>3</v>
      </c>
      <c r="H1630" s="29"/>
    </row>
    <row r="1631" spans="1:8" s="30" customFormat="1">
      <c r="A1631" s="915">
        <v>44786</v>
      </c>
      <c r="B1631" s="916" t="s">
        <v>1851</v>
      </c>
      <c r="C1631" s="24" t="s">
        <v>21</v>
      </c>
      <c r="D1631" s="1013">
        <v>10000</v>
      </c>
      <c r="E1631" s="86"/>
      <c r="F1631" s="87">
        <f t="shared" si="26"/>
        <v>253804114</v>
      </c>
      <c r="G1631" s="60">
        <v>3</v>
      </c>
      <c r="H1631" s="29"/>
    </row>
    <row r="1632" spans="1:8" s="30" customFormat="1">
      <c r="A1632" s="915">
        <v>44786</v>
      </c>
      <c r="B1632" s="916" t="s">
        <v>1851</v>
      </c>
      <c r="C1632" s="24" t="s">
        <v>21</v>
      </c>
      <c r="D1632" s="1013">
        <v>10000</v>
      </c>
      <c r="E1632" s="86"/>
      <c r="F1632" s="87">
        <f t="shared" si="26"/>
        <v>253814114</v>
      </c>
      <c r="G1632" s="60">
        <v>3</v>
      </c>
      <c r="H1632" s="29"/>
    </row>
    <row r="1633" spans="1:8" s="30" customFormat="1">
      <c r="A1633" s="915">
        <v>44786</v>
      </c>
      <c r="B1633" s="916" t="s">
        <v>1851</v>
      </c>
      <c r="C1633" s="24" t="s">
        <v>21</v>
      </c>
      <c r="D1633" s="1013">
        <v>10000</v>
      </c>
      <c r="E1633" s="86"/>
      <c r="F1633" s="87">
        <f t="shared" si="26"/>
        <v>253824114</v>
      </c>
      <c r="G1633" s="60">
        <v>3</v>
      </c>
      <c r="H1633" s="29"/>
    </row>
    <row r="1634" spans="1:8" s="30" customFormat="1">
      <c r="A1634" s="915">
        <v>44786</v>
      </c>
      <c r="B1634" s="916" t="s">
        <v>1851</v>
      </c>
      <c r="C1634" s="24" t="s">
        <v>21</v>
      </c>
      <c r="D1634" s="1013">
        <v>10000</v>
      </c>
      <c r="E1634" s="86"/>
      <c r="F1634" s="87">
        <f t="shared" ref="F1634:F1697" si="27">F1633+D1634-E1634</f>
        <v>253834114</v>
      </c>
      <c r="G1634" s="60">
        <v>3</v>
      </c>
      <c r="H1634" s="29"/>
    </row>
    <row r="1635" spans="1:8" s="30" customFormat="1">
      <c r="A1635" s="915">
        <v>44786</v>
      </c>
      <c r="B1635" s="916" t="s">
        <v>1851</v>
      </c>
      <c r="C1635" s="24" t="s">
        <v>21</v>
      </c>
      <c r="D1635" s="1013">
        <v>10000</v>
      </c>
      <c r="E1635" s="86"/>
      <c r="F1635" s="87">
        <f t="shared" si="27"/>
        <v>253844114</v>
      </c>
      <c r="G1635" s="60">
        <v>3</v>
      </c>
      <c r="H1635" s="29"/>
    </row>
    <row r="1636" spans="1:8" s="30" customFormat="1">
      <c r="A1636" s="915">
        <v>44786</v>
      </c>
      <c r="B1636" s="916" t="s">
        <v>1851</v>
      </c>
      <c r="C1636" s="24" t="s">
        <v>21</v>
      </c>
      <c r="D1636" s="1013">
        <v>10000</v>
      </c>
      <c r="E1636" s="86"/>
      <c r="F1636" s="87">
        <f t="shared" si="27"/>
        <v>253854114</v>
      </c>
      <c r="G1636" s="60">
        <v>3</v>
      </c>
      <c r="H1636" s="29"/>
    </row>
    <row r="1637" spans="1:8" s="30" customFormat="1">
      <c r="A1637" s="915">
        <v>44786</v>
      </c>
      <c r="B1637" s="916" t="s">
        <v>1851</v>
      </c>
      <c r="C1637" s="24" t="s">
        <v>21</v>
      </c>
      <c r="D1637" s="1013">
        <v>10000</v>
      </c>
      <c r="E1637" s="86"/>
      <c r="F1637" s="87">
        <f t="shared" si="27"/>
        <v>253864114</v>
      </c>
      <c r="G1637" s="60">
        <v>3</v>
      </c>
      <c r="H1637" s="29"/>
    </row>
    <row r="1638" spans="1:8" s="30" customFormat="1">
      <c r="A1638" s="915">
        <v>44786</v>
      </c>
      <c r="B1638" s="916" t="s">
        <v>1851</v>
      </c>
      <c r="C1638" s="24" t="s">
        <v>21</v>
      </c>
      <c r="D1638" s="1013">
        <v>10000</v>
      </c>
      <c r="E1638" s="86"/>
      <c r="F1638" s="87">
        <f t="shared" si="27"/>
        <v>253874114</v>
      </c>
      <c r="G1638" s="60">
        <v>3</v>
      </c>
      <c r="H1638" s="29"/>
    </row>
    <row r="1639" spans="1:8" s="30" customFormat="1">
      <c r="A1639" s="915">
        <v>44786</v>
      </c>
      <c r="B1639" s="916" t="s">
        <v>1851</v>
      </c>
      <c r="C1639" s="24" t="s">
        <v>21</v>
      </c>
      <c r="D1639" s="1013">
        <v>10000</v>
      </c>
      <c r="E1639" s="86"/>
      <c r="F1639" s="87">
        <f t="shared" si="27"/>
        <v>253884114</v>
      </c>
      <c r="G1639" s="60">
        <v>3</v>
      </c>
      <c r="H1639" s="29"/>
    </row>
    <row r="1640" spans="1:8" s="30" customFormat="1">
      <c r="A1640" s="915">
        <v>44786</v>
      </c>
      <c r="B1640" s="916" t="s">
        <v>1851</v>
      </c>
      <c r="C1640" s="24" t="s">
        <v>21</v>
      </c>
      <c r="D1640" s="1013">
        <v>10000</v>
      </c>
      <c r="E1640" s="86"/>
      <c r="F1640" s="87">
        <f t="shared" si="27"/>
        <v>253894114</v>
      </c>
      <c r="G1640" s="60">
        <v>3</v>
      </c>
      <c r="H1640" s="29"/>
    </row>
    <row r="1641" spans="1:8" s="30" customFormat="1">
      <c r="A1641" s="915">
        <v>44786</v>
      </c>
      <c r="B1641" s="916" t="s">
        <v>1851</v>
      </c>
      <c r="C1641" s="24" t="s">
        <v>21</v>
      </c>
      <c r="D1641" s="1013">
        <v>10000</v>
      </c>
      <c r="E1641" s="86"/>
      <c r="F1641" s="87">
        <f t="shared" si="27"/>
        <v>253904114</v>
      </c>
      <c r="G1641" s="60">
        <v>3</v>
      </c>
      <c r="H1641" s="29"/>
    </row>
    <row r="1642" spans="1:8" s="30" customFormat="1">
      <c r="A1642" s="915">
        <v>44786</v>
      </c>
      <c r="B1642" s="916" t="s">
        <v>1851</v>
      </c>
      <c r="C1642" s="24" t="s">
        <v>21</v>
      </c>
      <c r="D1642" s="1013">
        <v>10000</v>
      </c>
      <c r="E1642" s="86"/>
      <c r="F1642" s="87">
        <f t="shared" si="27"/>
        <v>253914114</v>
      </c>
      <c r="G1642" s="60">
        <v>3</v>
      </c>
      <c r="H1642" s="29"/>
    </row>
    <row r="1643" spans="1:8" s="30" customFormat="1">
      <c r="A1643" s="915">
        <v>44786</v>
      </c>
      <c r="B1643" s="916" t="s">
        <v>1851</v>
      </c>
      <c r="C1643" s="24" t="s">
        <v>21</v>
      </c>
      <c r="D1643" s="1013">
        <v>10000</v>
      </c>
      <c r="E1643" s="86"/>
      <c r="F1643" s="87">
        <f t="shared" si="27"/>
        <v>253924114</v>
      </c>
      <c r="G1643" s="60">
        <v>3</v>
      </c>
      <c r="H1643" s="29"/>
    </row>
    <row r="1644" spans="1:8" s="30" customFormat="1">
      <c r="A1644" s="915">
        <v>44786</v>
      </c>
      <c r="B1644" s="916" t="s">
        <v>1851</v>
      </c>
      <c r="C1644" s="24" t="s">
        <v>21</v>
      </c>
      <c r="D1644" s="1013">
        <v>10000</v>
      </c>
      <c r="E1644" s="86"/>
      <c r="F1644" s="87">
        <f t="shared" si="27"/>
        <v>253934114</v>
      </c>
      <c r="G1644" s="60">
        <v>3</v>
      </c>
      <c r="H1644" s="29"/>
    </row>
    <row r="1645" spans="1:8" s="30" customFormat="1">
      <c r="A1645" s="915">
        <v>44786</v>
      </c>
      <c r="B1645" s="916" t="s">
        <v>1851</v>
      </c>
      <c r="C1645" s="24" t="s">
        <v>21</v>
      </c>
      <c r="D1645" s="1013">
        <v>10000</v>
      </c>
      <c r="E1645" s="86"/>
      <c r="F1645" s="87">
        <f t="shared" si="27"/>
        <v>253944114</v>
      </c>
      <c r="G1645" s="60">
        <v>3</v>
      </c>
      <c r="H1645" s="29"/>
    </row>
    <row r="1646" spans="1:8" s="30" customFormat="1">
      <c r="A1646" s="915">
        <v>44786</v>
      </c>
      <c r="B1646" s="916" t="s">
        <v>1851</v>
      </c>
      <c r="C1646" s="24" t="s">
        <v>21</v>
      </c>
      <c r="D1646" s="1013">
        <v>10000</v>
      </c>
      <c r="E1646" s="86"/>
      <c r="F1646" s="87">
        <f t="shared" si="27"/>
        <v>253954114</v>
      </c>
      <c r="G1646" s="60">
        <v>3</v>
      </c>
      <c r="H1646" s="29"/>
    </row>
    <row r="1647" spans="1:8" s="30" customFormat="1">
      <c r="A1647" s="915">
        <v>44786</v>
      </c>
      <c r="B1647" s="916" t="s">
        <v>1851</v>
      </c>
      <c r="C1647" s="24" t="s">
        <v>21</v>
      </c>
      <c r="D1647" s="1013">
        <v>10000</v>
      </c>
      <c r="E1647" s="86"/>
      <c r="F1647" s="87">
        <f t="shared" si="27"/>
        <v>253964114</v>
      </c>
      <c r="G1647" s="60">
        <v>3</v>
      </c>
      <c r="H1647" s="29"/>
    </row>
    <row r="1648" spans="1:8" s="30" customFormat="1">
      <c r="A1648" s="915">
        <v>44786</v>
      </c>
      <c r="B1648" s="916" t="s">
        <v>1851</v>
      </c>
      <c r="C1648" s="24" t="s">
        <v>21</v>
      </c>
      <c r="D1648" s="1013">
        <v>10000</v>
      </c>
      <c r="E1648" s="86"/>
      <c r="F1648" s="87">
        <f t="shared" si="27"/>
        <v>253974114</v>
      </c>
      <c r="G1648" s="60">
        <v>3</v>
      </c>
      <c r="H1648" s="29"/>
    </row>
    <row r="1649" spans="1:8" s="30" customFormat="1">
      <c r="A1649" s="915">
        <v>44786</v>
      </c>
      <c r="B1649" s="916" t="s">
        <v>1851</v>
      </c>
      <c r="C1649" s="24" t="s">
        <v>21</v>
      </c>
      <c r="D1649" s="1013">
        <v>10000</v>
      </c>
      <c r="E1649" s="86"/>
      <c r="F1649" s="87">
        <f t="shared" si="27"/>
        <v>253984114</v>
      </c>
      <c r="G1649" s="60">
        <v>3</v>
      </c>
      <c r="H1649" s="29"/>
    </row>
    <row r="1650" spans="1:8" s="30" customFormat="1">
      <c r="A1650" s="915">
        <v>44786</v>
      </c>
      <c r="B1650" s="916" t="s">
        <v>1851</v>
      </c>
      <c r="C1650" s="24" t="s">
        <v>21</v>
      </c>
      <c r="D1650" s="1013">
        <v>10000</v>
      </c>
      <c r="E1650" s="86"/>
      <c r="F1650" s="87">
        <f t="shared" si="27"/>
        <v>253994114</v>
      </c>
      <c r="G1650" s="60">
        <v>3</v>
      </c>
      <c r="H1650" s="29"/>
    </row>
    <row r="1651" spans="1:8" s="30" customFormat="1">
      <c r="A1651" s="915">
        <v>44786</v>
      </c>
      <c r="B1651" s="916" t="s">
        <v>1851</v>
      </c>
      <c r="C1651" s="24" t="s">
        <v>21</v>
      </c>
      <c r="D1651" s="1013">
        <v>10000</v>
      </c>
      <c r="E1651" s="86"/>
      <c r="F1651" s="87">
        <f t="shared" si="27"/>
        <v>254004114</v>
      </c>
      <c r="G1651" s="60">
        <v>3</v>
      </c>
      <c r="H1651" s="29"/>
    </row>
    <row r="1652" spans="1:8" s="30" customFormat="1">
      <c r="A1652" s="915">
        <v>44786</v>
      </c>
      <c r="B1652" s="916" t="s">
        <v>1851</v>
      </c>
      <c r="C1652" s="24" t="s">
        <v>21</v>
      </c>
      <c r="D1652" s="1013">
        <v>10000</v>
      </c>
      <c r="E1652" s="86"/>
      <c r="F1652" s="87">
        <f t="shared" si="27"/>
        <v>254014114</v>
      </c>
      <c r="G1652" s="60">
        <v>3</v>
      </c>
      <c r="H1652" s="29"/>
    </row>
    <row r="1653" spans="1:8" s="30" customFormat="1">
      <c r="A1653" s="915">
        <v>44786</v>
      </c>
      <c r="B1653" s="916" t="s">
        <v>1851</v>
      </c>
      <c r="C1653" s="24" t="s">
        <v>21</v>
      </c>
      <c r="D1653" s="1013">
        <v>10000</v>
      </c>
      <c r="E1653" s="86"/>
      <c r="F1653" s="87">
        <f t="shared" si="27"/>
        <v>254024114</v>
      </c>
      <c r="G1653" s="60">
        <v>3</v>
      </c>
      <c r="H1653" s="29"/>
    </row>
    <row r="1654" spans="1:8" s="30" customFormat="1">
      <c r="A1654" s="915">
        <v>44786</v>
      </c>
      <c r="B1654" s="916" t="s">
        <v>1851</v>
      </c>
      <c r="C1654" s="24" t="s">
        <v>21</v>
      </c>
      <c r="D1654" s="1013">
        <v>10000</v>
      </c>
      <c r="E1654" s="86"/>
      <c r="F1654" s="87">
        <f t="shared" si="27"/>
        <v>254034114</v>
      </c>
      <c r="G1654" s="60">
        <v>3</v>
      </c>
      <c r="H1654" s="29"/>
    </row>
    <row r="1655" spans="1:8" s="30" customFormat="1">
      <c r="A1655" s="915">
        <v>44786</v>
      </c>
      <c r="B1655" s="916" t="s">
        <v>1851</v>
      </c>
      <c r="C1655" s="24" t="s">
        <v>21</v>
      </c>
      <c r="D1655" s="1013">
        <v>10000</v>
      </c>
      <c r="E1655" s="86"/>
      <c r="F1655" s="87">
        <f t="shared" si="27"/>
        <v>254044114</v>
      </c>
      <c r="G1655" s="60">
        <v>3</v>
      </c>
      <c r="H1655" s="29"/>
    </row>
    <row r="1656" spans="1:8" s="30" customFormat="1">
      <c r="A1656" s="915">
        <v>44786</v>
      </c>
      <c r="B1656" s="916" t="s">
        <v>1851</v>
      </c>
      <c r="C1656" s="24" t="s">
        <v>21</v>
      </c>
      <c r="D1656" s="1013">
        <v>10000</v>
      </c>
      <c r="E1656" s="86"/>
      <c r="F1656" s="87">
        <f t="shared" si="27"/>
        <v>254054114</v>
      </c>
      <c r="G1656" s="60">
        <v>3</v>
      </c>
      <c r="H1656" s="29"/>
    </row>
    <row r="1657" spans="1:8" s="30" customFormat="1">
      <c r="A1657" s="915">
        <v>44786</v>
      </c>
      <c r="B1657" s="916" t="s">
        <v>1851</v>
      </c>
      <c r="C1657" s="24" t="s">
        <v>21</v>
      </c>
      <c r="D1657" s="1013">
        <v>10000</v>
      </c>
      <c r="E1657" s="86"/>
      <c r="F1657" s="87">
        <f t="shared" si="27"/>
        <v>254064114</v>
      </c>
      <c r="G1657" s="60">
        <v>3</v>
      </c>
      <c r="H1657" s="29"/>
    </row>
    <row r="1658" spans="1:8" s="30" customFormat="1">
      <c r="A1658" s="915">
        <v>44786</v>
      </c>
      <c r="B1658" s="916" t="s">
        <v>1851</v>
      </c>
      <c r="C1658" s="24" t="s">
        <v>21</v>
      </c>
      <c r="D1658" s="1013">
        <v>10000</v>
      </c>
      <c r="E1658" s="86"/>
      <c r="F1658" s="87">
        <f t="shared" si="27"/>
        <v>254074114</v>
      </c>
      <c r="G1658" s="60">
        <v>3</v>
      </c>
      <c r="H1658" s="29"/>
    </row>
    <row r="1659" spans="1:8" s="30" customFormat="1">
      <c r="A1659" s="915">
        <v>44786</v>
      </c>
      <c r="B1659" s="916" t="s">
        <v>1851</v>
      </c>
      <c r="C1659" s="24" t="s">
        <v>21</v>
      </c>
      <c r="D1659" s="1013">
        <v>10000</v>
      </c>
      <c r="E1659" s="86"/>
      <c r="F1659" s="87">
        <f t="shared" si="27"/>
        <v>254084114</v>
      </c>
      <c r="G1659" s="60">
        <v>3</v>
      </c>
      <c r="H1659" s="29"/>
    </row>
    <row r="1660" spans="1:8" s="30" customFormat="1">
      <c r="A1660" s="915">
        <v>44786</v>
      </c>
      <c r="B1660" s="916" t="s">
        <v>1851</v>
      </c>
      <c r="C1660" s="24" t="s">
        <v>21</v>
      </c>
      <c r="D1660" s="1013">
        <v>10000</v>
      </c>
      <c r="E1660" s="86"/>
      <c r="F1660" s="87">
        <f t="shared" si="27"/>
        <v>254094114</v>
      </c>
      <c r="G1660" s="60">
        <v>3</v>
      </c>
      <c r="H1660" s="29"/>
    </row>
    <row r="1661" spans="1:8" s="30" customFormat="1">
      <c r="A1661" s="915">
        <v>44786</v>
      </c>
      <c r="B1661" s="916" t="s">
        <v>1851</v>
      </c>
      <c r="C1661" s="24" t="s">
        <v>21</v>
      </c>
      <c r="D1661" s="1013">
        <v>10000</v>
      </c>
      <c r="E1661" s="86"/>
      <c r="F1661" s="87">
        <f t="shared" si="27"/>
        <v>254104114</v>
      </c>
      <c r="G1661" s="60">
        <v>3</v>
      </c>
      <c r="H1661" s="29"/>
    </row>
    <row r="1662" spans="1:8" s="30" customFormat="1">
      <c r="A1662" s="915">
        <v>44786</v>
      </c>
      <c r="B1662" s="916" t="s">
        <v>1851</v>
      </c>
      <c r="C1662" s="24" t="s">
        <v>21</v>
      </c>
      <c r="D1662" s="1013">
        <v>20000</v>
      </c>
      <c r="E1662" s="86"/>
      <c r="F1662" s="87">
        <f t="shared" si="27"/>
        <v>254124114</v>
      </c>
      <c r="G1662" s="60">
        <v>3</v>
      </c>
      <c r="H1662" s="29"/>
    </row>
    <row r="1663" spans="1:8" s="30" customFormat="1">
      <c r="A1663" s="915">
        <v>44787</v>
      </c>
      <c r="B1663" s="916" t="s">
        <v>1852</v>
      </c>
      <c r="C1663" s="106" t="s">
        <v>2441</v>
      </c>
      <c r="D1663" s="1013">
        <v>100000</v>
      </c>
      <c r="E1663" s="86"/>
      <c r="F1663" s="87">
        <f t="shared" si="27"/>
        <v>254224114</v>
      </c>
      <c r="G1663" s="60">
        <v>3</v>
      </c>
      <c r="H1663" s="29"/>
    </row>
    <row r="1664" spans="1:8" s="30" customFormat="1">
      <c r="A1664" s="915">
        <v>44787</v>
      </c>
      <c r="B1664" s="916" t="s">
        <v>1852</v>
      </c>
      <c r="C1664" s="24" t="s">
        <v>21</v>
      </c>
      <c r="D1664" s="1013">
        <v>10000</v>
      </c>
      <c r="E1664" s="86"/>
      <c r="F1664" s="87">
        <f t="shared" si="27"/>
        <v>254234114</v>
      </c>
      <c r="G1664" s="60">
        <v>3</v>
      </c>
      <c r="H1664" s="29"/>
    </row>
    <row r="1665" spans="1:8" s="30" customFormat="1">
      <c r="A1665" s="915">
        <v>44787</v>
      </c>
      <c r="B1665" s="916" t="s">
        <v>1852</v>
      </c>
      <c r="C1665" s="24" t="s">
        <v>21</v>
      </c>
      <c r="D1665" s="1013">
        <v>10000</v>
      </c>
      <c r="E1665" s="86"/>
      <c r="F1665" s="87">
        <f t="shared" si="27"/>
        <v>254244114</v>
      </c>
      <c r="G1665" s="60">
        <v>3</v>
      </c>
      <c r="H1665" s="29"/>
    </row>
    <row r="1666" spans="1:8" s="30" customFormat="1">
      <c r="A1666" s="915">
        <v>44787</v>
      </c>
      <c r="B1666" s="916" t="s">
        <v>1852</v>
      </c>
      <c r="C1666" s="24" t="s">
        <v>21</v>
      </c>
      <c r="D1666" s="1013">
        <v>10000</v>
      </c>
      <c r="E1666" s="86"/>
      <c r="F1666" s="87">
        <f t="shared" si="27"/>
        <v>254254114</v>
      </c>
      <c r="G1666" s="60">
        <v>3</v>
      </c>
      <c r="H1666" s="29"/>
    </row>
    <row r="1667" spans="1:8" s="30" customFormat="1">
      <c r="A1667" s="915">
        <v>44787</v>
      </c>
      <c r="B1667" s="916" t="s">
        <v>1852</v>
      </c>
      <c r="C1667" s="24" t="s">
        <v>21</v>
      </c>
      <c r="D1667" s="1013">
        <v>10000</v>
      </c>
      <c r="E1667" s="86"/>
      <c r="F1667" s="87">
        <f t="shared" si="27"/>
        <v>254264114</v>
      </c>
      <c r="G1667" s="60">
        <v>3</v>
      </c>
      <c r="H1667" s="29"/>
    </row>
    <row r="1668" spans="1:8" s="30" customFormat="1">
      <c r="A1668" s="915">
        <v>44787</v>
      </c>
      <c r="B1668" s="916" t="s">
        <v>1852</v>
      </c>
      <c r="C1668" s="24" t="s">
        <v>21</v>
      </c>
      <c r="D1668" s="1013">
        <v>10000</v>
      </c>
      <c r="E1668" s="86"/>
      <c r="F1668" s="87">
        <f t="shared" si="27"/>
        <v>254274114</v>
      </c>
      <c r="G1668" s="60">
        <v>3</v>
      </c>
      <c r="H1668" s="29"/>
    </row>
    <row r="1669" spans="1:8" s="30" customFormat="1">
      <c r="A1669" s="915">
        <v>44787</v>
      </c>
      <c r="B1669" s="916" t="s">
        <v>1852</v>
      </c>
      <c r="C1669" s="24" t="s">
        <v>21</v>
      </c>
      <c r="D1669" s="1013">
        <v>10000</v>
      </c>
      <c r="E1669" s="86"/>
      <c r="F1669" s="87">
        <f t="shared" si="27"/>
        <v>254284114</v>
      </c>
      <c r="G1669" s="60">
        <v>3</v>
      </c>
      <c r="H1669" s="29"/>
    </row>
    <row r="1670" spans="1:8" s="30" customFormat="1">
      <c r="A1670" s="915">
        <v>44787</v>
      </c>
      <c r="B1670" s="916" t="s">
        <v>1852</v>
      </c>
      <c r="C1670" s="24" t="s">
        <v>21</v>
      </c>
      <c r="D1670" s="1013">
        <v>10000</v>
      </c>
      <c r="E1670" s="86"/>
      <c r="F1670" s="87">
        <f t="shared" si="27"/>
        <v>254294114</v>
      </c>
      <c r="G1670" s="60">
        <v>3</v>
      </c>
      <c r="H1670" s="29"/>
    </row>
    <row r="1671" spans="1:8" s="30" customFormat="1">
      <c r="A1671" s="915">
        <v>44787</v>
      </c>
      <c r="B1671" s="916" t="s">
        <v>1852</v>
      </c>
      <c r="C1671" s="24" t="s">
        <v>21</v>
      </c>
      <c r="D1671" s="1013">
        <v>10000</v>
      </c>
      <c r="E1671" s="86"/>
      <c r="F1671" s="87">
        <f t="shared" si="27"/>
        <v>254304114</v>
      </c>
      <c r="G1671" s="60">
        <v>3</v>
      </c>
      <c r="H1671" s="29"/>
    </row>
    <row r="1672" spans="1:8" s="30" customFormat="1">
      <c r="A1672" s="915">
        <v>44787</v>
      </c>
      <c r="B1672" s="916" t="s">
        <v>1852</v>
      </c>
      <c r="C1672" s="24" t="s">
        <v>21</v>
      </c>
      <c r="D1672" s="1013">
        <v>10000</v>
      </c>
      <c r="E1672" s="86"/>
      <c r="F1672" s="87">
        <f t="shared" si="27"/>
        <v>254314114</v>
      </c>
      <c r="G1672" s="60">
        <v>3</v>
      </c>
      <c r="H1672" s="29"/>
    </row>
    <row r="1673" spans="1:8" s="30" customFormat="1">
      <c r="A1673" s="915">
        <v>44787</v>
      </c>
      <c r="B1673" s="916" t="s">
        <v>1852</v>
      </c>
      <c r="C1673" s="24" t="s">
        <v>21</v>
      </c>
      <c r="D1673" s="1013">
        <v>10000</v>
      </c>
      <c r="E1673" s="86"/>
      <c r="F1673" s="87">
        <f t="shared" si="27"/>
        <v>254324114</v>
      </c>
      <c r="G1673" s="60">
        <v>3</v>
      </c>
      <c r="H1673" s="29"/>
    </row>
    <row r="1674" spans="1:8" s="30" customFormat="1">
      <c r="A1674" s="915">
        <v>44787</v>
      </c>
      <c r="B1674" s="916" t="s">
        <v>1852</v>
      </c>
      <c r="C1674" s="24" t="s">
        <v>21</v>
      </c>
      <c r="D1674" s="1013">
        <v>10000</v>
      </c>
      <c r="E1674" s="86"/>
      <c r="F1674" s="87">
        <f t="shared" si="27"/>
        <v>254334114</v>
      </c>
      <c r="G1674" s="60">
        <v>3</v>
      </c>
      <c r="H1674" s="29"/>
    </row>
    <row r="1675" spans="1:8" s="30" customFormat="1">
      <c r="A1675" s="915">
        <v>44787</v>
      </c>
      <c r="B1675" s="916" t="s">
        <v>1852</v>
      </c>
      <c r="C1675" s="24" t="s">
        <v>21</v>
      </c>
      <c r="D1675" s="1013">
        <v>10000</v>
      </c>
      <c r="E1675" s="86"/>
      <c r="F1675" s="87">
        <f t="shared" si="27"/>
        <v>254344114</v>
      </c>
      <c r="G1675" s="60">
        <v>3</v>
      </c>
      <c r="H1675" s="29"/>
    </row>
    <row r="1676" spans="1:8" s="30" customFormat="1">
      <c r="A1676" s="915">
        <v>44787</v>
      </c>
      <c r="B1676" s="916" t="s">
        <v>1852</v>
      </c>
      <c r="C1676" s="24" t="s">
        <v>21</v>
      </c>
      <c r="D1676" s="1013">
        <v>20000</v>
      </c>
      <c r="E1676" s="86"/>
      <c r="F1676" s="87">
        <f t="shared" si="27"/>
        <v>254364114</v>
      </c>
      <c r="G1676" s="60">
        <v>3</v>
      </c>
      <c r="H1676" s="29"/>
    </row>
    <row r="1677" spans="1:8" s="30" customFormat="1">
      <c r="A1677" s="915">
        <v>44787</v>
      </c>
      <c r="B1677" s="916" t="s">
        <v>1852</v>
      </c>
      <c r="C1677" s="24" t="s">
        <v>21</v>
      </c>
      <c r="D1677" s="1013">
        <v>10000</v>
      </c>
      <c r="E1677" s="86"/>
      <c r="F1677" s="87">
        <f t="shared" si="27"/>
        <v>254374114</v>
      </c>
      <c r="G1677" s="60">
        <v>3</v>
      </c>
      <c r="H1677" s="29"/>
    </row>
    <row r="1678" spans="1:8" s="30" customFormat="1">
      <c r="A1678" s="915">
        <v>44787</v>
      </c>
      <c r="B1678" s="916" t="s">
        <v>1852</v>
      </c>
      <c r="C1678" s="24" t="s">
        <v>21</v>
      </c>
      <c r="D1678" s="1013">
        <v>10000</v>
      </c>
      <c r="E1678" s="86"/>
      <c r="F1678" s="87">
        <f t="shared" si="27"/>
        <v>254384114</v>
      </c>
      <c r="G1678" s="60">
        <v>3</v>
      </c>
      <c r="H1678" s="29"/>
    </row>
    <row r="1679" spans="1:8" s="30" customFormat="1">
      <c r="A1679" s="915">
        <v>44787</v>
      </c>
      <c r="B1679" s="916" t="s">
        <v>1852</v>
      </c>
      <c r="C1679" s="24" t="s">
        <v>21</v>
      </c>
      <c r="D1679" s="1013">
        <v>10000</v>
      </c>
      <c r="E1679" s="86"/>
      <c r="F1679" s="87">
        <f t="shared" si="27"/>
        <v>254394114</v>
      </c>
      <c r="G1679" s="60">
        <v>3</v>
      </c>
      <c r="H1679" s="29"/>
    </row>
    <row r="1680" spans="1:8" s="30" customFormat="1">
      <c r="A1680" s="915">
        <v>44787</v>
      </c>
      <c r="B1680" s="916" t="s">
        <v>1852</v>
      </c>
      <c r="C1680" s="24" t="s">
        <v>21</v>
      </c>
      <c r="D1680" s="1013">
        <v>10000</v>
      </c>
      <c r="E1680" s="86"/>
      <c r="F1680" s="87">
        <f t="shared" si="27"/>
        <v>254404114</v>
      </c>
      <c r="G1680" s="60">
        <v>3</v>
      </c>
      <c r="H1680" s="29"/>
    </row>
    <row r="1681" spans="1:8" s="30" customFormat="1">
      <c r="A1681" s="915">
        <v>44787</v>
      </c>
      <c r="B1681" s="916" t="s">
        <v>1852</v>
      </c>
      <c r="C1681" s="24" t="s">
        <v>21</v>
      </c>
      <c r="D1681" s="1013">
        <v>20000</v>
      </c>
      <c r="E1681" s="86"/>
      <c r="F1681" s="87">
        <f t="shared" si="27"/>
        <v>254424114</v>
      </c>
      <c r="G1681" s="60">
        <v>3</v>
      </c>
      <c r="H1681" s="29"/>
    </row>
    <row r="1682" spans="1:8" s="30" customFormat="1">
      <c r="A1682" s="915">
        <v>44787</v>
      </c>
      <c r="B1682" s="916" t="s">
        <v>1852</v>
      </c>
      <c r="C1682" s="24" t="s">
        <v>21</v>
      </c>
      <c r="D1682" s="1013">
        <v>20000</v>
      </c>
      <c r="E1682" s="86"/>
      <c r="F1682" s="87">
        <f t="shared" si="27"/>
        <v>254444114</v>
      </c>
      <c r="G1682" s="60">
        <v>3</v>
      </c>
      <c r="H1682" s="29"/>
    </row>
    <row r="1683" spans="1:8" s="30" customFormat="1">
      <c r="A1683" s="915">
        <v>44787</v>
      </c>
      <c r="B1683" s="916" t="s">
        <v>1852</v>
      </c>
      <c r="C1683" s="24" t="s">
        <v>21</v>
      </c>
      <c r="D1683" s="1013">
        <v>10000</v>
      </c>
      <c r="E1683" s="86"/>
      <c r="F1683" s="87">
        <f t="shared" si="27"/>
        <v>254454114</v>
      </c>
      <c r="G1683" s="60">
        <v>3</v>
      </c>
      <c r="H1683" s="29"/>
    </row>
    <row r="1684" spans="1:8" s="30" customFormat="1">
      <c r="A1684" s="915">
        <v>44787</v>
      </c>
      <c r="B1684" s="916" t="s">
        <v>1852</v>
      </c>
      <c r="C1684" s="24" t="s">
        <v>21</v>
      </c>
      <c r="D1684" s="1013">
        <v>10000</v>
      </c>
      <c r="E1684" s="86"/>
      <c r="F1684" s="87">
        <f t="shared" si="27"/>
        <v>254464114</v>
      </c>
      <c r="G1684" s="60">
        <v>3</v>
      </c>
      <c r="H1684" s="29"/>
    </row>
    <row r="1685" spans="1:8" s="30" customFormat="1">
      <c r="A1685" s="915">
        <v>44787</v>
      </c>
      <c r="B1685" s="916" t="s">
        <v>1852</v>
      </c>
      <c r="C1685" s="24" t="s">
        <v>21</v>
      </c>
      <c r="D1685" s="1013">
        <v>10000</v>
      </c>
      <c r="E1685" s="86"/>
      <c r="F1685" s="87">
        <f t="shared" si="27"/>
        <v>254474114</v>
      </c>
      <c r="G1685" s="60">
        <v>3</v>
      </c>
      <c r="H1685" s="29"/>
    </row>
    <row r="1686" spans="1:8" s="30" customFormat="1">
      <c r="A1686" s="915">
        <v>44787</v>
      </c>
      <c r="B1686" s="916" t="s">
        <v>1852</v>
      </c>
      <c r="C1686" s="24" t="s">
        <v>21</v>
      </c>
      <c r="D1686" s="1013">
        <v>20000</v>
      </c>
      <c r="E1686" s="86"/>
      <c r="F1686" s="87">
        <f t="shared" si="27"/>
        <v>254494114</v>
      </c>
      <c r="G1686" s="60">
        <v>3</v>
      </c>
      <c r="H1686" s="29"/>
    </row>
    <row r="1687" spans="1:8" s="30" customFormat="1">
      <c r="A1687" s="915">
        <v>44787</v>
      </c>
      <c r="B1687" s="916" t="s">
        <v>1852</v>
      </c>
      <c r="C1687" s="24" t="s">
        <v>21</v>
      </c>
      <c r="D1687" s="1013">
        <v>10000</v>
      </c>
      <c r="E1687" s="86"/>
      <c r="F1687" s="87">
        <f t="shared" si="27"/>
        <v>254504114</v>
      </c>
      <c r="G1687" s="60">
        <v>3</v>
      </c>
      <c r="H1687" s="29"/>
    </row>
    <row r="1688" spans="1:8" s="30" customFormat="1">
      <c r="A1688" s="915">
        <v>44787</v>
      </c>
      <c r="B1688" s="916" t="s">
        <v>1852</v>
      </c>
      <c r="C1688" s="24" t="s">
        <v>21</v>
      </c>
      <c r="D1688" s="1013">
        <v>10000</v>
      </c>
      <c r="E1688" s="86"/>
      <c r="F1688" s="87">
        <f t="shared" si="27"/>
        <v>254514114</v>
      </c>
      <c r="G1688" s="60">
        <v>3</v>
      </c>
      <c r="H1688" s="29"/>
    </row>
    <row r="1689" spans="1:8" s="30" customFormat="1">
      <c r="A1689" s="915">
        <v>44787</v>
      </c>
      <c r="B1689" s="916" t="s">
        <v>1852</v>
      </c>
      <c r="C1689" s="24" t="s">
        <v>21</v>
      </c>
      <c r="D1689" s="1013">
        <v>10000</v>
      </c>
      <c r="E1689" s="86"/>
      <c r="F1689" s="87">
        <f t="shared" si="27"/>
        <v>254524114</v>
      </c>
      <c r="G1689" s="60">
        <v>3</v>
      </c>
      <c r="H1689" s="29"/>
    </row>
    <row r="1690" spans="1:8" s="30" customFormat="1">
      <c r="A1690" s="915">
        <v>44787</v>
      </c>
      <c r="B1690" s="916" t="s">
        <v>1852</v>
      </c>
      <c r="C1690" s="24" t="s">
        <v>21</v>
      </c>
      <c r="D1690" s="1013">
        <v>10000</v>
      </c>
      <c r="E1690" s="86"/>
      <c r="F1690" s="87">
        <f t="shared" si="27"/>
        <v>254534114</v>
      </c>
      <c r="G1690" s="60">
        <v>3</v>
      </c>
      <c r="H1690" s="29"/>
    </row>
    <row r="1691" spans="1:8" s="30" customFormat="1">
      <c r="A1691" s="915">
        <v>44787</v>
      </c>
      <c r="B1691" s="916" t="s">
        <v>1852</v>
      </c>
      <c r="C1691" s="24" t="s">
        <v>21</v>
      </c>
      <c r="D1691" s="1013">
        <v>10000</v>
      </c>
      <c r="E1691" s="86"/>
      <c r="F1691" s="87">
        <f t="shared" si="27"/>
        <v>254544114</v>
      </c>
      <c r="G1691" s="60">
        <v>3</v>
      </c>
      <c r="H1691" s="29"/>
    </row>
    <row r="1692" spans="1:8" s="30" customFormat="1">
      <c r="A1692" s="915">
        <v>44787</v>
      </c>
      <c r="B1692" s="916" t="s">
        <v>1852</v>
      </c>
      <c r="C1692" s="24" t="s">
        <v>21</v>
      </c>
      <c r="D1692" s="1013">
        <v>10000</v>
      </c>
      <c r="E1692" s="86"/>
      <c r="F1692" s="87">
        <f t="shared" si="27"/>
        <v>254554114</v>
      </c>
      <c r="G1692" s="60">
        <v>3</v>
      </c>
      <c r="H1692" s="29"/>
    </row>
    <row r="1693" spans="1:8" s="30" customFormat="1">
      <c r="A1693" s="915">
        <v>44787</v>
      </c>
      <c r="B1693" s="916" t="s">
        <v>1852</v>
      </c>
      <c r="C1693" s="24" t="s">
        <v>21</v>
      </c>
      <c r="D1693" s="1013">
        <v>10000</v>
      </c>
      <c r="E1693" s="86"/>
      <c r="F1693" s="87">
        <f t="shared" si="27"/>
        <v>254564114</v>
      </c>
      <c r="G1693" s="60">
        <v>3</v>
      </c>
      <c r="H1693" s="29"/>
    </row>
    <row r="1694" spans="1:8" s="30" customFormat="1">
      <c r="A1694" s="915">
        <v>44787</v>
      </c>
      <c r="B1694" s="916" t="s">
        <v>1852</v>
      </c>
      <c r="C1694" s="24" t="s">
        <v>21</v>
      </c>
      <c r="D1694" s="1013">
        <v>20000</v>
      </c>
      <c r="E1694" s="86"/>
      <c r="F1694" s="87">
        <f t="shared" si="27"/>
        <v>254584114</v>
      </c>
      <c r="G1694" s="60">
        <v>3</v>
      </c>
      <c r="H1694" s="29"/>
    </row>
    <row r="1695" spans="1:8" s="30" customFormat="1">
      <c r="A1695" s="915">
        <v>44787</v>
      </c>
      <c r="B1695" s="916" t="s">
        <v>1852</v>
      </c>
      <c r="C1695" s="24" t="s">
        <v>21</v>
      </c>
      <c r="D1695" s="1013">
        <v>10000</v>
      </c>
      <c r="E1695" s="86"/>
      <c r="F1695" s="87">
        <f t="shared" si="27"/>
        <v>254594114</v>
      </c>
      <c r="G1695" s="60">
        <v>3</v>
      </c>
      <c r="H1695" s="29"/>
    </row>
    <row r="1696" spans="1:8" s="30" customFormat="1">
      <c r="A1696" s="915">
        <v>44787</v>
      </c>
      <c r="B1696" s="916" t="s">
        <v>1852</v>
      </c>
      <c r="C1696" s="24" t="s">
        <v>21</v>
      </c>
      <c r="D1696" s="1013">
        <v>2000</v>
      </c>
      <c r="E1696" s="86"/>
      <c r="F1696" s="87">
        <f t="shared" si="27"/>
        <v>254596114</v>
      </c>
      <c r="G1696" s="60">
        <v>3</v>
      </c>
      <c r="H1696" s="29"/>
    </row>
    <row r="1697" spans="1:8" s="30" customFormat="1">
      <c r="A1697" s="915">
        <v>44787</v>
      </c>
      <c r="B1697" s="916" t="s">
        <v>1852</v>
      </c>
      <c r="C1697" s="24" t="s">
        <v>21</v>
      </c>
      <c r="D1697" s="1013">
        <v>10000</v>
      </c>
      <c r="E1697" s="86"/>
      <c r="F1697" s="87">
        <f t="shared" si="27"/>
        <v>254606114</v>
      </c>
      <c r="G1697" s="60">
        <v>3</v>
      </c>
      <c r="H1697" s="29"/>
    </row>
    <row r="1698" spans="1:8" s="30" customFormat="1">
      <c r="A1698" s="915">
        <v>44787</v>
      </c>
      <c r="B1698" s="916" t="s">
        <v>1852</v>
      </c>
      <c r="C1698" s="24" t="s">
        <v>21</v>
      </c>
      <c r="D1698" s="1013">
        <v>10000</v>
      </c>
      <c r="E1698" s="86"/>
      <c r="F1698" s="87">
        <f t="shared" ref="F1698:F1761" si="28">F1697+D1698-E1698</f>
        <v>254616114</v>
      </c>
      <c r="G1698" s="60">
        <v>3</v>
      </c>
      <c r="H1698" s="29"/>
    </row>
    <row r="1699" spans="1:8" s="30" customFormat="1">
      <c r="A1699" s="915">
        <v>44787</v>
      </c>
      <c r="B1699" s="916" t="s">
        <v>1852</v>
      </c>
      <c r="C1699" s="24" t="s">
        <v>21</v>
      </c>
      <c r="D1699" s="1013">
        <v>10000</v>
      </c>
      <c r="E1699" s="86"/>
      <c r="F1699" s="87">
        <f t="shared" si="28"/>
        <v>254626114</v>
      </c>
      <c r="G1699" s="60">
        <v>3</v>
      </c>
      <c r="H1699" s="29"/>
    </row>
    <row r="1700" spans="1:8" s="30" customFormat="1">
      <c r="A1700" s="915">
        <v>44787</v>
      </c>
      <c r="B1700" s="916" t="s">
        <v>1852</v>
      </c>
      <c r="C1700" s="24" t="s">
        <v>21</v>
      </c>
      <c r="D1700" s="1013">
        <v>5000</v>
      </c>
      <c r="E1700" s="86"/>
      <c r="F1700" s="87">
        <f t="shared" si="28"/>
        <v>254631114</v>
      </c>
      <c r="G1700" s="60">
        <v>3</v>
      </c>
      <c r="H1700" s="29"/>
    </row>
    <row r="1701" spans="1:8" s="30" customFormat="1">
      <c r="A1701" s="915">
        <v>44787</v>
      </c>
      <c r="B1701" s="916" t="s">
        <v>1852</v>
      </c>
      <c r="C1701" s="24" t="s">
        <v>21</v>
      </c>
      <c r="D1701" s="1013">
        <v>10000</v>
      </c>
      <c r="E1701" s="86"/>
      <c r="F1701" s="87">
        <f t="shared" si="28"/>
        <v>254641114</v>
      </c>
      <c r="G1701" s="60">
        <v>3</v>
      </c>
      <c r="H1701" s="29"/>
    </row>
    <row r="1702" spans="1:8" s="30" customFormat="1">
      <c r="A1702" s="915">
        <v>44787</v>
      </c>
      <c r="B1702" s="916" t="s">
        <v>1852</v>
      </c>
      <c r="C1702" s="24" t="s">
        <v>21</v>
      </c>
      <c r="D1702" s="1013">
        <v>10000</v>
      </c>
      <c r="E1702" s="86"/>
      <c r="F1702" s="87">
        <f t="shared" si="28"/>
        <v>254651114</v>
      </c>
      <c r="G1702" s="60">
        <v>3</v>
      </c>
      <c r="H1702" s="29"/>
    </row>
    <row r="1703" spans="1:8" s="30" customFormat="1">
      <c r="A1703" s="915">
        <v>44787</v>
      </c>
      <c r="B1703" s="916" t="s">
        <v>1852</v>
      </c>
      <c r="C1703" s="24" t="s">
        <v>21</v>
      </c>
      <c r="D1703" s="1013">
        <v>20000</v>
      </c>
      <c r="E1703" s="86"/>
      <c r="F1703" s="87">
        <f t="shared" si="28"/>
        <v>254671114</v>
      </c>
      <c r="G1703" s="60">
        <v>3</v>
      </c>
      <c r="H1703" s="29"/>
    </row>
    <row r="1704" spans="1:8" s="30" customFormat="1">
      <c r="A1704" s="915">
        <v>44787</v>
      </c>
      <c r="B1704" s="916" t="s">
        <v>1852</v>
      </c>
      <c r="C1704" s="24" t="s">
        <v>21</v>
      </c>
      <c r="D1704" s="1013">
        <v>10000</v>
      </c>
      <c r="E1704" s="86"/>
      <c r="F1704" s="87">
        <f t="shared" si="28"/>
        <v>254681114</v>
      </c>
      <c r="G1704" s="60">
        <v>3</v>
      </c>
      <c r="H1704" s="29"/>
    </row>
    <row r="1705" spans="1:8" s="30" customFormat="1">
      <c r="A1705" s="915">
        <v>44787</v>
      </c>
      <c r="B1705" s="916" t="s">
        <v>1852</v>
      </c>
      <c r="C1705" s="24" t="s">
        <v>21</v>
      </c>
      <c r="D1705" s="1013">
        <v>10000</v>
      </c>
      <c r="E1705" s="86"/>
      <c r="F1705" s="87">
        <f t="shared" si="28"/>
        <v>254691114</v>
      </c>
      <c r="G1705" s="60">
        <v>3</v>
      </c>
      <c r="H1705" s="29"/>
    </row>
    <row r="1706" spans="1:8" s="30" customFormat="1">
      <c r="A1706" s="915">
        <v>44787</v>
      </c>
      <c r="B1706" s="916" t="s">
        <v>1852</v>
      </c>
      <c r="C1706" s="24" t="s">
        <v>21</v>
      </c>
      <c r="D1706" s="1013">
        <v>10000</v>
      </c>
      <c r="E1706" s="86"/>
      <c r="F1706" s="87">
        <f t="shared" si="28"/>
        <v>254701114</v>
      </c>
      <c r="G1706" s="60">
        <v>3</v>
      </c>
      <c r="H1706" s="29"/>
    </row>
    <row r="1707" spans="1:8" s="30" customFormat="1">
      <c r="A1707" s="915">
        <v>44787</v>
      </c>
      <c r="B1707" s="916" t="s">
        <v>1852</v>
      </c>
      <c r="C1707" s="24" t="s">
        <v>21</v>
      </c>
      <c r="D1707" s="1013">
        <v>10000</v>
      </c>
      <c r="E1707" s="86"/>
      <c r="F1707" s="87">
        <f t="shared" si="28"/>
        <v>254711114</v>
      </c>
      <c r="G1707" s="60">
        <v>3</v>
      </c>
      <c r="H1707" s="29"/>
    </row>
    <row r="1708" spans="1:8" s="30" customFormat="1">
      <c r="A1708" s="915">
        <v>44787</v>
      </c>
      <c r="B1708" s="916" t="s">
        <v>1852</v>
      </c>
      <c r="C1708" s="24" t="s">
        <v>21</v>
      </c>
      <c r="D1708" s="1013">
        <v>10000</v>
      </c>
      <c r="E1708" s="86"/>
      <c r="F1708" s="87">
        <f t="shared" si="28"/>
        <v>254721114</v>
      </c>
      <c r="G1708" s="60">
        <v>3</v>
      </c>
      <c r="H1708" s="29"/>
    </row>
    <row r="1709" spans="1:8" s="30" customFormat="1">
      <c r="A1709" s="915">
        <v>44787</v>
      </c>
      <c r="B1709" s="916" t="s">
        <v>1852</v>
      </c>
      <c r="C1709" s="24" t="s">
        <v>21</v>
      </c>
      <c r="D1709" s="1013">
        <v>20000</v>
      </c>
      <c r="E1709" s="86"/>
      <c r="F1709" s="87">
        <f t="shared" si="28"/>
        <v>254741114</v>
      </c>
      <c r="G1709" s="60">
        <v>3</v>
      </c>
      <c r="H1709" s="29"/>
    </row>
    <row r="1710" spans="1:8" s="30" customFormat="1">
      <c r="A1710" s="915">
        <v>44787</v>
      </c>
      <c r="B1710" s="916" t="s">
        <v>1852</v>
      </c>
      <c r="C1710" s="24" t="s">
        <v>21</v>
      </c>
      <c r="D1710" s="1013">
        <v>10000</v>
      </c>
      <c r="E1710" s="86"/>
      <c r="F1710" s="87">
        <f t="shared" si="28"/>
        <v>254751114</v>
      </c>
      <c r="G1710" s="60">
        <v>3</v>
      </c>
      <c r="H1710" s="29"/>
    </row>
    <row r="1711" spans="1:8" s="30" customFormat="1">
      <c r="A1711" s="915">
        <v>44787</v>
      </c>
      <c r="B1711" s="916" t="s">
        <v>1852</v>
      </c>
      <c r="C1711" s="24" t="s">
        <v>21</v>
      </c>
      <c r="D1711" s="1013">
        <v>20000</v>
      </c>
      <c r="E1711" s="86"/>
      <c r="F1711" s="87">
        <f t="shared" si="28"/>
        <v>254771114</v>
      </c>
      <c r="G1711" s="60">
        <v>3</v>
      </c>
      <c r="H1711" s="29"/>
    </row>
    <row r="1712" spans="1:8" s="30" customFormat="1">
      <c r="A1712" s="915">
        <v>44787</v>
      </c>
      <c r="B1712" s="916" t="s">
        <v>1852</v>
      </c>
      <c r="C1712" s="24" t="s">
        <v>21</v>
      </c>
      <c r="D1712" s="1013">
        <v>10000</v>
      </c>
      <c r="E1712" s="86"/>
      <c r="F1712" s="87">
        <f t="shared" si="28"/>
        <v>254781114</v>
      </c>
      <c r="G1712" s="60">
        <v>3</v>
      </c>
      <c r="H1712" s="29"/>
    </row>
    <row r="1713" spans="1:8" s="30" customFormat="1">
      <c r="A1713" s="915">
        <v>44787</v>
      </c>
      <c r="B1713" s="916" t="s">
        <v>1852</v>
      </c>
      <c r="C1713" s="24" t="s">
        <v>21</v>
      </c>
      <c r="D1713" s="1013">
        <v>10000</v>
      </c>
      <c r="E1713" s="86"/>
      <c r="F1713" s="87">
        <f t="shared" si="28"/>
        <v>254791114</v>
      </c>
      <c r="G1713" s="60">
        <v>3</v>
      </c>
      <c r="H1713" s="29"/>
    </row>
    <row r="1714" spans="1:8" s="30" customFormat="1">
      <c r="A1714" s="915">
        <v>44787</v>
      </c>
      <c r="B1714" s="916" t="s">
        <v>1852</v>
      </c>
      <c r="C1714" s="24" t="s">
        <v>21</v>
      </c>
      <c r="D1714" s="1013">
        <v>10000</v>
      </c>
      <c r="E1714" s="86"/>
      <c r="F1714" s="87">
        <f t="shared" si="28"/>
        <v>254801114</v>
      </c>
      <c r="G1714" s="60">
        <v>3</v>
      </c>
      <c r="H1714" s="29"/>
    </row>
    <row r="1715" spans="1:8" s="30" customFormat="1">
      <c r="A1715" s="915">
        <v>44787</v>
      </c>
      <c r="B1715" s="916" t="s">
        <v>1852</v>
      </c>
      <c r="C1715" s="24" t="s">
        <v>21</v>
      </c>
      <c r="D1715" s="1013">
        <v>10000</v>
      </c>
      <c r="E1715" s="86"/>
      <c r="F1715" s="87">
        <f t="shared" si="28"/>
        <v>254811114</v>
      </c>
      <c r="G1715" s="60">
        <v>3</v>
      </c>
      <c r="H1715" s="29"/>
    </row>
    <row r="1716" spans="1:8" s="30" customFormat="1">
      <c r="A1716" s="915">
        <v>44787</v>
      </c>
      <c r="B1716" s="916" t="s">
        <v>1852</v>
      </c>
      <c r="C1716" s="24" t="s">
        <v>21</v>
      </c>
      <c r="D1716" s="1013">
        <v>10000</v>
      </c>
      <c r="E1716" s="86"/>
      <c r="F1716" s="87">
        <f t="shared" si="28"/>
        <v>254821114</v>
      </c>
      <c r="G1716" s="60">
        <v>3</v>
      </c>
      <c r="H1716" s="29"/>
    </row>
    <row r="1717" spans="1:8" s="30" customFormat="1">
      <c r="A1717" s="915">
        <v>44787</v>
      </c>
      <c r="B1717" s="916" t="s">
        <v>1852</v>
      </c>
      <c r="C1717" s="24" t="s">
        <v>21</v>
      </c>
      <c r="D1717" s="1013">
        <v>10000</v>
      </c>
      <c r="E1717" s="86"/>
      <c r="F1717" s="87">
        <f t="shared" si="28"/>
        <v>254831114</v>
      </c>
      <c r="G1717" s="60">
        <v>3</v>
      </c>
      <c r="H1717" s="29"/>
    </row>
    <row r="1718" spans="1:8" s="30" customFormat="1">
      <c r="A1718" s="915">
        <v>44787</v>
      </c>
      <c r="B1718" s="916" t="s">
        <v>1852</v>
      </c>
      <c r="C1718" s="24" t="s">
        <v>21</v>
      </c>
      <c r="D1718" s="1013">
        <v>10000</v>
      </c>
      <c r="E1718" s="86"/>
      <c r="F1718" s="87">
        <f t="shared" si="28"/>
        <v>254841114</v>
      </c>
      <c r="G1718" s="60">
        <v>3</v>
      </c>
      <c r="H1718" s="29"/>
    </row>
    <row r="1719" spans="1:8" s="30" customFormat="1">
      <c r="A1719" s="915">
        <v>44787</v>
      </c>
      <c r="B1719" s="916" t="s">
        <v>1852</v>
      </c>
      <c r="C1719" s="24" t="s">
        <v>21</v>
      </c>
      <c r="D1719" s="1013">
        <v>5000</v>
      </c>
      <c r="E1719" s="86"/>
      <c r="F1719" s="87">
        <f t="shared" si="28"/>
        <v>254846114</v>
      </c>
      <c r="G1719" s="60">
        <v>3</v>
      </c>
      <c r="H1719" s="29"/>
    </row>
    <row r="1720" spans="1:8" s="30" customFormat="1">
      <c r="A1720" s="915">
        <v>44787</v>
      </c>
      <c r="B1720" s="916" t="s">
        <v>1852</v>
      </c>
      <c r="C1720" s="24" t="s">
        <v>21</v>
      </c>
      <c r="D1720" s="1013">
        <v>10000</v>
      </c>
      <c r="E1720" s="86"/>
      <c r="F1720" s="87">
        <f t="shared" si="28"/>
        <v>254856114</v>
      </c>
      <c r="G1720" s="60">
        <v>3</v>
      </c>
      <c r="H1720" s="29"/>
    </row>
    <row r="1721" spans="1:8" s="30" customFormat="1">
      <c r="A1721" s="915">
        <v>44787</v>
      </c>
      <c r="B1721" s="916" t="s">
        <v>1852</v>
      </c>
      <c r="C1721" s="24" t="s">
        <v>21</v>
      </c>
      <c r="D1721" s="1013">
        <v>10000</v>
      </c>
      <c r="E1721" s="86"/>
      <c r="F1721" s="87">
        <f t="shared" si="28"/>
        <v>254866114</v>
      </c>
      <c r="G1721" s="60">
        <v>3</v>
      </c>
      <c r="H1721" s="29"/>
    </row>
    <row r="1722" spans="1:8" s="30" customFormat="1">
      <c r="A1722" s="915">
        <v>44787</v>
      </c>
      <c r="B1722" s="916" t="s">
        <v>1852</v>
      </c>
      <c r="C1722" s="24" t="s">
        <v>21</v>
      </c>
      <c r="D1722" s="1013">
        <v>20000</v>
      </c>
      <c r="E1722" s="86"/>
      <c r="F1722" s="87">
        <f t="shared" si="28"/>
        <v>254886114</v>
      </c>
      <c r="G1722" s="60">
        <v>3</v>
      </c>
      <c r="H1722" s="29"/>
    </row>
    <row r="1723" spans="1:8" s="30" customFormat="1">
      <c r="A1723" s="915">
        <v>44787</v>
      </c>
      <c r="B1723" s="916" t="s">
        <v>1852</v>
      </c>
      <c r="C1723" s="24" t="s">
        <v>21</v>
      </c>
      <c r="D1723" s="1013">
        <v>10000</v>
      </c>
      <c r="E1723" s="86"/>
      <c r="F1723" s="87">
        <f t="shared" si="28"/>
        <v>254896114</v>
      </c>
      <c r="G1723" s="60">
        <v>3</v>
      </c>
      <c r="H1723" s="29"/>
    </row>
    <row r="1724" spans="1:8" s="30" customFormat="1">
      <c r="A1724" s="915">
        <v>44787</v>
      </c>
      <c r="B1724" s="916" t="s">
        <v>1852</v>
      </c>
      <c r="C1724" s="24" t="s">
        <v>21</v>
      </c>
      <c r="D1724" s="1013">
        <v>2000</v>
      </c>
      <c r="E1724" s="86"/>
      <c r="F1724" s="87">
        <f t="shared" si="28"/>
        <v>254898114</v>
      </c>
      <c r="G1724" s="60">
        <v>3</v>
      </c>
      <c r="H1724" s="29"/>
    </row>
    <row r="1725" spans="1:8" s="30" customFormat="1">
      <c r="A1725" s="915">
        <v>44787</v>
      </c>
      <c r="B1725" s="916" t="s">
        <v>1852</v>
      </c>
      <c r="C1725" s="24" t="s">
        <v>21</v>
      </c>
      <c r="D1725" s="1013">
        <v>10000</v>
      </c>
      <c r="E1725" s="86"/>
      <c r="F1725" s="87">
        <f t="shared" si="28"/>
        <v>254908114</v>
      </c>
      <c r="G1725" s="60">
        <v>3</v>
      </c>
      <c r="H1725" s="29"/>
    </row>
    <row r="1726" spans="1:8" s="30" customFormat="1">
      <c r="A1726" s="915">
        <v>44787</v>
      </c>
      <c r="B1726" s="916" t="s">
        <v>1852</v>
      </c>
      <c r="C1726" s="24" t="s">
        <v>21</v>
      </c>
      <c r="D1726" s="1013">
        <v>10000</v>
      </c>
      <c r="E1726" s="86"/>
      <c r="F1726" s="87">
        <f t="shared" si="28"/>
        <v>254918114</v>
      </c>
      <c r="G1726" s="60">
        <v>3</v>
      </c>
      <c r="H1726" s="29"/>
    </row>
    <row r="1727" spans="1:8" s="30" customFormat="1">
      <c r="A1727" s="915">
        <v>44788</v>
      </c>
      <c r="B1727" s="916" t="s">
        <v>1853</v>
      </c>
      <c r="C1727" s="24" t="s">
        <v>21</v>
      </c>
      <c r="D1727" s="1013">
        <v>10000</v>
      </c>
      <c r="E1727" s="86"/>
      <c r="F1727" s="87">
        <f t="shared" si="28"/>
        <v>254928114</v>
      </c>
      <c r="G1727" s="60">
        <v>3</v>
      </c>
      <c r="H1727" s="29"/>
    </row>
    <row r="1728" spans="1:8" s="30" customFormat="1">
      <c r="A1728" s="915">
        <v>44788</v>
      </c>
      <c r="B1728" s="916" t="s">
        <v>1853</v>
      </c>
      <c r="C1728" s="24" t="s">
        <v>21</v>
      </c>
      <c r="D1728" s="1013">
        <v>10000</v>
      </c>
      <c r="E1728" s="86"/>
      <c r="F1728" s="87">
        <f t="shared" si="28"/>
        <v>254938114</v>
      </c>
      <c r="G1728" s="60">
        <v>3</v>
      </c>
      <c r="H1728" s="29"/>
    </row>
    <row r="1729" spans="1:8" s="30" customFormat="1">
      <c r="A1729" s="915">
        <v>44788</v>
      </c>
      <c r="B1729" s="916" t="s">
        <v>1853</v>
      </c>
      <c r="C1729" s="24" t="s">
        <v>21</v>
      </c>
      <c r="D1729" s="1013">
        <v>7000</v>
      </c>
      <c r="E1729" s="86"/>
      <c r="F1729" s="87">
        <f t="shared" si="28"/>
        <v>254945114</v>
      </c>
      <c r="G1729" s="60">
        <v>3</v>
      </c>
      <c r="H1729" s="29"/>
    </row>
    <row r="1730" spans="1:8" s="30" customFormat="1">
      <c r="A1730" s="915">
        <v>44788</v>
      </c>
      <c r="B1730" s="916" t="s">
        <v>1853</v>
      </c>
      <c r="C1730" s="24" t="s">
        <v>21</v>
      </c>
      <c r="D1730" s="1013">
        <v>10000</v>
      </c>
      <c r="E1730" s="86"/>
      <c r="F1730" s="87">
        <f t="shared" si="28"/>
        <v>254955114</v>
      </c>
      <c r="G1730" s="60">
        <v>3</v>
      </c>
      <c r="H1730" s="29"/>
    </row>
    <row r="1731" spans="1:8" s="30" customFormat="1">
      <c r="A1731" s="915">
        <v>44788</v>
      </c>
      <c r="B1731" s="916" t="s">
        <v>1853</v>
      </c>
      <c r="C1731" s="24" t="s">
        <v>21</v>
      </c>
      <c r="D1731" s="1013">
        <v>10000</v>
      </c>
      <c r="E1731" s="86"/>
      <c r="F1731" s="87">
        <f t="shared" si="28"/>
        <v>254965114</v>
      </c>
      <c r="G1731" s="60">
        <v>3</v>
      </c>
      <c r="H1731" s="29"/>
    </row>
    <row r="1732" spans="1:8" s="30" customFormat="1">
      <c r="A1732" s="915">
        <v>44788</v>
      </c>
      <c r="B1732" s="916" t="s">
        <v>1853</v>
      </c>
      <c r="C1732" s="24" t="s">
        <v>21</v>
      </c>
      <c r="D1732" s="1013">
        <v>10000</v>
      </c>
      <c r="E1732" s="86"/>
      <c r="F1732" s="87">
        <f t="shared" si="28"/>
        <v>254975114</v>
      </c>
      <c r="G1732" s="60">
        <v>3</v>
      </c>
      <c r="H1732" s="29"/>
    </row>
    <row r="1733" spans="1:8" s="30" customFormat="1">
      <c r="A1733" s="915">
        <v>44788</v>
      </c>
      <c r="B1733" s="916" t="s">
        <v>1853</v>
      </c>
      <c r="C1733" s="24" t="s">
        <v>21</v>
      </c>
      <c r="D1733" s="1013">
        <v>10000</v>
      </c>
      <c r="E1733" s="86"/>
      <c r="F1733" s="87">
        <f t="shared" si="28"/>
        <v>254985114</v>
      </c>
      <c r="G1733" s="60">
        <v>3</v>
      </c>
      <c r="H1733" s="29"/>
    </row>
    <row r="1734" spans="1:8" s="30" customFormat="1">
      <c r="A1734" s="915">
        <v>44788</v>
      </c>
      <c r="B1734" s="916" t="s">
        <v>1853</v>
      </c>
      <c r="C1734" s="24" t="s">
        <v>21</v>
      </c>
      <c r="D1734" s="1013">
        <v>10000</v>
      </c>
      <c r="E1734" s="86"/>
      <c r="F1734" s="87">
        <f t="shared" si="28"/>
        <v>254995114</v>
      </c>
      <c r="G1734" s="60">
        <v>3</v>
      </c>
      <c r="H1734" s="29"/>
    </row>
    <row r="1735" spans="1:8" s="30" customFormat="1">
      <c r="A1735" s="915">
        <v>44788</v>
      </c>
      <c r="B1735" s="916" t="s">
        <v>1853</v>
      </c>
      <c r="C1735" s="24" t="s">
        <v>21</v>
      </c>
      <c r="D1735" s="1013">
        <v>10000</v>
      </c>
      <c r="E1735" s="86"/>
      <c r="F1735" s="87">
        <f t="shared" si="28"/>
        <v>255005114</v>
      </c>
      <c r="G1735" s="60">
        <v>3</v>
      </c>
      <c r="H1735" s="29"/>
    </row>
    <row r="1736" spans="1:8" s="30" customFormat="1">
      <c r="A1736" s="915">
        <v>44788</v>
      </c>
      <c r="B1736" s="916" t="s">
        <v>1853</v>
      </c>
      <c r="C1736" s="24" t="s">
        <v>21</v>
      </c>
      <c r="D1736" s="1013">
        <v>10000</v>
      </c>
      <c r="E1736" s="86"/>
      <c r="F1736" s="87">
        <f t="shared" si="28"/>
        <v>255015114</v>
      </c>
      <c r="G1736" s="60">
        <v>3</v>
      </c>
      <c r="H1736" s="29"/>
    </row>
    <row r="1737" spans="1:8" s="30" customFormat="1">
      <c r="A1737" s="915">
        <v>44788</v>
      </c>
      <c r="B1737" s="916" t="s">
        <v>1853</v>
      </c>
      <c r="C1737" s="106" t="s">
        <v>509</v>
      </c>
      <c r="D1737" s="1013">
        <v>50000</v>
      </c>
      <c r="E1737" s="86"/>
      <c r="F1737" s="87">
        <f t="shared" si="28"/>
        <v>255065114</v>
      </c>
      <c r="G1737" s="60">
        <v>3</v>
      </c>
      <c r="H1737" s="29"/>
    </row>
    <row r="1738" spans="1:8" s="30" customFormat="1">
      <c r="A1738" s="915">
        <v>44788</v>
      </c>
      <c r="B1738" s="916" t="s">
        <v>1853</v>
      </c>
      <c r="C1738" s="24" t="s">
        <v>21</v>
      </c>
      <c r="D1738" s="1013">
        <v>10000</v>
      </c>
      <c r="E1738" s="86"/>
      <c r="F1738" s="87">
        <f t="shared" si="28"/>
        <v>255075114</v>
      </c>
      <c r="G1738" s="60">
        <v>3</v>
      </c>
      <c r="H1738" s="29"/>
    </row>
    <row r="1739" spans="1:8" s="30" customFormat="1">
      <c r="A1739" s="915">
        <v>44788</v>
      </c>
      <c r="B1739" s="916" t="s">
        <v>1853</v>
      </c>
      <c r="C1739" s="24" t="s">
        <v>21</v>
      </c>
      <c r="D1739" s="1013">
        <v>10000</v>
      </c>
      <c r="E1739" s="86"/>
      <c r="F1739" s="87">
        <f t="shared" si="28"/>
        <v>255085114</v>
      </c>
      <c r="G1739" s="60">
        <v>3</v>
      </c>
      <c r="H1739" s="29"/>
    </row>
    <row r="1740" spans="1:8" s="30" customFormat="1">
      <c r="A1740" s="915">
        <v>44788</v>
      </c>
      <c r="B1740" s="916" t="s">
        <v>1853</v>
      </c>
      <c r="C1740" s="24" t="s">
        <v>21</v>
      </c>
      <c r="D1740" s="1013">
        <v>10000</v>
      </c>
      <c r="E1740" s="86"/>
      <c r="F1740" s="87">
        <f t="shared" si="28"/>
        <v>255095114</v>
      </c>
      <c r="G1740" s="60">
        <v>3</v>
      </c>
      <c r="H1740" s="29"/>
    </row>
    <row r="1741" spans="1:8" s="30" customFormat="1">
      <c r="A1741" s="915">
        <v>44788</v>
      </c>
      <c r="B1741" s="916" t="s">
        <v>1853</v>
      </c>
      <c r="C1741" s="24" t="s">
        <v>21</v>
      </c>
      <c r="D1741" s="1013">
        <v>10000</v>
      </c>
      <c r="E1741" s="86"/>
      <c r="F1741" s="87">
        <f t="shared" si="28"/>
        <v>255105114</v>
      </c>
      <c r="G1741" s="60">
        <v>3</v>
      </c>
      <c r="H1741" s="29"/>
    </row>
    <row r="1742" spans="1:8" s="30" customFormat="1">
      <c r="A1742" s="915">
        <v>44788</v>
      </c>
      <c r="B1742" s="916" t="s">
        <v>1853</v>
      </c>
      <c r="C1742" s="24" t="s">
        <v>21</v>
      </c>
      <c r="D1742" s="1013">
        <v>5000</v>
      </c>
      <c r="E1742" s="86"/>
      <c r="F1742" s="87">
        <f t="shared" si="28"/>
        <v>255110114</v>
      </c>
      <c r="G1742" s="60">
        <v>3</v>
      </c>
      <c r="H1742" s="29"/>
    </row>
    <row r="1743" spans="1:8" s="30" customFormat="1">
      <c r="A1743" s="915">
        <v>44788</v>
      </c>
      <c r="B1743" s="916" t="s">
        <v>1853</v>
      </c>
      <c r="C1743" s="24" t="s">
        <v>21</v>
      </c>
      <c r="D1743" s="1013">
        <v>1</v>
      </c>
      <c r="E1743" s="86"/>
      <c r="F1743" s="87">
        <f t="shared" si="28"/>
        <v>255110115</v>
      </c>
      <c r="G1743" s="60">
        <v>3</v>
      </c>
      <c r="H1743" s="29"/>
    </row>
    <row r="1744" spans="1:8" s="30" customFormat="1">
      <c r="A1744" s="915">
        <v>44788</v>
      </c>
      <c r="B1744" s="916" t="s">
        <v>1853</v>
      </c>
      <c r="C1744" s="24" t="s">
        <v>21</v>
      </c>
      <c r="D1744" s="1013">
        <v>10000</v>
      </c>
      <c r="E1744" s="86"/>
      <c r="F1744" s="87">
        <f t="shared" si="28"/>
        <v>255120115</v>
      </c>
      <c r="G1744" s="60">
        <v>3</v>
      </c>
      <c r="H1744" s="29"/>
    </row>
    <row r="1745" spans="1:8" s="30" customFormat="1">
      <c r="A1745" s="915">
        <v>44788</v>
      </c>
      <c r="B1745" s="916" t="s">
        <v>1853</v>
      </c>
      <c r="C1745" s="24" t="s">
        <v>21</v>
      </c>
      <c r="D1745" s="1013">
        <v>10000</v>
      </c>
      <c r="E1745" s="86"/>
      <c r="F1745" s="87">
        <f t="shared" si="28"/>
        <v>255130115</v>
      </c>
      <c r="G1745" s="60">
        <v>3</v>
      </c>
      <c r="H1745" s="29"/>
    </row>
    <row r="1746" spans="1:8" s="30" customFormat="1">
      <c r="A1746" s="915">
        <v>44788</v>
      </c>
      <c r="B1746" s="916" t="s">
        <v>1853</v>
      </c>
      <c r="C1746" s="24" t="s">
        <v>21</v>
      </c>
      <c r="D1746" s="1013">
        <v>10000</v>
      </c>
      <c r="E1746" s="86"/>
      <c r="F1746" s="87">
        <f t="shared" si="28"/>
        <v>255140115</v>
      </c>
      <c r="G1746" s="60">
        <v>3</v>
      </c>
      <c r="H1746" s="29"/>
    </row>
    <row r="1747" spans="1:8" s="30" customFormat="1">
      <c r="A1747" s="915">
        <v>44788</v>
      </c>
      <c r="B1747" s="916" t="s">
        <v>1853</v>
      </c>
      <c r="C1747" s="24" t="s">
        <v>21</v>
      </c>
      <c r="D1747" s="1013">
        <v>10000</v>
      </c>
      <c r="E1747" s="86"/>
      <c r="F1747" s="87">
        <f t="shared" si="28"/>
        <v>255150115</v>
      </c>
      <c r="G1747" s="60">
        <v>3</v>
      </c>
      <c r="H1747" s="29"/>
    </row>
    <row r="1748" spans="1:8" s="30" customFormat="1">
      <c r="A1748" s="915">
        <v>44788</v>
      </c>
      <c r="B1748" s="916" t="s">
        <v>1853</v>
      </c>
      <c r="C1748" s="24" t="s">
        <v>21</v>
      </c>
      <c r="D1748" s="1013">
        <v>10000</v>
      </c>
      <c r="E1748" s="86"/>
      <c r="F1748" s="87">
        <f t="shared" si="28"/>
        <v>255160115</v>
      </c>
      <c r="G1748" s="60">
        <v>3</v>
      </c>
      <c r="H1748" s="29"/>
    </row>
    <row r="1749" spans="1:8" s="30" customFormat="1">
      <c r="A1749" s="915">
        <v>44788</v>
      </c>
      <c r="B1749" s="916" t="s">
        <v>1853</v>
      </c>
      <c r="C1749" s="24" t="s">
        <v>21</v>
      </c>
      <c r="D1749" s="1013">
        <v>10000</v>
      </c>
      <c r="E1749" s="86"/>
      <c r="F1749" s="87">
        <f t="shared" si="28"/>
        <v>255170115</v>
      </c>
      <c r="G1749" s="60">
        <v>3</v>
      </c>
      <c r="H1749" s="29"/>
    </row>
    <row r="1750" spans="1:8" s="30" customFormat="1">
      <c r="A1750" s="915">
        <v>44788</v>
      </c>
      <c r="B1750" s="916" t="s">
        <v>1853</v>
      </c>
      <c r="C1750" s="24" t="s">
        <v>21</v>
      </c>
      <c r="D1750" s="1013">
        <v>5000</v>
      </c>
      <c r="E1750" s="86"/>
      <c r="F1750" s="87">
        <f t="shared" si="28"/>
        <v>255175115</v>
      </c>
      <c r="G1750" s="60">
        <v>3</v>
      </c>
      <c r="H1750" s="29"/>
    </row>
    <row r="1751" spans="1:8" s="30" customFormat="1">
      <c r="A1751" s="915">
        <v>44788</v>
      </c>
      <c r="B1751" s="916" t="s">
        <v>1853</v>
      </c>
      <c r="C1751" s="24" t="s">
        <v>21</v>
      </c>
      <c r="D1751" s="1013">
        <v>1000</v>
      </c>
      <c r="E1751" s="86"/>
      <c r="F1751" s="87">
        <f t="shared" si="28"/>
        <v>255176115</v>
      </c>
      <c r="G1751" s="60">
        <v>3</v>
      </c>
      <c r="H1751" s="29"/>
    </row>
    <row r="1752" spans="1:8" s="30" customFormat="1">
      <c r="A1752" s="915">
        <v>44788</v>
      </c>
      <c r="B1752" s="916" t="s">
        <v>1853</v>
      </c>
      <c r="C1752" s="24" t="s">
        <v>21</v>
      </c>
      <c r="D1752" s="1013">
        <v>10000</v>
      </c>
      <c r="E1752" s="86"/>
      <c r="F1752" s="87">
        <f t="shared" si="28"/>
        <v>255186115</v>
      </c>
      <c r="G1752" s="60">
        <v>3</v>
      </c>
      <c r="H1752" s="29"/>
    </row>
    <row r="1753" spans="1:8" s="30" customFormat="1">
      <c r="A1753" s="915">
        <v>44788</v>
      </c>
      <c r="B1753" s="916" t="s">
        <v>1853</v>
      </c>
      <c r="C1753" s="24" t="s">
        <v>21</v>
      </c>
      <c r="D1753" s="1013">
        <v>10000</v>
      </c>
      <c r="E1753" s="86"/>
      <c r="F1753" s="87">
        <f t="shared" si="28"/>
        <v>255196115</v>
      </c>
      <c r="G1753" s="60">
        <v>3</v>
      </c>
      <c r="H1753" s="29"/>
    </row>
    <row r="1754" spans="1:8" s="30" customFormat="1">
      <c r="A1754" s="915">
        <v>44788</v>
      </c>
      <c r="B1754" s="916" t="s">
        <v>1853</v>
      </c>
      <c r="C1754" s="24" t="s">
        <v>21</v>
      </c>
      <c r="D1754" s="1013">
        <v>1000</v>
      </c>
      <c r="E1754" s="86"/>
      <c r="F1754" s="87">
        <f t="shared" si="28"/>
        <v>255197115</v>
      </c>
      <c r="G1754" s="60">
        <v>3</v>
      </c>
      <c r="H1754" s="29"/>
    </row>
    <row r="1755" spans="1:8" s="30" customFormat="1">
      <c r="A1755" s="915">
        <v>44788</v>
      </c>
      <c r="B1755" s="916" t="s">
        <v>1853</v>
      </c>
      <c r="C1755" s="24" t="s">
        <v>21</v>
      </c>
      <c r="D1755" s="1013">
        <v>10000</v>
      </c>
      <c r="E1755" s="86"/>
      <c r="F1755" s="87">
        <f t="shared" si="28"/>
        <v>255207115</v>
      </c>
      <c r="G1755" s="60">
        <v>3</v>
      </c>
      <c r="H1755" s="29"/>
    </row>
    <row r="1756" spans="1:8" s="30" customFormat="1">
      <c r="A1756" s="915">
        <v>44788</v>
      </c>
      <c r="B1756" s="916" t="s">
        <v>1853</v>
      </c>
      <c r="C1756" s="24" t="s">
        <v>21</v>
      </c>
      <c r="D1756" s="1013">
        <v>10000</v>
      </c>
      <c r="E1756" s="86"/>
      <c r="F1756" s="87">
        <f t="shared" si="28"/>
        <v>255217115</v>
      </c>
      <c r="G1756" s="60">
        <v>3</v>
      </c>
      <c r="H1756" s="29"/>
    </row>
    <row r="1757" spans="1:8" s="30" customFormat="1">
      <c r="A1757" s="915">
        <v>44788</v>
      </c>
      <c r="B1757" s="916" t="s">
        <v>1853</v>
      </c>
      <c r="C1757" s="24" t="s">
        <v>21</v>
      </c>
      <c r="D1757" s="1013">
        <v>5000</v>
      </c>
      <c r="E1757" s="86"/>
      <c r="F1757" s="87">
        <f t="shared" si="28"/>
        <v>255222115</v>
      </c>
      <c r="G1757" s="60">
        <v>3</v>
      </c>
      <c r="H1757" s="29"/>
    </row>
    <row r="1758" spans="1:8" s="30" customFormat="1">
      <c r="A1758" s="915">
        <v>44788</v>
      </c>
      <c r="B1758" s="916" t="s">
        <v>1853</v>
      </c>
      <c r="C1758" s="24" t="s">
        <v>21</v>
      </c>
      <c r="D1758" s="1013">
        <v>20000</v>
      </c>
      <c r="E1758" s="86"/>
      <c r="F1758" s="87">
        <f t="shared" si="28"/>
        <v>255242115</v>
      </c>
      <c r="G1758" s="60">
        <v>3</v>
      </c>
      <c r="H1758" s="29"/>
    </row>
    <row r="1759" spans="1:8" s="30" customFormat="1">
      <c r="A1759" s="915">
        <v>44788</v>
      </c>
      <c r="B1759" s="916" t="s">
        <v>1853</v>
      </c>
      <c r="C1759" s="24" t="s">
        <v>21</v>
      </c>
      <c r="D1759" s="1013">
        <v>10000</v>
      </c>
      <c r="E1759" s="86"/>
      <c r="F1759" s="87">
        <f t="shared" si="28"/>
        <v>255252115</v>
      </c>
      <c r="G1759" s="60">
        <v>3</v>
      </c>
      <c r="H1759" s="29"/>
    </row>
    <row r="1760" spans="1:8" s="30" customFormat="1">
      <c r="A1760" s="915">
        <v>44788</v>
      </c>
      <c r="B1760" s="916" t="s">
        <v>1853</v>
      </c>
      <c r="C1760" s="24" t="s">
        <v>21</v>
      </c>
      <c r="D1760" s="1013">
        <v>10000</v>
      </c>
      <c r="E1760" s="86"/>
      <c r="F1760" s="87">
        <f t="shared" si="28"/>
        <v>255262115</v>
      </c>
      <c r="G1760" s="60">
        <v>3</v>
      </c>
      <c r="H1760" s="29"/>
    </row>
    <row r="1761" spans="1:8" s="30" customFormat="1">
      <c r="A1761" s="915">
        <v>44788</v>
      </c>
      <c r="B1761" s="916" t="s">
        <v>1853</v>
      </c>
      <c r="C1761" s="106" t="s">
        <v>2070</v>
      </c>
      <c r="D1761" s="1013">
        <v>200000</v>
      </c>
      <c r="E1761" s="86"/>
      <c r="F1761" s="87">
        <f t="shared" si="28"/>
        <v>255462115</v>
      </c>
      <c r="G1761" s="60">
        <v>3</v>
      </c>
      <c r="H1761" s="29"/>
    </row>
    <row r="1762" spans="1:8" s="30" customFormat="1">
      <c r="A1762" s="915">
        <v>44788</v>
      </c>
      <c r="B1762" s="916" t="s">
        <v>1853</v>
      </c>
      <c r="C1762" s="24" t="s">
        <v>21</v>
      </c>
      <c r="D1762" s="1013">
        <v>10000</v>
      </c>
      <c r="E1762" s="86"/>
      <c r="F1762" s="87">
        <f t="shared" ref="F1762:F1825" si="29">F1761+D1762-E1762</f>
        <v>255472115</v>
      </c>
      <c r="G1762" s="60">
        <v>3</v>
      </c>
      <c r="H1762" s="29"/>
    </row>
    <row r="1763" spans="1:8" s="30" customFormat="1">
      <c r="A1763" s="915">
        <v>44788</v>
      </c>
      <c r="B1763" s="916" t="s">
        <v>1853</v>
      </c>
      <c r="C1763" s="24" t="s">
        <v>21</v>
      </c>
      <c r="D1763" s="1013">
        <v>20000</v>
      </c>
      <c r="E1763" s="86"/>
      <c r="F1763" s="87">
        <f t="shared" si="29"/>
        <v>255492115</v>
      </c>
      <c r="G1763" s="60">
        <v>3</v>
      </c>
      <c r="H1763" s="29"/>
    </row>
    <row r="1764" spans="1:8" s="30" customFormat="1">
      <c r="A1764" s="915">
        <v>44788</v>
      </c>
      <c r="B1764" s="916" t="s">
        <v>1853</v>
      </c>
      <c r="C1764" s="24" t="s">
        <v>21</v>
      </c>
      <c r="D1764" s="1013">
        <v>10000</v>
      </c>
      <c r="E1764" s="86"/>
      <c r="F1764" s="87">
        <f t="shared" si="29"/>
        <v>255502115</v>
      </c>
      <c r="G1764" s="60">
        <v>3</v>
      </c>
      <c r="H1764" s="29"/>
    </row>
    <row r="1765" spans="1:8" s="30" customFormat="1">
      <c r="A1765" s="915">
        <v>44788</v>
      </c>
      <c r="B1765" s="916" t="s">
        <v>1853</v>
      </c>
      <c r="C1765" s="24" t="s">
        <v>21</v>
      </c>
      <c r="D1765" s="1013">
        <v>10000</v>
      </c>
      <c r="E1765" s="86"/>
      <c r="F1765" s="87">
        <f t="shared" si="29"/>
        <v>255512115</v>
      </c>
      <c r="G1765" s="60">
        <v>3</v>
      </c>
      <c r="H1765" s="29"/>
    </row>
    <row r="1766" spans="1:8" s="30" customFormat="1">
      <c r="A1766" s="915">
        <v>44788</v>
      </c>
      <c r="B1766" s="916" t="s">
        <v>1853</v>
      </c>
      <c r="C1766" s="24" t="s">
        <v>21</v>
      </c>
      <c r="D1766" s="1013">
        <v>10000</v>
      </c>
      <c r="E1766" s="86"/>
      <c r="F1766" s="87">
        <f t="shared" si="29"/>
        <v>255522115</v>
      </c>
      <c r="G1766" s="60">
        <v>3</v>
      </c>
      <c r="H1766" s="29"/>
    </row>
    <row r="1767" spans="1:8" s="30" customFormat="1">
      <c r="A1767" s="915">
        <v>44788</v>
      </c>
      <c r="B1767" s="916" t="s">
        <v>1853</v>
      </c>
      <c r="C1767" s="24" t="s">
        <v>21</v>
      </c>
      <c r="D1767" s="1013">
        <v>20000</v>
      </c>
      <c r="E1767" s="86"/>
      <c r="F1767" s="87">
        <f t="shared" si="29"/>
        <v>255542115</v>
      </c>
      <c r="G1767" s="60">
        <v>3</v>
      </c>
      <c r="H1767" s="29"/>
    </row>
    <row r="1768" spans="1:8" s="30" customFormat="1">
      <c r="A1768" s="915">
        <v>44788</v>
      </c>
      <c r="B1768" s="916" t="s">
        <v>1853</v>
      </c>
      <c r="C1768" s="24" t="s">
        <v>21</v>
      </c>
      <c r="D1768" s="1013">
        <v>10000</v>
      </c>
      <c r="E1768" s="86"/>
      <c r="F1768" s="87">
        <f t="shared" si="29"/>
        <v>255552115</v>
      </c>
      <c r="G1768" s="60">
        <v>3</v>
      </c>
      <c r="H1768" s="29"/>
    </row>
    <row r="1769" spans="1:8" s="30" customFormat="1">
      <c r="A1769" s="915">
        <v>44789</v>
      </c>
      <c r="B1769" s="916" t="s">
        <v>1854</v>
      </c>
      <c r="C1769" s="106" t="s">
        <v>2071</v>
      </c>
      <c r="D1769" s="1013">
        <v>136649</v>
      </c>
      <c r="E1769" s="86"/>
      <c r="F1769" s="87">
        <f t="shared" si="29"/>
        <v>255688764</v>
      </c>
      <c r="G1769" s="60">
        <v>3</v>
      </c>
      <c r="H1769" s="29"/>
    </row>
    <row r="1770" spans="1:8" s="30" customFormat="1">
      <c r="A1770" s="915">
        <v>44789</v>
      </c>
      <c r="B1770" s="916" t="s">
        <v>1854</v>
      </c>
      <c r="C1770" s="24" t="s">
        <v>21</v>
      </c>
      <c r="D1770" s="1013">
        <v>10000</v>
      </c>
      <c r="E1770" s="86"/>
      <c r="F1770" s="87">
        <f t="shared" si="29"/>
        <v>255698764</v>
      </c>
      <c r="G1770" s="60">
        <v>3</v>
      </c>
      <c r="H1770" s="29"/>
    </row>
    <row r="1771" spans="1:8" s="30" customFormat="1">
      <c r="A1771" s="915">
        <v>44789</v>
      </c>
      <c r="B1771" s="916" t="s">
        <v>1854</v>
      </c>
      <c r="C1771" s="24" t="s">
        <v>21</v>
      </c>
      <c r="D1771" s="1013">
        <v>10000</v>
      </c>
      <c r="E1771" s="86"/>
      <c r="F1771" s="87">
        <f t="shared" si="29"/>
        <v>255708764</v>
      </c>
      <c r="G1771" s="60">
        <v>3</v>
      </c>
      <c r="H1771" s="29"/>
    </row>
    <row r="1772" spans="1:8" s="30" customFormat="1">
      <c r="A1772" s="915">
        <v>44789</v>
      </c>
      <c r="B1772" s="916" t="s">
        <v>1854</v>
      </c>
      <c r="C1772" s="24" t="s">
        <v>21</v>
      </c>
      <c r="D1772" s="1013">
        <v>10000</v>
      </c>
      <c r="E1772" s="86"/>
      <c r="F1772" s="87">
        <f t="shared" si="29"/>
        <v>255718764</v>
      </c>
      <c r="G1772" s="60">
        <v>3</v>
      </c>
      <c r="H1772" s="29"/>
    </row>
    <row r="1773" spans="1:8" s="30" customFormat="1">
      <c r="A1773" s="915">
        <v>44789</v>
      </c>
      <c r="B1773" s="916" t="s">
        <v>1854</v>
      </c>
      <c r="C1773" s="24" t="s">
        <v>21</v>
      </c>
      <c r="D1773" s="1013">
        <v>80000</v>
      </c>
      <c r="E1773" s="86"/>
      <c r="F1773" s="87">
        <f t="shared" si="29"/>
        <v>255798764</v>
      </c>
      <c r="G1773" s="60">
        <v>3</v>
      </c>
      <c r="H1773" s="29"/>
    </row>
    <row r="1774" spans="1:8" s="30" customFormat="1">
      <c r="A1774" s="915">
        <v>44789</v>
      </c>
      <c r="B1774" s="916" t="s">
        <v>1854</v>
      </c>
      <c r="C1774" s="24" t="s">
        <v>21</v>
      </c>
      <c r="D1774" s="1013">
        <v>20000</v>
      </c>
      <c r="E1774" s="86"/>
      <c r="F1774" s="87">
        <f t="shared" si="29"/>
        <v>255818764</v>
      </c>
      <c r="G1774" s="60">
        <v>3</v>
      </c>
      <c r="H1774" s="29"/>
    </row>
    <row r="1775" spans="1:8" s="30" customFormat="1">
      <c r="A1775" s="915">
        <v>44789</v>
      </c>
      <c r="B1775" s="916" t="s">
        <v>1854</v>
      </c>
      <c r="C1775" s="24" t="s">
        <v>21</v>
      </c>
      <c r="D1775" s="1013">
        <v>10000</v>
      </c>
      <c r="E1775" s="86"/>
      <c r="F1775" s="87">
        <f t="shared" si="29"/>
        <v>255828764</v>
      </c>
      <c r="G1775" s="60">
        <v>3</v>
      </c>
      <c r="H1775" s="29"/>
    </row>
    <row r="1776" spans="1:8" s="30" customFormat="1">
      <c r="A1776" s="915">
        <v>44789</v>
      </c>
      <c r="B1776" s="916" t="s">
        <v>1854</v>
      </c>
      <c r="C1776" s="24" t="s">
        <v>21</v>
      </c>
      <c r="D1776" s="1013">
        <v>10000</v>
      </c>
      <c r="E1776" s="86"/>
      <c r="F1776" s="87">
        <f t="shared" si="29"/>
        <v>255838764</v>
      </c>
      <c r="G1776" s="60">
        <v>3</v>
      </c>
      <c r="H1776" s="29"/>
    </row>
    <row r="1777" spans="1:8" s="30" customFormat="1">
      <c r="A1777" s="915">
        <v>44789</v>
      </c>
      <c r="B1777" s="916" t="s">
        <v>1854</v>
      </c>
      <c r="C1777" s="24" t="s">
        <v>21</v>
      </c>
      <c r="D1777" s="1013">
        <v>10000</v>
      </c>
      <c r="E1777" s="86"/>
      <c r="F1777" s="87">
        <f t="shared" si="29"/>
        <v>255848764</v>
      </c>
      <c r="G1777" s="60">
        <v>3</v>
      </c>
      <c r="H1777" s="29"/>
    </row>
    <row r="1778" spans="1:8" s="30" customFormat="1">
      <c r="A1778" s="915">
        <v>44789</v>
      </c>
      <c r="B1778" s="916" t="s">
        <v>1854</v>
      </c>
      <c r="C1778" s="24" t="s">
        <v>21</v>
      </c>
      <c r="D1778" s="1013">
        <v>10000</v>
      </c>
      <c r="E1778" s="86"/>
      <c r="F1778" s="87">
        <f t="shared" si="29"/>
        <v>255858764</v>
      </c>
      <c r="G1778" s="60">
        <v>3</v>
      </c>
      <c r="H1778" s="29"/>
    </row>
    <row r="1779" spans="1:8" s="30" customFormat="1">
      <c r="A1779" s="915">
        <v>44789</v>
      </c>
      <c r="B1779" s="916" t="s">
        <v>1854</v>
      </c>
      <c r="C1779" s="24" t="s">
        <v>21</v>
      </c>
      <c r="D1779" s="1013">
        <v>20000</v>
      </c>
      <c r="E1779" s="86"/>
      <c r="F1779" s="87">
        <f t="shared" si="29"/>
        <v>255878764</v>
      </c>
      <c r="G1779" s="60">
        <v>3</v>
      </c>
      <c r="H1779" s="29"/>
    </row>
    <row r="1780" spans="1:8" s="30" customFormat="1">
      <c r="A1780" s="915">
        <v>44789</v>
      </c>
      <c r="B1780" s="916" t="s">
        <v>1854</v>
      </c>
      <c r="C1780" s="24" t="s">
        <v>21</v>
      </c>
      <c r="D1780" s="1013">
        <v>20000</v>
      </c>
      <c r="E1780" s="86"/>
      <c r="F1780" s="87">
        <f t="shared" si="29"/>
        <v>255898764</v>
      </c>
      <c r="G1780" s="60">
        <v>3</v>
      </c>
      <c r="H1780" s="29"/>
    </row>
    <row r="1781" spans="1:8" s="30" customFormat="1">
      <c r="A1781" s="915">
        <v>44789</v>
      </c>
      <c r="B1781" s="916" t="s">
        <v>1854</v>
      </c>
      <c r="C1781" s="106" t="s">
        <v>343</v>
      </c>
      <c r="D1781" s="1013">
        <v>100000</v>
      </c>
      <c r="E1781" s="86"/>
      <c r="F1781" s="87">
        <f t="shared" si="29"/>
        <v>255998764</v>
      </c>
      <c r="G1781" s="60">
        <v>3</v>
      </c>
      <c r="H1781" s="29"/>
    </row>
    <row r="1782" spans="1:8" s="30" customFormat="1">
      <c r="A1782" s="915">
        <v>44789</v>
      </c>
      <c r="B1782" s="916" t="s">
        <v>1854</v>
      </c>
      <c r="C1782" s="24" t="s">
        <v>21</v>
      </c>
      <c r="D1782" s="1013">
        <v>10000</v>
      </c>
      <c r="E1782" s="86"/>
      <c r="F1782" s="87">
        <f t="shared" si="29"/>
        <v>256008764</v>
      </c>
      <c r="G1782" s="60">
        <v>3</v>
      </c>
      <c r="H1782" s="29"/>
    </row>
    <row r="1783" spans="1:8" s="30" customFormat="1">
      <c r="A1783" s="915">
        <v>44789</v>
      </c>
      <c r="B1783" s="916" t="s">
        <v>1854</v>
      </c>
      <c r="C1783" s="24" t="s">
        <v>21</v>
      </c>
      <c r="D1783" s="1013">
        <v>20000</v>
      </c>
      <c r="E1783" s="86"/>
      <c r="F1783" s="87">
        <f t="shared" si="29"/>
        <v>256028764</v>
      </c>
      <c r="G1783" s="60">
        <v>3</v>
      </c>
      <c r="H1783" s="29"/>
    </row>
    <row r="1784" spans="1:8" s="30" customFormat="1">
      <c r="A1784" s="915">
        <v>44789</v>
      </c>
      <c r="B1784" s="916" t="s">
        <v>1854</v>
      </c>
      <c r="C1784" s="24" t="s">
        <v>21</v>
      </c>
      <c r="D1784" s="1013">
        <v>20000</v>
      </c>
      <c r="E1784" s="86"/>
      <c r="F1784" s="87">
        <f t="shared" si="29"/>
        <v>256048764</v>
      </c>
      <c r="G1784" s="60">
        <v>3</v>
      </c>
      <c r="H1784" s="29"/>
    </row>
    <row r="1785" spans="1:8" s="30" customFormat="1">
      <c r="A1785" s="915">
        <v>44789</v>
      </c>
      <c r="B1785" s="916" t="s">
        <v>1854</v>
      </c>
      <c r="C1785" s="24" t="s">
        <v>21</v>
      </c>
      <c r="D1785" s="1013">
        <v>10000</v>
      </c>
      <c r="E1785" s="86"/>
      <c r="F1785" s="87">
        <f t="shared" si="29"/>
        <v>256058764</v>
      </c>
      <c r="G1785" s="60">
        <v>3</v>
      </c>
      <c r="H1785" s="29"/>
    </row>
    <row r="1786" spans="1:8" s="30" customFormat="1">
      <c r="A1786" s="915">
        <v>44789</v>
      </c>
      <c r="B1786" s="916" t="s">
        <v>1854</v>
      </c>
      <c r="C1786" s="24" t="s">
        <v>21</v>
      </c>
      <c r="D1786" s="1013">
        <v>10000</v>
      </c>
      <c r="E1786" s="86"/>
      <c r="F1786" s="87">
        <f t="shared" si="29"/>
        <v>256068764</v>
      </c>
      <c r="G1786" s="60">
        <v>3</v>
      </c>
      <c r="H1786" s="29"/>
    </row>
    <row r="1787" spans="1:8" s="30" customFormat="1">
      <c r="A1787" s="915">
        <v>44789</v>
      </c>
      <c r="B1787" s="916" t="s">
        <v>1854</v>
      </c>
      <c r="C1787" s="24" t="s">
        <v>21</v>
      </c>
      <c r="D1787" s="1013">
        <v>10000</v>
      </c>
      <c r="E1787" s="86"/>
      <c r="F1787" s="87">
        <f t="shared" si="29"/>
        <v>256078764</v>
      </c>
      <c r="G1787" s="60">
        <v>3</v>
      </c>
      <c r="H1787" s="29"/>
    </row>
    <row r="1788" spans="1:8" s="30" customFormat="1">
      <c r="A1788" s="915">
        <v>44789</v>
      </c>
      <c r="B1788" s="916" t="s">
        <v>1854</v>
      </c>
      <c r="C1788" s="24" t="s">
        <v>21</v>
      </c>
      <c r="D1788" s="1013">
        <v>10000</v>
      </c>
      <c r="E1788" s="86"/>
      <c r="F1788" s="87">
        <f t="shared" si="29"/>
        <v>256088764</v>
      </c>
      <c r="G1788" s="60">
        <v>3</v>
      </c>
      <c r="H1788" s="29"/>
    </row>
    <row r="1789" spans="1:8" s="30" customFormat="1">
      <c r="A1789" s="915">
        <v>44789</v>
      </c>
      <c r="B1789" s="916" t="s">
        <v>1854</v>
      </c>
      <c r="C1789" s="24" t="s">
        <v>21</v>
      </c>
      <c r="D1789" s="1013">
        <v>10000</v>
      </c>
      <c r="E1789" s="86"/>
      <c r="F1789" s="87">
        <f t="shared" si="29"/>
        <v>256098764</v>
      </c>
      <c r="G1789" s="60">
        <v>3</v>
      </c>
      <c r="H1789" s="29"/>
    </row>
    <row r="1790" spans="1:8" s="30" customFormat="1">
      <c r="A1790" s="915">
        <v>44789</v>
      </c>
      <c r="B1790" s="916" t="s">
        <v>1854</v>
      </c>
      <c r="C1790" s="24" t="s">
        <v>21</v>
      </c>
      <c r="D1790" s="1013">
        <v>20000</v>
      </c>
      <c r="E1790" s="86"/>
      <c r="F1790" s="87">
        <f t="shared" si="29"/>
        <v>256118764</v>
      </c>
      <c r="G1790" s="60">
        <v>3</v>
      </c>
      <c r="H1790" s="29"/>
    </row>
    <row r="1791" spans="1:8" s="30" customFormat="1">
      <c r="A1791" s="915">
        <v>44789</v>
      </c>
      <c r="B1791" s="916" t="s">
        <v>1854</v>
      </c>
      <c r="C1791" s="24" t="s">
        <v>21</v>
      </c>
      <c r="D1791" s="1013">
        <v>10000</v>
      </c>
      <c r="E1791" s="86"/>
      <c r="F1791" s="87">
        <f t="shared" si="29"/>
        <v>256128764</v>
      </c>
      <c r="G1791" s="60">
        <v>3</v>
      </c>
      <c r="H1791" s="29"/>
    </row>
    <row r="1792" spans="1:8" s="30" customFormat="1">
      <c r="A1792" s="915">
        <v>44789</v>
      </c>
      <c r="B1792" s="916" t="s">
        <v>1854</v>
      </c>
      <c r="C1792" s="24" t="s">
        <v>21</v>
      </c>
      <c r="D1792" s="1013">
        <v>10000</v>
      </c>
      <c r="E1792" s="86"/>
      <c r="F1792" s="87">
        <f t="shared" si="29"/>
        <v>256138764</v>
      </c>
      <c r="G1792" s="60">
        <v>3</v>
      </c>
      <c r="H1792" s="29"/>
    </row>
    <row r="1793" spans="1:8" s="30" customFormat="1">
      <c r="A1793" s="915">
        <v>44789</v>
      </c>
      <c r="B1793" s="916" t="s">
        <v>1854</v>
      </c>
      <c r="C1793" s="24" t="s">
        <v>21</v>
      </c>
      <c r="D1793" s="1013">
        <v>5000</v>
      </c>
      <c r="E1793" s="86"/>
      <c r="F1793" s="87">
        <f t="shared" si="29"/>
        <v>256143764</v>
      </c>
      <c r="G1793" s="60">
        <v>3</v>
      </c>
      <c r="H1793" s="29"/>
    </row>
    <row r="1794" spans="1:8" s="30" customFormat="1">
      <c r="A1794" s="915">
        <v>44789</v>
      </c>
      <c r="B1794" s="916" t="s">
        <v>1854</v>
      </c>
      <c r="C1794" s="24" t="s">
        <v>21</v>
      </c>
      <c r="D1794" s="1013">
        <v>10000</v>
      </c>
      <c r="E1794" s="86"/>
      <c r="F1794" s="87">
        <f t="shared" si="29"/>
        <v>256153764</v>
      </c>
      <c r="G1794" s="60">
        <v>3</v>
      </c>
      <c r="H1794" s="29"/>
    </row>
    <row r="1795" spans="1:8" s="30" customFormat="1">
      <c r="A1795" s="915">
        <v>44789</v>
      </c>
      <c r="B1795" s="916" t="s">
        <v>1854</v>
      </c>
      <c r="C1795" s="24" t="s">
        <v>21</v>
      </c>
      <c r="D1795" s="1013">
        <v>10000</v>
      </c>
      <c r="E1795" s="86"/>
      <c r="F1795" s="87">
        <f t="shared" si="29"/>
        <v>256163764</v>
      </c>
      <c r="G1795" s="60">
        <v>3</v>
      </c>
      <c r="H1795" s="29"/>
    </row>
    <row r="1796" spans="1:8" s="30" customFormat="1">
      <c r="A1796" s="915">
        <v>44789</v>
      </c>
      <c r="B1796" s="916" t="s">
        <v>1854</v>
      </c>
      <c r="C1796" s="24" t="s">
        <v>21</v>
      </c>
      <c r="D1796" s="1013">
        <v>10000</v>
      </c>
      <c r="E1796" s="86"/>
      <c r="F1796" s="87">
        <f t="shared" si="29"/>
        <v>256173764</v>
      </c>
      <c r="G1796" s="60">
        <v>3</v>
      </c>
      <c r="H1796" s="29"/>
    </row>
    <row r="1797" spans="1:8" s="30" customFormat="1">
      <c r="A1797" s="915">
        <v>44789</v>
      </c>
      <c r="B1797" s="916" t="s">
        <v>1854</v>
      </c>
      <c r="C1797" s="24" t="s">
        <v>21</v>
      </c>
      <c r="D1797" s="1013">
        <v>10000</v>
      </c>
      <c r="E1797" s="86"/>
      <c r="F1797" s="87">
        <f t="shared" si="29"/>
        <v>256183764</v>
      </c>
      <c r="G1797" s="60">
        <v>3</v>
      </c>
      <c r="H1797" s="29"/>
    </row>
    <row r="1798" spans="1:8" s="30" customFormat="1">
      <c r="A1798" s="915">
        <v>44789</v>
      </c>
      <c r="B1798" s="916" t="s">
        <v>1854</v>
      </c>
      <c r="C1798" s="24" t="s">
        <v>21</v>
      </c>
      <c r="D1798" s="1013">
        <v>20000</v>
      </c>
      <c r="E1798" s="86"/>
      <c r="F1798" s="87">
        <f t="shared" si="29"/>
        <v>256203764</v>
      </c>
      <c r="G1798" s="60">
        <v>3</v>
      </c>
      <c r="H1798" s="29"/>
    </row>
    <row r="1799" spans="1:8" s="30" customFormat="1">
      <c r="A1799" s="915">
        <v>44789</v>
      </c>
      <c r="B1799" s="916" t="s">
        <v>1854</v>
      </c>
      <c r="C1799" s="24" t="s">
        <v>21</v>
      </c>
      <c r="D1799" s="1013">
        <v>10000</v>
      </c>
      <c r="E1799" s="86"/>
      <c r="F1799" s="87">
        <f t="shared" si="29"/>
        <v>256213764</v>
      </c>
      <c r="G1799" s="60">
        <v>3</v>
      </c>
      <c r="H1799" s="29"/>
    </row>
    <row r="1800" spans="1:8" s="30" customFormat="1">
      <c r="A1800" s="915">
        <v>44789</v>
      </c>
      <c r="B1800" s="916" t="s">
        <v>1854</v>
      </c>
      <c r="C1800" s="24" t="s">
        <v>21</v>
      </c>
      <c r="D1800" s="1013">
        <v>10000</v>
      </c>
      <c r="E1800" s="86"/>
      <c r="F1800" s="87">
        <f t="shared" si="29"/>
        <v>256223764</v>
      </c>
      <c r="G1800" s="60">
        <v>3</v>
      </c>
      <c r="H1800" s="29"/>
    </row>
    <row r="1801" spans="1:8" s="30" customFormat="1">
      <c r="A1801" s="915">
        <v>44789</v>
      </c>
      <c r="B1801" s="916" t="s">
        <v>1854</v>
      </c>
      <c r="C1801" s="24" t="s">
        <v>21</v>
      </c>
      <c r="D1801" s="1013">
        <v>10000</v>
      </c>
      <c r="E1801" s="86"/>
      <c r="F1801" s="87">
        <f t="shared" si="29"/>
        <v>256233764</v>
      </c>
      <c r="G1801" s="60">
        <v>3</v>
      </c>
      <c r="H1801" s="29"/>
    </row>
    <row r="1802" spans="1:8" s="30" customFormat="1">
      <c r="A1802" s="915">
        <v>44790</v>
      </c>
      <c r="B1802" s="916" t="s">
        <v>1855</v>
      </c>
      <c r="C1802" s="106" t="s">
        <v>2072</v>
      </c>
      <c r="D1802" s="1013">
        <v>500000</v>
      </c>
      <c r="E1802" s="86"/>
      <c r="F1802" s="87">
        <f t="shared" si="29"/>
        <v>256733764</v>
      </c>
      <c r="G1802" s="60">
        <v>3</v>
      </c>
      <c r="H1802" s="29"/>
    </row>
    <row r="1803" spans="1:8" s="30" customFormat="1">
      <c r="A1803" s="915">
        <v>44790</v>
      </c>
      <c r="B1803" s="916" t="s">
        <v>1855</v>
      </c>
      <c r="C1803" s="24" t="s">
        <v>21</v>
      </c>
      <c r="D1803" s="1013">
        <v>10000</v>
      </c>
      <c r="E1803" s="86"/>
      <c r="F1803" s="87">
        <f t="shared" si="29"/>
        <v>256743764</v>
      </c>
      <c r="G1803" s="60">
        <v>3</v>
      </c>
      <c r="H1803" s="29"/>
    </row>
    <row r="1804" spans="1:8" s="30" customFormat="1">
      <c r="A1804" s="915">
        <v>44790</v>
      </c>
      <c r="B1804" s="916" t="s">
        <v>1855</v>
      </c>
      <c r="C1804" s="24" t="s">
        <v>21</v>
      </c>
      <c r="D1804" s="1013">
        <v>10000</v>
      </c>
      <c r="E1804" s="86"/>
      <c r="F1804" s="87">
        <f t="shared" si="29"/>
        <v>256753764</v>
      </c>
      <c r="G1804" s="60">
        <v>3</v>
      </c>
      <c r="H1804" s="29"/>
    </row>
    <row r="1805" spans="1:8" s="30" customFormat="1">
      <c r="A1805" s="915">
        <v>44790</v>
      </c>
      <c r="B1805" s="916" t="s">
        <v>1855</v>
      </c>
      <c r="C1805" s="106" t="s">
        <v>340</v>
      </c>
      <c r="D1805" s="1013">
        <v>50000</v>
      </c>
      <c r="E1805" s="86"/>
      <c r="F1805" s="87">
        <f t="shared" si="29"/>
        <v>256803764</v>
      </c>
      <c r="G1805" s="60">
        <v>3</v>
      </c>
      <c r="H1805" s="29"/>
    </row>
    <row r="1806" spans="1:8" s="30" customFormat="1">
      <c r="A1806" s="915">
        <v>44790</v>
      </c>
      <c r="B1806" s="916" t="s">
        <v>1855</v>
      </c>
      <c r="C1806" s="24" t="s">
        <v>21</v>
      </c>
      <c r="D1806" s="1013">
        <v>10000</v>
      </c>
      <c r="E1806" s="86"/>
      <c r="F1806" s="87">
        <f t="shared" si="29"/>
        <v>256813764</v>
      </c>
      <c r="G1806" s="60">
        <v>3</v>
      </c>
      <c r="H1806" s="29"/>
    </row>
    <row r="1807" spans="1:8" s="30" customFormat="1">
      <c r="A1807" s="915">
        <v>44790</v>
      </c>
      <c r="B1807" s="916" t="s">
        <v>1855</v>
      </c>
      <c r="C1807" s="24" t="s">
        <v>21</v>
      </c>
      <c r="D1807" s="1013">
        <v>10000</v>
      </c>
      <c r="E1807" s="86"/>
      <c r="F1807" s="87">
        <f t="shared" si="29"/>
        <v>256823764</v>
      </c>
      <c r="G1807" s="60">
        <v>3</v>
      </c>
      <c r="H1807" s="29"/>
    </row>
    <row r="1808" spans="1:8" s="30" customFormat="1">
      <c r="A1808" s="915">
        <v>44790</v>
      </c>
      <c r="B1808" s="916" t="s">
        <v>1855</v>
      </c>
      <c r="C1808" s="24" t="s">
        <v>21</v>
      </c>
      <c r="D1808" s="1013">
        <v>10000</v>
      </c>
      <c r="E1808" s="86"/>
      <c r="F1808" s="87">
        <f t="shared" si="29"/>
        <v>256833764</v>
      </c>
      <c r="G1808" s="60">
        <v>3</v>
      </c>
      <c r="H1808" s="29"/>
    </row>
    <row r="1809" spans="1:8" s="30" customFormat="1">
      <c r="A1809" s="915">
        <v>44790</v>
      </c>
      <c r="B1809" s="916" t="s">
        <v>1855</v>
      </c>
      <c r="C1809" s="24" t="s">
        <v>21</v>
      </c>
      <c r="D1809" s="1013">
        <v>10000</v>
      </c>
      <c r="E1809" s="86"/>
      <c r="F1809" s="87">
        <f t="shared" si="29"/>
        <v>256843764</v>
      </c>
      <c r="G1809" s="60">
        <v>3</v>
      </c>
      <c r="H1809" s="29"/>
    </row>
    <row r="1810" spans="1:8" s="30" customFormat="1">
      <c r="A1810" s="915">
        <v>44790</v>
      </c>
      <c r="B1810" s="916" t="s">
        <v>1855</v>
      </c>
      <c r="C1810" s="24" t="s">
        <v>21</v>
      </c>
      <c r="D1810" s="1013">
        <v>10000</v>
      </c>
      <c r="E1810" s="86"/>
      <c r="F1810" s="87">
        <f t="shared" si="29"/>
        <v>256853764</v>
      </c>
      <c r="G1810" s="60">
        <v>3</v>
      </c>
      <c r="H1810" s="29"/>
    </row>
    <row r="1811" spans="1:8" s="30" customFormat="1">
      <c r="A1811" s="915">
        <v>44790</v>
      </c>
      <c r="B1811" s="916" t="s">
        <v>1855</v>
      </c>
      <c r="C1811" s="24" t="s">
        <v>21</v>
      </c>
      <c r="D1811" s="1013">
        <v>20000</v>
      </c>
      <c r="E1811" s="86"/>
      <c r="F1811" s="87">
        <f t="shared" si="29"/>
        <v>256873764</v>
      </c>
      <c r="G1811" s="60">
        <v>3</v>
      </c>
      <c r="H1811" s="29"/>
    </row>
    <row r="1812" spans="1:8" s="30" customFormat="1">
      <c r="A1812" s="915">
        <v>44790</v>
      </c>
      <c r="B1812" s="916" t="s">
        <v>1855</v>
      </c>
      <c r="C1812" s="24" t="s">
        <v>21</v>
      </c>
      <c r="D1812" s="1013">
        <v>10000</v>
      </c>
      <c r="E1812" s="86"/>
      <c r="F1812" s="87">
        <f t="shared" si="29"/>
        <v>256883764</v>
      </c>
      <c r="G1812" s="60">
        <v>3</v>
      </c>
      <c r="H1812" s="29"/>
    </row>
    <row r="1813" spans="1:8" s="30" customFormat="1">
      <c r="A1813" s="915">
        <v>44790</v>
      </c>
      <c r="B1813" s="916" t="s">
        <v>1855</v>
      </c>
      <c r="C1813" s="24" t="s">
        <v>21</v>
      </c>
      <c r="D1813" s="1013">
        <v>10000</v>
      </c>
      <c r="E1813" s="86"/>
      <c r="F1813" s="87">
        <f t="shared" si="29"/>
        <v>256893764</v>
      </c>
      <c r="G1813" s="60">
        <v>3</v>
      </c>
      <c r="H1813" s="29"/>
    </row>
    <row r="1814" spans="1:8" s="30" customFormat="1">
      <c r="A1814" s="915">
        <v>44790</v>
      </c>
      <c r="B1814" s="916" t="s">
        <v>1855</v>
      </c>
      <c r="C1814" s="24" t="s">
        <v>21</v>
      </c>
      <c r="D1814" s="1013">
        <v>1000</v>
      </c>
      <c r="E1814" s="86"/>
      <c r="F1814" s="87">
        <f t="shared" si="29"/>
        <v>256894764</v>
      </c>
      <c r="G1814" s="60">
        <v>3</v>
      </c>
      <c r="H1814" s="29"/>
    </row>
    <row r="1815" spans="1:8" s="30" customFormat="1">
      <c r="A1815" s="915">
        <v>44791</v>
      </c>
      <c r="B1815" s="916" t="s">
        <v>1856</v>
      </c>
      <c r="C1815" s="106" t="s">
        <v>2073</v>
      </c>
      <c r="D1815" s="1013">
        <v>200000</v>
      </c>
      <c r="E1815" s="86"/>
      <c r="F1815" s="87">
        <f t="shared" si="29"/>
        <v>257094764</v>
      </c>
      <c r="G1815" s="60">
        <v>3</v>
      </c>
      <c r="H1815" s="29"/>
    </row>
    <row r="1816" spans="1:8" s="30" customFormat="1">
      <c r="A1816" s="915">
        <v>44791</v>
      </c>
      <c r="B1816" s="916" t="s">
        <v>1856</v>
      </c>
      <c r="C1816" s="24" t="s">
        <v>21</v>
      </c>
      <c r="D1816" s="1013">
        <v>10000</v>
      </c>
      <c r="E1816" s="86"/>
      <c r="F1816" s="87">
        <f t="shared" si="29"/>
        <v>257104764</v>
      </c>
      <c r="G1816" s="60">
        <v>3</v>
      </c>
      <c r="H1816" s="29"/>
    </row>
    <row r="1817" spans="1:8" s="30" customFormat="1">
      <c r="A1817" s="915">
        <v>44791</v>
      </c>
      <c r="B1817" s="916" t="s">
        <v>1856</v>
      </c>
      <c r="C1817" s="106" t="s">
        <v>2074</v>
      </c>
      <c r="D1817" s="1013">
        <v>50000</v>
      </c>
      <c r="E1817" s="86"/>
      <c r="F1817" s="87">
        <f t="shared" si="29"/>
        <v>257154764</v>
      </c>
      <c r="G1817" s="60">
        <v>3</v>
      </c>
      <c r="H1817" s="29"/>
    </row>
    <row r="1818" spans="1:8" s="30" customFormat="1">
      <c r="A1818" s="915">
        <v>44791</v>
      </c>
      <c r="B1818" s="916" t="s">
        <v>1856</v>
      </c>
      <c r="C1818" s="24" t="s">
        <v>21</v>
      </c>
      <c r="D1818" s="1013">
        <v>10000</v>
      </c>
      <c r="E1818" s="86"/>
      <c r="F1818" s="87">
        <f t="shared" si="29"/>
        <v>257164764</v>
      </c>
      <c r="G1818" s="60">
        <v>3</v>
      </c>
      <c r="H1818" s="29"/>
    </row>
    <row r="1819" spans="1:8" s="30" customFormat="1">
      <c r="A1819" s="915">
        <v>44791</v>
      </c>
      <c r="B1819" s="916" t="s">
        <v>1856</v>
      </c>
      <c r="C1819" s="24" t="s">
        <v>21</v>
      </c>
      <c r="D1819" s="1013">
        <v>20000</v>
      </c>
      <c r="E1819" s="86"/>
      <c r="F1819" s="87">
        <f t="shared" si="29"/>
        <v>257184764</v>
      </c>
      <c r="G1819" s="60">
        <v>3</v>
      </c>
      <c r="H1819" s="29"/>
    </row>
    <row r="1820" spans="1:8" s="30" customFormat="1">
      <c r="A1820" s="915">
        <v>44791</v>
      </c>
      <c r="B1820" s="916" t="s">
        <v>1856</v>
      </c>
      <c r="C1820" s="24" t="s">
        <v>21</v>
      </c>
      <c r="D1820" s="1013">
        <v>10001</v>
      </c>
      <c r="E1820" s="86"/>
      <c r="F1820" s="87">
        <f t="shared" si="29"/>
        <v>257194765</v>
      </c>
      <c r="G1820" s="60">
        <v>3</v>
      </c>
      <c r="H1820" s="29"/>
    </row>
    <row r="1821" spans="1:8" s="30" customFormat="1">
      <c r="A1821" s="915">
        <v>44791</v>
      </c>
      <c r="B1821" s="916" t="s">
        <v>1856</v>
      </c>
      <c r="C1821" s="106" t="s">
        <v>278</v>
      </c>
      <c r="D1821" s="1013">
        <v>1000000</v>
      </c>
      <c r="E1821" s="86"/>
      <c r="F1821" s="87">
        <f t="shared" si="29"/>
        <v>258194765</v>
      </c>
      <c r="G1821" s="60">
        <v>3</v>
      </c>
      <c r="H1821" s="29"/>
    </row>
    <row r="1822" spans="1:8" s="30" customFormat="1">
      <c r="A1822" s="915">
        <v>44791</v>
      </c>
      <c r="B1822" s="916" t="s">
        <v>1856</v>
      </c>
      <c r="C1822" s="24" t="s">
        <v>21</v>
      </c>
      <c r="D1822" s="1013">
        <v>10000</v>
      </c>
      <c r="E1822" s="86"/>
      <c r="F1822" s="87">
        <f t="shared" si="29"/>
        <v>258204765</v>
      </c>
      <c r="G1822" s="60">
        <v>3</v>
      </c>
      <c r="H1822" s="29"/>
    </row>
    <row r="1823" spans="1:8" s="30" customFormat="1">
      <c r="A1823" s="915">
        <v>44791</v>
      </c>
      <c r="B1823" s="916" t="s">
        <v>1856</v>
      </c>
      <c r="C1823" s="24" t="s">
        <v>21</v>
      </c>
      <c r="D1823" s="1013">
        <v>10000</v>
      </c>
      <c r="E1823" s="86"/>
      <c r="F1823" s="87">
        <f t="shared" si="29"/>
        <v>258214765</v>
      </c>
      <c r="G1823" s="60">
        <v>3</v>
      </c>
      <c r="H1823" s="29"/>
    </row>
    <row r="1824" spans="1:8" s="30" customFormat="1">
      <c r="A1824" s="915">
        <v>44791</v>
      </c>
      <c r="B1824" s="916" t="s">
        <v>1856</v>
      </c>
      <c r="C1824" s="24" t="s">
        <v>21</v>
      </c>
      <c r="D1824" s="1013">
        <v>10000</v>
      </c>
      <c r="E1824" s="86"/>
      <c r="F1824" s="87">
        <f t="shared" si="29"/>
        <v>258224765</v>
      </c>
      <c r="G1824" s="60">
        <v>3</v>
      </c>
      <c r="H1824" s="29"/>
    </row>
    <row r="1825" spans="1:8" s="30" customFormat="1">
      <c r="A1825" s="915">
        <v>44791</v>
      </c>
      <c r="B1825" s="916" t="s">
        <v>1856</v>
      </c>
      <c r="C1825" s="24" t="s">
        <v>21</v>
      </c>
      <c r="D1825" s="1013">
        <v>10000</v>
      </c>
      <c r="E1825" s="86"/>
      <c r="F1825" s="87">
        <f t="shared" si="29"/>
        <v>258234765</v>
      </c>
      <c r="G1825" s="60">
        <v>3</v>
      </c>
      <c r="H1825" s="29"/>
    </row>
    <row r="1826" spans="1:8" s="30" customFormat="1">
      <c r="A1826" s="915">
        <v>44791</v>
      </c>
      <c r="B1826" s="916" t="s">
        <v>1856</v>
      </c>
      <c r="C1826" s="24" t="s">
        <v>21</v>
      </c>
      <c r="D1826" s="1013">
        <v>12000</v>
      </c>
      <c r="E1826" s="86"/>
      <c r="F1826" s="87">
        <f t="shared" ref="F1826:F1889" si="30">F1825+D1826-E1826</f>
        <v>258246765</v>
      </c>
      <c r="G1826" s="60">
        <v>3</v>
      </c>
      <c r="H1826" s="29"/>
    </row>
    <row r="1827" spans="1:8" s="30" customFormat="1">
      <c r="A1827" s="915">
        <v>44791</v>
      </c>
      <c r="B1827" s="916" t="s">
        <v>1856</v>
      </c>
      <c r="C1827" s="24" t="s">
        <v>21</v>
      </c>
      <c r="D1827" s="1013">
        <v>10000</v>
      </c>
      <c r="E1827" s="86"/>
      <c r="F1827" s="87">
        <f t="shared" si="30"/>
        <v>258256765</v>
      </c>
      <c r="G1827" s="60">
        <v>3</v>
      </c>
      <c r="H1827" s="29"/>
    </row>
    <row r="1828" spans="1:8" s="30" customFormat="1">
      <c r="A1828" s="915">
        <v>44791</v>
      </c>
      <c r="B1828" s="916" t="s">
        <v>1856</v>
      </c>
      <c r="C1828" s="24" t="s">
        <v>21</v>
      </c>
      <c r="D1828" s="1013">
        <v>10000</v>
      </c>
      <c r="E1828" s="86"/>
      <c r="F1828" s="87">
        <f t="shared" si="30"/>
        <v>258266765</v>
      </c>
      <c r="G1828" s="60">
        <v>3</v>
      </c>
      <c r="H1828" s="29"/>
    </row>
    <row r="1829" spans="1:8" s="30" customFormat="1">
      <c r="A1829" s="915">
        <v>44791</v>
      </c>
      <c r="B1829" s="916" t="s">
        <v>1856</v>
      </c>
      <c r="C1829" s="24" t="s">
        <v>21</v>
      </c>
      <c r="D1829" s="1013">
        <v>10000</v>
      </c>
      <c r="E1829" s="86"/>
      <c r="F1829" s="87">
        <f t="shared" si="30"/>
        <v>258276765</v>
      </c>
      <c r="G1829" s="60">
        <v>3</v>
      </c>
      <c r="H1829" s="29"/>
    </row>
    <row r="1830" spans="1:8" s="30" customFormat="1">
      <c r="A1830" s="915">
        <v>44791</v>
      </c>
      <c r="B1830" s="916" t="s">
        <v>1856</v>
      </c>
      <c r="C1830" s="24" t="s">
        <v>21</v>
      </c>
      <c r="D1830" s="1013">
        <v>10000</v>
      </c>
      <c r="E1830" s="86"/>
      <c r="F1830" s="87">
        <f t="shared" si="30"/>
        <v>258286765</v>
      </c>
      <c r="G1830" s="60">
        <v>3</v>
      </c>
      <c r="H1830" s="29"/>
    </row>
    <row r="1831" spans="1:8" s="30" customFormat="1">
      <c r="A1831" s="915">
        <v>44792</v>
      </c>
      <c r="B1831" s="916" t="s">
        <v>1857</v>
      </c>
      <c r="C1831" s="106" t="s">
        <v>2448</v>
      </c>
      <c r="D1831" s="1013">
        <v>300000</v>
      </c>
      <c r="E1831" s="86"/>
      <c r="F1831" s="87">
        <f t="shared" si="30"/>
        <v>258586765</v>
      </c>
      <c r="G1831" s="60">
        <v>3</v>
      </c>
      <c r="H1831" s="29"/>
    </row>
    <row r="1832" spans="1:8" s="30" customFormat="1">
      <c r="A1832" s="915">
        <v>44792</v>
      </c>
      <c r="B1832" s="916" t="s">
        <v>1857</v>
      </c>
      <c r="C1832" s="106" t="s">
        <v>158</v>
      </c>
      <c r="D1832" s="1013">
        <v>200000</v>
      </c>
      <c r="E1832" s="86"/>
      <c r="F1832" s="87">
        <f t="shared" si="30"/>
        <v>258786765</v>
      </c>
      <c r="G1832" s="60">
        <v>3</v>
      </c>
      <c r="H1832" s="29"/>
    </row>
    <row r="1833" spans="1:8" s="30" customFormat="1">
      <c r="A1833" s="915">
        <v>44792</v>
      </c>
      <c r="B1833" s="916" t="s">
        <v>1857</v>
      </c>
      <c r="C1833" s="106" t="s">
        <v>2075</v>
      </c>
      <c r="D1833" s="1013">
        <v>200000</v>
      </c>
      <c r="E1833" s="86"/>
      <c r="F1833" s="87">
        <f t="shared" si="30"/>
        <v>258986765</v>
      </c>
      <c r="G1833" s="60">
        <v>3</v>
      </c>
      <c r="H1833" s="29"/>
    </row>
    <row r="1834" spans="1:8" s="30" customFormat="1">
      <c r="A1834" s="915">
        <v>44792</v>
      </c>
      <c r="B1834" s="916" t="s">
        <v>1857</v>
      </c>
      <c r="C1834" s="24" t="s">
        <v>21</v>
      </c>
      <c r="D1834" s="1013">
        <v>10000</v>
      </c>
      <c r="E1834" s="86"/>
      <c r="F1834" s="87">
        <f t="shared" si="30"/>
        <v>258996765</v>
      </c>
      <c r="G1834" s="60">
        <v>3</v>
      </c>
      <c r="H1834" s="29"/>
    </row>
    <row r="1835" spans="1:8" s="30" customFormat="1">
      <c r="A1835" s="915">
        <v>44792</v>
      </c>
      <c r="B1835" s="916" t="s">
        <v>1857</v>
      </c>
      <c r="C1835" s="106" t="s">
        <v>2076</v>
      </c>
      <c r="D1835" s="1013">
        <v>250000</v>
      </c>
      <c r="E1835" s="86"/>
      <c r="F1835" s="87">
        <f t="shared" si="30"/>
        <v>259246765</v>
      </c>
      <c r="G1835" s="60">
        <v>3</v>
      </c>
      <c r="H1835" s="29"/>
    </row>
    <row r="1836" spans="1:8" s="30" customFormat="1">
      <c r="A1836" s="915">
        <v>44792</v>
      </c>
      <c r="B1836" s="916" t="s">
        <v>1857</v>
      </c>
      <c r="C1836" s="24" t="s">
        <v>21</v>
      </c>
      <c r="D1836" s="1013">
        <v>10000</v>
      </c>
      <c r="E1836" s="86"/>
      <c r="F1836" s="87">
        <f t="shared" si="30"/>
        <v>259256765</v>
      </c>
      <c r="G1836" s="60">
        <v>3</v>
      </c>
      <c r="H1836" s="29"/>
    </row>
    <row r="1837" spans="1:8" s="30" customFormat="1">
      <c r="A1837" s="915">
        <v>44792</v>
      </c>
      <c r="B1837" s="916" t="s">
        <v>1857</v>
      </c>
      <c r="C1837" s="24" t="s">
        <v>21</v>
      </c>
      <c r="D1837" s="1013">
        <v>1000</v>
      </c>
      <c r="E1837" s="86"/>
      <c r="F1837" s="87">
        <f t="shared" si="30"/>
        <v>259257765</v>
      </c>
      <c r="G1837" s="60">
        <v>3</v>
      </c>
      <c r="H1837" s="29"/>
    </row>
    <row r="1838" spans="1:8" s="30" customFormat="1">
      <c r="A1838" s="915">
        <v>44792</v>
      </c>
      <c r="B1838" s="916" t="s">
        <v>1857</v>
      </c>
      <c r="C1838" s="24" t="s">
        <v>21</v>
      </c>
      <c r="D1838" s="1013">
        <v>10000</v>
      </c>
      <c r="E1838" s="86"/>
      <c r="F1838" s="87">
        <f t="shared" si="30"/>
        <v>259267765</v>
      </c>
      <c r="G1838" s="60">
        <v>3</v>
      </c>
      <c r="H1838" s="29"/>
    </row>
    <row r="1839" spans="1:8" s="30" customFormat="1">
      <c r="A1839" s="915">
        <v>44792</v>
      </c>
      <c r="B1839" s="916" t="s">
        <v>1857</v>
      </c>
      <c r="C1839" s="24" t="s">
        <v>21</v>
      </c>
      <c r="D1839" s="1013">
        <v>20000</v>
      </c>
      <c r="E1839" s="86"/>
      <c r="F1839" s="87">
        <f t="shared" si="30"/>
        <v>259287765</v>
      </c>
      <c r="G1839" s="60">
        <v>3</v>
      </c>
      <c r="H1839" s="29"/>
    </row>
    <row r="1840" spans="1:8" s="30" customFormat="1">
      <c r="A1840" s="915">
        <v>44792</v>
      </c>
      <c r="B1840" s="916" t="s">
        <v>1857</v>
      </c>
      <c r="C1840" s="24" t="s">
        <v>21</v>
      </c>
      <c r="D1840" s="1013">
        <v>10000</v>
      </c>
      <c r="E1840" s="86"/>
      <c r="F1840" s="87">
        <f t="shared" si="30"/>
        <v>259297765</v>
      </c>
      <c r="G1840" s="60">
        <v>3</v>
      </c>
      <c r="H1840" s="29"/>
    </row>
    <row r="1841" spans="1:8" s="30" customFormat="1">
      <c r="A1841" s="915">
        <v>44792</v>
      </c>
      <c r="B1841" s="916" t="s">
        <v>1857</v>
      </c>
      <c r="C1841" s="24" t="s">
        <v>21</v>
      </c>
      <c r="D1841" s="1013">
        <v>10000</v>
      </c>
      <c r="E1841" s="86"/>
      <c r="F1841" s="87">
        <f t="shared" si="30"/>
        <v>259307765</v>
      </c>
      <c r="G1841" s="60">
        <v>3</v>
      </c>
      <c r="H1841" s="29"/>
    </row>
    <row r="1842" spans="1:8" s="30" customFormat="1">
      <c r="A1842" s="915">
        <v>44792</v>
      </c>
      <c r="B1842" s="916" t="s">
        <v>1857</v>
      </c>
      <c r="C1842" s="24" t="s">
        <v>21</v>
      </c>
      <c r="D1842" s="1013">
        <v>10000</v>
      </c>
      <c r="E1842" s="86"/>
      <c r="F1842" s="87">
        <f t="shared" si="30"/>
        <v>259317765</v>
      </c>
      <c r="G1842" s="60">
        <v>3</v>
      </c>
      <c r="H1842" s="29"/>
    </row>
    <row r="1843" spans="1:8" s="30" customFormat="1">
      <c r="A1843" s="915">
        <v>44792</v>
      </c>
      <c r="B1843" s="916" t="s">
        <v>1857</v>
      </c>
      <c r="C1843" s="24" t="s">
        <v>21</v>
      </c>
      <c r="D1843" s="1013">
        <v>10000</v>
      </c>
      <c r="E1843" s="86"/>
      <c r="F1843" s="87">
        <f t="shared" si="30"/>
        <v>259327765</v>
      </c>
      <c r="G1843" s="60">
        <v>3</v>
      </c>
      <c r="H1843" s="29"/>
    </row>
    <row r="1844" spans="1:8" s="30" customFormat="1">
      <c r="A1844" s="915">
        <v>44792</v>
      </c>
      <c r="B1844" s="916" t="s">
        <v>1857</v>
      </c>
      <c r="C1844" s="24" t="s">
        <v>21</v>
      </c>
      <c r="D1844" s="1013">
        <v>10000</v>
      </c>
      <c r="E1844" s="86"/>
      <c r="F1844" s="87">
        <f t="shared" si="30"/>
        <v>259337765</v>
      </c>
      <c r="G1844" s="60">
        <v>3</v>
      </c>
      <c r="H1844" s="29"/>
    </row>
    <row r="1845" spans="1:8" s="30" customFormat="1">
      <c r="A1845" s="915">
        <v>44792</v>
      </c>
      <c r="B1845" s="916" t="s">
        <v>1857</v>
      </c>
      <c r="C1845" s="24" t="s">
        <v>21</v>
      </c>
      <c r="D1845" s="1013">
        <v>10000</v>
      </c>
      <c r="E1845" s="86"/>
      <c r="F1845" s="87">
        <f t="shared" si="30"/>
        <v>259347765</v>
      </c>
      <c r="G1845" s="60">
        <v>3</v>
      </c>
      <c r="H1845" s="29"/>
    </row>
    <row r="1846" spans="1:8" s="30" customFormat="1">
      <c r="A1846" s="915">
        <v>44792</v>
      </c>
      <c r="B1846" s="916" t="s">
        <v>1857</v>
      </c>
      <c r="C1846" s="24" t="s">
        <v>21</v>
      </c>
      <c r="D1846" s="1013">
        <v>10000</v>
      </c>
      <c r="E1846" s="86"/>
      <c r="F1846" s="87">
        <f t="shared" si="30"/>
        <v>259357765</v>
      </c>
      <c r="G1846" s="60">
        <v>3</v>
      </c>
      <c r="H1846" s="29"/>
    </row>
    <row r="1847" spans="1:8" s="30" customFormat="1">
      <c r="A1847" s="915">
        <v>44792</v>
      </c>
      <c r="B1847" s="916" t="s">
        <v>1857</v>
      </c>
      <c r="C1847" s="24" t="s">
        <v>21</v>
      </c>
      <c r="D1847" s="1013">
        <v>10000</v>
      </c>
      <c r="E1847" s="86"/>
      <c r="F1847" s="87">
        <f t="shared" si="30"/>
        <v>259367765</v>
      </c>
      <c r="G1847" s="60">
        <v>3</v>
      </c>
      <c r="H1847" s="29"/>
    </row>
    <row r="1848" spans="1:8" s="30" customFormat="1">
      <c r="A1848" s="915">
        <v>44792</v>
      </c>
      <c r="B1848" s="916" t="s">
        <v>1857</v>
      </c>
      <c r="C1848" s="24" t="s">
        <v>21</v>
      </c>
      <c r="D1848" s="1013">
        <v>10000</v>
      </c>
      <c r="E1848" s="86"/>
      <c r="F1848" s="87">
        <f t="shared" si="30"/>
        <v>259377765</v>
      </c>
      <c r="G1848" s="60">
        <v>3</v>
      </c>
      <c r="H1848" s="29"/>
    </row>
    <row r="1849" spans="1:8" s="30" customFormat="1">
      <c r="A1849" s="915">
        <v>44792</v>
      </c>
      <c r="B1849" s="916" t="s">
        <v>1857</v>
      </c>
      <c r="C1849" s="24" t="s">
        <v>21</v>
      </c>
      <c r="D1849" s="1013">
        <v>10000</v>
      </c>
      <c r="E1849" s="86"/>
      <c r="F1849" s="87">
        <f t="shared" si="30"/>
        <v>259387765</v>
      </c>
      <c r="G1849" s="60">
        <v>3</v>
      </c>
      <c r="H1849" s="29"/>
    </row>
    <row r="1850" spans="1:8" s="30" customFormat="1">
      <c r="A1850" s="915">
        <v>44792</v>
      </c>
      <c r="B1850" s="916" t="s">
        <v>1857</v>
      </c>
      <c r="C1850" s="24" t="s">
        <v>21</v>
      </c>
      <c r="D1850" s="1013">
        <v>10000</v>
      </c>
      <c r="E1850" s="86"/>
      <c r="F1850" s="87">
        <f t="shared" si="30"/>
        <v>259397765</v>
      </c>
      <c r="G1850" s="60">
        <v>3</v>
      </c>
      <c r="H1850" s="29"/>
    </row>
    <row r="1851" spans="1:8" s="30" customFormat="1">
      <c r="A1851" s="915">
        <v>44792</v>
      </c>
      <c r="B1851" s="916" t="s">
        <v>1857</v>
      </c>
      <c r="C1851" s="24" t="s">
        <v>21</v>
      </c>
      <c r="D1851" s="1013">
        <v>1000</v>
      </c>
      <c r="E1851" s="86"/>
      <c r="F1851" s="87">
        <f t="shared" si="30"/>
        <v>259398765</v>
      </c>
      <c r="G1851" s="60">
        <v>3</v>
      </c>
      <c r="H1851" s="29"/>
    </row>
    <row r="1852" spans="1:8" s="30" customFormat="1">
      <c r="A1852" s="915">
        <v>44792</v>
      </c>
      <c r="B1852" s="916" t="s">
        <v>1857</v>
      </c>
      <c r="C1852" s="24" t="s">
        <v>21</v>
      </c>
      <c r="D1852" s="1013">
        <v>10000</v>
      </c>
      <c r="E1852" s="86"/>
      <c r="F1852" s="87">
        <f t="shared" si="30"/>
        <v>259408765</v>
      </c>
      <c r="G1852" s="60">
        <v>3</v>
      </c>
      <c r="H1852" s="29"/>
    </row>
    <row r="1853" spans="1:8" s="30" customFormat="1">
      <c r="A1853" s="915">
        <v>44792</v>
      </c>
      <c r="B1853" s="916" t="s">
        <v>1857</v>
      </c>
      <c r="C1853" s="24" t="s">
        <v>21</v>
      </c>
      <c r="D1853" s="1013">
        <v>10000</v>
      </c>
      <c r="E1853" s="86"/>
      <c r="F1853" s="87">
        <f t="shared" si="30"/>
        <v>259418765</v>
      </c>
      <c r="G1853" s="60">
        <v>3</v>
      </c>
      <c r="H1853" s="29"/>
    </row>
    <row r="1854" spans="1:8" s="30" customFormat="1">
      <c r="A1854" s="915">
        <v>44792</v>
      </c>
      <c r="B1854" s="916" t="s">
        <v>1857</v>
      </c>
      <c r="C1854" s="24" t="s">
        <v>21</v>
      </c>
      <c r="D1854" s="1013">
        <v>10000</v>
      </c>
      <c r="E1854" s="86"/>
      <c r="F1854" s="87">
        <f t="shared" si="30"/>
        <v>259428765</v>
      </c>
      <c r="G1854" s="60">
        <v>3</v>
      </c>
      <c r="H1854" s="29"/>
    </row>
    <row r="1855" spans="1:8" s="30" customFormat="1">
      <c r="A1855" s="915">
        <v>44792</v>
      </c>
      <c r="B1855" s="916" t="s">
        <v>1857</v>
      </c>
      <c r="C1855" s="24" t="s">
        <v>21</v>
      </c>
      <c r="D1855" s="1013">
        <v>10000</v>
      </c>
      <c r="E1855" s="86"/>
      <c r="F1855" s="87">
        <f t="shared" si="30"/>
        <v>259438765</v>
      </c>
      <c r="G1855" s="60">
        <v>3</v>
      </c>
      <c r="H1855" s="29"/>
    </row>
    <row r="1856" spans="1:8" s="30" customFormat="1">
      <c r="A1856" s="915">
        <v>44792</v>
      </c>
      <c r="B1856" s="916" t="s">
        <v>1857</v>
      </c>
      <c r="C1856" s="24" t="s">
        <v>21</v>
      </c>
      <c r="D1856" s="1013">
        <v>10000</v>
      </c>
      <c r="E1856" s="86"/>
      <c r="F1856" s="87">
        <f t="shared" si="30"/>
        <v>259448765</v>
      </c>
      <c r="G1856" s="60">
        <v>3</v>
      </c>
      <c r="H1856" s="29"/>
    </row>
    <row r="1857" spans="1:8" s="30" customFormat="1">
      <c r="A1857" s="915">
        <v>44792</v>
      </c>
      <c r="B1857" s="916" t="s">
        <v>1857</v>
      </c>
      <c r="C1857" s="24" t="s">
        <v>21</v>
      </c>
      <c r="D1857" s="1013">
        <v>10000</v>
      </c>
      <c r="E1857" s="86"/>
      <c r="F1857" s="87">
        <f t="shared" si="30"/>
        <v>259458765</v>
      </c>
      <c r="G1857" s="60">
        <v>3</v>
      </c>
      <c r="H1857" s="29"/>
    </row>
    <row r="1858" spans="1:8" s="30" customFormat="1">
      <c r="A1858" s="915">
        <v>44792</v>
      </c>
      <c r="B1858" s="916" t="s">
        <v>1857</v>
      </c>
      <c r="C1858" s="24" t="s">
        <v>21</v>
      </c>
      <c r="D1858" s="1013">
        <v>5000</v>
      </c>
      <c r="E1858" s="86"/>
      <c r="F1858" s="87">
        <f t="shared" si="30"/>
        <v>259463765</v>
      </c>
      <c r="G1858" s="60">
        <v>3</v>
      </c>
      <c r="H1858" s="29"/>
    </row>
    <row r="1859" spans="1:8" s="30" customFormat="1">
      <c r="A1859" s="915">
        <v>44792</v>
      </c>
      <c r="B1859" s="916" t="s">
        <v>1857</v>
      </c>
      <c r="C1859" s="24" t="s">
        <v>21</v>
      </c>
      <c r="D1859" s="1013">
        <v>10000</v>
      </c>
      <c r="E1859" s="86"/>
      <c r="F1859" s="87">
        <f t="shared" si="30"/>
        <v>259473765</v>
      </c>
      <c r="G1859" s="60">
        <v>3</v>
      </c>
      <c r="H1859" s="29"/>
    </row>
    <row r="1860" spans="1:8" s="30" customFormat="1">
      <c r="A1860" s="915">
        <v>44792</v>
      </c>
      <c r="B1860" s="916" t="s">
        <v>1857</v>
      </c>
      <c r="C1860" s="24" t="s">
        <v>21</v>
      </c>
      <c r="D1860" s="1013">
        <v>5000</v>
      </c>
      <c r="E1860" s="86"/>
      <c r="F1860" s="87">
        <f t="shared" si="30"/>
        <v>259478765</v>
      </c>
      <c r="G1860" s="60">
        <v>3</v>
      </c>
      <c r="H1860" s="29"/>
    </row>
    <row r="1861" spans="1:8" s="30" customFormat="1">
      <c r="A1861" s="915">
        <v>44792</v>
      </c>
      <c r="B1861" s="916" t="s">
        <v>1857</v>
      </c>
      <c r="C1861" s="24" t="s">
        <v>21</v>
      </c>
      <c r="D1861" s="1013">
        <v>5000</v>
      </c>
      <c r="E1861" s="86"/>
      <c r="F1861" s="87">
        <f t="shared" si="30"/>
        <v>259483765</v>
      </c>
      <c r="G1861" s="60">
        <v>3</v>
      </c>
      <c r="H1861" s="29"/>
    </row>
    <row r="1862" spans="1:8" s="30" customFormat="1">
      <c r="A1862" s="915">
        <v>44792</v>
      </c>
      <c r="B1862" s="916" t="s">
        <v>1857</v>
      </c>
      <c r="C1862" s="24" t="s">
        <v>21</v>
      </c>
      <c r="D1862" s="1013">
        <v>4000</v>
      </c>
      <c r="E1862" s="86"/>
      <c r="F1862" s="87">
        <f t="shared" si="30"/>
        <v>259487765</v>
      </c>
      <c r="G1862" s="60">
        <v>3</v>
      </c>
      <c r="H1862" s="29"/>
    </row>
    <row r="1863" spans="1:8" s="30" customFormat="1">
      <c r="A1863" s="915">
        <v>44792</v>
      </c>
      <c r="B1863" s="916" t="s">
        <v>1857</v>
      </c>
      <c r="C1863" s="24" t="s">
        <v>21</v>
      </c>
      <c r="D1863" s="1013">
        <v>10000</v>
      </c>
      <c r="E1863" s="86"/>
      <c r="F1863" s="87">
        <f t="shared" si="30"/>
        <v>259497765</v>
      </c>
      <c r="G1863" s="60">
        <v>3</v>
      </c>
      <c r="H1863" s="29"/>
    </row>
    <row r="1864" spans="1:8" s="30" customFormat="1">
      <c r="A1864" s="915">
        <v>44792</v>
      </c>
      <c r="B1864" s="916" t="s">
        <v>1857</v>
      </c>
      <c r="C1864" s="24" t="s">
        <v>21</v>
      </c>
      <c r="D1864" s="1013">
        <v>5000</v>
      </c>
      <c r="E1864" s="86"/>
      <c r="F1864" s="87">
        <f t="shared" si="30"/>
        <v>259502765</v>
      </c>
      <c r="G1864" s="60">
        <v>3</v>
      </c>
      <c r="H1864" s="29"/>
    </row>
    <row r="1865" spans="1:8" s="30" customFormat="1">
      <c r="A1865" s="915">
        <v>44792</v>
      </c>
      <c r="B1865" s="916" t="s">
        <v>1857</v>
      </c>
      <c r="C1865" s="24" t="s">
        <v>21</v>
      </c>
      <c r="D1865" s="1013">
        <v>2000</v>
      </c>
      <c r="E1865" s="86"/>
      <c r="F1865" s="87">
        <f t="shared" si="30"/>
        <v>259504765</v>
      </c>
      <c r="G1865" s="60">
        <v>3</v>
      </c>
      <c r="H1865" s="29"/>
    </row>
    <row r="1866" spans="1:8" s="30" customFormat="1">
      <c r="A1866" s="915">
        <v>44792</v>
      </c>
      <c r="B1866" s="916" t="s">
        <v>1857</v>
      </c>
      <c r="C1866" s="24" t="s">
        <v>21</v>
      </c>
      <c r="D1866" s="1013">
        <v>10000</v>
      </c>
      <c r="E1866" s="86"/>
      <c r="F1866" s="87">
        <f t="shared" si="30"/>
        <v>259514765</v>
      </c>
      <c r="G1866" s="60">
        <v>3</v>
      </c>
      <c r="H1866" s="29"/>
    </row>
    <row r="1867" spans="1:8" s="30" customFormat="1">
      <c r="A1867" s="915">
        <v>44792</v>
      </c>
      <c r="B1867" s="916" t="s">
        <v>1857</v>
      </c>
      <c r="C1867" s="24" t="s">
        <v>21</v>
      </c>
      <c r="D1867" s="1013">
        <v>10000</v>
      </c>
      <c r="E1867" s="86"/>
      <c r="F1867" s="87">
        <f t="shared" si="30"/>
        <v>259524765</v>
      </c>
      <c r="G1867" s="60">
        <v>3</v>
      </c>
      <c r="H1867" s="29"/>
    </row>
    <row r="1868" spans="1:8" s="30" customFormat="1">
      <c r="A1868" s="915">
        <v>44792</v>
      </c>
      <c r="B1868" s="916" t="s">
        <v>1857</v>
      </c>
      <c r="C1868" s="24" t="s">
        <v>21</v>
      </c>
      <c r="D1868" s="1013">
        <v>10000</v>
      </c>
      <c r="E1868" s="86"/>
      <c r="F1868" s="87">
        <f t="shared" si="30"/>
        <v>259534765</v>
      </c>
      <c r="G1868" s="60">
        <v>3</v>
      </c>
      <c r="H1868" s="29"/>
    </row>
    <row r="1869" spans="1:8" s="30" customFormat="1">
      <c r="A1869" s="915">
        <v>44792</v>
      </c>
      <c r="B1869" s="916" t="s">
        <v>1857</v>
      </c>
      <c r="C1869" s="24" t="s">
        <v>21</v>
      </c>
      <c r="D1869" s="1013">
        <v>10000</v>
      </c>
      <c r="E1869" s="86"/>
      <c r="F1869" s="87">
        <f t="shared" si="30"/>
        <v>259544765</v>
      </c>
      <c r="G1869" s="60">
        <v>3</v>
      </c>
      <c r="H1869" s="29"/>
    </row>
    <row r="1870" spans="1:8" s="30" customFormat="1">
      <c r="A1870" s="915">
        <v>44792</v>
      </c>
      <c r="B1870" s="916" t="s">
        <v>1857</v>
      </c>
      <c r="C1870" s="24" t="s">
        <v>21</v>
      </c>
      <c r="D1870" s="1013">
        <v>10000</v>
      </c>
      <c r="E1870" s="86"/>
      <c r="F1870" s="87">
        <f t="shared" si="30"/>
        <v>259554765</v>
      </c>
      <c r="G1870" s="60">
        <v>3</v>
      </c>
      <c r="H1870" s="29"/>
    </row>
    <row r="1871" spans="1:8" s="30" customFormat="1">
      <c r="A1871" s="915">
        <v>44792</v>
      </c>
      <c r="B1871" s="916" t="s">
        <v>1857</v>
      </c>
      <c r="C1871" s="24" t="s">
        <v>21</v>
      </c>
      <c r="D1871" s="1013">
        <v>10000</v>
      </c>
      <c r="E1871" s="86"/>
      <c r="F1871" s="87">
        <f t="shared" si="30"/>
        <v>259564765</v>
      </c>
      <c r="G1871" s="60">
        <v>3</v>
      </c>
      <c r="H1871" s="29"/>
    </row>
    <row r="1872" spans="1:8" s="30" customFormat="1">
      <c r="A1872" s="915">
        <v>44792</v>
      </c>
      <c r="B1872" s="916" t="s">
        <v>1857</v>
      </c>
      <c r="C1872" s="24" t="s">
        <v>21</v>
      </c>
      <c r="D1872" s="1013">
        <v>10000</v>
      </c>
      <c r="E1872" s="86"/>
      <c r="F1872" s="87">
        <f t="shared" si="30"/>
        <v>259574765</v>
      </c>
      <c r="G1872" s="60">
        <v>3</v>
      </c>
      <c r="H1872" s="29"/>
    </row>
    <row r="1873" spans="1:8" s="30" customFormat="1">
      <c r="A1873" s="915">
        <v>44792</v>
      </c>
      <c r="B1873" s="916" t="s">
        <v>1857</v>
      </c>
      <c r="C1873" s="24" t="s">
        <v>21</v>
      </c>
      <c r="D1873" s="1013">
        <v>10000</v>
      </c>
      <c r="E1873" s="86"/>
      <c r="F1873" s="87">
        <f t="shared" si="30"/>
        <v>259584765</v>
      </c>
      <c r="G1873" s="60">
        <v>3</v>
      </c>
      <c r="H1873" s="29"/>
    </row>
    <row r="1874" spans="1:8" s="30" customFormat="1">
      <c r="A1874" s="915">
        <v>44792</v>
      </c>
      <c r="B1874" s="916" t="s">
        <v>1857</v>
      </c>
      <c r="C1874" s="24" t="s">
        <v>21</v>
      </c>
      <c r="D1874" s="1013">
        <v>10000</v>
      </c>
      <c r="E1874" s="86"/>
      <c r="F1874" s="87">
        <f t="shared" si="30"/>
        <v>259594765</v>
      </c>
      <c r="G1874" s="60">
        <v>3</v>
      </c>
      <c r="H1874" s="29"/>
    </row>
    <row r="1875" spans="1:8" s="30" customFormat="1">
      <c r="A1875" s="915">
        <v>44792</v>
      </c>
      <c r="B1875" s="916" t="s">
        <v>1857</v>
      </c>
      <c r="C1875" s="24" t="s">
        <v>21</v>
      </c>
      <c r="D1875" s="1013">
        <v>10000</v>
      </c>
      <c r="E1875" s="86"/>
      <c r="F1875" s="87">
        <f t="shared" si="30"/>
        <v>259604765</v>
      </c>
      <c r="G1875" s="60">
        <v>3</v>
      </c>
      <c r="H1875" s="29"/>
    </row>
    <row r="1876" spans="1:8" s="30" customFormat="1">
      <c r="A1876" s="915">
        <v>44792</v>
      </c>
      <c r="B1876" s="916" t="s">
        <v>1857</v>
      </c>
      <c r="C1876" s="24" t="s">
        <v>21</v>
      </c>
      <c r="D1876" s="1013">
        <v>10000</v>
      </c>
      <c r="E1876" s="86"/>
      <c r="F1876" s="87">
        <f t="shared" si="30"/>
        <v>259614765</v>
      </c>
      <c r="G1876" s="60">
        <v>3</v>
      </c>
      <c r="H1876" s="29"/>
    </row>
    <row r="1877" spans="1:8" s="30" customFormat="1">
      <c r="A1877" s="915">
        <v>44792</v>
      </c>
      <c r="B1877" s="916" t="s">
        <v>1857</v>
      </c>
      <c r="C1877" s="24" t="s">
        <v>21</v>
      </c>
      <c r="D1877" s="1013">
        <v>20000</v>
      </c>
      <c r="E1877" s="86"/>
      <c r="F1877" s="87">
        <f t="shared" si="30"/>
        <v>259634765</v>
      </c>
      <c r="G1877" s="60">
        <v>3</v>
      </c>
      <c r="H1877" s="29"/>
    </row>
    <row r="1878" spans="1:8" s="30" customFormat="1">
      <c r="A1878" s="915">
        <v>44792</v>
      </c>
      <c r="B1878" s="916" t="s">
        <v>1857</v>
      </c>
      <c r="C1878" s="106" t="s">
        <v>998</v>
      </c>
      <c r="D1878" s="1013">
        <v>200000</v>
      </c>
      <c r="E1878" s="86"/>
      <c r="F1878" s="87">
        <f t="shared" si="30"/>
        <v>259834765</v>
      </c>
      <c r="G1878" s="60">
        <v>3</v>
      </c>
      <c r="H1878" s="29"/>
    </row>
    <row r="1879" spans="1:8" s="30" customFormat="1">
      <c r="A1879" s="915">
        <v>44793</v>
      </c>
      <c r="B1879" s="916" t="s">
        <v>1858</v>
      </c>
      <c r="C1879" s="106" t="s">
        <v>2077</v>
      </c>
      <c r="D1879" s="1013">
        <v>100000</v>
      </c>
      <c r="E1879" s="86"/>
      <c r="F1879" s="87">
        <f t="shared" si="30"/>
        <v>259934765</v>
      </c>
      <c r="G1879" s="60">
        <v>3</v>
      </c>
      <c r="H1879" s="29"/>
    </row>
    <row r="1880" spans="1:8" s="30" customFormat="1">
      <c r="A1880" s="915">
        <v>44793</v>
      </c>
      <c r="B1880" s="916" t="s">
        <v>1858</v>
      </c>
      <c r="C1880" s="106" t="s">
        <v>146</v>
      </c>
      <c r="D1880" s="1013">
        <v>200000</v>
      </c>
      <c r="E1880" s="86"/>
      <c r="F1880" s="87">
        <f t="shared" si="30"/>
        <v>260134765</v>
      </c>
      <c r="G1880" s="60">
        <v>3</v>
      </c>
      <c r="H1880" s="29"/>
    </row>
    <row r="1881" spans="1:8" s="30" customFormat="1">
      <c r="A1881" s="915">
        <v>44793</v>
      </c>
      <c r="B1881" s="916" t="s">
        <v>1858</v>
      </c>
      <c r="C1881" s="24" t="s">
        <v>21</v>
      </c>
      <c r="D1881" s="1013">
        <v>10000</v>
      </c>
      <c r="E1881" s="86"/>
      <c r="F1881" s="87">
        <f t="shared" si="30"/>
        <v>260144765</v>
      </c>
      <c r="G1881" s="60">
        <v>3</v>
      </c>
      <c r="H1881" s="29"/>
    </row>
    <row r="1882" spans="1:8" s="30" customFormat="1">
      <c r="A1882" s="915">
        <v>44793</v>
      </c>
      <c r="B1882" s="916" t="s">
        <v>1858</v>
      </c>
      <c r="C1882" s="24" t="s">
        <v>21</v>
      </c>
      <c r="D1882" s="1013">
        <v>1000</v>
      </c>
      <c r="E1882" s="86"/>
      <c r="F1882" s="87">
        <f t="shared" si="30"/>
        <v>260145765</v>
      </c>
      <c r="G1882" s="60">
        <v>3</v>
      </c>
      <c r="H1882" s="29"/>
    </row>
    <row r="1883" spans="1:8" s="30" customFormat="1">
      <c r="A1883" s="915">
        <v>44793</v>
      </c>
      <c r="B1883" s="916" t="s">
        <v>1858</v>
      </c>
      <c r="C1883" s="24" t="s">
        <v>21</v>
      </c>
      <c r="D1883" s="1013">
        <v>5000</v>
      </c>
      <c r="E1883" s="86"/>
      <c r="F1883" s="87">
        <f t="shared" si="30"/>
        <v>260150765</v>
      </c>
      <c r="G1883" s="60">
        <v>3</v>
      </c>
      <c r="H1883" s="29"/>
    </row>
    <row r="1884" spans="1:8" s="30" customFormat="1">
      <c r="A1884" s="915">
        <v>44793</v>
      </c>
      <c r="B1884" s="916" t="s">
        <v>1858</v>
      </c>
      <c r="C1884" s="24" t="s">
        <v>21</v>
      </c>
      <c r="D1884" s="1013">
        <v>10000</v>
      </c>
      <c r="E1884" s="86"/>
      <c r="F1884" s="87">
        <f t="shared" si="30"/>
        <v>260160765</v>
      </c>
      <c r="G1884" s="60">
        <v>3</v>
      </c>
      <c r="H1884" s="29"/>
    </row>
    <row r="1885" spans="1:8" s="30" customFormat="1">
      <c r="A1885" s="915">
        <v>44793</v>
      </c>
      <c r="B1885" s="916" t="s">
        <v>1858</v>
      </c>
      <c r="C1885" s="24" t="s">
        <v>21</v>
      </c>
      <c r="D1885" s="1013">
        <v>10000</v>
      </c>
      <c r="E1885" s="86"/>
      <c r="F1885" s="87">
        <f t="shared" si="30"/>
        <v>260170765</v>
      </c>
      <c r="G1885" s="60">
        <v>3</v>
      </c>
      <c r="H1885" s="29"/>
    </row>
    <row r="1886" spans="1:8" s="30" customFormat="1">
      <c r="A1886" s="915">
        <v>44793</v>
      </c>
      <c r="B1886" s="916" t="s">
        <v>1858</v>
      </c>
      <c r="C1886" s="24" t="s">
        <v>21</v>
      </c>
      <c r="D1886" s="1013">
        <v>10000</v>
      </c>
      <c r="E1886" s="86"/>
      <c r="F1886" s="87">
        <f t="shared" si="30"/>
        <v>260180765</v>
      </c>
      <c r="G1886" s="60">
        <v>3</v>
      </c>
      <c r="H1886" s="29"/>
    </row>
    <row r="1887" spans="1:8" s="30" customFormat="1">
      <c r="A1887" s="915">
        <v>44793</v>
      </c>
      <c r="B1887" s="916" t="s">
        <v>1858</v>
      </c>
      <c r="C1887" s="24" t="s">
        <v>21</v>
      </c>
      <c r="D1887" s="1013">
        <v>10000</v>
      </c>
      <c r="E1887" s="86"/>
      <c r="F1887" s="87">
        <f t="shared" si="30"/>
        <v>260190765</v>
      </c>
      <c r="G1887" s="60">
        <v>3</v>
      </c>
      <c r="H1887" s="29"/>
    </row>
    <row r="1888" spans="1:8" s="30" customFormat="1">
      <c r="A1888" s="915">
        <v>44793</v>
      </c>
      <c r="B1888" s="916" t="s">
        <v>1858</v>
      </c>
      <c r="C1888" s="24" t="s">
        <v>21</v>
      </c>
      <c r="D1888" s="1013">
        <v>10000</v>
      </c>
      <c r="E1888" s="86"/>
      <c r="F1888" s="87">
        <f t="shared" si="30"/>
        <v>260200765</v>
      </c>
      <c r="G1888" s="60">
        <v>3</v>
      </c>
      <c r="H1888" s="29"/>
    </row>
    <row r="1889" spans="1:8" s="30" customFormat="1">
      <c r="A1889" s="915">
        <v>44793</v>
      </c>
      <c r="B1889" s="916" t="s">
        <v>1858</v>
      </c>
      <c r="C1889" s="24" t="s">
        <v>21</v>
      </c>
      <c r="D1889" s="1013">
        <v>10000</v>
      </c>
      <c r="E1889" s="86"/>
      <c r="F1889" s="87">
        <f t="shared" si="30"/>
        <v>260210765</v>
      </c>
      <c r="G1889" s="60">
        <v>3</v>
      </c>
      <c r="H1889" s="29"/>
    </row>
    <row r="1890" spans="1:8" s="30" customFormat="1">
      <c r="A1890" s="915">
        <v>44793</v>
      </c>
      <c r="B1890" s="916" t="s">
        <v>1858</v>
      </c>
      <c r="C1890" s="24" t="s">
        <v>21</v>
      </c>
      <c r="D1890" s="1013">
        <v>10000</v>
      </c>
      <c r="E1890" s="86"/>
      <c r="F1890" s="87">
        <f t="shared" ref="F1890:F1953" si="31">F1889+D1890-E1890</f>
        <v>260220765</v>
      </c>
      <c r="G1890" s="60">
        <v>3</v>
      </c>
      <c r="H1890" s="29"/>
    </row>
    <row r="1891" spans="1:8" s="30" customFormat="1">
      <c r="A1891" s="915">
        <v>44793</v>
      </c>
      <c r="B1891" s="916" t="s">
        <v>1858</v>
      </c>
      <c r="C1891" s="24" t="s">
        <v>21</v>
      </c>
      <c r="D1891" s="1013">
        <v>10000</v>
      </c>
      <c r="E1891" s="86"/>
      <c r="F1891" s="87">
        <f t="shared" si="31"/>
        <v>260230765</v>
      </c>
      <c r="G1891" s="60">
        <v>3</v>
      </c>
      <c r="H1891" s="29"/>
    </row>
    <row r="1892" spans="1:8" s="30" customFormat="1">
      <c r="A1892" s="915">
        <v>44793</v>
      </c>
      <c r="B1892" s="916" t="s">
        <v>1858</v>
      </c>
      <c r="C1892" s="24" t="s">
        <v>21</v>
      </c>
      <c r="D1892" s="1013">
        <v>10000</v>
      </c>
      <c r="E1892" s="86"/>
      <c r="F1892" s="87">
        <f t="shared" si="31"/>
        <v>260240765</v>
      </c>
      <c r="G1892" s="60">
        <v>3</v>
      </c>
      <c r="H1892" s="29"/>
    </row>
    <row r="1893" spans="1:8" s="30" customFormat="1">
      <c r="A1893" s="915">
        <v>44793</v>
      </c>
      <c r="B1893" s="916" t="s">
        <v>1858</v>
      </c>
      <c r="C1893" s="24" t="s">
        <v>155</v>
      </c>
      <c r="D1893" s="1013">
        <v>250000</v>
      </c>
      <c r="E1893" s="86"/>
      <c r="F1893" s="87">
        <f t="shared" si="31"/>
        <v>260490765</v>
      </c>
      <c r="G1893" s="60">
        <v>3</v>
      </c>
      <c r="H1893" s="29"/>
    </row>
    <row r="1894" spans="1:8" s="30" customFormat="1">
      <c r="A1894" s="915">
        <v>44793</v>
      </c>
      <c r="B1894" s="916" t="s">
        <v>1858</v>
      </c>
      <c r="C1894" s="24" t="s">
        <v>21</v>
      </c>
      <c r="D1894" s="1013">
        <v>10000</v>
      </c>
      <c r="E1894" s="86"/>
      <c r="F1894" s="87">
        <f t="shared" si="31"/>
        <v>260500765</v>
      </c>
      <c r="G1894" s="60">
        <v>3</v>
      </c>
      <c r="H1894" s="29"/>
    </row>
    <row r="1895" spans="1:8" s="30" customFormat="1">
      <c r="A1895" s="915">
        <v>44793</v>
      </c>
      <c r="B1895" s="916" t="s">
        <v>1858</v>
      </c>
      <c r="C1895" s="24" t="s">
        <v>21</v>
      </c>
      <c r="D1895" s="1013">
        <v>10000</v>
      </c>
      <c r="E1895" s="86"/>
      <c r="F1895" s="87">
        <f t="shared" si="31"/>
        <v>260510765</v>
      </c>
      <c r="G1895" s="60">
        <v>3</v>
      </c>
      <c r="H1895" s="29"/>
    </row>
    <row r="1896" spans="1:8" s="30" customFormat="1">
      <c r="A1896" s="915">
        <v>44793</v>
      </c>
      <c r="B1896" s="916" t="s">
        <v>1858</v>
      </c>
      <c r="C1896" s="24" t="s">
        <v>21</v>
      </c>
      <c r="D1896" s="1013">
        <v>10000</v>
      </c>
      <c r="E1896" s="86"/>
      <c r="F1896" s="87">
        <f t="shared" si="31"/>
        <v>260520765</v>
      </c>
      <c r="G1896" s="60">
        <v>3</v>
      </c>
      <c r="H1896" s="29"/>
    </row>
    <row r="1897" spans="1:8" s="30" customFormat="1">
      <c r="A1897" s="915">
        <v>44793</v>
      </c>
      <c r="B1897" s="916" t="s">
        <v>1858</v>
      </c>
      <c r="C1897" s="24" t="s">
        <v>21</v>
      </c>
      <c r="D1897" s="1013">
        <v>20000</v>
      </c>
      <c r="E1897" s="86"/>
      <c r="F1897" s="87">
        <f t="shared" si="31"/>
        <v>260540765</v>
      </c>
      <c r="G1897" s="60">
        <v>3</v>
      </c>
      <c r="H1897" s="29"/>
    </row>
    <row r="1898" spans="1:8" s="30" customFormat="1">
      <c r="A1898" s="915">
        <v>44793</v>
      </c>
      <c r="B1898" s="916" t="s">
        <v>1858</v>
      </c>
      <c r="C1898" s="106" t="s">
        <v>2462</v>
      </c>
      <c r="D1898" s="1013">
        <v>50000</v>
      </c>
      <c r="E1898" s="86"/>
      <c r="F1898" s="87">
        <f t="shared" si="31"/>
        <v>260590765</v>
      </c>
      <c r="G1898" s="60">
        <v>3</v>
      </c>
      <c r="H1898" s="29"/>
    </row>
    <row r="1899" spans="1:8" s="30" customFormat="1">
      <c r="A1899" s="915">
        <v>44793</v>
      </c>
      <c r="B1899" s="916" t="s">
        <v>1858</v>
      </c>
      <c r="C1899" s="24" t="s">
        <v>21</v>
      </c>
      <c r="D1899" s="1013">
        <v>10000</v>
      </c>
      <c r="E1899" s="86"/>
      <c r="F1899" s="87">
        <f t="shared" si="31"/>
        <v>260600765</v>
      </c>
      <c r="G1899" s="60">
        <v>3</v>
      </c>
      <c r="H1899" s="29"/>
    </row>
    <row r="1900" spans="1:8" s="30" customFormat="1">
      <c r="A1900" s="915">
        <v>44793</v>
      </c>
      <c r="B1900" s="916" t="s">
        <v>1858</v>
      </c>
      <c r="C1900" s="24" t="s">
        <v>21</v>
      </c>
      <c r="D1900" s="1013">
        <v>10000</v>
      </c>
      <c r="E1900" s="86"/>
      <c r="F1900" s="87">
        <f t="shared" si="31"/>
        <v>260610765</v>
      </c>
      <c r="G1900" s="60">
        <v>3</v>
      </c>
      <c r="H1900" s="29"/>
    </row>
    <row r="1901" spans="1:8" s="30" customFormat="1">
      <c r="A1901" s="915">
        <v>44793</v>
      </c>
      <c r="B1901" s="916" t="s">
        <v>1858</v>
      </c>
      <c r="C1901" s="24" t="s">
        <v>21</v>
      </c>
      <c r="D1901" s="1013">
        <v>10000</v>
      </c>
      <c r="E1901" s="86"/>
      <c r="F1901" s="87">
        <f t="shared" si="31"/>
        <v>260620765</v>
      </c>
      <c r="G1901" s="60">
        <v>3</v>
      </c>
      <c r="H1901" s="29"/>
    </row>
    <row r="1902" spans="1:8" s="30" customFormat="1">
      <c r="A1902" s="915">
        <v>44793</v>
      </c>
      <c r="B1902" s="916" t="s">
        <v>1858</v>
      </c>
      <c r="C1902" s="24" t="s">
        <v>21</v>
      </c>
      <c r="D1902" s="1013">
        <v>1000</v>
      </c>
      <c r="E1902" s="86"/>
      <c r="F1902" s="87">
        <f t="shared" si="31"/>
        <v>260621765</v>
      </c>
      <c r="G1902" s="60">
        <v>3</v>
      </c>
      <c r="H1902" s="29"/>
    </row>
    <row r="1903" spans="1:8" s="30" customFormat="1">
      <c r="A1903" s="915">
        <v>44793</v>
      </c>
      <c r="B1903" s="916" t="s">
        <v>1858</v>
      </c>
      <c r="C1903" s="24" t="s">
        <v>21</v>
      </c>
      <c r="D1903" s="1013">
        <v>10000</v>
      </c>
      <c r="E1903" s="86"/>
      <c r="F1903" s="87">
        <f t="shared" si="31"/>
        <v>260631765</v>
      </c>
      <c r="G1903" s="60">
        <v>3</v>
      </c>
      <c r="H1903" s="29"/>
    </row>
    <row r="1904" spans="1:8" s="30" customFormat="1">
      <c r="A1904" s="915">
        <v>44793</v>
      </c>
      <c r="B1904" s="916" t="s">
        <v>1858</v>
      </c>
      <c r="C1904" s="24" t="s">
        <v>21</v>
      </c>
      <c r="D1904" s="1013">
        <v>1</v>
      </c>
      <c r="E1904" s="86"/>
      <c r="F1904" s="87">
        <f t="shared" si="31"/>
        <v>260631766</v>
      </c>
      <c r="G1904" s="60">
        <v>3</v>
      </c>
      <c r="H1904" s="29"/>
    </row>
    <row r="1905" spans="1:8" s="30" customFormat="1">
      <c r="A1905" s="915">
        <v>44793</v>
      </c>
      <c r="B1905" s="916" t="s">
        <v>1858</v>
      </c>
      <c r="C1905" s="24" t="s">
        <v>21</v>
      </c>
      <c r="D1905" s="1013">
        <v>10000</v>
      </c>
      <c r="E1905" s="86"/>
      <c r="F1905" s="87">
        <f t="shared" si="31"/>
        <v>260641766</v>
      </c>
      <c r="G1905" s="60">
        <v>3</v>
      </c>
      <c r="H1905" s="29"/>
    </row>
    <row r="1906" spans="1:8" s="30" customFormat="1">
      <c r="A1906" s="915">
        <v>44793</v>
      </c>
      <c r="B1906" s="916" t="s">
        <v>1858</v>
      </c>
      <c r="C1906" s="24" t="s">
        <v>21</v>
      </c>
      <c r="D1906" s="1013">
        <v>10000</v>
      </c>
      <c r="E1906" s="86"/>
      <c r="F1906" s="87">
        <f t="shared" si="31"/>
        <v>260651766</v>
      </c>
      <c r="G1906" s="60">
        <v>3</v>
      </c>
      <c r="H1906" s="29"/>
    </row>
    <row r="1907" spans="1:8" s="30" customFormat="1">
      <c r="A1907" s="915">
        <v>44793</v>
      </c>
      <c r="B1907" s="916" t="s">
        <v>1858</v>
      </c>
      <c r="C1907" s="24" t="s">
        <v>21</v>
      </c>
      <c r="D1907" s="1013">
        <v>10000</v>
      </c>
      <c r="E1907" s="86"/>
      <c r="F1907" s="87">
        <f t="shared" si="31"/>
        <v>260661766</v>
      </c>
      <c r="G1907" s="60">
        <v>3</v>
      </c>
      <c r="H1907" s="29"/>
    </row>
    <row r="1908" spans="1:8" s="30" customFormat="1">
      <c r="A1908" s="915">
        <v>44793</v>
      </c>
      <c r="B1908" s="916" t="s">
        <v>1858</v>
      </c>
      <c r="C1908" s="24" t="s">
        <v>21</v>
      </c>
      <c r="D1908" s="1013">
        <v>10000</v>
      </c>
      <c r="E1908" s="86"/>
      <c r="F1908" s="87">
        <f t="shared" si="31"/>
        <v>260671766</v>
      </c>
      <c r="G1908" s="60">
        <v>3</v>
      </c>
      <c r="H1908" s="29"/>
    </row>
    <row r="1909" spans="1:8" s="30" customFormat="1">
      <c r="A1909" s="915">
        <v>44793</v>
      </c>
      <c r="B1909" s="916" t="s">
        <v>1858</v>
      </c>
      <c r="C1909" s="24" t="s">
        <v>21</v>
      </c>
      <c r="D1909" s="1013">
        <v>10000</v>
      </c>
      <c r="E1909" s="86"/>
      <c r="F1909" s="87">
        <f t="shared" si="31"/>
        <v>260681766</v>
      </c>
      <c r="G1909" s="60">
        <v>3</v>
      </c>
      <c r="H1909" s="29"/>
    </row>
    <row r="1910" spans="1:8" s="30" customFormat="1">
      <c r="A1910" s="915">
        <v>44793</v>
      </c>
      <c r="B1910" s="916" t="s">
        <v>1858</v>
      </c>
      <c r="C1910" s="24" t="s">
        <v>21</v>
      </c>
      <c r="D1910" s="1013">
        <v>10000</v>
      </c>
      <c r="E1910" s="86"/>
      <c r="F1910" s="87">
        <f t="shared" si="31"/>
        <v>260691766</v>
      </c>
      <c r="G1910" s="60">
        <v>3</v>
      </c>
      <c r="H1910" s="29"/>
    </row>
    <row r="1911" spans="1:8" s="30" customFormat="1">
      <c r="A1911" s="915">
        <v>44793</v>
      </c>
      <c r="B1911" s="916" t="s">
        <v>1858</v>
      </c>
      <c r="C1911" s="24" t="s">
        <v>21</v>
      </c>
      <c r="D1911" s="1013">
        <v>10000</v>
      </c>
      <c r="E1911" s="86"/>
      <c r="F1911" s="87">
        <f t="shared" si="31"/>
        <v>260701766</v>
      </c>
      <c r="G1911" s="60">
        <v>3</v>
      </c>
      <c r="H1911" s="29"/>
    </row>
    <row r="1912" spans="1:8" s="30" customFormat="1">
      <c r="A1912" s="915">
        <v>44793</v>
      </c>
      <c r="B1912" s="916" t="s">
        <v>1858</v>
      </c>
      <c r="C1912" s="24" t="s">
        <v>21</v>
      </c>
      <c r="D1912" s="1013">
        <v>10000</v>
      </c>
      <c r="E1912" s="86"/>
      <c r="F1912" s="87">
        <f t="shared" si="31"/>
        <v>260711766</v>
      </c>
      <c r="G1912" s="60">
        <v>3</v>
      </c>
      <c r="H1912" s="29"/>
    </row>
    <row r="1913" spans="1:8" s="30" customFormat="1">
      <c r="A1913" s="915">
        <v>44793</v>
      </c>
      <c r="B1913" s="916" t="s">
        <v>1858</v>
      </c>
      <c r="C1913" s="24" t="s">
        <v>21</v>
      </c>
      <c r="D1913" s="1013">
        <v>10000</v>
      </c>
      <c r="E1913" s="86"/>
      <c r="F1913" s="87">
        <f t="shared" si="31"/>
        <v>260721766</v>
      </c>
      <c r="G1913" s="60">
        <v>3</v>
      </c>
      <c r="H1913" s="29"/>
    </row>
    <row r="1914" spans="1:8" s="30" customFormat="1">
      <c r="A1914" s="915">
        <v>44793</v>
      </c>
      <c r="B1914" s="916" t="s">
        <v>1858</v>
      </c>
      <c r="C1914" s="24" t="s">
        <v>21</v>
      </c>
      <c r="D1914" s="1013">
        <v>1000</v>
      </c>
      <c r="E1914" s="86"/>
      <c r="F1914" s="87">
        <f t="shared" si="31"/>
        <v>260722766</v>
      </c>
      <c r="G1914" s="60">
        <v>3</v>
      </c>
      <c r="H1914" s="29"/>
    </row>
    <row r="1915" spans="1:8" s="30" customFormat="1">
      <c r="A1915" s="915">
        <v>44793</v>
      </c>
      <c r="B1915" s="916" t="s">
        <v>1858</v>
      </c>
      <c r="C1915" s="24" t="s">
        <v>21</v>
      </c>
      <c r="D1915" s="1013">
        <v>10000</v>
      </c>
      <c r="E1915" s="86"/>
      <c r="F1915" s="87">
        <f t="shared" si="31"/>
        <v>260732766</v>
      </c>
      <c r="G1915" s="60">
        <v>3</v>
      </c>
      <c r="H1915" s="29"/>
    </row>
    <row r="1916" spans="1:8" s="30" customFormat="1">
      <c r="A1916" s="915">
        <v>44793</v>
      </c>
      <c r="B1916" s="916" t="s">
        <v>1858</v>
      </c>
      <c r="C1916" s="24" t="s">
        <v>21</v>
      </c>
      <c r="D1916" s="1013">
        <v>10000</v>
      </c>
      <c r="E1916" s="86"/>
      <c r="F1916" s="87">
        <f t="shared" si="31"/>
        <v>260742766</v>
      </c>
      <c r="G1916" s="60">
        <v>3</v>
      </c>
      <c r="H1916" s="29"/>
    </row>
    <row r="1917" spans="1:8" s="30" customFormat="1">
      <c r="A1917" s="915">
        <v>44793</v>
      </c>
      <c r="B1917" s="916" t="s">
        <v>1858</v>
      </c>
      <c r="C1917" s="24" t="s">
        <v>21</v>
      </c>
      <c r="D1917" s="1013">
        <v>10000</v>
      </c>
      <c r="E1917" s="86"/>
      <c r="F1917" s="87">
        <f t="shared" si="31"/>
        <v>260752766</v>
      </c>
      <c r="G1917" s="60">
        <v>3</v>
      </c>
      <c r="H1917" s="29"/>
    </row>
    <row r="1918" spans="1:8" s="30" customFormat="1">
      <c r="A1918" s="915">
        <v>44793</v>
      </c>
      <c r="B1918" s="916" t="s">
        <v>1858</v>
      </c>
      <c r="C1918" s="24" t="s">
        <v>21</v>
      </c>
      <c r="D1918" s="1013">
        <v>10000</v>
      </c>
      <c r="E1918" s="86"/>
      <c r="F1918" s="87">
        <f t="shared" si="31"/>
        <v>260762766</v>
      </c>
      <c r="G1918" s="60">
        <v>3</v>
      </c>
      <c r="H1918" s="29"/>
    </row>
    <row r="1919" spans="1:8" s="30" customFormat="1">
      <c r="A1919" s="915">
        <v>44793</v>
      </c>
      <c r="B1919" s="916" t="s">
        <v>1858</v>
      </c>
      <c r="C1919" s="24" t="s">
        <v>21</v>
      </c>
      <c r="D1919" s="1013">
        <v>10000</v>
      </c>
      <c r="E1919" s="86"/>
      <c r="F1919" s="87">
        <f t="shared" si="31"/>
        <v>260772766</v>
      </c>
      <c r="G1919" s="60">
        <v>3</v>
      </c>
      <c r="H1919" s="29"/>
    </row>
    <row r="1920" spans="1:8" s="30" customFormat="1">
      <c r="A1920" s="915">
        <v>44793</v>
      </c>
      <c r="B1920" s="916" t="s">
        <v>1858</v>
      </c>
      <c r="C1920" s="24" t="s">
        <v>21</v>
      </c>
      <c r="D1920" s="1013">
        <v>10000</v>
      </c>
      <c r="E1920" s="86"/>
      <c r="F1920" s="87">
        <f t="shared" si="31"/>
        <v>260782766</v>
      </c>
      <c r="G1920" s="60">
        <v>3</v>
      </c>
      <c r="H1920" s="29"/>
    </row>
    <row r="1921" spans="1:8" s="30" customFormat="1">
      <c r="A1921" s="915">
        <v>44793</v>
      </c>
      <c r="B1921" s="916" t="s">
        <v>1858</v>
      </c>
      <c r="C1921" s="24" t="s">
        <v>21</v>
      </c>
      <c r="D1921" s="1013">
        <v>10000</v>
      </c>
      <c r="E1921" s="86"/>
      <c r="F1921" s="87">
        <f t="shared" si="31"/>
        <v>260792766</v>
      </c>
      <c r="G1921" s="60">
        <v>3</v>
      </c>
      <c r="H1921" s="29"/>
    </row>
    <row r="1922" spans="1:8" s="30" customFormat="1">
      <c r="A1922" s="915">
        <v>44793</v>
      </c>
      <c r="B1922" s="916" t="s">
        <v>1858</v>
      </c>
      <c r="C1922" s="24" t="s">
        <v>21</v>
      </c>
      <c r="D1922" s="1013">
        <v>10000</v>
      </c>
      <c r="E1922" s="86"/>
      <c r="F1922" s="87">
        <f t="shared" si="31"/>
        <v>260802766</v>
      </c>
      <c r="G1922" s="60">
        <v>3</v>
      </c>
      <c r="H1922" s="29"/>
    </row>
    <row r="1923" spans="1:8" s="30" customFormat="1">
      <c r="A1923" s="915">
        <v>44793</v>
      </c>
      <c r="B1923" s="916" t="s">
        <v>1858</v>
      </c>
      <c r="C1923" s="24" t="s">
        <v>21</v>
      </c>
      <c r="D1923" s="1013">
        <v>10000</v>
      </c>
      <c r="E1923" s="86"/>
      <c r="F1923" s="87">
        <f t="shared" si="31"/>
        <v>260812766</v>
      </c>
      <c r="G1923" s="60">
        <v>3</v>
      </c>
      <c r="H1923" s="29"/>
    </row>
    <row r="1924" spans="1:8" s="30" customFormat="1">
      <c r="A1924" s="915">
        <v>44793</v>
      </c>
      <c r="B1924" s="916" t="s">
        <v>1858</v>
      </c>
      <c r="C1924" s="24" t="s">
        <v>21</v>
      </c>
      <c r="D1924" s="1013">
        <v>10000</v>
      </c>
      <c r="E1924" s="86"/>
      <c r="F1924" s="87">
        <f t="shared" si="31"/>
        <v>260822766</v>
      </c>
      <c r="G1924" s="60">
        <v>3</v>
      </c>
      <c r="H1924" s="29"/>
    </row>
    <row r="1925" spans="1:8" s="30" customFormat="1">
      <c r="A1925" s="915">
        <v>44794</v>
      </c>
      <c r="B1925" s="916" t="s">
        <v>1859</v>
      </c>
      <c r="C1925" s="106" t="s">
        <v>361</v>
      </c>
      <c r="D1925" s="1013">
        <v>500000</v>
      </c>
      <c r="E1925" s="86"/>
      <c r="F1925" s="87">
        <f t="shared" si="31"/>
        <v>261322766</v>
      </c>
      <c r="G1925" s="60">
        <v>3</v>
      </c>
      <c r="H1925" s="29"/>
    </row>
    <row r="1926" spans="1:8" s="30" customFormat="1">
      <c r="A1926" s="915">
        <v>44794</v>
      </c>
      <c r="B1926" s="916" t="s">
        <v>1859</v>
      </c>
      <c r="C1926" s="24" t="s">
        <v>21</v>
      </c>
      <c r="D1926" s="1013">
        <v>10000</v>
      </c>
      <c r="E1926" s="86"/>
      <c r="F1926" s="87">
        <f t="shared" si="31"/>
        <v>261332766</v>
      </c>
      <c r="G1926" s="60">
        <v>3</v>
      </c>
      <c r="H1926" s="29"/>
    </row>
    <row r="1927" spans="1:8" s="30" customFormat="1">
      <c r="A1927" s="915">
        <v>44794</v>
      </c>
      <c r="B1927" s="916" t="s">
        <v>1859</v>
      </c>
      <c r="C1927" s="24" t="s">
        <v>21</v>
      </c>
      <c r="D1927" s="1013">
        <v>9000</v>
      </c>
      <c r="E1927" s="86"/>
      <c r="F1927" s="87">
        <f t="shared" si="31"/>
        <v>261341766</v>
      </c>
      <c r="G1927" s="60">
        <v>3</v>
      </c>
      <c r="H1927" s="29"/>
    </row>
    <row r="1928" spans="1:8" s="30" customFormat="1">
      <c r="A1928" s="915">
        <v>44794</v>
      </c>
      <c r="B1928" s="916" t="s">
        <v>1859</v>
      </c>
      <c r="C1928" s="24" t="s">
        <v>21</v>
      </c>
      <c r="D1928" s="1013">
        <v>1000</v>
      </c>
      <c r="E1928" s="86"/>
      <c r="F1928" s="87">
        <f t="shared" si="31"/>
        <v>261342766</v>
      </c>
      <c r="G1928" s="60">
        <v>3</v>
      </c>
      <c r="H1928" s="29"/>
    </row>
    <row r="1929" spans="1:8" s="30" customFormat="1">
      <c r="A1929" s="915">
        <v>44794</v>
      </c>
      <c r="B1929" s="916" t="s">
        <v>1859</v>
      </c>
      <c r="C1929" s="24" t="s">
        <v>21</v>
      </c>
      <c r="D1929" s="1013">
        <v>10000</v>
      </c>
      <c r="E1929" s="86"/>
      <c r="F1929" s="87">
        <f t="shared" si="31"/>
        <v>261352766</v>
      </c>
      <c r="G1929" s="60">
        <v>3</v>
      </c>
      <c r="H1929" s="29"/>
    </row>
    <row r="1930" spans="1:8" s="30" customFormat="1">
      <c r="A1930" s="915">
        <v>44794</v>
      </c>
      <c r="B1930" s="916" t="s">
        <v>1859</v>
      </c>
      <c r="C1930" s="24" t="s">
        <v>21</v>
      </c>
      <c r="D1930" s="1013">
        <v>10000</v>
      </c>
      <c r="E1930" s="86"/>
      <c r="F1930" s="87">
        <f t="shared" si="31"/>
        <v>261362766</v>
      </c>
      <c r="G1930" s="60">
        <v>3</v>
      </c>
      <c r="H1930" s="29"/>
    </row>
    <row r="1931" spans="1:8" s="30" customFormat="1">
      <c r="A1931" s="915">
        <v>44794</v>
      </c>
      <c r="B1931" s="916" t="s">
        <v>1859</v>
      </c>
      <c r="C1931" s="24" t="s">
        <v>21</v>
      </c>
      <c r="D1931" s="1013">
        <v>10000</v>
      </c>
      <c r="E1931" s="86"/>
      <c r="F1931" s="87">
        <f t="shared" si="31"/>
        <v>261372766</v>
      </c>
      <c r="G1931" s="60">
        <v>3</v>
      </c>
      <c r="H1931" s="29"/>
    </row>
    <row r="1932" spans="1:8" s="30" customFormat="1">
      <c r="A1932" s="915">
        <v>44794</v>
      </c>
      <c r="B1932" s="916" t="s">
        <v>1859</v>
      </c>
      <c r="C1932" s="24" t="s">
        <v>21</v>
      </c>
      <c r="D1932" s="1013">
        <v>10000</v>
      </c>
      <c r="E1932" s="86"/>
      <c r="F1932" s="87">
        <f t="shared" si="31"/>
        <v>261382766</v>
      </c>
      <c r="G1932" s="60">
        <v>3</v>
      </c>
      <c r="H1932" s="29"/>
    </row>
    <row r="1933" spans="1:8" s="30" customFormat="1">
      <c r="A1933" s="915">
        <v>44794</v>
      </c>
      <c r="B1933" s="916" t="s">
        <v>1859</v>
      </c>
      <c r="C1933" s="24" t="s">
        <v>21</v>
      </c>
      <c r="D1933" s="1013">
        <v>21000</v>
      </c>
      <c r="E1933" s="86"/>
      <c r="F1933" s="87">
        <f t="shared" si="31"/>
        <v>261403766</v>
      </c>
      <c r="G1933" s="60">
        <v>3</v>
      </c>
      <c r="H1933" s="29"/>
    </row>
    <row r="1934" spans="1:8" s="30" customFormat="1">
      <c r="A1934" s="915">
        <v>44794</v>
      </c>
      <c r="B1934" s="916" t="s">
        <v>1859</v>
      </c>
      <c r="C1934" s="24" t="s">
        <v>21</v>
      </c>
      <c r="D1934" s="1013">
        <v>10000</v>
      </c>
      <c r="E1934" s="86"/>
      <c r="F1934" s="87">
        <f t="shared" si="31"/>
        <v>261413766</v>
      </c>
      <c r="G1934" s="60">
        <v>3</v>
      </c>
      <c r="H1934" s="29"/>
    </row>
    <row r="1935" spans="1:8" s="30" customFormat="1">
      <c r="A1935" s="915">
        <v>44794</v>
      </c>
      <c r="B1935" s="916" t="s">
        <v>1859</v>
      </c>
      <c r="C1935" s="106" t="s">
        <v>2078</v>
      </c>
      <c r="D1935" s="1013">
        <v>50000</v>
      </c>
      <c r="E1935" s="86"/>
      <c r="F1935" s="87">
        <f t="shared" si="31"/>
        <v>261463766</v>
      </c>
      <c r="G1935" s="60">
        <v>3</v>
      </c>
      <c r="H1935" s="29"/>
    </row>
    <row r="1936" spans="1:8" s="30" customFormat="1">
      <c r="A1936" s="915">
        <v>44794</v>
      </c>
      <c r="B1936" s="916" t="s">
        <v>1859</v>
      </c>
      <c r="C1936" s="24" t="s">
        <v>21</v>
      </c>
      <c r="D1936" s="1013">
        <v>10000</v>
      </c>
      <c r="E1936" s="86"/>
      <c r="F1936" s="87">
        <f t="shared" si="31"/>
        <v>261473766</v>
      </c>
      <c r="G1936" s="60">
        <v>3</v>
      </c>
      <c r="H1936" s="29"/>
    </row>
    <row r="1937" spans="1:8" s="30" customFormat="1">
      <c r="A1937" s="915">
        <v>44794</v>
      </c>
      <c r="B1937" s="916" t="s">
        <v>1859</v>
      </c>
      <c r="C1937" s="24" t="s">
        <v>21</v>
      </c>
      <c r="D1937" s="1013">
        <v>10000</v>
      </c>
      <c r="E1937" s="86"/>
      <c r="F1937" s="87">
        <f t="shared" si="31"/>
        <v>261483766</v>
      </c>
      <c r="G1937" s="60">
        <v>3</v>
      </c>
      <c r="H1937" s="29"/>
    </row>
    <row r="1938" spans="1:8" s="30" customFormat="1">
      <c r="A1938" s="915">
        <v>44794</v>
      </c>
      <c r="B1938" s="916" t="s">
        <v>1859</v>
      </c>
      <c r="C1938" s="24" t="s">
        <v>21</v>
      </c>
      <c r="D1938" s="1013">
        <v>10000</v>
      </c>
      <c r="E1938" s="86"/>
      <c r="F1938" s="87">
        <f t="shared" si="31"/>
        <v>261493766</v>
      </c>
      <c r="G1938" s="60">
        <v>3</v>
      </c>
      <c r="H1938" s="29"/>
    </row>
    <row r="1939" spans="1:8" s="30" customFormat="1">
      <c r="A1939" s="915">
        <v>44794</v>
      </c>
      <c r="B1939" s="916" t="s">
        <v>1859</v>
      </c>
      <c r="C1939" s="24" t="s">
        <v>21</v>
      </c>
      <c r="D1939" s="1013">
        <v>10000</v>
      </c>
      <c r="E1939" s="86"/>
      <c r="F1939" s="87">
        <f t="shared" si="31"/>
        <v>261503766</v>
      </c>
      <c r="G1939" s="60">
        <v>3</v>
      </c>
      <c r="H1939" s="29"/>
    </row>
    <row r="1940" spans="1:8" s="30" customFormat="1">
      <c r="A1940" s="915">
        <v>44794</v>
      </c>
      <c r="B1940" s="916" t="s">
        <v>1859</v>
      </c>
      <c r="C1940" s="24" t="s">
        <v>21</v>
      </c>
      <c r="D1940" s="1013">
        <v>10000</v>
      </c>
      <c r="E1940" s="86"/>
      <c r="F1940" s="87">
        <f t="shared" si="31"/>
        <v>261513766</v>
      </c>
      <c r="G1940" s="60">
        <v>3</v>
      </c>
      <c r="H1940" s="29"/>
    </row>
    <row r="1941" spans="1:8" s="30" customFormat="1">
      <c r="A1941" s="915">
        <v>44794</v>
      </c>
      <c r="B1941" s="916" t="s">
        <v>1859</v>
      </c>
      <c r="C1941" s="24" t="s">
        <v>21</v>
      </c>
      <c r="D1941" s="1013">
        <v>10000</v>
      </c>
      <c r="E1941" s="86"/>
      <c r="F1941" s="87">
        <f t="shared" si="31"/>
        <v>261523766</v>
      </c>
      <c r="G1941" s="60">
        <v>3</v>
      </c>
      <c r="H1941" s="29"/>
    </row>
    <row r="1942" spans="1:8" s="30" customFormat="1">
      <c r="A1942" s="915">
        <v>44794</v>
      </c>
      <c r="B1942" s="916" t="s">
        <v>1859</v>
      </c>
      <c r="C1942" s="24" t="s">
        <v>21</v>
      </c>
      <c r="D1942" s="1013">
        <v>10000</v>
      </c>
      <c r="E1942" s="86"/>
      <c r="F1942" s="87">
        <f t="shared" si="31"/>
        <v>261533766</v>
      </c>
      <c r="G1942" s="60">
        <v>3</v>
      </c>
      <c r="H1942" s="29"/>
    </row>
    <row r="1943" spans="1:8" s="30" customFormat="1">
      <c r="A1943" s="915">
        <v>44794</v>
      </c>
      <c r="B1943" s="916" t="s">
        <v>1859</v>
      </c>
      <c r="C1943" s="24" t="s">
        <v>21</v>
      </c>
      <c r="D1943" s="1013">
        <v>1200</v>
      </c>
      <c r="E1943" s="86"/>
      <c r="F1943" s="87">
        <f t="shared" si="31"/>
        <v>261534966</v>
      </c>
      <c r="G1943" s="60">
        <v>3</v>
      </c>
      <c r="H1943" s="29"/>
    </row>
    <row r="1944" spans="1:8" s="30" customFormat="1">
      <c r="A1944" s="915">
        <v>44794</v>
      </c>
      <c r="B1944" s="916" t="s">
        <v>1859</v>
      </c>
      <c r="C1944" s="24" t="s">
        <v>21</v>
      </c>
      <c r="D1944" s="1013">
        <v>1000</v>
      </c>
      <c r="E1944" s="86"/>
      <c r="F1944" s="87">
        <f t="shared" si="31"/>
        <v>261535966</v>
      </c>
      <c r="G1944" s="60">
        <v>3</v>
      </c>
      <c r="H1944" s="29"/>
    </row>
    <row r="1945" spans="1:8" s="30" customFormat="1">
      <c r="A1945" s="915">
        <v>44794</v>
      </c>
      <c r="B1945" s="916" t="s">
        <v>1859</v>
      </c>
      <c r="C1945" s="24" t="s">
        <v>21</v>
      </c>
      <c r="D1945" s="1013">
        <v>5100</v>
      </c>
      <c r="E1945" s="86"/>
      <c r="F1945" s="87">
        <f t="shared" si="31"/>
        <v>261541066</v>
      </c>
      <c r="G1945" s="60">
        <v>3</v>
      </c>
      <c r="H1945" s="29"/>
    </row>
    <row r="1946" spans="1:8" s="30" customFormat="1">
      <c r="A1946" s="915">
        <v>44794</v>
      </c>
      <c r="B1946" s="916" t="s">
        <v>1859</v>
      </c>
      <c r="C1946" s="24" t="s">
        <v>21</v>
      </c>
      <c r="D1946" s="1013">
        <v>1000</v>
      </c>
      <c r="E1946" s="86"/>
      <c r="F1946" s="87">
        <f t="shared" si="31"/>
        <v>261542066</v>
      </c>
      <c r="G1946" s="60">
        <v>3</v>
      </c>
      <c r="H1946" s="29"/>
    </row>
    <row r="1947" spans="1:8" s="30" customFormat="1">
      <c r="A1947" s="915">
        <v>44794</v>
      </c>
      <c r="B1947" s="916" t="s">
        <v>1859</v>
      </c>
      <c r="C1947" s="24" t="s">
        <v>21</v>
      </c>
      <c r="D1947" s="1013">
        <v>10000</v>
      </c>
      <c r="E1947" s="86"/>
      <c r="F1947" s="87">
        <f t="shared" si="31"/>
        <v>261552066</v>
      </c>
      <c r="G1947" s="60">
        <v>3</v>
      </c>
      <c r="H1947" s="29"/>
    </row>
    <row r="1948" spans="1:8" s="30" customFormat="1">
      <c r="A1948" s="915">
        <v>44794</v>
      </c>
      <c r="B1948" s="916" t="s">
        <v>1859</v>
      </c>
      <c r="C1948" s="106" t="s">
        <v>2079</v>
      </c>
      <c r="D1948" s="1013">
        <v>50000</v>
      </c>
      <c r="E1948" s="86"/>
      <c r="F1948" s="87">
        <f t="shared" si="31"/>
        <v>261602066</v>
      </c>
      <c r="G1948" s="60">
        <v>3</v>
      </c>
      <c r="H1948" s="29"/>
    </row>
    <row r="1949" spans="1:8" s="30" customFormat="1">
      <c r="A1949" s="915">
        <v>44794</v>
      </c>
      <c r="B1949" s="916" t="s">
        <v>1859</v>
      </c>
      <c r="C1949" s="24" t="s">
        <v>21</v>
      </c>
      <c r="D1949" s="1013">
        <v>5000</v>
      </c>
      <c r="E1949" s="86"/>
      <c r="F1949" s="87">
        <f t="shared" si="31"/>
        <v>261607066</v>
      </c>
      <c r="G1949" s="60">
        <v>3</v>
      </c>
      <c r="H1949" s="29"/>
    </row>
    <row r="1950" spans="1:8" s="30" customFormat="1">
      <c r="A1950" s="915">
        <v>44794</v>
      </c>
      <c r="B1950" s="916" t="s">
        <v>1859</v>
      </c>
      <c r="C1950" s="24" t="s">
        <v>21</v>
      </c>
      <c r="D1950" s="1013">
        <v>5000</v>
      </c>
      <c r="E1950" s="86"/>
      <c r="F1950" s="87">
        <f t="shared" si="31"/>
        <v>261612066</v>
      </c>
      <c r="G1950" s="60">
        <v>3</v>
      </c>
      <c r="H1950" s="29"/>
    </row>
    <row r="1951" spans="1:8" s="30" customFormat="1">
      <c r="A1951" s="915">
        <v>44794</v>
      </c>
      <c r="B1951" s="916" t="s">
        <v>1859</v>
      </c>
      <c r="C1951" s="24" t="s">
        <v>21</v>
      </c>
      <c r="D1951" s="1013">
        <v>10000</v>
      </c>
      <c r="E1951" s="86"/>
      <c r="F1951" s="87">
        <f t="shared" si="31"/>
        <v>261622066</v>
      </c>
      <c r="G1951" s="60">
        <v>3</v>
      </c>
      <c r="H1951" s="29"/>
    </row>
    <row r="1952" spans="1:8" s="30" customFormat="1">
      <c r="A1952" s="915">
        <v>44794</v>
      </c>
      <c r="B1952" s="916" t="s">
        <v>1859</v>
      </c>
      <c r="C1952" s="24" t="s">
        <v>21</v>
      </c>
      <c r="D1952" s="1013">
        <v>1000</v>
      </c>
      <c r="E1952" s="86"/>
      <c r="F1952" s="87">
        <f t="shared" si="31"/>
        <v>261623066</v>
      </c>
      <c r="G1952" s="60">
        <v>3</v>
      </c>
      <c r="H1952" s="29"/>
    </row>
    <row r="1953" spans="1:8" s="30" customFormat="1">
      <c r="A1953" s="915">
        <v>44794</v>
      </c>
      <c r="B1953" s="916" t="s">
        <v>1859</v>
      </c>
      <c r="C1953" s="24" t="s">
        <v>21</v>
      </c>
      <c r="D1953" s="1013">
        <v>1000</v>
      </c>
      <c r="E1953" s="86"/>
      <c r="F1953" s="87">
        <f t="shared" si="31"/>
        <v>261624066</v>
      </c>
      <c r="G1953" s="60">
        <v>3</v>
      </c>
      <c r="H1953" s="29"/>
    </row>
    <row r="1954" spans="1:8" s="30" customFormat="1">
      <c r="A1954" s="915">
        <v>44794</v>
      </c>
      <c r="B1954" s="916" t="s">
        <v>1859</v>
      </c>
      <c r="C1954" s="24" t="s">
        <v>21</v>
      </c>
      <c r="D1954" s="1013">
        <v>10000</v>
      </c>
      <c r="E1954" s="86"/>
      <c r="F1954" s="87">
        <f t="shared" ref="F1954:F2017" si="32">F1953+D1954-E1954</f>
        <v>261634066</v>
      </c>
      <c r="G1954" s="60">
        <v>3</v>
      </c>
      <c r="H1954" s="29"/>
    </row>
    <row r="1955" spans="1:8" s="30" customFormat="1">
      <c r="A1955" s="915">
        <v>44794</v>
      </c>
      <c r="B1955" s="916" t="s">
        <v>1859</v>
      </c>
      <c r="C1955" s="24" t="s">
        <v>21</v>
      </c>
      <c r="D1955" s="1013">
        <v>10000</v>
      </c>
      <c r="E1955" s="86"/>
      <c r="F1955" s="87">
        <f t="shared" si="32"/>
        <v>261644066</v>
      </c>
      <c r="G1955" s="60">
        <v>3</v>
      </c>
      <c r="H1955" s="29"/>
    </row>
    <row r="1956" spans="1:8" s="30" customFormat="1">
      <c r="A1956" s="915">
        <v>44794</v>
      </c>
      <c r="B1956" s="916" t="s">
        <v>1859</v>
      </c>
      <c r="C1956" s="24" t="s">
        <v>21</v>
      </c>
      <c r="D1956" s="1013">
        <v>10000</v>
      </c>
      <c r="E1956" s="86"/>
      <c r="F1956" s="87">
        <f t="shared" si="32"/>
        <v>261654066</v>
      </c>
      <c r="G1956" s="60">
        <v>3</v>
      </c>
      <c r="H1956" s="29"/>
    </row>
    <row r="1957" spans="1:8" s="30" customFormat="1">
      <c r="A1957" s="915">
        <v>44794</v>
      </c>
      <c r="B1957" s="916" t="s">
        <v>1859</v>
      </c>
      <c r="C1957" s="24" t="s">
        <v>21</v>
      </c>
      <c r="D1957" s="1013">
        <v>10000</v>
      </c>
      <c r="E1957" s="86"/>
      <c r="F1957" s="87">
        <f t="shared" si="32"/>
        <v>261664066</v>
      </c>
      <c r="G1957" s="60">
        <v>3</v>
      </c>
      <c r="H1957" s="29"/>
    </row>
    <row r="1958" spans="1:8" s="30" customFormat="1">
      <c r="A1958" s="915">
        <v>44795</v>
      </c>
      <c r="B1958" s="916" t="s">
        <v>1860</v>
      </c>
      <c r="C1958" s="24" t="s">
        <v>21</v>
      </c>
      <c r="D1958" s="1013">
        <v>10000</v>
      </c>
      <c r="E1958" s="86"/>
      <c r="F1958" s="87">
        <f t="shared" si="32"/>
        <v>261674066</v>
      </c>
      <c r="G1958" s="60">
        <v>3</v>
      </c>
      <c r="H1958" s="29"/>
    </row>
    <row r="1959" spans="1:8" s="30" customFormat="1">
      <c r="A1959" s="915">
        <v>44795</v>
      </c>
      <c r="B1959" s="916" t="s">
        <v>1860</v>
      </c>
      <c r="C1959" s="24" t="s">
        <v>21</v>
      </c>
      <c r="D1959" s="1013">
        <v>10000</v>
      </c>
      <c r="E1959" s="86"/>
      <c r="F1959" s="87">
        <f t="shared" si="32"/>
        <v>261684066</v>
      </c>
      <c r="G1959" s="60">
        <v>3</v>
      </c>
      <c r="H1959" s="29"/>
    </row>
    <row r="1960" spans="1:8" s="30" customFormat="1">
      <c r="A1960" s="915">
        <v>44795</v>
      </c>
      <c r="B1960" s="916" t="s">
        <v>1860</v>
      </c>
      <c r="C1960" s="24" t="s">
        <v>21</v>
      </c>
      <c r="D1960" s="1013">
        <v>10000</v>
      </c>
      <c r="E1960" s="86"/>
      <c r="F1960" s="87">
        <f t="shared" si="32"/>
        <v>261694066</v>
      </c>
      <c r="G1960" s="60">
        <v>3</v>
      </c>
      <c r="H1960" s="29"/>
    </row>
    <row r="1961" spans="1:8" s="30" customFormat="1">
      <c r="A1961" s="915">
        <v>44795</v>
      </c>
      <c r="B1961" s="916" t="s">
        <v>1860</v>
      </c>
      <c r="C1961" s="24" t="s">
        <v>21</v>
      </c>
      <c r="D1961" s="1013">
        <v>10000</v>
      </c>
      <c r="E1961" s="86"/>
      <c r="F1961" s="87">
        <f t="shared" si="32"/>
        <v>261704066</v>
      </c>
      <c r="G1961" s="60">
        <v>3</v>
      </c>
      <c r="H1961" s="29"/>
    </row>
    <row r="1962" spans="1:8" s="30" customFormat="1">
      <c r="A1962" s="915">
        <v>44795</v>
      </c>
      <c r="B1962" s="916" t="s">
        <v>1860</v>
      </c>
      <c r="C1962" s="24" t="s">
        <v>21</v>
      </c>
      <c r="D1962" s="1013">
        <v>20000</v>
      </c>
      <c r="E1962" s="86"/>
      <c r="F1962" s="87">
        <f t="shared" si="32"/>
        <v>261724066</v>
      </c>
      <c r="G1962" s="60">
        <v>3</v>
      </c>
      <c r="H1962" s="29"/>
    </row>
    <row r="1963" spans="1:8" s="30" customFormat="1">
      <c r="A1963" s="915">
        <v>44795</v>
      </c>
      <c r="B1963" s="916" t="s">
        <v>1860</v>
      </c>
      <c r="C1963" s="24" t="s">
        <v>21</v>
      </c>
      <c r="D1963" s="1013">
        <v>10000</v>
      </c>
      <c r="E1963" s="86"/>
      <c r="F1963" s="87">
        <f t="shared" si="32"/>
        <v>261734066</v>
      </c>
      <c r="G1963" s="60">
        <v>3</v>
      </c>
      <c r="H1963" s="29"/>
    </row>
    <row r="1964" spans="1:8" s="30" customFormat="1">
      <c r="A1964" s="915">
        <v>44795</v>
      </c>
      <c r="B1964" s="916" t="s">
        <v>1860</v>
      </c>
      <c r="C1964" s="24" t="s">
        <v>21</v>
      </c>
      <c r="D1964" s="1013">
        <v>10000</v>
      </c>
      <c r="E1964" s="86"/>
      <c r="F1964" s="87">
        <f t="shared" si="32"/>
        <v>261744066</v>
      </c>
      <c r="G1964" s="60">
        <v>3</v>
      </c>
      <c r="H1964" s="29"/>
    </row>
    <row r="1965" spans="1:8" s="30" customFormat="1">
      <c r="A1965" s="915">
        <v>44795</v>
      </c>
      <c r="B1965" s="916" t="s">
        <v>1860</v>
      </c>
      <c r="C1965" s="24" t="s">
        <v>21</v>
      </c>
      <c r="D1965" s="1013">
        <v>10000</v>
      </c>
      <c r="E1965" s="86"/>
      <c r="F1965" s="87">
        <f t="shared" si="32"/>
        <v>261754066</v>
      </c>
      <c r="G1965" s="60">
        <v>3</v>
      </c>
      <c r="H1965" s="29"/>
    </row>
    <row r="1966" spans="1:8" s="30" customFormat="1">
      <c r="A1966" s="915">
        <v>44795</v>
      </c>
      <c r="B1966" s="916" t="s">
        <v>1860</v>
      </c>
      <c r="C1966" s="24" t="s">
        <v>21</v>
      </c>
      <c r="D1966" s="1013">
        <v>10000</v>
      </c>
      <c r="E1966" s="86"/>
      <c r="F1966" s="87">
        <f t="shared" si="32"/>
        <v>261764066</v>
      </c>
      <c r="G1966" s="60">
        <v>3</v>
      </c>
      <c r="H1966" s="29"/>
    </row>
    <row r="1967" spans="1:8" s="30" customFormat="1">
      <c r="A1967" s="915">
        <v>44795</v>
      </c>
      <c r="B1967" s="916" t="s">
        <v>1860</v>
      </c>
      <c r="C1967" s="24" t="s">
        <v>21</v>
      </c>
      <c r="D1967" s="1013">
        <v>10000</v>
      </c>
      <c r="E1967" s="86"/>
      <c r="F1967" s="87">
        <f t="shared" si="32"/>
        <v>261774066</v>
      </c>
      <c r="G1967" s="60">
        <v>3</v>
      </c>
      <c r="H1967" s="29"/>
    </row>
    <row r="1968" spans="1:8" s="30" customFormat="1">
      <c r="A1968" s="915">
        <v>44795</v>
      </c>
      <c r="B1968" s="916" t="s">
        <v>1860</v>
      </c>
      <c r="C1968" s="24" t="s">
        <v>21</v>
      </c>
      <c r="D1968" s="1013">
        <v>10000</v>
      </c>
      <c r="E1968" s="86"/>
      <c r="F1968" s="87">
        <f t="shared" si="32"/>
        <v>261784066</v>
      </c>
      <c r="G1968" s="60">
        <v>3</v>
      </c>
      <c r="H1968" s="29"/>
    </row>
    <row r="1969" spans="1:8" s="30" customFormat="1">
      <c r="A1969" s="915">
        <v>44795</v>
      </c>
      <c r="B1969" s="916" t="s">
        <v>1860</v>
      </c>
      <c r="C1969" s="24" t="s">
        <v>21</v>
      </c>
      <c r="D1969" s="1013">
        <v>10000</v>
      </c>
      <c r="E1969" s="86"/>
      <c r="F1969" s="87">
        <f t="shared" si="32"/>
        <v>261794066</v>
      </c>
      <c r="G1969" s="60">
        <v>3</v>
      </c>
      <c r="H1969" s="29"/>
    </row>
    <row r="1970" spans="1:8" s="30" customFormat="1">
      <c r="A1970" s="915">
        <v>44795</v>
      </c>
      <c r="B1970" s="916" t="s">
        <v>1860</v>
      </c>
      <c r="C1970" s="24" t="s">
        <v>21</v>
      </c>
      <c r="D1970" s="1013">
        <v>10000</v>
      </c>
      <c r="E1970" s="86"/>
      <c r="F1970" s="87">
        <f t="shared" si="32"/>
        <v>261804066</v>
      </c>
      <c r="G1970" s="60">
        <v>3</v>
      </c>
      <c r="H1970" s="29"/>
    </row>
    <row r="1971" spans="1:8" s="30" customFormat="1">
      <c r="A1971" s="915">
        <v>44795</v>
      </c>
      <c r="B1971" s="916" t="s">
        <v>1860</v>
      </c>
      <c r="C1971" s="24" t="s">
        <v>21</v>
      </c>
      <c r="D1971" s="1013">
        <v>10000</v>
      </c>
      <c r="E1971" s="86"/>
      <c r="F1971" s="87">
        <f t="shared" si="32"/>
        <v>261814066</v>
      </c>
      <c r="G1971" s="60">
        <v>3</v>
      </c>
      <c r="H1971" s="29"/>
    </row>
    <row r="1972" spans="1:8" s="30" customFormat="1">
      <c r="A1972" s="915">
        <v>44795</v>
      </c>
      <c r="B1972" s="916" t="s">
        <v>1860</v>
      </c>
      <c r="C1972" s="24" t="s">
        <v>21</v>
      </c>
      <c r="D1972" s="1013">
        <v>10000</v>
      </c>
      <c r="E1972" s="86"/>
      <c r="F1972" s="87">
        <f t="shared" si="32"/>
        <v>261824066</v>
      </c>
      <c r="G1972" s="60">
        <v>3</v>
      </c>
      <c r="H1972" s="29"/>
    </row>
    <row r="1973" spans="1:8" s="30" customFormat="1">
      <c r="A1973" s="915">
        <v>44795</v>
      </c>
      <c r="B1973" s="916" t="s">
        <v>1860</v>
      </c>
      <c r="C1973" s="24" t="s">
        <v>21</v>
      </c>
      <c r="D1973" s="1013">
        <v>10000</v>
      </c>
      <c r="E1973" s="86"/>
      <c r="F1973" s="87">
        <f t="shared" si="32"/>
        <v>261834066</v>
      </c>
      <c r="G1973" s="60">
        <v>3</v>
      </c>
      <c r="H1973" s="29"/>
    </row>
    <row r="1974" spans="1:8" s="30" customFormat="1">
      <c r="A1974" s="915">
        <v>44795</v>
      </c>
      <c r="B1974" s="916" t="s">
        <v>1860</v>
      </c>
      <c r="C1974" s="24" t="s">
        <v>21</v>
      </c>
      <c r="D1974" s="1013">
        <v>10000</v>
      </c>
      <c r="E1974" s="86"/>
      <c r="F1974" s="87">
        <f t="shared" si="32"/>
        <v>261844066</v>
      </c>
      <c r="G1974" s="60">
        <v>3</v>
      </c>
      <c r="H1974" s="29"/>
    </row>
    <row r="1975" spans="1:8" s="30" customFormat="1">
      <c r="A1975" s="915">
        <v>44795</v>
      </c>
      <c r="B1975" s="916" t="s">
        <v>1860</v>
      </c>
      <c r="C1975" s="24" t="s">
        <v>21</v>
      </c>
      <c r="D1975" s="1013">
        <v>5000</v>
      </c>
      <c r="E1975" s="86"/>
      <c r="F1975" s="87">
        <f t="shared" si="32"/>
        <v>261849066</v>
      </c>
      <c r="G1975" s="60">
        <v>3</v>
      </c>
      <c r="H1975" s="29"/>
    </row>
    <row r="1976" spans="1:8" s="30" customFormat="1">
      <c r="A1976" s="915">
        <v>44796</v>
      </c>
      <c r="B1976" s="916" t="s">
        <v>1861</v>
      </c>
      <c r="C1976" s="24" t="s">
        <v>21</v>
      </c>
      <c r="D1976" s="1013">
        <v>10000</v>
      </c>
      <c r="E1976" s="86"/>
      <c r="F1976" s="87">
        <f t="shared" si="32"/>
        <v>261859066</v>
      </c>
      <c r="G1976" s="60">
        <v>3</v>
      </c>
      <c r="H1976" s="29"/>
    </row>
    <row r="1977" spans="1:8" s="30" customFormat="1">
      <c r="A1977" s="915">
        <v>44796</v>
      </c>
      <c r="B1977" s="916" t="s">
        <v>1861</v>
      </c>
      <c r="C1977" s="24" t="s">
        <v>21</v>
      </c>
      <c r="D1977" s="1013">
        <v>10000</v>
      </c>
      <c r="E1977" s="86"/>
      <c r="F1977" s="87">
        <f t="shared" si="32"/>
        <v>261869066</v>
      </c>
      <c r="G1977" s="60">
        <v>3</v>
      </c>
      <c r="H1977" s="29"/>
    </row>
    <row r="1978" spans="1:8" s="30" customFormat="1">
      <c r="A1978" s="915">
        <v>44796</v>
      </c>
      <c r="B1978" s="916" t="s">
        <v>1861</v>
      </c>
      <c r="C1978" s="24" t="s">
        <v>21</v>
      </c>
      <c r="D1978" s="1013">
        <v>10000</v>
      </c>
      <c r="E1978" s="86"/>
      <c r="F1978" s="87">
        <f t="shared" si="32"/>
        <v>261879066</v>
      </c>
      <c r="G1978" s="60">
        <v>3</v>
      </c>
      <c r="H1978" s="29"/>
    </row>
    <row r="1979" spans="1:8" s="30" customFormat="1">
      <c r="A1979" s="915">
        <v>44796</v>
      </c>
      <c r="B1979" s="916" t="s">
        <v>1861</v>
      </c>
      <c r="C1979" s="24" t="s">
        <v>21</v>
      </c>
      <c r="D1979" s="1013">
        <v>10000</v>
      </c>
      <c r="E1979" s="86"/>
      <c r="F1979" s="87">
        <f t="shared" si="32"/>
        <v>261889066</v>
      </c>
      <c r="G1979" s="60">
        <v>3</v>
      </c>
      <c r="H1979" s="29"/>
    </row>
    <row r="1980" spans="1:8" s="30" customFormat="1">
      <c r="A1980" s="915">
        <v>44796</v>
      </c>
      <c r="B1980" s="916" t="s">
        <v>1861</v>
      </c>
      <c r="C1980" s="24" t="s">
        <v>21</v>
      </c>
      <c r="D1980" s="1013">
        <v>10000</v>
      </c>
      <c r="E1980" s="86"/>
      <c r="F1980" s="87">
        <f t="shared" si="32"/>
        <v>261899066</v>
      </c>
      <c r="G1980" s="60">
        <v>3</v>
      </c>
      <c r="H1980" s="29"/>
    </row>
    <row r="1981" spans="1:8" s="30" customFormat="1">
      <c r="A1981" s="915">
        <v>44796</v>
      </c>
      <c r="B1981" s="916" t="s">
        <v>1861</v>
      </c>
      <c r="C1981" s="24" t="s">
        <v>21</v>
      </c>
      <c r="D1981" s="1013">
        <v>10000</v>
      </c>
      <c r="E1981" s="86"/>
      <c r="F1981" s="87">
        <f t="shared" si="32"/>
        <v>261909066</v>
      </c>
      <c r="G1981" s="60">
        <v>3</v>
      </c>
      <c r="H1981" s="29"/>
    </row>
    <row r="1982" spans="1:8" s="30" customFormat="1">
      <c r="A1982" s="915">
        <v>44796</v>
      </c>
      <c r="B1982" s="916" t="s">
        <v>1861</v>
      </c>
      <c r="C1982" s="24" t="s">
        <v>21</v>
      </c>
      <c r="D1982" s="1013">
        <v>10000</v>
      </c>
      <c r="E1982" s="86"/>
      <c r="F1982" s="87">
        <f t="shared" si="32"/>
        <v>261919066</v>
      </c>
      <c r="G1982" s="60">
        <v>3</v>
      </c>
      <c r="H1982" s="29"/>
    </row>
    <row r="1983" spans="1:8" s="30" customFormat="1">
      <c r="A1983" s="915">
        <v>44796</v>
      </c>
      <c r="B1983" s="916" t="s">
        <v>1861</v>
      </c>
      <c r="C1983" s="24" t="s">
        <v>21</v>
      </c>
      <c r="D1983" s="1013">
        <v>10000</v>
      </c>
      <c r="E1983" s="86"/>
      <c r="F1983" s="87">
        <f t="shared" si="32"/>
        <v>261929066</v>
      </c>
      <c r="G1983" s="60">
        <v>3</v>
      </c>
      <c r="H1983" s="29"/>
    </row>
    <row r="1984" spans="1:8" s="30" customFormat="1">
      <c r="A1984" s="915">
        <v>44796</v>
      </c>
      <c r="B1984" s="916" t="s">
        <v>1861</v>
      </c>
      <c r="C1984" s="24" t="s">
        <v>21</v>
      </c>
      <c r="D1984" s="1013">
        <v>10000</v>
      </c>
      <c r="E1984" s="86"/>
      <c r="F1984" s="87">
        <f t="shared" si="32"/>
        <v>261939066</v>
      </c>
      <c r="G1984" s="60">
        <v>3</v>
      </c>
      <c r="H1984" s="29"/>
    </row>
    <row r="1985" spans="1:8" s="30" customFormat="1">
      <c r="A1985" s="915">
        <v>44796</v>
      </c>
      <c r="B1985" s="916" t="s">
        <v>1861</v>
      </c>
      <c r="C1985" s="24" t="s">
        <v>21</v>
      </c>
      <c r="D1985" s="1013">
        <v>10000</v>
      </c>
      <c r="E1985" s="86"/>
      <c r="F1985" s="87">
        <f t="shared" si="32"/>
        <v>261949066</v>
      </c>
      <c r="G1985" s="60">
        <v>3</v>
      </c>
      <c r="H1985" s="29"/>
    </row>
    <row r="1986" spans="1:8" s="30" customFormat="1">
      <c r="A1986" s="915">
        <v>44796</v>
      </c>
      <c r="B1986" s="916" t="s">
        <v>1861</v>
      </c>
      <c r="C1986" s="24" t="s">
        <v>21</v>
      </c>
      <c r="D1986" s="1013">
        <v>10000</v>
      </c>
      <c r="E1986" s="86"/>
      <c r="F1986" s="87">
        <f t="shared" si="32"/>
        <v>261959066</v>
      </c>
      <c r="G1986" s="60">
        <v>3</v>
      </c>
      <c r="H1986" s="29"/>
    </row>
    <row r="1987" spans="1:8" s="30" customFormat="1">
      <c r="A1987" s="915">
        <v>44796</v>
      </c>
      <c r="B1987" s="916" t="s">
        <v>1861</v>
      </c>
      <c r="C1987" s="24" t="s">
        <v>21</v>
      </c>
      <c r="D1987" s="1013">
        <v>10000</v>
      </c>
      <c r="E1987" s="86"/>
      <c r="F1987" s="87">
        <f t="shared" si="32"/>
        <v>261969066</v>
      </c>
      <c r="G1987" s="60">
        <v>3</v>
      </c>
      <c r="H1987" s="29"/>
    </row>
    <row r="1988" spans="1:8" s="30" customFormat="1">
      <c r="A1988" s="915">
        <v>44796</v>
      </c>
      <c r="B1988" s="916" t="s">
        <v>1861</v>
      </c>
      <c r="C1988" s="24" t="s">
        <v>21</v>
      </c>
      <c r="D1988" s="1013">
        <v>10000</v>
      </c>
      <c r="E1988" s="86"/>
      <c r="F1988" s="87">
        <f t="shared" si="32"/>
        <v>261979066</v>
      </c>
      <c r="G1988" s="60">
        <v>3</v>
      </c>
      <c r="H1988" s="29"/>
    </row>
    <row r="1989" spans="1:8" s="30" customFormat="1">
      <c r="A1989" s="915">
        <v>44796</v>
      </c>
      <c r="B1989" s="916" t="s">
        <v>1861</v>
      </c>
      <c r="C1989" s="24" t="s">
        <v>21</v>
      </c>
      <c r="D1989" s="1013">
        <v>1000</v>
      </c>
      <c r="E1989" s="86"/>
      <c r="F1989" s="87">
        <f t="shared" si="32"/>
        <v>261980066</v>
      </c>
      <c r="G1989" s="60">
        <v>3</v>
      </c>
      <c r="H1989" s="29"/>
    </row>
    <row r="1990" spans="1:8" s="30" customFormat="1">
      <c r="A1990" s="915">
        <v>44796</v>
      </c>
      <c r="B1990" s="916" t="s">
        <v>1861</v>
      </c>
      <c r="C1990" s="24" t="s">
        <v>21</v>
      </c>
      <c r="D1990" s="1013">
        <v>10000</v>
      </c>
      <c r="E1990" s="86"/>
      <c r="F1990" s="87">
        <f t="shared" si="32"/>
        <v>261990066</v>
      </c>
      <c r="G1990" s="60">
        <v>3</v>
      </c>
      <c r="H1990" s="29"/>
    </row>
    <row r="1991" spans="1:8" s="30" customFormat="1">
      <c r="A1991" s="915">
        <v>44796</v>
      </c>
      <c r="B1991" s="916" t="s">
        <v>1861</v>
      </c>
      <c r="C1991" s="24" t="s">
        <v>21</v>
      </c>
      <c r="D1991" s="1013">
        <v>10000</v>
      </c>
      <c r="E1991" s="86"/>
      <c r="F1991" s="87">
        <f t="shared" si="32"/>
        <v>262000066</v>
      </c>
      <c r="G1991" s="60">
        <v>3</v>
      </c>
      <c r="H1991" s="29"/>
    </row>
    <row r="1992" spans="1:8" s="30" customFormat="1">
      <c r="A1992" s="915">
        <v>44796</v>
      </c>
      <c r="B1992" s="916" t="s">
        <v>1861</v>
      </c>
      <c r="C1992" s="24" t="s">
        <v>21</v>
      </c>
      <c r="D1992" s="1013">
        <v>10000</v>
      </c>
      <c r="E1992" s="86"/>
      <c r="F1992" s="87">
        <f t="shared" si="32"/>
        <v>262010066</v>
      </c>
      <c r="G1992" s="60">
        <v>3</v>
      </c>
      <c r="H1992" s="29"/>
    </row>
    <row r="1993" spans="1:8" s="30" customFormat="1">
      <c r="A1993" s="915">
        <v>44796</v>
      </c>
      <c r="B1993" s="916" t="s">
        <v>1861</v>
      </c>
      <c r="C1993" s="24" t="s">
        <v>21</v>
      </c>
      <c r="D1993" s="1013">
        <v>20000</v>
      </c>
      <c r="E1993" s="86"/>
      <c r="F1993" s="87">
        <f t="shared" si="32"/>
        <v>262030066</v>
      </c>
      <c r="G1993" s="60">
        <v>3</v>
      </c>
      <c r="H1993" s="29"/>
    </row>
    <row r="1994" spans="1:8" s="30" customFormat="1">
      <c r="A1994" s="915">
        <v>44796</v>
      </c>
      <c r="B1994" s="916" t="s">
        <v>1861</v>
      </c>
      <c r="C1994" s="24" t="s">
        <v>21</v>
      </c>
      <c r="D1994" s="1013">
        <v>10000</v>
      </c>
      <c r="E1994" s="86"/>
      <c r="F1994" s="87">
        <f t="shared" si="32"/>
        <v>262040066</v>
      </c>
      <c r="G1994" s="60">
        <v>3</v>
      </c>
      <c r="H1994" s="29"/>
    </row>
    <row r="1995" spans="1:8" s="30" customFormat="1">
      <c r="A1995" s="915">
        <v>44796</v>
      </c>
      <c r="B1995" s="916" t="s">
        <v>1861</v>
      </c>
      <c r="C1995" s="24" t="s">
        <v>21</v>
      </c>
      <c r="D1995" s="1013">
        <v>5000</v>
      </c>
      <c r="E1995" s="86"/>
      <c r="F1995" s="87">
        <f t="shared" si="32"/>
        <v>262045066</v>
      </c>
      <c r="G1995" s="60">
        <v>3</v>
      </c>
      <c r="H1995" s="29"/>
    </row>
    <row r="1996" spans="1:8" s="30" customFormat="1">
      <c r="A1996" s="915">
        <v>44796</v>
      </c>
      <c r="B1996" s="916" t="s">
        <v>1861</v>
      </c>
      <c r="C1996" s="24" t="s">
        <v>21</v>
      </c>
      <c r="D1996" s="1013">
        <v>10000</v>
      </c>
      <c r="E1996" s="86"/>
      <c r="F1996" s="87">
        <f t="shared" si="32"/>
        <v>262055066</v>
      </c>
      <c r="G1996" s="60">
        <v>3</v>
      </c>
      <c r="H1996" s="29"/>
    </row>
    <row r="1997" spans="1:8" s="30" customFormat="1">
      <c r="A1997" s="915">
        <v>44796</v>
      </c>
      <c r="B1997" s="916" t="s">
        <v>1861</v>
      </c>
      <c r="C1997" s="24" t="s">
        <v>21</v>
      </c>
      <c r="D1997" s="1013">
        <v>10000</v>
      </c>
      <c r="E1997" s="86"/>
      <c r="F1997" s="87">
        <f t="shared" si="32"/>
        <v>262065066</v>
      </c>
      <c r="G1997" s="60">
        <v>3</v>
      </c>
      <c r="H1997" s="29"/>
    </row>
    <row r="1998" spans="1:8" s="30" customFormat="1">
      <c r="A1998" s="915">
        <v>44796</v>
      </c>
      <c r="B1998" s="916" t="s">
        <v>1861</v>
      </c>
      <c r="C1998" s="24" t="s">
        <v>21</v>
      </c>
      <c r="D1998" s="1013">
        <v>10000</v>
      </c>
      <c r="E1998" s="86"/>
      <c r="F1998" s="87">
        <f t="shared" si="32"/>
        <v>262075066</v>
      </c>
      <c r="G1998" s="60">
        <v>3</v>
      </c>
      <c r="H1998" s="29"/>
    </row>
    <row r="1999" spans="1:8" s="30" customFormat="1">
      <c r="A1999" s="915">
        <v>44796</v>
      </c>
      <c r="B1999" s="916" t="s">
        <v>1861</v>
      </c>
      <c r="C1999" s="24" t="s">
        <v>21</v>
      </c>
      <c r="D1999" s="1013">
        <v>20000</v>
      </c>
      <c r="E1999" s="86"/>
      <c r="F1999" s="87">
        <f t="shared" si="32"/>
        <v>262095066</v>
      </c>
      <c r="G1999" s="60">
        <v>3</v>
      </c>
      <c r="H1999" s="29"/>
    </row>
    <row r="2000" spans="1:8" s="30" customFormat="1">
      <c r="A2000" s="915">
        <v>44796</v>
      </c>
      <c r="B2000" s="916" t="s">
        <v>1861</v>
      </c>
      <c r="C2000" s="24" t="s">
        <v>21</v>
      </c>
      <c r="D2000" s="1013">
        <v>10000</v>
      </c>
      <c r="E2000" s="86"/>
      <c r="F2000" s="87">
        <f t="shared" si="32"/>
        <v>262105066</v>
      </c>
      <c r="G2000" s="60">
        <v>3</v>
      </c>
      <c r="H2000" s="29"/>
    </row>
    <row r="2001" spans="1:8" s="30" customFormat="1">
      <c r="A2001" s="915">
        <v>44796</v>
      </c>
      <c r="B2001" s="916" t="s">
        <v>1861</v>
      </c>
      <c r="C2001" s="24" t="s">
        <v>21</v>
      </c>
      <c r="D2001" s="1013">
        <v>10000</v>
      </c>
      <c r="E2001" s="86"/>
      <c r="F2001" s="87">
        <f t="shared" si="32"/>
        <v>262115066</v>
      </c>
      <c r="G2001" s="60">
        <v>3</v>
      </c>
      <c r="H2001" s="29"/>
    </row>
    <row r="2002" spans="1:8" s="30" customFormat="1">
      <c r="A2002" s="915">
        <v>44796</v>
      </c>
      <c r="B2002" s="916" t="s">
        <v>1861</v>
      </c>
      <c r="C2002" s="24" t="s">
        <v>21</v>
      </c>
      <c r="D2002" s="1013">
        <v>10000</v>
      </c>
      <c r="E2002" s="86"/>
      <c r="F2002" s="87">
        <f t="shared" si="32"/>
        <v>262125066</v>
      </c>
      <c r="G2002" s="60">
        <v>3</v>
      </c>
      <c r="H2002" s="29"/>
    </row>
    <row r="2003" spans="1:8" s="30" customFormat="1">
      <c r="A2003" s="915">
        <v>44796</v>
      </c>
      <c r="B2003" s="916" t="s">
        <v>1861</v>
      </c>
      <c r="C2003" s="24" t="s">
        <v>21</v>
      </c>
      <c r="D2003" s="1013">
        <v>10000</v>
      </c>
      <c r="E2003" s="86"/>
      <c r="F2003" s="87">
        <f t="shared" si="32"/>
        <v>262135066</v>
      </c>
      <c r="G2003" s="60">
        <v>3</v>
      </c>
      <c r="H2003" s="29"/>
    </row>
    <row r="2004" spans="1:8" s="30" customFormat="1">
      <c r="A2004" s="915">
        <v>44796</v>
      </c>
      <c r="B2004" s="916" t="s">
        <v>1861</v>
      </c>
      <c r="C2004" s="24" t="s">
        <v>21</v>
      </c>
      <c r="D2004" s="1013">
        <v>10000</v>
      </c>
      <c r="E2004" s="86"/>
      <c r="F2004" s="87">
        <f t="shared" si="32"/>
        <v>262145066</v>
      </c>
      <c r="G2004" s="60">
        <v>3</v>
      </c>
      <c r="H2004" s="29"/>
    </row>
    <row r="2005" spans="1:8" s="30" customFormat="1">
      <c r="A2005" s="915">
        <v>44796</v>
      </c>
      <c r="B2005" s="916" t="s">
        <v>1861</v>
      </c>
      <c r="C2005" s="24" t="s">
        <v>21</v>
      </c>
      <c r="D2005" s="1013">
        <v>10000</v>
      </c>
      <c r="E2005" s="86"/>
      <c r="F2005" s="87">
        <f t="shared" si="32"/>
        <v>262155066</v>
      </c>
      <c r="G2005" s="60">
        <v>3</v>
      </c>
      <c r="H2005" s="29"/>
    </row>
    <row r="2006" spans="1:8" s="30" customFormat="1">
      <c r="A2006" s="915">
        <v>44796</v>
      </c>
      <c r="B2006" s="916" t="s">
        <v>1861</v>
      </c>
      <c r="C2006" s="24" t="s">
        <v>21</v>
      </c>
      <c r="D2006" s="1013">
        <v>10000</v>
      </c>
      <c r="E2006" s="86"/>
      <c r="F2006" s="87">
        <f t="shared" si="32"/>
        <v>262165066</v>
      </c>
      <c r="G2006" s="60">
        <v>3</v>
      </c>
      <c r="H2006" s="29"/>
    </row>
    <row r="2007" spans="1:8" s="30" customFormat="1">
      <c r="A2007" s="915">
        <v>44796</v>
      </c>
      <c r="B2007" s="916" t="s">
        <v>1861</v>
      </c>
      <c r="C2007" s="24" t="s">
        <v>21</v>
      </c>
      <c r="D2007" s="1013">
        <v>10000</v>
      </c>
      <c r="E2007" s="86"/>
      <c r="F2007" s="87">
        <f t="shared" si="32"/>
        <v>262175066</v>
      </c>
      <c r="G2007" s="60">
        <v>3</v>
      </c>
      <c r="H2007" s="29"/>
    </row>
    <row r="2008" spans="1:8" s="30" customFormat="1">
      <c r="A2008" s="915">
        <v>44796</v>
      </c>
      <c r="B2008" s="916" t="s">
        <v>1861</v>
      </c>
      <c r="C2008" s="24" t="s">
        <v>21</v>
      </c>
      <c r="D2008" s="1013">
        <v>10000</v>
      </c>
      <c r="E2008" s="86"/>
      <c r="F2008" s="87">
        <f t="shared" si="32"/>
        <v>262185066</v>
      </c>
      <c r="G2008" s="60">
        <v>3</v>
      </c>
      <c r="H2008" s="29"/>
    </row>
    <row r="2009" spans="1:8" s="30" customFormat="1">
      <c r="A2009" s="915">
        <v>44796</v>
      </c>
      <c r="B2009" s="916" t="s">
        <v>1861</v>
      </c>
      <c r="C2009" s="24" t="s">
        <v>21</v>
      </c>
      <c r="D2009" s="1013">
        <v>10000</v>
      </c>
      <c r="E2009" s="86"/>
      <c r="F2009" s="87">
        <f t="shared" si="32"/>
        <v>262195066</v>
      </c>
      <c r="G2009" s="60">
        <v>3</v>
      </c>
      <c r="H2009" s="29"/>
    </row>
    <row r="2010" spans="1:8" s="30" customFormat="1">
      <c r="A2010" s="915">
        <v>44796</v>
      </c>
      <c r="B2010" s="916" t="s">
        <v>1861</v>
      </c>
      <c r="C2010" s="24" t="s">
        <v>21</v>
      </c>
      <c r="D2010" s="1013">
        <v>5000</v>
      </c>
      <c r="E2010" s="86"/>
      <c r="F2010" s="87">
        <f t="shared" si="32"/>
        <v>262200066</v>
      </c>
      <c r="G2010" s="60">
        <v>3</v>
      </c>
      <c r="H2010" s="29"/>
    </row>
    <row r="2011" spans="1:8" s="30" customFormat="1">
      <c r="A2011" s="915">
        <v>44796</v>
      </c>
      <c r="B2011" s="916" t="s">
        <v>1861</v>
      </c>
      <c r="C2011" s="24" t="s">
        <v>21</v>
      </c>
      <c r="D2011" s="1013">
        <v>10000</v>
      </c>
      <c r="E2011" s="86"/>
      <c r="F2011" s="87">
        <f t="shared" si="32"/>
        <v>262210066</v>
      </c>
      <c r="G2011" s="60">
        <v>3</v>
      </c>
      <c r="H2011" s="29"/>
    </row>
    <row r="2012" spans="1:8" s="30" customFormat="1">
      <c r="A2012" s="915">
        <v>44796</v>
      </c>
      <c r="B2012" s="916" t="s">
        <v>1861</v>
      </c>
      <c r="C2012" s="24" t="s">
        <v>21</v>
      </c>
      <c r="D2012" s="1013">
        <v>10000</v>
      </c>
      <c r="E2012" s="86"/>
      <c r="F2012" s="87">
        <f t="shared" si="32"/>
        <v>262220066</v>
      </c>
      <c r="G2012" s="60">
        <v>3</v>
      </c>
      <c r="H2012" s="29"/>
    </row>
    <row r="2013" spans="1:8" s="30" customFormat="1">
      <c r="A2013" s="915">
        <v>44796</v>
      </c>
      <c r="B2013" s="916" t="s">
        <v>1861</v>
      </c>
      <c r="C2013" s="24" t="s">
        <v>21</v>
      </c>
      <c r="D2013" s="1013">
        <v>10000</v>
      </c>
      <c r="E2013" s="86"/>
      <c r="F2013" s="87">
        <f t="shared" si="32"/>
        <v>262230066</v>
      </c>
      <c r="G2013" s="60">
        <v>3</v>
      </c>
      <c r="H2013" s="29"/>
    </row>
    <row r="2014" spans="1:8" s="30" customFormat="1">
      <c r="A2014" s="915">
        <v>44796</v>
      </c>
      <c r="B2014" s="916" t="s">
        <v>1861</v>
      </c>
      <c r="C2014" s="24" t="s">
        <v>21</v>
      </c>
      <c r="D2014" s="1013">
        <v>10000</v>
      </c>
      <c r="E2014" s="86"/>
      <c r="F2014" s="87">
        <f t="shared" si="32"/>
        <v>262240066</v>
      </c>
      <c r="G2014" s="60">
        <v>3</v>
      </c>
      <c r="H2014" s="29"/>
    </row>
    <row r="2015" spans="1:8" s="30" customFormat="1">
      <c r="A2015" s="915">
        <v>44796</v>
      </c>
      <c r="B2015" s="916" t="s">
        <v>1861</v>
      </c>
      <c r="C2015" s="24" t="s">
        <v>21</v>
      </c>
      <c r="D2015" s="1013">
        <v>10000</v>
      </c>
      <c r="E2015" s="86"/>
      <c r="F2015" s="87">
        <f t="shared" si="32"/>
        <v>262250066</v>
      </c>
      <c r="G2015" s="60">
        <v>3</v>
      </c>
      <c r="H2015" s="29"/>
    </row>
    <row r="2016" spans="1:8" s="30" customFormat="1">
      <c r="A2016" s="915">
        <v>44796</v>
      </c>
      <c r="B2016" s="916" t="s">
        <v>1861</v>
      </c>
      <c r="C2016" s="24" t="s">
        <v>21</v>
      </c>
      <c r="D2016" s="1013">
        <v>10000</v>
      </c>
      <c r="E2016" s="86"/>
      <c r="F2016" s="87">
        <f t="shared" si="32"/>
        <v>262260066</v>
      </c>
      <c r="G2016" s="60">
        <v>3</v>
      </c>
      <c r="H2016" s="29"/>
    </row>
    <row r="2017" spans="1:8" s="30" customFormat="1">
      <c r="A2017" s="915">
        <v>44796</v>
      </c>
      <c r="B2017" s="916" t="s">
        <v>1861</v>
      </c>
      <c r="C2017" s="24" t="s">
        <v>21</v>
      </c>
      <c r="D2017" s="1013">
        <v>10000</v>
      </c>
      <c r="E2017" s="86"/>
      <c r="F2017" s="87">
        <f t="shared" si="32"/>
        <v>262270066</v>
      </c>
      <c r="G2017" s="60">
        <v>3</v>
      </c>
      <c r="H2017" s="29"/>
    </row>
    <row r="2018" spans="1:8" s="30" customFormat="1">
      <c r="A2018" s="915">
        <v>44796</v>
      </c>
      <c r="B2018" s="916" t="s">
        <v>1861</v>
      </c>
      <c r="C2018" s="24" t="s">
        <v>21</v>
      </c>
      <c r="D2018" s="1013">
        <v>1000</v>
      </c>
      <c r="E2018" s="86"/>
      <c r="F2018" s="87">
        <f t="shared" ref="F2018:F2081" si="33">F2017+D2018-E2018</f>
        <v>262271066</v>
      </c>
      <c r="G2018" s="60">
        <v>3</v>
      </c>
      <c r="H2018" s="29"/>
    </row>
    <row r="2019" spans="1:8" s="30" customFormat="1">
      <c r="A2019" s="915">
        <v>44796</v>
      </c>
      <c r="B2019" s="916" t="s">
        <v>1861</v>
      </c>
      <c r="C2019" s="24" t="s">
        <v>21</v>
      </c>
      <c r="D2019" s="1013">
        <v>10000</v>
      </c>
      <c r="E2019" s="86"/>
      <c r="F2019" s="87">
        <f t="shared" si="33"/>
        <v>262281066</v>
      </c>
      <c r="G2019" s="60">
        <v>3</v>
      </c>
      <c r="H2019" s="29"/>
    </row>
    <row r="2020" spans="1:8" s="30" customFormat="1">
      <c r="A2020" s="915">
        <v>44796</v>
      </c>
      <c r="B2020" s="916" t="s">
        <v>1861</v>
      </c>
      <c r="C2020" s="24" t="s">
        <v>21</v>
      </c>
      <c r="D2020" s="1013">
        <v>10000</v>
      </c>
      <c r="E2020" s="86"/>
      <c r="F2020" s="87">
        <f t="shared" si="33"/>
        <v>262291066</v>
      </c>
      <c r="G2020" s="60">
        <v>3</v>
      </c>
      <c r="H2020" s="29"/>
    </row>
    <row r="2021" spans="1:8" s="30" customFormat="1">
      <c r="A2021" s="915">
        <v>44796</v>
      </c>
      <c r="B2021" s="916" t="s">
        <v>1861</v>
      </c>
      <c r="C2021" s="24" t="s">
        <v>21</v>
      </c>
      <c r="D2021" s="1013">
        <v>10000</v>
      </c>
      <c r="E2021" s="86"/>
      <c r="F2021" s="87">
        <f t="shared" si="33"/>
        <v>262301066</v>
      </c>
      <c r="G2021" s="60">
        <v>3</v>
      </c>
      <c r="H2021" s="29"/>
    </row>
    <row r="2022" spans="1:8" s="30" customFormat="1">
      <c r="A2022" s="915">
        <v>44796</v>
      </c>
      <c r="B2022" s="916" t="s">
        <v>1861</v>
      </c>
      <c r="C2022" s="24" t="s">
        <v>21</v>
      </c>
      <c r="D2022" s="1013">
        <v>10000</v>
      </c>
      <c r="E2022" s="86"/>
      <c r="F2022" s="87">
        <f t="shared" si="33"/>
        <v>262311066</v>
      </c>
      <c r="G2022" s="60">
        <v>3</v>
      </c>
      <c r="H2022" s="29"/>
    </row>
    <row r="2023" spans="1:8" s="30" customFormat="1">
      <c r="A2023" s="915">
        <v>44796</v>
      </c>
      <c r="B2023" s="916" t="s">
        <v>1861</v>
      </c>
      <c r="C2023" s="24" t="s">
        <v>21</v>
      </c>
      <c r="D2023" s="1013">
        <v>10000</v>
      </c>
      <c r="E2023" s="86"/>
      <c r="F2023" s="87">
        <f t="shared" si="33"/>
        <v>262321066</v>
      </c>
      <c r="G2023" s="60">
        <v>3</v>
      </c>
      <c r="H2023" s="29"/>
    </row>
    <row r="2024" spans="1:8" s="30" customFormat="1">
      <c r="A2024" s="915">
        <v>44796</v>
      </c>
      <c r="B2024" s="916" t="s">
        <v>1861</v>
      </c>
      <c r="C2024" s="24" t="s">
        <v>21</v>
      </c>
      <c r="D2024" s="1013">
        <v>5000</v>
      </c>
      <c r="E2024" s="86"/>
      <c r="F2024" s="87">
        <f t="shared" si="33"/>
        <v>262326066</v>
      </c>
      <c r="G2024" s="60">
        <v>3</v>
      </c>
      <c r="H2024" s="29"/>
    </row>
    <row r="2025" spans="1:8" s="30" customFormat="1">
      <c r="A2025" s="915">
        <v>44796</v>
      </c>
      <c r="B2025" s="916" t="s">
        <v>1861</v>
      </c>
      <c r="C2025" s="106" t="s">
        <v>982</v>
      </c>
      <c r="D2025" s="1013">
        <v>50000</v>
      </c>
      <c r="E2025" s="86"/>
      <c r="F2025" s="87">
        <f t="shared" si="33"/>
        <v>262376066</v>
      </c>
      <c r="G2025" s="60">
        <v>3</v>
      </c>
      <c r="H2025" s="29"/>
    </row>
    <row r="2026" spans="1:8" s="30" customFormat="1">
      <c r="A2026" s="915">
        <v>44797</v>
      </c>
      <c r="B2026" s="916" t="s">
        <v>1862</v>
      </c>
      <c r="C2026" s="24" t="s">
        <v>21</v>
      </c>
      <c r="D2026" s="1013">
        <v>10000</v>
      </c>
      <c r="E2026" s="86"/>
      <c r="F2026" s="87">
        <f t="shared" si="33"/>
        <v>262386066</v>
      </c>
      <c r="G2026" s="60">
        <v>3</v>
      </c>
      <c r="H2026" s="29"/>
    </row>
    <row r="2027" spans="1:8" s="30" customFormat="1">
      <c r="A2027" s="915">
        <v>44797</v>
      </c>
      <c r="B2027" s="916" t="s">
        <v>1862</v>
      </c>
      <c r="C2027" s="24" t="s">
        <v>21</v>
      </c>
      <c r="D2027" s="1013">
        <v>5000</v>
      </c>
      <c r="E2027" s="86"/>
      <c r="F2027" s="87">
        <f t="shared" si="33"/>
        <v>262391066</v>
      </c>
      <c r="G2027" s="60">
        <v>3</v>
      </c>
      <c r="H2027" s="29"/>
    </row>
    <row r="2028" spans="1:8" s="30" customFormat="1">
      <c r="A2028" s="915">
        <v>44797</v>
      </c>
      <c r="B2028" s="916" t="s">
        <v>1862</v>
      </c>
      <c r="C2028" s="24" t="s">
        <v>21</v>
      </c>
      <c r="D2028" s="1013">
        <v>10000</v>
      </c>
      <c r="E2028" s="86"/>
      <c r="F2028" s="87">
        <f t="shared" si="33"/>
        <v>262401066</v>
      </c>
      <c r="G2028" s="60">
        <v>3</v>
      </c>
      <c r="H2028" s="29"/>
    </row>
    <row r="2029" spans="1:8" s="30" customFormat="1">
      <c r="A2029" s="915">
        <v>44797</v>
      </c>
      <c r="B2029" s="916" t="s">
        <v>1862</v>
      </c>
      <c r="C2029" s="24" t="s">
        <v>21</v>
      </c>
      <c r="D2029" s="1013">
        <v>10000</v>
      </c>
      <c r="E2029" s="86"/>
      <c r="F2029" s="87">
        <f t="shared" si="33"/>
        <v>262411066</v>
      </c>
      <c r="G2029" s="60">
        <v>3</v>
      </c>
      <c r="H2029" s="29"/>
    </row>
    <row r="2030" spans="1:8" s="30" customFormat="1">
      <c r="A2030" s="915">
        <v>44797</v>
      </c>
      <c r="B2030" s="916" t="s">
        <v>1862</v>
      </c>
      <c r="C2030" s="24" t="s">
        <v>21</v>
      </c>
      <c r="D2030" s="1013">
        <v>10000</v>
      </c>
      <c r="E2030" s="86"/>
      <c r="F2030" s="87">
        <f t="shared" si="33"/>
        <v>262421066</v>
      </c>
      <c r="G2030" s="60">
        <v>3</v>
      </c>
      <c r="H2030" s="29"/>
    </row>
    <row r="2031" spans="1:8" s="30" customFormat="1">
      <c r="A2031" s="915">
        <v>44797</v>
      </c>
      <c r="B2031" s="916" t="s">
        <v>1862</v>
      </c>
      <c r="C2031" s="24" t="s">
        <v>21</v>
      </c>
      <c r="D2031" s="1013">
        <v>10000</v>
      </c>
      <c r="E2031" s="86"/>
      <c r="F2031" s="87">
        <f t="shared" si="33"/>
        <v>262431066</v>
      </c>
      <c r="G2031" s="60">
        <v>3</v>
      </c>
      <c r="H2031" s="29"/>
    </row>
    <row r="2032" spans="1:8" s="30" customFormat="1">
      <c r="A2032" s="915">
        <v>44797</v>
      </c>
      <c r="B2032" s="916" t="s">
        <v>1862</v>
      </c>
      <c r="C2032" s="24" t="s">
        <v>21</v>
      </c>
      <c r="D2032" s="1013">
        <v>1000</v>
      </c>
      <c r="E2032" s="86"/>
      <c r="F2032" s="87">
        <f t="shared" si="33"/>
        <v>262432066</v>
      </c>
      <c r="G2032" s="60">
        <v>3</v>
      </c>
      <c r="H2032" s="29"/>
    </row>
    <row r="2033" spans="1:8" s="30" customFormat="1">
      <c r="A2033" s="915">
        <v>44797</v>
      </c>
      <c r="B2033" s="916" t="s">
        <v>1862</v>
      </c>
      <c r="C2033" s="24" t="s">
        <v>21</v>
      </c>
      <c r="D2033" s="1013">
        <v>1000</v>
      </c>
      <c r="E2033" s="86"/>
      <c r="F2033" s="87">
        <f t="shared" si="33"/>
        <v>262433066</v>
      </c>
      <c r="G2033" s="60">
        <v>3</v>
      </c>
      <c r="H2033" s="29"/>
    </row>
    <row r="2034" spans="1:8" s="30" customFormat="1">
      <c r="A2034" s="915">
        <v>44797</v>
      </c>
      <c r="B2034" s="916" t="s">
        <v>1862</v>
      </c>
      <c r="C2034" s="24" t="s">
        <v>21</v>
      </c>
      <c r="D2034" s="1013">
        <v>10000</v>
      </c>
      <c r="E2034" s="86"/>
      <c r="F2034" s="87">
        <f t="shared" si="33"/>
        <v>262443066</v>
      </c>
      <c r="G2034" s="60">
        <v>3</v>
      </c>
      <c r="H2034" s="29"/>
    </row>
    <row r="2035" spans="1:8" s="30" customFormat="1">
      <c r="A2035" s="915">
        <v>44797</v>
      </c>
      <c r="B2035" s="916" t="s">
        <v>1862</v>
      </c>
      <c r="C2035" s="24" t="s">
        <v>21</v>
      </c>
      <c r="D2035" s="1013">
        <v>10000</v>
      </c>
      <c r="E2035" s="86"/>
      <c r="F2035" s="87">
        <f t="shared" si="33"/>
        <v>262453066</v>
      </c>
      <c r="G2035" s="60">
        <v>3</v>
      </c>
      <c r="H2035" s="29"/>
    </row>
    <row r="2036" spans="1:8" s="30" customFormat="1">
      <c r="A2036" s="915">
        <v>44797</v>
      </c>
      <c r="B2036" s="916" t="s">
        <v>1862</v>
      </c>
      <c r="C2036" s="24" t="s">
        <v>21</v>
      </c>
      <c r="D2036" s="1013">
        <v>10000</v>
      </c>
      <c r="E2036" s="86"/>
      <c r="F2036" s="87">
        <f t="shared" si="33"/>
        <v>262463066</v>
      </c>
      <c r="G2036" s="60">
        <v>3</v>
      </c>
      <c r="H2036" s="29"/>
    </row>
    <row r="2037" spans="1:8" s="30" customFormat="1">
      <c r="A2037" s="915">
        <v>44797</v>
      </c>
      <c r="B2037" s="916" t="s">
        <v>1862</v>
      </c>
      <c r="C2037" s="106" t="s">
        <v>2080</v>
      </c>
      <c r="D2037" s="1013">
        <v>50000</v>
      </c>
      <c r="E2037" s="86"/>
      <c r="F2037" s="87">
        <f t="shared" si="33"/>
        <v>262513066</v>
      </c>
      <c r="G2037" s="60">
        <v>3</v>
      </c>
      <c r="H2037" s="29"/>
    </row>
    <row r="2038" spans="1:8" s="30" customFormat="1">
      <c r="A2038" s="915">
        <v>44797</v>
      </c>
      <c r="B2038" s="916" t="s">
        <v>1862</v>
      </c>
      <c r="C2038" s="24" t="s">
        <v>21</v>
      </c>
      <c r="D2038" s="1013">
        <v>10000</v>
      </c>
      <c r="E2038" s="86"/>
      <c r="F2038" s="87">
        <f t="shared" si="33"/>
        <v>262523066</v>
      </c>
      <c r="G2038" s="60">
        <v>3</v>
      </c>
      <c r="H2038" s="29"/>
    </row>
    <row r="2039" spans="1:8" s="30" customFormat="1">
      <c r="A2039" s="915">
        <v>44797</v>
      </c>
      <c r="B2039" s="916" t="s">
        <v>1862</v>
      </c>
      <c r="C2039" s="24" t="s">
        <v>21</v>
      </c>
      <c r="D2039" s="1013">
        <v>1000</v>
      </c>
      <c r="E2039" s="86"/>
      <c r="F2039" s="87">
        <f t="shared" si="33"/>
        <v>262524066</v>
      </c>
      <c r="G2039" s="60">
        <v>3</v>
      </c>
      <c r="H2039" s="29"/>
    </row>
    <row r="2040" spans="1:8" s="30" customFormat="1">
      <c r="A2040" s="915">
        <v>44797</v>
      </c>
      <c r="B2040" s="916" t="s">
        <v>1862</v>
      </c>
      <c r="C2040" s="24" t="s">
        <v>21</v>
      </c>
      <c r="D2040" s="1013">
        <v>10000</v>
      </c>
      <c r="E2040" s="86"/>
      <c r="F2040" s="87">
        <f t="shared" si="33"/>
        <v>262534066</v>
      </c>
      <c r="G2040" s="60">
        <v>3</v>
      </c>
      <c r="H2040" s="29"/>
    </row>
    <row r="2041" spans="1:8" s="30" customFormat="1">
      <c r="A2041" s="915">
        <v>44797</v>
      </c>
      <c r="B2041" s="916" t="s">
        <v>1862</v>
      </c>
      <c r="C2041" s="24" t="s">
        <v>21</v>
      </c>
      <c r="D2041" s="1013">
        <v>10000</v>
      </c>
      <c r="E2041" s="86"/>
      <c r="F2041" s="87">
        <f t="shared" si="33"/>
        <v>262544066</v>
      </c>
      <c r="G2041" s="60">
        <v>3</v>
      </c>
      <c r="H2041" s="29"/>
    </row>
    <row r="2042" spans="1:8" s="30" customFormat="1">
      <c r="A2042" s="915">
        <v>44797</v>
      </c>
      <c r="B2042" s="916" t="s">
        <v>1862</v>
      </c>
      <c r="C2042" s="24" t="s">
        <v>21</v>
      </c>
      <c r="D2042" s="1013">
        <v>10000</v>
      </c>
      <c r="E2042" s="86"/>
      <c r="F2042" s="87">
        <f t="shared" si="33"/>
        <v>262554066</v>
      </c>
      <c r="G2042" s="60">
        <v>3</v>
      </c>
      <c r="H2042" s="29"/>
    </row>
    <row r="2043" spans="1:8" s="30" customFormat="1">
      <c r="A2043" s="915">
        <v>44797</v>
      </c>
      <c r="B2043" s="916" t="s">
        <v>1862</v>
      </c>
      <c r="C2043" s="24" t="s">
        <v>21</v>
      </c>
      <c r="D2043" s="1013">
        <v>10000</v>
      </c>
      <c r="E2043" s="86"/>
      <c r="F2043" s="87">
        <f t="shared" si="33"/>
        <v>262564066</v>
      </c>
      <c r="G2043" s="60">
        <v>3</v>
      </c>
      <c r="H2043" s="29"/>
    </row>
    <row r="2044" spans="1:8" s="30" customFormat="1">
      <c r="A2044" s="915">
        <v>44797</v>
      </c>
      <c r="B2044" s="916" t="s">
        <v>1862</v>
      </c>
      <c r="C2044" s="24" t="s">
        <v>21</v>
      </c>
      <c r="D2044" s="1013">
        <v>10000</v>
      </c>
      <c r="E2044" s="86"/>
      <c r="F2044" s="87">
        <f t="shared" si="33"/>
        <v>262574066</v>
      </c>
      <c r="G2044" s="60">
        <v>3</v>
      </c>
      <c r="H2044" s="29"/>
    </row>
    <row r="2045" spans="1:8" s="30" customFormat="1">
      <c r="A2045" s="915">
        <v>44797</v>
      </c>
      <c r="B2045" s="916" t="s">
        <v>1862</v>
      </c>
      <c r="C2045" s="24" t="s">
        <v>21</v>
      </c>
      <c r="D2045" s="1013">
        <v>10000</v>
      </c>
      <c r="E2045" s="86"/>
      <c r="F2045" s="87">
        <f t="shared" si="33"/>
        <v>262584066</v>
      </c>
      <c r="G2045" s="60">
        <v>3</v>
      </c>
      <c r="H2045" s="29"/>
    </row>
    <row r="2046" spans="1:8" s="30" customFormat="1">
      <c r="A2046" s="915">
        <v>44797</v>
      </c>
      <c r="B2046" s="916" t="s">
        <v>1862</v>
      </c>
      <c r="C2046" s="24" t="s">
        <v>21</v>
      </c>
      <c r="D2046" s="1013">
        <v>10000</v>
      </c>
      <c r="E2046" s="86"/>
      <c r="F2046" s="87">
        <f t="shared" si="33"/>
        <v>262594066</v>
      </c>
      <c r="G2046" s="60">
        <v>3</v>
      </c>
      <c r="H2046" s="29"/>
    </row>
    <row r="2047" spans="1:8" s="30" customFormat="1">
      <c r="A2047" s="915">
        <v>44797</v>
      </c>
      <c r="B2047" s="916" t="s">
        <v>1862</v>
      </c>
      <c r="C2047" s="24" t="s">
        <v>21</v>
      </c>
      <c r="D2047" s="1013">
        <v>10000</v>
      </c>
      <c r="E2047" s="86"/>
      <c r="F2047" s="87">
        <f t="shared" si="33"/>
        <v>262604066</v>
      </c>
      <c r="G2047" s="60">
        <v>3</v>
      </c>
      <c r="H2047" s="29"/>
    </row>
    <row r="2048" spans="1:8" s="30" customFormat="1">
      <c r="A2048" s="915">
        <v>44797</v>
      </c>
      <c r="B2048" s="916" t="s">
        <v>1862</v>
      </c>
      <c r="C2048" s="24" t="s">
        <v>21</v>
      </c>
      <c r="D2048" s="1013">
        <v>10000</v>
      </c>
      <c r="E2048" s="86"/>
      <c r="F2048" s="87">
        <f t="shared" si="33"/>
        <v>262614066</v>
      </c>
      <c r="G2048" s="60">
        <v>3</v>
      </c>
      <c r="H2048" s="29"/>
    </row>
    <row r="2049" spans="1:8" s="30" customFormat="1">
      <c r="A2049" s="915">
        <v>44797</v>
      </c>
      <c r="B2049" s="916" t="s">
        <v>1862</v>
      </c>
      <c r="C2049" s="24" t="s">
        <v>21</v>
      </c>
      <c r="D2049" s="1013">
        <v>5000</v>
      </c>
      <c r="E2049" s="86"/>
      <c r="F2049" s="87">
        <f t="shared" si="33"/>
        <v>262619066</v>
      </c>
      <c r="G2049" s="60">
        <v>3</v>
      </c>
      <c r="H2049" s="29"/>
    </row>
    <row r="2050" spans="1:8" s="30" customFormat="1">
      <c r="A2050" s="915">
        <v>44797</v>
      </c>
      <c r="B2050" s="916" t="s">
        <v>1862</v>
      </c>
      <c r="C2050" s="24" t="s">
        <v>21</v>
      </c>
      <c r="D2050" s="1013">
        <v>5000</v>
      </c>
      <c r="E2050" s="86"/>
      <c r="F2050" s="87">
        <f t="shared" si="33"/>
        <v>262624066</v>
      </c>
      <c r="G2050" s="60">
        <v>3</v>
      </c>
      <c r="H2050" s="29"/>
    </row>
    <row r="2051" spans="1:8" s="30" customFormat="1">
      <c r="A2051" s="915">
        <v>44797</v>
      </c>
      <c r="B2051" s="916" t="s">
        <v>1862</v>
      </c>
      <c r="C2051" s="24" t="s">
        <v>21</v>
      </c>
      <c r="D2051" s="1013">
        <v>20000</v>
      </c>
      <c r="E2051" s="86"/>
      <c r="F2051" s="87">
        <f t="shared" si="33"/>
        <v>262644066</v>
      </c>
      <c r="G2051" s="60">
        <v>3</v>
      </c>
      <c r="H2051" s="29"/>
    </row>
    <row r="2052" spans="1:8" s="30" customFormat="1">
      <c r="A2052" s="915">
        <v>44797</v>
      </c>
      <c r="B2052" s="916" t="s">
        <v>1862</v>
      </c>
      <c r="C2052" s="24" t="s">
        <v>21</v>
      </c>
      <c r="D2052" s="1013">
        <v>10000</v>
      </c>
      <c r="E2052" s="86"/>
      <c r="F2052" s="87">
        <f t="shared" si="33"/>
        <v>262654066</v>
      </c>
      <c r="G2052" s="60">
        <v>3</v>
      </c>
      <c r="H2052" s="29"/>
    </row>
    <row r="2053" spans="1:8" s="30" customFormat="1">
      <c r="A2053" s="915">
        <v>44797</v>
      </c>
      <c r="B2053" s="916" t="s">
        <v>1862</v>
      </c>
      <c r="C2053" s="24" t="s">
        <v>21</v>
      </c>
      <c r="D2053" s="1013">
        <v>10000</v>
      </c>
      <c r="E2053" s="86"/>
      <c r="F2053" s="87">
        <f t="shared" si="33"/>
        <v>262664066</v>
      </c>
      <c r="G2053" s="60">
        <v>3</v>
      </c>
      <c r="H2053" s="29"/>
    </row>
    <row r="2054" spans="1:8" s="30" customFormat="1">
      <c r="A2054" s="915">
        <v>44797</v>
      </c>
      <c r="B2054" s="916" t="s">
        <v>1862</v>
      </c>
      <c r="C2054" s="24" t="s">
        <v>21</v>
      </c>
      <c r="D2054" s="1013">
        <v>20000</v>
      </c>
      <c r="E2054" s="86"/>
      <c r="F2054" s="87">
        <f t="shared" si="33"/>
        <v>262684066</v>
      </c>
      <c r="G2054" s="60">
        <v>3</v>
      </c>
      <c r="H2054" s="29"/>
    </row>
    <row r="2055" spans="1:8" s="30" customFormat="1">
      <c r="A2055" s="915">
        <v>44797</v>
      </c>
      <c r="B2055" s="916" t="s">
        <v>1862</v>
      </c>
      <c r="C2055" s="24" t="s">
        <v>21</v>
      </c>
      <c r="D2055" s="1013">
        <v>10000</v>
      </c>
      <c r="E2055" s="86"/>
      <c r="F2055" s="87">
        <f t="shared" si="33"/>
        <v>262694066</v>
      </c>
      <c r="G2055" s="60">
        <v>3</v>
      </c>
      <c r="H2055" s="29"/>
    </row>
    <row r="2056" spans="1:8" s="30" customFormat="1">
      <c r="A2056" s="915">
        <v>44797</v>
      </c>
      <c r="B2056" s="916" t="s">
        <v>1862</v>
      </c>
      <c r="C2056" s="24" t="s">
        <v>21</v>
      </c>
      <c r="D2056" s="1013">
        <v>20000</v>
      </c>
      <c r="E2056" s="86"/>
      <c r="F2056" s="87">
        <f t="shared" si="33"/>
        <v>262714066</v>
      </c>
      <c r="G2056" s="60">
        <v>3</v>
      </c>
      <c r="H2056" s="29"/>
    </row>
    <row r="2057" spans="1:8" s="30" customFormat="1">
      <c r="A2057" s="915">
        <v>44797</v>
      </c>
      <c r="B2057" s="916" t="s">
        <v>1862</v>
      </c>
      <c r="C2057" s="24" t="s">
        <v>21</v>
      </c>
      <c r="D2057" s="1013">
        <v>10000</v>
      </c>
      <c r="E2057" s="86"/>
      <c r="F2057" s="87">
        <f t="shared" si="33"/>
        <v>262724066</v>
      </c>
      <c r="G2057" s="60">
        <v>3</v>
      </c>
      <c r="H2057" s="29"/>
    </row>
    <row r="2058" spans="1:8" s="30" customFormat="1">
      <c r="A2058" s="915">
        <v>44797</v>
      </c>
      <c r="B2058" s="916" t="s">
        <v>1862</v>
      </c>
      <c r="C2058" s="106" t="s">
        <v>2081</v>
      </c>
      <c r="D2058" s="1013">
        <v>50000</v>
      </c>
      <c r="E2058" s="86"/>
      <c r="F2058" s="87">
        <f t="shared" si="33"/>
        <v>262774066</v>
      </c>
      <c r="G2058" s="60">
        <v>3</v>
      </c>
      <c r="H2058" s="29"/>
    </row>
    <row r="2059" spans="1:8" s="30" customFormat="1">
      <c r="A2059" s="915">
        <v>44797</v>
      </c>
      <c r="B2059" s="916" t="s">
        <v>1862</v>
      </c>
      <c r="C2059" s="24" t="s">
        <v>21</v>
      </c>
      <c r="D2059" s="1013">
        <v>4500000</v>
      </c>
      <c r="E2059" s="86"/>
      <c r="F2059" s="87">
        <f t="shared" si="33"/>
        <v>267274066</v>
      </c>
      <c r="G2059" s="60">
        <v>3</v>
      </c>
      <c r="H2059" s="29"/>
    </row>
    <row r="2060" spans="1:8" s="30" customFormat="1">
      <c r="A2060" s="915">
        <v>44798</v>
      </c>
      <c r="B2060" s="916" t="s">
        <v>1863</v>
      </c>
      <c r="C2060" s="106" t="s">
        <v>294</v>
      </c>
      <c r="D2060" s="1013">
        <v>200000</v>
      </c>
      <c r="E2060" s="86"/>
      <c r="F2060" s="87">
        <f t="shared" si="33"/>
        <v>267474066</v>
      </c>
      <c r="G2060" s="60">
        <v>3</v>
      </c>
      <c r="H2060" s="29"/>
    </row>
    <row r="2061" spans="1:8" s="30" customFormat="1">
      <c r="A2061" s="915">
        <v>44798</v>
      </c>
      <c r="B2061" s="916" t="s">
        <v>1863</v>
      </c>
      <c r="C2061" s="24" t="s">
        <v>21</v>
      </c>
      <c r="D2061" s="1013">
        <v>10000</v>
      </c>
      <c r="E2061" s="86"/>
      <c r="F2061" s="87">
        <f t="shared" si="33"/>
        <v>267484066</v>
      </c>
      <c r="G2061" s="60">
        <v>3</v>
      </c>
      <c r="H2061" s="29"/>
    </row>
    <row r="2062" spans="1:8" s="30" customFormat="1">
      <c r="A2062" s="915">
        <v>44798</v>
      </c>
      <c r="B2062" s="916" t="s">
        <v>1863</v>
      </c>
      <c r="C2062" s="24" t="s">
        <v>21</v>
      </c>
      <c r="D2062" s="1013">
        <v>10000</v>
      </c>
      <c r="E2062" s="86"/>
      <c r="F2062" s="87">
        <f t="shared" si="33"/>
        <v>267494066</v>
      </c>
      <c r="G2062" s="60">
        <v>3</v>
      </c>
      <c r="H2062" s="29"/>
    </row>
    <row r="2063" spans="1:8" s="30" customFormat="1">
      <c r="A2063" s="915">
        <v>44798</v>
      </c>
      <c r="B2063" s="916" t="s">
        <v>1863</v>
      </c>
      <c r="C2063" s="24" t="s">
        <v>21</v>
      </c>
      <c r="D2063" s="1013">
        <v>10000</v>
      </c>
      <c r="E2063" s="86"/>
      <c r="F2063" s="87">
        <f t="shared" si="33"/>
        <v>267504066</v>
      </c>
      <c r="G2063" s="60">
        <v>3</v>
      </c>
      <c r="H2063" s="29"/>
    </row>
    <row r="2064" spans="1:8" s="30" customFormat="1">
      <c r="A2064" s="915">
        <v>44798</v>
      </c>
      <c r="B2064" s="916" t="s">
        <v>1863</v>
      </c>
      <c r="C2064" s="24" t="s">
        <v>21</v>
      </c>
      <c r="D2064" s="1013">
        <v>10000</v>
      </c>
      <c r="E2064" s="86"/>
      <c r="F2064" s="87">
        <f t="shared" si="33"/>
        <v>267514066</v>
      </c>
      <c r="G2064" s="60">
        <v>3</v>
      </c>
      <c r="H2064" s="29"/>
    </row>
    <row r="2065" spans="1:8" s="30" customFormat="1">
      <c r="A2065" s="915">
        <v>44798</v>
      </c>
      <c r="B2065" s="916" t="s">
        <v>1863</v>
      </c>
      <c r="C2065" s="24" t="s">
        <v>21</v>
      </c>
      <c r="D2065" s="1013">
        <v>10000</v>
      </c>
      <c r="E2065" s="86"/>
      <c r="F2065" s="87">
        <f t="shared" si="33"/>
        <v>267524066</v>
      </c>
      <c r="G2065" s="60">
        <v>3</v>
      </c>
      <c r="H2065" s="29"/>
    </row>
    <row r="2066" spans="1:8" s="30" customFormat="1">
      <c r="A2066" s="915">
        <v>44798</v>
      </c>
      <c r="B2066" s="916" t="s">
        <v>1863</v>
      </c>
      <c r="C2066" s="24" t="s">
        <v>21</v>
      </c>
      <c r="D2066" s="1013">
        <v>10000</v>
      </c>
      <c r="E2066" s="86"/>
      <c r="F2066" s="87">
        <f t="shared" si="33"/>
        <v>267534066</v>
      </c>
      <c r="G2066" s="60">
        <v>3</v>
      </c>
      <c r="H2066" s="29"/>
    </row>
    <row r="2067" spans="1:8" s="30" customFormat="1">
      <c r="A2067" s="915">
        <v>44798</v>
      </c>
      <c r="B2067" s="916" t="s">
        <v>1863</v>
      </c>
      <c r="C2067" s="24" t="s">
        <v>21</v>
      </c>
      <c r="D2067" s="1013">
        <v>10000</v>
      </c>
      <c r="E2067" s="86"/>
      <c r="F2067" s="87">
        <f t="shared" si="33"/>
        <v>267544066</v>
      </c>
      <c r="G2067" s="60">
        <v>3</v>
      </c>
      <c r="H2067" s="29"/>
    </row>
    <row r="2068" spans="1:8" s="30" customFormat="1">
      <c r="A2068" s="915">
        <v>44798</v>
      </c>
      <c r="B2068" s="916" t="s">
        <v>1863</v>
      </c>
      <c r="C2068" s="24" t="s">
        <v>21</v>
      </c>
      <c r="D2068" s="1013">
        <v>10000</v>
      </c>
      <c r="E2068" s="86"/>
      <c r="F2068" s="87">
        <f t="shared" si="33"/>
        <v>267554066</v>
      </c>
      <c r="G2068" s="60">
        <v>3</v>
      </c>
      <c r="H2068" s="29"/>
    </row>
    <row r="2069" spans="1:8" s="30" customFormat="1">
      <c r="A2069" s="915">
        <v>44798</v>
      </c>
      <c r="B2069" s="916" t="s">
        <v>1863</v>
      </c>
      <c r="C2069" s="24" t="s">
        <v>21</v>
      </c>
      <c r="D2069" s="1013">
        <v>10000</v>
      </c>
      <c r="E2069" s="86"/>
      <c r="F2069" s="87">
        <f t="shared" si="33"/>
        <v>267564066</v>
      </c>
      <c r="G2069" s="60">
        <v>3</v>
      </c>
      <c r="H2069" s="29"/>
    </row>
    <row r="2070" spans="1:8" s="30" customFormat="1">
      <c r="A2070" s="915">
        <v>44798</v>
      </c>
      <c r="B2070" s="916" t="s">
        <v>1863</v>
      </c>
      <c r="C2070" s="24" t="s">
        <v>21</v>
      </c>
      <c r="D2070" s="1013">
        <v>300000</v>
      </c>
      <c r="E2070" s="86"/>
      <c r="F2070" s="87">
        <f t="shared" si="33"/>
        <v>267864066</v>
      </c>
      <c r="G2070" s="60">
        <v>3</v>
      </c>
      <c r="H2070" s="29"/>
    </row>
    <row r="2071" spans="1:8" s="30" customFormat="1">
      <c r="A2071" s="915">
        <v>44798</v>
      </c>
      <c r="B2071" s="916" t="s">
        <v>1863</v>
      </c>
      <c r="C2071" s="24" t="s">
        <v>21</v>
      </c>
      <c r="D2071" s="1013">
        <v>10000</v>
      </c>
      <c r="E2071" s="86"/>
      <c r="F2071" s="87">
        <f t="shared" si="33"/>
        <v>267874066</v>
      </c>
      <c r="G2071" s="60">
        <v>3</v>
      </c>
      <c r="H2071" s="29"/>
    </row>
    <row r="2072" spans="1:8" s="30" customFormat="1">
      <c r="A2072" s="915">
        <v>44798</v>
      </c>
      <c r="B2072" s="916" t="s">
        <v>1863</v>
      </c>
      <c r="C2072" s="24" t="s">
        <v>21</v>
      </c>
      <c r="D2072" s="1013">
        <v>5000</v>
      </c>
      <c r="E2072" s="86"/>
      <c r="F2072" s="87">
        <f t="shared" si="33"/>
        <v>267879066</v>
      </c>
      <c r="G2072" s="60">
        <v>3</v>
      </c>
      <c r="H2072" s="29"/>
    </row>
    <row r="2073" spans="1:8" s="30" customFormat="1">
      <c r="A2073" s="915">
        <v>44798</v>
      </c>
      <c r="B2073" s="916" t="s">
        <v>1863</v>
      </c>
      <c r="C2073" s="24" t="s">
        <v>21</v>
      </c>
      <c r="D2073" s="1013">
        <v>10000</v>
      </c>
      <c r="E2073" s="86"/>
      <c r="F2073" s="87">
        <f t="shared" si="33"/>
        <v>267889066</v>
      </c>
      <c r="G2073" s="60">
        <v>3</v>
      </c>
      <c r="H2073" s="29"/>
    </row>
    <row r="2074" spans="1:8" s="30" customFormat="1">
      <c r="A2074" s="915">
        <v>44798</v>
      </c>
      <c r="B2074" s="916" t="s">
        <v>1863</v>
      </c>
      <c r="C2074" s="24" t="s">
        <v>21</v>
      </c>
      <c r="D2074" s="1013">
        <v>10000</v>
      </c>
      <c r="E2074" s="86"/>
      <c r="F2074" s="87">
        <f t="shared" si="33"/>
        <v>267899066</v>
      </c>
      <c r="G2074" s="60">
        <v>3</v>
      </c>
      <c r="H2074" s="29"/>
    </row>
    <row r="2075" spans="1:8" s="30" customFormat="1">
      <c r="A2075" s="915">
        <v>44798</v>
      </c>
      <c r="B2075" s="916" t="s">
        <v>1863</v>
      </c>
      <c r="C2075" s="24" t="s">
        <v>21</v>
      </c>
      <c r="D2075" s="1013">
        <v>5000</v>
      </c>
      <c r="E2075" s="86"/>
      <c r="F2075" s="87">
        <f t="shared" si="33"/>
        <v>267904066</v>
      </c>
      <c r="G2075" s="60">
        <v>3</v>
      </c>
      <c r="H2075" s="29"/>
    </row>
    <row r="2076" spans="1:8" s="30" customFormat="1">
      <c r="A2076" s="915">
        <v>44798</v>
      </c>
      <c r="B2076" s="916" t="s">
        <v>1863</v>
      </c>
      <c r="C2076" s="24" t="s">
        <v>21</v>
      </c>
      <c r="D2076" s="1013">
        <v>20000</v>
      </c>
      <c r="E2076" s="86"/>
      <c r="F2076" s="87">
        <f t="shared" si="33"/>
        <v>267924066</v>
      </c>
      <c r="G2076" s="60">
        <v>3</v>
      </c>
      <c r="H2076" s="29"/>
    </row>
    <row r="2077" spans="1:8" s="30" customFormat="1">
      <c r="A2077" s="915">
        <v>44798</v>
      </c>
      <c r="B2077" s="916" t="s">
        <v>1863</v>
      </c>
      <c r="C2077" s="24" t="s">
        <v>21</v>
      </c>
      <c r="D2077" s="1013">
        <v>10000</v>
      </c>
      <c r="E2077" s="86"/>
      <c r="F2077" s="87">
        <f t="shared" si="33"/>
        <v>267934066</v>
      </c>
      <c r="G2077" s="60">
        <v>3</v>
      </c>
      <c r="H2077" s="29"/>
    </row>
    <row r="2078" spans="1:8" s="30" customFormat="1">
      <c r="A2078" s="915">
        <v>44798</v>
      </c>
      <c r="B2078" s="916" t="s">
        <v>1863</v>
      </c>
      <c r="C2078" s="24" t="s">
        <v>21</v>
      </c>
      <c r="D2078" s="1013">
        <v>5000</v>
      </c>
      <c r="E2078" s="86"/>
      <c r="F2078" s="87">
        <f t="shared" si="33"/>
        <v>267939066</v>
      </c>
      <c r="G2078" s="60">
        <v>3</v>
      </c>
      <c r="H2078" s="29"/>
    </row>
    <row r="2079" spans="1:8" s="30" customFormat="1">
      <c r="A2079" s="915">
        <v>44798</v>
      </c>
      <c r="B2079" s="916" t="s">
        <v>1863</v>
      </c>
      <c r="C2079" s="24" t="s">
        <v>21</v>
      </c>
      <c r="D2079" s="1013">
        <v>10000</v>
      </c>
      <c r="E2079" s="86"/>
      <c r="F2079" s="87">
        <f t="shared" si="33"/>
        <v>267949066</v>
      </c>
      <c r="G2079" s="60">
        <v>3</v>
      </c>
      <c r="H2079" s="29"/>
    </row>
    <row r="2080" spans="1:8" s="30" customFormat="1">
      <c r="A2080" s="915">
        <v>44798</v>
      </c>
      <c r="B2080" s="916" t="s">
        <v>1863</v>
      </c>
      <c r="C2080" s="24" t="s">
        <v>21</v>
      </c>
      <c r="D2080" s="1013">
        <v>5000</v>
      </c>
      <c r="E2080" s="86"/>
      <c r="F2080" s="87">
        <f t="shared" si="33"/>
        <v>267954066</v>
      </c>
      <c r="G2080" s="60">
        <v>3</v>
      </c>
      <c r="H2080" s="29"/>
    </row>
    <row r="2081" spans="1:8" s="30" customFormat="1">
      <c r="A2081" s="915">
        <v>44798</v>
      </c>
      <c r="B2081" s="916" t="s">
        <v>1863</v>
      </c>
      <c r="C2081" s="24" t="s">
        <v>21</v>
      </c>
      <c r="D2081" s="1013">
        <v>5000</v>
      </c>
      <c r="E2081" s="86"/>
      <c r="F2081" s="87">
        <f t="shared" si="33"/>
        <v>267959066</v>
      </c>
      <c r="G2081" s="60">
        <v>3</v>
      </c>
      <c r="H2081" s="29"/>
    </row>
    <row r="2082" spans="1:8" s="30" customFormat="1">
      <c r="A2082" s="915">
        <v>44798</v>
      </c>
      <c r="B2082" s="916" t="s">
        <v>1863</v>
      </c>
      <c r="C2082" s="106" t="s">
        <v>2112</v>
      </c>
      <c r="D2082" s="1013">
        <v>2000000</v>
      </c>
      <c r="E2082" s="86"/>
      <c r="F2082" s="87">
        <f t="shared" ref="F2082:F2145" si="34">F2081+D2082-E2082</f>
        <v>269959066</v>
      </c>
      <c r="G2082" s="60">
        <v>3</v>
      </c>
      <c r="H2082" s="29"/>
    </row>
    <row r="2083" spans="1:8" s="30" customFormat="1">
      <c r="A2083" s="915">
        <v>44798</v>
      </c>
      <c r="B2083" s="916" t="s">
        <v>1863</v>
      </c>
      <c r="C2083" s="24" t="s">
        <v>21</v>
      </c>
      <c r="D2083" s="1013">
        <v>20000</v>
      </c>
      <c r="E2083" s="86"/>
      <c r="F2083" s="87">
        <f t="shared" si="34"/>
        <v>269979066</v>
      </c>
      <c r="G2083" s="60">
        <v>3</v>
      </c>
      <c r="H2083" s="29"/>
    </row>
    <row r="2084" spans="1:8" s="30" customFormat="1">
      <c r="A2084" s="915">
        <v>44798</v>
      </c>
      <c r="B2084" s="916" t="s">
        <v>1863</v>
      </c>
      <c r="C2084" s="106" t="s">
        <v>277</v>
      </c>
      <c r="D2084" s="1013">
        <v>150000</v>
      </c>
      <c r="E2084" s="86"/>
      <c r="F2084" s="87">
        <f t="shared" si="34"/>
        <v>270129066</v>
      </c>
      <c r="G2084" s="60">
        <v>3</v>
      </c>
      <c r="H2084" s="29"/>
    </row>
    <row r="2085" spans="1:8" s="30" customFormat="1">
      <c r="A2085" s="915">
        <v>44798</v>
      </c>
      <c r="B2085" s="916" t="s">
        <v>1863</v>
      </c>
      <c r="C2085" s="106" t="s">
        <v>2082</v>
      </c>
      <c r="D2085" s="1013">
        <v>200000</v>
      </c>
      <c r="E2085" s="86"/>
      <c r="F2085" s="87">
        <f t="shared" si="34"/>
        <v>270329066</v>
      </c>
      <c r="G2085" s="60">
        <v>3</v>
      </c>
      <c r="H2085" s="29"/>
    </row>
    <row r="2086" spans="1:8" s="30" customFormat="1">
      <c r="A2086" s="915">
        <v>44798</v>
      </c>
      <c r="B2086" s="916" t="s">
        <v>1863</v>
      </c>
      <c r="C2086" s="106" t="s">
        <v>2083</v>
      </c>
      <c r="D2086" s="1013">
        <v>100000</v>
      </c>
      <c r="E2086" s="86"/>
      <c r="F2086" s="87">
        <f t="shared" si="34"/>
        <v>270429066</v>
      </c>
      <c r="G2086" s="60">
        <v>3</v>
      </c>
      <c r="H2086" s="29"/>
    </row>
    <row r="2087" spans="1:8" s="30" customFormat="1">
      <c r="A2087" s="915">
        <v>44798</v>
      </c>
      <c r="B2087" s="916" t="s">
        <v>1863</v>
      </c>
      <c r="C2087" s="106" t="s">
        <v>143</v>
      </c>
      <c r="D2087" s="1013">
        <v>200000</v>
      </c>
      <c r="E2087" s="86"/>
      <c r="F2087" s="87">
        <f t="shared" si="34"/>
        <v>270629066</v>
      </c>
      <c r="G2087" s="60">
        <v>3</v>
      </c>
      <c r="H2087" s="29"/>
    </row>
    <row r="2088" spans="1:8" s="30" customFormat="1">
      <c r="A2088" s="915">
        <v>44798</v>
      </c>
      <c r="B2088" s="916" t="s">
        <v>1863</v>
      </c>
      <c r="C2088" s="289" t="s">
        <v>1885</v>
      </c>
      <c r="D2088" s="1013"/>
      <c r="E2088" s="86">
        <v>22000</v>
      </c>
      <c r="F2088" s="87">
        <f t="shared" si="34"/>
        <v>270607066</v>
      </c>
      <c r="G2088" s="60">
        <v>8</v>
      </c>
      <c r="H2088" s="29" t="s">
        <v>39</v>
      </c>
    </row>
    <row r="2089" spans="1:8" s="30" customFormat="1">
      <c r="A2089" s="915">
        <v>44798</v>
      </c>
      <c r="B2089" s="916" t="s">
        <v>1863</v>
      </c>
      <c r="C2089" s="289" t="s">
        <v>1886</v>
      </c>
      <c r="D2089" s="1060">
        <v>42500</v>
      </c>
      <c r="E2089" s="86"/>
      <c r="F2089" s="87">
        <f t="shared" si="34"/>
        <v>270649566</v>
      </c>
      <c r="G2089" s="60">
        <v>4</v>
      </c>
      <c r="H2089" s="29">
        <v>4.0999999999999996</v>
      </c>
    </row>
    <row r="2090" spans="1:8" s="30" customFormat="1">
      <c r="A2090" s="915">
        <v>44799</v>
      </c>
      <c r="B2090" s="916" t="s">
        <v>1864</v>
      </c>
      <c r="C2090" s="24" t="s">
        <v>21</v>
      </c>
      <c r="D2090" s="1013">
        <v>5000</v>
      </c>
      <c r="E2090" s="86"/>
      <c r="F2090" s="87">
        <f t="shared" si="34"/>
        <v>270654566</v>
      </c>
      <c r="G2090" s="60">
        <v>3</v>
      </c>
      <c r="H2090" s="29"/>
    </row>
    <row r="2091" spans="1:8" s="30" customFormat="1">
      <c r="A2091" s="915">
        <v>44799</v>
      </c>
      <c r="B2091" s="916" t="s">
        <v>1864</v>
      </c>
      <c r="C2091" s="24" t="s">
        <v>21</v>
      </c>
      <c r="D2091" s="1013">
        <v>10000</v>
      </c>
      <c r="E2091" s="86"/>
      <c r="F2091" s="87">
        <f t="shared" si="34"/>
        <v>270664566</v>
      </c>
      <c r="G2091" s="60">
        <v>3</v>
      </c>
      <c r="H2091" s="29"/>
    </row>
    <row r="2092" spans="1:8" s="30" customFormat="1">
      <c r="A2092" s="915">
        <v>44799</v>
      </c>
      <c r="B2092" s="916" t="s">
        <v>1864</v>
      </c>
      <c r="C2092" s="24" t="s">
        <v>21</v>
      </c>
      <c r="D2092" s="1013">
        <v>5000</v>
      </c>
      <c r="E2092" s="86"/>
      <c r="F2092" s="87">
        <f t="shared" si="34"/>
        <v>270669566</v>
      </c>
      <c r="G2092" s="60">
        <v>3</v>
      </c>
      <c r="H2092" s="29"/>
    </row>
    <row r="2093" spans="1:8" s="30" customFormat="1">
      <c r="A2093" s="915">
        <v>44799</v>
      </c>
      <c r="B2093" s="916" t="s">
        <v>1864</v>
      </c>
      <c r="C2093" s="24" t="s">
        <v>21</v>
      </c>
      <c r="D2093" s="1013">
        <v>10000</v>
      </c>
      <c r="E2093" s="86"/>
      <c r="F2093" s="87">
        <f t="shared" si="34"/>
        <v>270679566</v>
      </c>
      <c r="G2093" s="60">
        <v>3</v>
      </c>
      <c r="H2093" s="29"/>
    </row>
    <row r="2094" spans="1:8" s="30" customFormat="1">
      <c r="A2094" s="915">
        <v>44799</v>
      </c>
      <c r="B2094" s="916" t="s">
        <v>1864</v>
      </c>
      <c r="C2094" s="106" t="s">
        <v>2084</v>
      </c>
      <c r="D2094" s="1013">
        <v>200000</v>
      </c>
      <c r="E2094" s="86"/>
      <c r="F2094" s="87">
        <f t="shared" si="34"/>
        <v>270879566</v>
      </c>
      <c r="G2094" s="60">
        <v>3</v>
      </c>
      <c r="H2094" s="29"/>
    </row>
    <row r="2095" spans="1:8" s="30" customFormat="1">
      <c r="A2095" s="915">
        <v>44799</v>
      </c>
      <c r="B2095" s="916" t="s">
        <v>1864</v>
      </c>
      <c r="C2095" s="24" t="s">
        <v>21</v>
      </c>
      <c r="D2095" s="1013">
        <v>10000</v>
      </c>
      <c r="E2095" s="86"/>
      <c r="F2095" s="87">
        <f t="shared" si="34"/>
        <v>270889566</v>
      </c>
      <c r="G2095" s="60">
        <v>3</v>
      </c>
      <c r="H2095" s="29"/>
    </row>
    <row r="2096" spans="1:8" s="30" customFormat="1">
      <c r="A2096" s="915">
        <v>44799</v>
      </c>
      <c r="B2096" s="916" t="s">
        <v>1864</v>
      </c>
      <c r="C2096" s="24" t="s">
        <v>21</v>
      </c>
      <c r="D2096" s="1013">
        <v>10000</v>
      </c>
      <c r="E2096" s="86"/>
      <c r="F2096" s="87">
        <f t="shared" si="34"/>
        <v>270899566</v>
      </c>
      <c r="G2096" s="60">
        <v>3</v>
      </c>
      <c r="H2096" s="29"/>
    </row>
    <row r="2097" spans="1:8" s="30" customFormat="1">
      <c r="A2097" s="915">
        <v>44799</v>
      </c>
      <c r="B2097" s="916" t="s">
        <v>1864</v>
      </c>
      <c r="C2097" s="24" t="s">
        <v>21</v>
      </c>
      <c r="D2097" s="1013">
        <v>20000</v>
      </c>
      <c r="E2097" s="86"/>
      <c r="F2097" s="87">
        <f t="shared" si="34"/>
        <v>270919566</v>
      </c>
      <c r="G2097" s="60">
        <v>3</v>
      </c>
      <c r="H2097" s="29"/>
    </row>
    <row r="2098" spans="1:8" s="30" customFormat="1">
      <c r="A2098" s="915">
        <v>44799</v>
      </c>
      <c r="B2098" s="916" t="s">
        <v>1864</v>
      </c>
      <c r="C2098" s="24" t="s">
        <v>21</v>
      </c>
      <c r="D2098" s="1013">
        <v>10000</v>
      </c>
      <c r="E2098" s="86"/>
      <c r="F2098" s="87">
        <f t="shared" si="34"/>
        <v>270929566</v>
      </c>
      <c r="G2098" s="60">
        <v>3</v>
      </c>
      <c r="H2098" s="29"/>
    </row>
    <row r="2099" spans="1:8" s="30" customFormat="1">
      <c r="A2099" s="915">
        <v>44799</v>
      </c>
      <c r="B2099" s="916" t="s">
        <v>1864</v>
      </c>
      <c r="C2099" s="24" t="s">
        <v>21</v>
      </c>
      <c r="D2099" s="1013">
        <v>10000</v>
      </c>
      <c r="E2099" s="86"/>
      <c r="F2099" s="87">
        <f t="shared" si="34"/>
        <v>270939566</v>
      </c>
      <c r="G2099" s="60">
        <v>3</v>
      </c>
      <c r="H2099" s="29"/>
    </row>
    <row r="2100" spans="1:8" s="30" customFormat="1">
      <c r="A2100" s="915">
        <v>44799</v>
      </c>
      <c r="B2100" s="916" t="s">
        <v>1864</v>
      </c>
      <c r="C2100" s="24" t="s">
        <v>21</v>
      </c>
      <c r="D2100" s="1013">
        <v>10000</v>
      </c>
      <c r="E2100" s="86"/>
      <c r="F2100" s="87">
        <f t="shared" si="34"/>
        <v>270949566</v>
      </c>
      <c r="G2100" s="60">
        <v>3</v>
      </c>
      <c r="H2100" s="29"/>
    </row>
    <row r="2101" spans="1:8" s="30" customFormat="1">
      <c r="A2101" s="915">
        <v>44799</v>
      </c>
      <c r="B2101" s="916" t="s">
        <v>1864</v>
      </c>
      <c r="C2101" s="24" t="s">
        <v>21</v>
      </c>
      <c r="D2101" s="1013">
        <v>5000</v>
      </c>
      <c r="E2101" s="86"/>
      <c r="F2101" s="87">
        <f t="shared" si="34"/>
        <v>270954566</v>
      </c>
      <c r="G2101" s="60">
        <v>3</v>
      </c>
      <c r="H2101" s="29"/>
    </row>
    <row r="2102" spans="1:8" s="30" customFormat="1">
      <c r="A2102" s="915">
        <v>44799</v>
      </c>
      <c r="B2102" s="916" t="s">
        <v>1864</v>
      </c>
      <c r="C2102" s="24" t="s">
        <v>21</v>
      </c>
      <c r="D2102" s="1013">
        <v>10000</v>
      </c>
      <c r="E2102" s="86"/>
      <c r="F2102" s="87">
        <f t="shared" si="34"/>
        <v>270964566</v>
      </c>
      <c r="G2102" s="60">
        <v>3</v>
      </c>
      <c r="H2102" s="29"/>
    </row>
    <row r="2103" spans="1:8" s="30" customFormat="1">
      <c r="A2103" s="915">
        <v>44799</v>
      </c>
      <c r="B2103" s="916" t="s">
        <v>1864</v>
      </c>
      <c r="C2103" s="24" t="s">
        <v>21</v>
      </c>
      <c r="D2103" s="1013">
        <v>2000</v>
      </c>
      <c r="E2103" s="86"/>
      <c r="F2103" s="87">
        <f t="shared" si="34"/>
        <v>270966566</v>
      </c>
      <c r="G2103" s="60">
        <v>3</v>
      </c>
      <c r="H2103" s="29"/>
    </row>
    <row r="2104" spans="1:8" s="30" customFormat="1">
      <c r="A2104" s="915">
        <v>44799</v>
      </c>
      <c r="B2104" s="916" t="s">
        <v>1864</v>
      </c>
      <c r="C2104" s="24" t="s">
        <v>21</v>
      </c>
      <c r="D2104" s="1013">
        <v>10000</v>
      </c>
      <c r="E2104" s="86"/>
      <c r="F2104" s="87">
        <f t="shared" si="34"/>
        <v>270976566</v>
      </c>
      <c r="G2104" s="60">
        <v>3</v>
      </c>
      <c r="H2104" s="29"/>
    </row>
    <row r="2105" spans="1:8" s="30" customFormat="1">
      <c r="A2105" s="915">
        <v>44799</v>
      </c>
      <c r="B2105" s="916" t="s">
        <v>1864</v>
      </c>
      <c r="C2105" s="24" t="s">
        <v>21</v>
      </c>
      <c r="D2105" s="1013">
        <v>10000</v>
      </c>
      <c r="E2105" s="86"/>
      <c r="F2105" s="87">
        <f t="shared" si="34"/>
        <v>270986566</v>
      </c>
      <c r="G2105" s="60">
        <v>3</v>
      </c>
      <c r="H2105" s="29"/>
    </row>
    <row r="2106" spans="1:8" s="30" customFormat="1">
      <c r="A2106" s="915">
        <v>44799</v>
      </c>
      <c r="B2106" s="916" t="s">
        <v>1864</v>
      </c>
      <c r="C2106" s="24" t="s">
        <v>21</v>
      </c>
      <c r="D2106" s="1013">
        <v>10000</v>
      </c>
      <c r="E2106" s="86"/>
      <c r="F2106" s="87">
        <f t="shared" si="34"/>
        <v>270996566</v>
      </c>
      <c r="G2106" s="60">
        <v>3</v>
      </c>
      <c r="H2106" s="29"/>
    </row>
    <row r="2107" spans="1:8" s="30" customFormat="1">
      <c r="A2107" s="915">
        <v>44799</v>
      </c>
      <c r="B2107" s="916" t="s">
        <v>1864</v>
      </c>
      <c r="C2107" s="24" t="s">
        <v>21</v>
      </c>
      <c r="D2107" s="1013">
        <v>10000</v>
      </c>
      <c r="E2107" s="86"/>
      <c r="F2107" s="87">
        <f t="shared" si="34"/>
        <v>271006566</v>
      </c>
      <c r="G2107" s="60">
        <v>3</v>
      </c>
      <c r="H2107" s="29"/>
    </row>
    <row r="2108" spans="1:8" s="30" customFormat="1">
      <c r="A2108" s="915">
        <v>44799</v>
      </c>
      <c r="B2108" s="916" t="s">
        <v>1864</v>
      </c>
      <c r="C2108" s="24" t="s">
        <v>21</v>
      </c>
      <c r="D2108" s="1013">
        <v>5000</v>
      </c>
      <c r="E2108" s="86"/>
      <c r="F2108" s="87">
        <f t="shared" si="34"/>
        <v>271011566</v>
      </c>
      <c r="G2108" s="60">
        <v>3</v>
      </c>
      <c r="H2108" s="29"/>
    </row>
    <row r="2109" spans="1:8" s="30" customFormat="1">
      <c r="A2109" s="915">
        <v>44799</v>
      </c>
      <c r="B2109" s="916" t="s">
        <v>1864</v>
      </c>
      <c r="C2109" s="24" t="s">
        <v>21</v>
      </c>
      <c r="D2109" s="1013">
        <v>10000</v>
      </c>
      <c r="E2109" s="86"/>
      <c r="F2109" s="87">
        <f t="shared" si="34"/>
        <v>271021566</v>
      </c>
      <c r="G2109" s="60">
        <v>3</v>
      </c>
      <c r="H2109" s="29"/>
    </row>
    <row r="2110" spans="1:8" s="30" customFormat="1">
      <c r="A2110" s="915">
        <v>44799</v>
      </c>
      <c r="B2110" s="916" t="s">
        <v>1864</v>
      </c>
      <c r="C2110" s="24" t="s">
        <v>21</v>
      </c>
      <c r="D2110" s="1013">
        <v>10000</v>
      </c>
      <c r="E2110" s="86"/>
      <c r="F2110" s="87">
        <f t="shared" si="34"/>
        <v>271031566</v>
      </c>
      <c r="G2110" s="60">
        <v>3</v>
      </c>
      <c r="H2110" s="29"/>
    </row>
    <row r="2111" spans="1:8" s="30" customFormat="1">
      <c r="A2111" s="915">
        <v>44799</v>
      </c>
      <c r="B2111" s="916" t="s">
        <v>1864</v>
      </c>
      <c r="C2111" s="24" t="s">
        <v>21</v>
      </c>
      <c r="D2111" s="1013">
        <v>10000</v>
      </c>
      <c r="E2111" s="86"/>
      <c r="F2111" s="87">
        <f t="shared" si="34"/>
        <v>271041566</v>
      </c>
      <c r="G2111" s="60">
        <v>3</v>
      </c>
      <c r="H2111" s="29"/>
    </row>
    <row r="2112" spans="1:8" s="30" customFormat="1">
      <c r="A2112" s="915">
        <v>44799</v>
      </c>
      <c r="B2112" s="916" t="s">
        <v>1864</v>
      </c>
      <c r="C2112" s="24" t="s">
        <v>21</v>
      </c>
      <c r="D2112" s="1013">
        <v>10000</v>
      </c>
      <c r="E2112" s="86"/>
      <c r="F2112" s="87">
        <f t="shared" si="34"/>
        <v>271051566</v>
      </c>
      <c r="G2112" s="60">
        <v>3</v>
      </c>
      <c r="H2112" s="29"/>
    </row>
    <row r="2113" spans="1:8" s="30" customFormat="1">
      <c r="A2113" s="915">
        <v>44799</v>
      </c>
      <c r="B2113" s="916" t="s">
        <v>1864</v>
      </c>
      <c r="C2113" s="24" t="s">
        <v>21</v>
      </c>
      <c r="D2113" s="1013">
        <v>10000</v>
      </c>
      <c r="E2113" s="86"/>
      <c r="F2113" s="87">
        <f t="shared" si="34"/>
        <v>271061566</v>
      </c>
      <c r="G2113" s="60">
        <v>3</v>
      </c>
      <c r="H2113" s="29"/>
    </row>
    <row r="2114" spans="1:8" s="30" customFormat="1">
      <c r="A2114" s="915">
        <v>44800</v>
      </c>
      <c r="B2114" s="916" t="s">
        <v>1865</v>
      </c>
      <c r="C2114" s="106" t="s">
        <v>2085</v>
      </c>
      <c r="D2114" s="1013">
        <v>50000</v>
      </c>
      <c r="E2114" s="86"/>
      <c r="F2114" s="87">
        <f t="shared" si="34"/>
        <v>271111566</v>
      </c>
      <c r="G2114" s="60">
        <v>3</v>
      </c>
      <c r="H2114" s="29"/>
    </row>
    <row r="2115" spans="1:8" s="30" customFormat="1">
      <c r="A2115" s="915">
        <v>44800</v>
      </c>
      <c r="B2115" s="916" t="s">
        <v>1865</v>
      </c>
      <c r="C2115" s="106" t="s">
        <v>1993</v>
      </c>
      <c r="D2115" s="1013">
        <v>50000</v>
      </c>
      <c r="E2115" s="86"/>
      <c r="F2115" s="87">
        <f t="shared" si="34"/>
        <v>271161566</v>
      </c>
      <c r="G2115" s="60">
        <v>3</v>
      </c>
      <c r="H2115" s="29"/>
    </row>
    <row r="2116" spans="1:8" s="30" customFormat="1">
      <c r="A2116" s="915">
        <v>44800</v>
      </c>
      <c r="B2116" s="916" t="s">
        <v>1865</v>
      </c>
      <c r="C2116" s="106" t="s">
        <v>2086</v>
      </c>
      <c r="D2116" s="1013">
        <v>50000</v>
      </c>
      <c r="E2116" s="86"/>
      <c r="F2116" s="87">
        <f t="shared" si="34"/>
        <v>271211566</v>
      </c>
      <c r="G2116" s="60">
        <v>3</v>
      </c>
      <c r="H2116" s="29"/>
    </row>
    <row r="2117" spans="1:8" s="30" customFormat="1">
      <c r="A2117" s="915">
        <v>44800</v>
      </c>
      <c r="B2117" s="916" t="s">
        <v>1865</v>
      </c>
      <c r="C2117" s="24" t="s">
        <v>21</v>
      </c>
      <c r="D2117" s="1013">
        <v>5000</v>
      </c>
      <c r="E2117" s="86"/>
      <c r="F2117" s="87">
        <f t="shared" si="34"/>
        <v>271216566</v>
      </c>
      <c r="G2117" s="60">
        <v>3</v>
      </c>
      <c r="H2117" s="29"/>
    </row>
    <row r="2118" spans="1:8" s="30" customFormat="1">
      <c r="A2118" s="915">
        <v>44800</v>
      </c>
      <c r="B2118" s="916" t="s">
        <v>1865</v>
      </c>
      <c r="C2118" s="24" t="s">
        <v>21</v>
      </c>
      <c r="D2118" s="1013">
        <v>10000</v>
      </c>
      <c r="E2118" s="86"/>
      <c r="F2118" s="87">
        <f t="shared" si="34"/>
        <v>271226566</v>
      </c>
      <c r="G2118" s="60">
        <v>3</v>
      </c>
      <c r="H2118" s="29"/>
    </row>
    <row r="2119" spans="1:8" s="30" customFormat="1">
      <c r="A2119" s="915">
        <v>44800</v>
      </c>
      <c r="B2119" s="916" t="s">
        <v>1865</v>
      </c>
      <c r="C2119" s="24" t="s">
        <v>21</v>
      </c>
      <c r="D2119" s="1013">
        <v>20000</v>
      </c>
      <c r="E2119" s="86"/>
      <c r="F2119" s="87">
        <f t="shared" si="34"/>
        <v>271246566</v>
      </c>
      <c r="G2119" s="60">
        <v>3</v>
      </c>
      <c r="H2119" s="29"/>
    </row>
    <row r="2120" spans="1:8" s="30" customFormat="1">
      <c r="A2120" s="915">
        <v>44800</v>
      </c>
      <c r="B2120" s="916" t="s">
        <v>1865</v>
      </c>
      <c r="C2120" s="24" t="s">
        <v>21</v>
      </c>
      <c r="D2120" s="1013">
        <v>1000</v>
      </c>
      <c r="E2120" s="86"/>
      <c r="F2120" s="87">
        <f t="shared" si="34"/>
        <v>271247566</v>
      </c>
      <c r="G2120" s="60">
        <v>3</v>
      </c>
      <c r="H2120" s="29"/>
    </row>
    <row r="2121" spans="1:8" s="30" customFormat="1">
      <c r="A2121" s="915">
        <v>44800</v>
      </c>
      <c r="B2121" s="916" t="s">
        <v>1865</v>
      </c>
      <c r="C2121" s="106" t="s">
        <v>967</v>
      </c>
      <c r="D2121" s="1013">
        <v>170000</v>
      </c>
      <c r="E2121" s="86"/>
      <c r="F2121" s="87">
        <f t="shared" si="34"/>
        <v>271417566</v>
      </c>
      <c r="G2121" s="60">
        <v>3</v>
      </c>
      <c r="H2121" s="29"/>
    </row>
    <row r="2122" spans="1:8" s="30" customFormat="1">
      <c r="A2122" s="915">
        <v>44801</v>
      </c>
      <c r="B2122" s="916" t="s">
        <v>1866</v>
      </c>
      <c r="C2122" s="24" t="s">
        <v>21</v>
      </c>
      <c r="D2122" s="1013">
        <v>10000</v>
      </c>
      <c r="E2122" s="86"/>
      <c r="F2122" s="87">
        <f t="shared" si="34"/>
        <v>271427566</v>
      </c>
      <c r="G2122" s="60">
        <v>3</v>
      </c>
      <c r="H2122" s="29"/>
    </row>
    <row r="2123" spans="1:8" s="30" customFormat="1">
      <c r="A2123" s="915">
        <v>44801</v>
      </c>
      <c r="B2123" s="916" t="s">
        <v>1866</v>
      </c>
      <c r="C2123" s="24" t="s">
        <v>21</v>
      </c>
      <c r="D2123" s="1013">
        <v>18000</v>
      </c>
      <c r="E2123" s="86"/>
      <c r="F2123" s="87">
        <f t="shared" si="34"/>
        <v>271445566</v>
      </c>
      <c r="G2123" s="60">
        <v>3</v>
      </c>
      <c r="H2123" s="29"/>
    </row>
    <row r="2124" spans="1:8" s="30" customFormat="1">
      <c r="A2124" s="915">
        <v>44801</v>
      </c>
      <c r="B2124" s="916" t="s">
        <v>1866</v>
      </c>
      <c r="C2124" s="24" t="s">
        <v>21</v>
      </c>
      <c r="D2124" s="1013">
        <v>10000</v>
      </c>
      <c r="E2124" s="86"/>
      <c r="F2124" s="87">
        <f t="shared" si="34"/>
        <v>271455566</v>
      </c>
      <c r="G2124" s="60">
        <v>3</v>
      </c>
      <c r="H2124" s="29"/>
    </row>
    <row r="2125" spans="1:8" s="30" customFormat="1">
      <c r="A2125" s="915">
        <v>44801</v>
      </c>
      <c r="B2125" s="916" t="s">
        <v>1866</v>
      </c>
      <c r="C2125" s="24" t="s">
        <v>21</v>
      </c>
      <c r="D2125" s="1013">
        <v>10000</v>
      </c>
      <c r="E2125" s="86"/>
      <c r="F2125" s="87">
        <f t="shared" si="34"/>
        <v>271465566</v>
      </c>
      <c r="G2125" s="60">
        <v>3</v>
      </c>
      <c r="H2125" s="29"/>
    </row>
    <row r="2126" spans="1:8" s="30" customFormat="1">
      <c r="A2126" s="915">
        <v>44801</v>
      </c>
      <c r="B2126" s="916" t="s">
        <v>1866</v>
      </c>
      <c r="C2126" s="24" t="s">
        <v>21</v>
      </c>
      <c r="D2126" s="1013">
        <v>10000</v>
      </c>
      <c r="E2126" s="86"/>
      <c r="F2126" s="87">
        <f t="shared" si="34"/>
        <v>271475566</v>
      </c>
      <c r="G2126" s="60">
        <v>3</v>
      </c>
      <c r="H2126" s="29"/>
    </row>
    <row r="2127" spans="1:8" s="30" customFormat="1">
      <c r="A2127" s="915">
        <v>44801</v>
      </c>
      <c r="B2127" s="916" t="s">
        <v>1866</v>
      </c>
      <c r="C2127" s="24" t="s">
        <v>21</v>
      </c>
      <c r="D2127" s="1013">
        <v>10000</v>
      </c>
      <c r="E2127" s="86"/>
      <c r="F2127" s="87">
        <f t="shared" si="34"/>
        <v>271485566</v>
      </c>
      <c r="G2127" s="60">
        <v>3</v>
      </c>
      <c r="H2127" s="29"/>
    </row>
    <row r="2128" spans="1:8" s="30" customFormat="1">
      <c r="A2128" s="915">
        <v>44801</v>
      </c>
      <c r="B2128" s="916" t="s">
        <v>1866</v>
      </c>
      <c r="C2128" s="24" t="s">
        <v>21</v>
      </c>
      <c r="D2128" s="1013">
        <v>10000</v>
      </c>
      <c r="E2128" s="86"/>
      <c r="F2128" s="87">
        <f t="shared" si="34"/>
        <v>271495566</v>
      </c>
      <c r="G2128" s="60">
        <v>3</v>
      </c>
      <c r="H2128" s="29"/>
    </row>
    <row r="2129" spans="1:8" s="30" customFormat="1">
      <c r="A2129" s="915">
        <v>44801</v>
      </c>
      <c r="B2129" s="916" t="s">
        <v>1866</v>
      </c>
      <c r="C2129" s="24" t="s">
        <v>21</v>
      </c>
      <c r="D2129" s="1013">
        <v>10000</v>
      </c>
      <c r="E2129" s="86"/>
      <c r="F2129" s="87">
        <f t="shared" si="34"/>
        <v>271505566</v>
      </c>
      <c r="G2129" s="60">
        <v>3</v>
      </c>
      <c r="H2129" s="29"/>
    </row>
    <row r="2130" spans="1:8" s="30" customFormat="1">
      <c r="A2130" s="915">
        <v>44801</v>
      </c>
      <c r="B2130" s="916" t="s">
        <v>1866</v>
      </c>
      <c r="C2130" s="24" t="s">
        <v>21</v>
      </c>
      <c r="D2130" s="1013">
        <v>10000</v>
      </c>
      <c r="E2130" s="86"/>
      <c r="F2130" s="87">
        <f t="shared" si="34"/>
        <v>271515566</v>
      </c>
      <c r="G2130" s="60">
        <v>3</v>
      </c>
      <c r="H2130" s="29"/>
    </row>
    <row r="2131" spans="1:8" s="30" customFormat="1">
      <c r="A2131" s="915">
        <v>44801</v>
      </c>
      <c r="B2131" s="916" t="s">
        <v>1866</v>
      </c>
      <c r="C2131" s="24" t="s">
        <v>21</v>
      </c>
      <c r="D2131" s="1013">
        <v>10000</v>
      </c>
      <c r="E2131" s="86"/>
      <c r="F2131" s="87">
        <f t="shared" si="34"/>
        <v>271525566</v>
      </c>
      <c r="G2131" s="60">
        <v>3</v>
      </c>
      <c r="H2131" s="29"/>
    </row>
    <row r="2132" spans="1:8" s="30" customFormat="1">
      <c r="A2132" s="915">
        <v>44801</v>
      </c>
      <c r="B2132" s="916" t="s">
        <v>1866</v>
      </c>
      <c r="C2132" s="24" t="s">
        <v>21</v>
      </c>
      <c r="D2132" s="1013">
        <v>10000</v>
      </c>
      <c r="E2132" s="86"/>
      <c r="F2132" s="87">
        <f t="shared" si="34"/>
        <v>271535566</v>
      </c>
      <c r="G2132" s="60">
        <v>3</v>
      </c>
      <c r="H2132" s="29"/>
    </row>
    <row r="2133" spans="1:8" s="30" customFormat="1">
      <c r="A2133" s="915">
        <v>44801</v>
      </c>
      <c r="B2133" s="916" t="s">
        <v>1866</v>
      </c>
      <c r="C2133" s="24" t="s">
        <v>21</v>
      </c>
      <c r="D2133" s="1013">
        <v>10000</v>
      </c>
      <c r="E2133" s="86"/>
      <c r="F2133" s="87">
        <f t="shared" si="34"/>
        <v>271545566</v>
      </c>
      <c r="G2133" s="60">
        <v>3</v>
      </c>
      <c r="H2133" s="29"/>
    </row>
    <row r="2134" spans="1:8" s="30" customFormat="1">
      <c r="A2134" s="915">
        <v>44801</v>
      </c>
      <c r="B2134" s="916" t="s">
        <v>1866</v>
      </c>
      <c r="C2134" s="24" t="s">
        <v>21</v>
      </c>
      <c r="D2134" s="1013">
        <v>10000</v>
      </c>
      <c r="E2134" s="86"/>
      <c r="F2134" s="87">
        <f t="shared" si="34"/>
        <v>271555566</v>
      </c>
      <c r="G2134" s="60">
        <v>3</v>
      </c>
      <c r="H2134" s="29"/>
    </row>
    <row r="2135" spans="1:8" s="30" customFormat="1">
      <c r="A2135" s="915">
        <v>44801</v>
      </c>
      <c r="B2135" s="916" t="s">
        <v>1866</v>
      </c>
      <c r="C2135" s="24" t="s">
        <v>21</v>
      </c>
      <c r="D2135" s="1013">
        <v>5000</v>
      </c>
      <c r="E2135" s="86"/>
      <c r="F2135" s="87">
        <f t="shared" si="34"/>
        <v>271560566</v>
      </c>
      <c r="G2135" s="60">
        <v>3</v>
      </c>
      <c r="H2135" s="29"/>
    </row>
    <row r="2136" spans="1:8" s="30" customFormat="1">
      <c r="A2136" s="915">
        <v>44801</v>
      </c>
      <c r="B2136" s="916" t="s">
        <v>1866</v>
      </c>
      <c r="C2136" s="24" t="s">
        <v>21</v>
      </c>
      <c r="D2136" s="1013">
        <v>20000</v>
      </c>
      <c r="E2136" s="86"/>
      <c r="F2136" s="87">
        <f t="shared" si="34"/>
        <v>271580566</v>
      </c>
      <c r="G2136" s="60">
        <v>3</v>
      </c>
      <c r="H2136" s="29"/>
    </row>
    <row r="2137" spans="1:8" s="30" customFormat="1">
      <c r="A2137" s="915">
        <v>44801</v>
      </c>
      <c r="B2137" s="916" t="s">
        <v>1866</v>
      </c>
      <c r="C2137" s="24" t="s">
        <v>21</v>
      </c>
      <c r="D2137" s="1013">
        <v>10000</v>
      </c>
      <c r="E2137" s="86"/>
      <c r="F2137" s="87">
        <f t="shared" si="34"/>
        <v>271590566</v>
      </c>
      <c r="G2137" s="60">
        <v>3</v>
      </c>
      <c r="H2137" s="29"/>
    </row>
    <row r="2138" spans="1:8" s="30" customFormat="1">
      <c r="A2138" s="915">
        <v>44801</v>
      </c>
      <c r="B2138" s="916" t="s">
        <v>1866</v>
      </c>
      <c r="C2138" s="24" t="s">
        <v>21</v>
      </c>
      <c r="D2138" s="1013">
        <v>10000</v>
      </c>
      <c r="E2138" s="86"/>
      <c r="F2138" s="87">
        <f t="shared" si="34"/>
        <v>271600566</v>
      </c>
      <c r="G2138" s="60">
        <v>3</v>
      </c>
      <c r="H2138" s="29"/>
    </row>
    <row r="2139" spans="1:8" s="30" customFormat="1">
      <c r="A2139" s="915">
        <v>44801</v>
      </c>
      <c r="B2139" s="916" t="s">
        <v>1866</v>
      </c>
      <c r="C2139" s="24" t="s">
        <v>21</v>
      </c>
      <c r="D2139" s="1013">
        <v>200000</v>
      </c>
      <c r="E2139" s="86"/>
      <c r="F2139" s="87">
        <f t="shared" si="34"/>
        <v>271800566</v>
      </c>
      <c r="G2139" s="60">
        <v>3</v>
      </c>
      <c r="H2139" s="29"/>
    </row>
    <row r="2140" spans="1:8" s="30" customFormat="1">
      <c r="A2140" s="915">
        <v>44801</v>
      </c>
      <c r="B2140" s="916" t="s">
        <v>1866</v>
      </c>
      <c r="C2140" s="24" t="s">
        <v>21</v>
      </c>
      <c r="D2140" s="1013">
        <v>10000</v>
      </c>
      <c r="E2140" s="86"/>
      <c r="F2140" s="87">
        <f t="shared" si="34"/>
        <v>271810566</v>
      </c>
      <c r="G2140" s="60">
        <v>3</v>
      </c>
      <c r="H2140" s="29"/>
    </row>
    <row r="2141" spans="1:8" s="30" customFormat="1">
      <c r="A2141" s="915">
        <v>44801</v>
      </c>
      <c r="B2141" s="916" t="s">
        <v>1866</v>
      </c>
      <c r="C2141" s="24" t="s">
        <v>21</v>
      </c>
      <c r="D2141" s="1013">
        <v>10000</v>
      </c>
      <c r="E2141" s="86"/>
      <c r="F2141" s="87">
        <f t="shared" si="34"/>
        <v>271820566</v>
      </c>
      <c r="G2141" s="60">
        <v>3</v>
      </c>
      <c r="H2141" s="29"/>
    </row>
    <row r="2142" spans="1:8" s="30" customFormat="1">
      <c r="A2142" s="915">
        <v>44801</v>
      </c>
      <c r="B2142" s="916" t="s">
        <v>1866</v>
      </c>
      <c r="C2142" s="24" t="s">
        <v>21</v>
      </c>
      <c r="D2142" s="1013">
        <v>10000</v>
      </c>
      <c r="E2142" s="86"/>
      <c r="F2142" s="87">
        <f t="shared" si="34"/>
        <v>271830566</v>
      </c>
      <c r="G2142" s="60">
        <v>3</v>
      </c>
      <c r="H2142" s="29"/>
    </row>
    <row r="2143" spans="1:8" s="30" customFormat="1">
      <c r="A2143" s="915">
        <v>44801</v>
      </c>
      <c r="B2143" s="916" t="s">
        <v>1866</v>
      </c>
      <c r="C2143" s="24" t="s">
        <v>21</v>
      </c>
      <c r="D2143" s="1013">
        <v>10000</v>
      </c>
      <c r="E2143" s="86"/>
      <c r="F2143" s="87">
        <f t="shared" si="34"/>
        <v>271840566</v>
      </c>
      <c r="G2143" s="60">
        <v>3</v>
      </c>
      <c r="H2143" s="29"/>
    </row>
    <row r="2144" spans="1:8" s="30" customFormat="1">
      <c r="A2144" s="915">
        <v>44801</v>
      </c>
      <c r="B2144" s="916" t="s">
        <v>1866</v>
      </c>
      <c r="C2144" s="24" t="s">
        <v>21</v>
      </c>
      <c r="D2144" s="1013">
        <v>20000</v>
      </c>
      <c r="E2144" s="86"/>
      <c r="F2144" s="87">
        <f t="shared" si="34"/>
        <v>271860566</v>
      </c>
      <c r="G2144" s="60">
        <v>3</v>
      </c>
      <c r="H2144" s="29"/>
    </row>
    <row r="2145" spans="1:8" s="30" customFormat="1">
      <c r="A2145" s="915">
        <v>44801</v>
      </c>
      <c r="B2145" s="916" t="s">
        <v>1866</v>
      </c>
      <c r="C2145" s="106" t="s">
        <v>2447</v>
      </c>
      <c r="D2145" s="1013">
        <v>100000</v>
      </c>
      <c r="E2145" s="86"/>
      <c r="F2145" s="87">
        <f t="shared" si="34"/>
        <v>271960566</v>
      </c>
      <c r="G2145" s="60">
        <v>3</v>
      </c>
      <c r="H2145" s="29"/>
    </row>
    <row r="2146" spans="1:8" s="30" customFormat="1">
      <c r="A2146" s="915">
        <v>44801</v>
      </c>
      <c r="B2146" s="916" t="s">
        <v>1866</v>
      </c>
      <c r="C2146" s="106" t="s">
        <v>2463</v>
      </c>
      <c r="D2146" s="1013">
        <v>1000000</v>
      </c>
      <c r="E2146" s="86"/>
      <c r="F2146" s="87">
        <f t="shared" ref="F2146:F2207" si="35">F2145+D2146-E2146</f>
        <v>272960566</v>
      </c>
      <c r="G2146" s="60">
        <v>3</v>
      </c>
      <c r="H2146" s="29"/>
    </row>
    <row r="2147" spans="1:8" s="30" customFormat="1">
      <c r="A2147" s="915">
        <v>44802</v>
      </c>
      <c r="B2147" s="916" t="s">
        <v>1867</v>
      </c>
      <c r="C2147" s="24" t="s">
        <v>21</v>
      </c>
      <c r="D2147" s="1013">
        <v>10000</v>
      </c>
      <c r="E2147" s="86"/>
      <c r="F2147" s="87">
        <f t="shared" si="35"/>
        <v>272970566</v>
      </c>
      <c r="G2147" s="60">
        <v>3</v>
      </c>
      <c r="H2147" s="29"/>
    </row>
    <row r="2148" spans="1:8" s="30" customFormat="1">
      <c r="A2148" s="915">
        <v>44802</v>
      </c>
      <c r="B2148" s="916" t="s">
        <v>1867</v>
      </c>
      <c r="C2148" s="106" t="s">
        <v>148</v>
      </c>
      <c r="D2148" s="1013">
        <v>200000</v>
      </c>
      <c r="E2148" s="86"/>
      <c r="F2148" s="87">
        <f t="shared" si="35"/>
        <v>273170566</v>
      </c>
      <c r="G2148" s="60">
        <v>3</v>
      </c>
      <c r="H2148" s="29"/>
    </row>
    <row r="2149" spans="1:8" s="30" customFormat="1">
      <c r="A2149" s="915">
        <v>44802</v>
      </c>
      <c r="B2149" s="916" t="s">
        <v>1867</v>
      </c>
      <c r="C2149" s="24" t="s">
        <v>21</v>
      </c>
      <c r="D2149" s="1013">
        <v>10000</v>
      </c>
      <c r="E2149" s="86"/>
      <c r="F2149" s="87">
        <f t="shared" si="35"/>
        <v>273180566</v>
      </c>
      <c r="G2149" s="60">
        <v>3</v>
      </c>
      <c r="H2149" s="29"/>
    </row>
    <row r="2150" spans="1:8" s="30" customFormat="1">
      <c r="A2150" s="915">
        <v>44802</v>
      </c>
      <c r="B2150" s="916" t="s">
        <v>1867</v>
      </c>
      <c r="C2150" s="24" t="s">
        <v>21</v>
      </c>
      <c r="D2150" s="1013">
        <v>10000</v>
      </c>
      <c r="E2150" s="86"/>
      <c r="F2150" s="87">
        <f t="shared" si="35"/>
        <v>273190566</v>
      </c>
      <c r="G2150" s="60">
        <v>3</v>
      </c>
      <c r="H2150" s="29"/>
    </row>
    <row r="2151" spans="1:8" s="30" customFormat="1">
      <c r="A2151" s="915">
        <v>44802</v>
      </c>
      <c r="B2151" s="916" t="s">
        <v>1867</v>
      </c>
      <c r="C2151" s="24" t="s">
        <v>21</v>
      </c>
      <c r="D2151" s="1013">
        <v>10000</v>
      </c>
      <c r="E2151" s="86"/>
      <c r="F2151" s="87">
        <f t="shared" si="35"/>
        <v>273200566</v>
      </c>
      <c r="G2151" s="60">
        <v>3</v>
      </c>
      <c r="H2151" s="29"/>
    </row>
    <row r="2152" spans="1:8" s="30" customFormat="1">
      <c r="A2152" s="915">
        <v>44802</v>
      </c>
      <c r="B2152" s="916" t="s">
        <v>1867</v>
      </c>
      <c r="C2152" s="24" t="s">
        <v>21</v>
      </c>
      <c r="D2152" s="1013">
        <v>5000</v>
      </c>
      <c r="E2152" s="86"/>
      <c r="F2152" s="87">
        <f t="shared" si="35"/>
        <v>273205566</v>
      </c>
      <c r="G2152" s="60">
        <v>3</v>
      </c>
      <c r="H2152" s="29"/>
    </row>
    <row r="2153" spans="1:8" s="30" customFormat="1">
      <c r="A2153" s="915">
        <v>44802</v>
      </c>
      <c r="B2153" s="916" t="s">
        <v>1867</v>
      </c>
      <c r="C2153" s="24" t="s">
        <v>21</v>
      </c>
      <c r="D2153" s="1013">
        <v>5000</v>
      </c>
      <c r="E2153" s="86"/>
      <c r="F2153" s="87">
        <f t="shared" si="35"/>
        <v>273210566</v>
      </c>
      <c r="G2153" s="60">
        <v>3</v>
      </c>
      <c r="H2153" s="29"/>
    </row>
    <row r="2154" spans="1:8" s="30" customFormat="1">
      <c r="A2154" s="915">
        <v>44802</v>
      </c>
      <c r="B2154" s="916" t="s">
        <v>1867</v>
      </c>
      <c r="C2154" s="24" t="s">
        <v>21</v>
      </c>
      <c r="D2154" s="1013">
        <v>5000</v>
      </c>
      <c r="E2154" s="86"/>
      <c r="F2154" s="87">
        <f t="shared" si="35"/>
        <v>273215566</v>
      </c>
      <c r="G2154" s="60">
        <v>3</v>
      </c>
      <c r="H2154" s="29"/>
    </row>
    <row r="2155" spans="1:8" s="30" customFormat="1">
      <c r="A2155" s="915">
        <v>44802</v>
      </c>
      <c r="B2155" s="916" t="s">
        <v>1867</v>
      </c>
      <c r="C2155" s="24" t="s">
        <v>21</v>
      </c>
      <c r="D2155" s="1013">
        <v>5000</v>
      </c>
      <c r="E2155" s="86"/>
      <c r="F2155" s="87">
        <f t="shared" si="35"/>
        <v>273220566</v>
      </c>
      <c r="G2155" s="60">
        <v>3</v>
      </c>
      <c r="H2155" s="29"/>
    </row>
    <row r="2156" spans="1:8" s="30" customFormat="1">
      <c r="A2156" s="915">
        <v>44802</v>
      </c>
      <c r="B2156" s="916" t="s">
        <v>1867</v>
      </c>
      <c r="C2156" s="24" t="s">
        <v>21</v>
      </c>
      <c r="D2156" s="1013">
        <v>10000</v>
      </c>
      <c r="E2156" s="86"/>
      <c r="F2156" s="87">
        <f t="shared" si="35"/>
        <v>273230566</v>
      </c>
      <c r="G2156" s="60">
        <v>3</v>
      </c>
      <c r="H2156" s="29"/>
    </row>
    <row r="2157" spans="1:8" s="30" customFormat="1">
      <c r="A2157" s="915">
        <v>44802</v>
      </c>
      <c r="B2157" s="916" t="s">
        <v>1867</v>
      </c>
      <c r="C2157" s="24" t="s">
        <v>21</v>
      </c>
      <c r="D2157" s="1013">
        <v>10000</v>
      </c>
      <c r="E2157" s="86"/>
      <c r="F2157" s="87">
        <f t="shared" si="35"/>
        <v>273240566</v>
      </c>
      <c r="G2157" s="60">
        <v>3</v>
      </c>
      <c r="H2157" s="29"/>
    </row>
    <row r="2158" spans="1:8" s="30" customFormat="1">
      <c r="A2158" s="915">
        <v>44802</v>
      </c>
      <c r="B2158" s="916" t="s">
        <v>1867</v>
      </c>
      <c r="C2158" s="24" t="s">
        <v>21</v>
      </c>
      <c r="D2158" s="1013">
        <v>20000</v>
      </c>
      <c r="E2158" s="86"/>
      <c r="F2158" s="87">
        <f t="shared" si="35"/>
        <v>273260566</v>
      </c>
      <c r="G2158" s="60">
        <v>3</v>
      </c>
      <c r="H2158" s="29"/>
    </row>
    <row r="2159" spans="1:8" s="30" customFormat="1">
      <c r="A2159" s="915">
        <v>44802</v>
      </c>
      <c r="B2159" s="916" t="s">
        <v>1867</v>
      </c>
      <c r="C2159" s="24" t="s">
        <v>21</v>
      </c>
      <c r="D2159" s="1013">
        <v>10000</v>
      </c>
      <c r="E2159" s="86"/>
      <c r="F2159" s="87">
        <f t="shared" si="35"/>
        <v>273270566</v>
      </c>
      <c r="G2159" s="60">
        <v>3</v>
      </c>
      <c r="H2159" s="29"/>
    </row>
    <row r="2160" spans="1:8" s="30" customFormat="1">
      <c r="A2160" s="915">
        <v>44802</v>
      </c>
      <c r="B2160" s="916" t="s">
        <v>1867</v>
      </c>
      <c r="C2160" s="24" t="s">
        <v>21</v>
      </c>
      <c r="D2160" s="1013">
        <v>5000</v>
      </c>
      <c r="E2160" s="86"/>
      <c r="F2160" s="87">
        <f t="shared" si="35"/>
        <v>273275566</v>
      </c>
      <c r="G2160" s="60">
        <v>3</v>
      </c>
      <c r="H2160" s="29"/>
    </row>
    <row r="2161" spans="1:8" s="30" customFormat="1">
      <c r="A2161" s="915">
        <v>44802</v>
      </c>
      <c r="B2161" s="916" t="s">
        <v>1867</v>
      </c>
      <c r="C2161" s="24" t="s">
        <v>21</v>
      </c>
      <c r="D2161" s="1013">
        <v>10000</v>
      </c>
      <c r="E2161" s="86"/>
      <c r="F2161" s="87">
        <f t="shared" si="35"/>
        <v>273285566</v>
      </c>
      <c r="G2161" s="60">
        <v>3</v>
      </c>
      <c r="H2161" s="29"/>
    </row>
    <row r="2162" spans="1:8" s="30" customFormat="1">
      <c r="A2162" s="915">
        <v>44802</v>
      </c>
      <c r="B2162" s="916" t="s">
        <v>1867</v>
      </c>
      <c r="C2162" s="24" t="s">
        <v>21</v>
      </c>
      <c r="D2162" s="1013">
        <v>10000</v>
      </c>
      <c r="E2162" s="86"/>
      <c r="F2162" s="87">
        <f t="shared" si="35"/>
        <v>273295566</v>
      </c>
      <c r="G2162" s="60">
        <v>3</v>
      </c>
      <c r="H2162" s="29"/>
    </row>
    <row r="2163" spans="1:8" s="30" customFormat="1">
      <c r="A2163" s="915">
        <v>44802</v>
      </c>
      <c r="B2163" s="916" t="s">
        <v>1867</v>
      </c>
      <c r="C2163" s="24" t="s">
        <v>21</v>
      </c>
      <c r="D2163" s="1013">
        <v>10000</v>
      </c>
      <c r="E2163" s="86"/>
      <c r="F2163" s="87">
        <f t="shared" si="35"/>
        <v>273305566</v>
      </c>
      <c r="G2163" s="60">
        <v>3</v>
      </c>
      <c r="H2163" s="29"/>
    </row>
    <row r="2164" spans="1:8" s="30" customFormat="1">
      <c r="A2164" s="915">
        <v>44802</v>
      </c>
      <c r="B2164" s="916" t="s">
        <v>1867</v>
      </c>
      <c r="C2164" s="24" t="s">
        <v>21</v>
      </c>
      <c r="D2164" s="1013">
        <v>10000</v>
      </c>
      <c r="E2164" s="86"/>
      <c r="F2164" s="87">
        <f t="shared" si="35"/>
        <v>273315566</v>
      </c>
      <c r="G2164" s="60">
        <v>3</v>
      </c>
      <c r="H2164" s="29"/>
    </row>
    <row r="2165" spans="1:8" s="30" customFormat="1">
      <c r="A2165" s="915">
        <v>44802</v>
      </c>
      <c r="B2165" s="916" t="s">
        <v>1867</v>
      </c>
      <c r="C2165" s="24" t="s">
        <v>21</v>
      </c>
      <c r="D2165" s="1013">
        <v>10000</v>
      </c>
      <c r="E2165" s="86"/>
      <c r="F2165" s="87">
        <f t="shared" si="35"/>
        <v>273325566</v>
      </c>
      <c r="G2165" s="60">
        <v>3</v>
      </c>
      <c r="H2165" s="29"/>
    </row>
    <row r="2166" spans="1:8" s="30" customFormat="1">
      <c r="A2166" s="915">
        <v>44802</v>
      </c>
      <c r="B2166" s="916" t="s">
        <v>1867</v>
      </c>
      <c r="C2166" s="24" t="s">
        <v>21</v>
      </c>
      <c r="D2166" s="1013">
        <v>10000</v>
      </c>
      <c r="E2166" s="86"/>
      <c r="F2166" s="87">
        <f t="shared" si="35"/>
        <v>273335566</v>
      </c>
      <c r="G2166" s="60">
        <v>3</v>
      </c>
      <c r="H2166" s="29"/>
    </row>
    <row r="2167" spans="1:8" s="30" customFormat="1">
      <c r="A2167" s="915">
        <v>44803</v>
      </c>
      <c r="B2167" s="916" t="s">
        <v>1868</v>
      </c>
      <c r="C2167" s="24" t="s">
        <v>21</v>
      </c>
      <c r="D2167" s="1013">
        <v>20000</v>
      </c>
      <c r="E2167" s="86"/>
      <c r="F2167" s="87">
        <f t="shared" si="35"/>
        <v>273355566</v>
      </c>
      <c r="G2167" s="60">
        <v>3</v>
      </c>
      <c r="H2167" s="29"/>
    </row>
    <row r="2168" spans="1:8" s="30" customFormat="1">
      <c r="A2168" s="915">
        <v>44803</v>
      </c>
      <c r="B2168" s="916" t="s">
        <v>1868</v>
      </c>
      <c r="C2168" s="24" t="s">
        <v>21</v>
      </c>
      <c r="D2168" s="1013">
        <v>1000</v>
      </c>
      <c r="E2168" s="86"/>
      <c r="F2168" s="87">
        <f t="shared" si="35"/>
        <v>273356566</v>
      </c>
      <c r="G2168" s="60">
        <v>3</v>
      </c>
      <c r="H2168" s="29"/>
    </row>
    <row r="2169" spans="1:8" s="30" customFormat="1">
      <c r="A2169" s="915">
        <v>44803</v>
      </c>
      <c r="B2169" s="916" t="s">
        <v>1868</v>
      </c>
      <c r="C2169" s="24" t="s">
        <v>21</v>
      </c>
      <c r="D2169" s="1013">
        <v>10000</v>
      </c>
      <c r="E2169" s="86"/>
      <c r="F2169" s="87">
        <f t="shared" si="35"/>
        <v>273366566</v>
      </c>
      <c r="G2169" s="60">
        <v>3</v>
      </c>
      <c r="H2169" s="29"/>
    </row>
    <row r="2170" spans="1:8" s="30" customFormat="1">
      <c r="A2170" s="915">
        <v>44803</v>
      </c>
      <c r="B2170" s="916" t="s">
        <v>1868</v>
      </c>
      <c r="C2170" s="24" t="s">
        <v>21</v>
      </c>
      <c r="D2170" s="1013">
        <v>10000</v>
      </c>
      <c r="E2170" s="86"/>
      <c r="F2170" s="87">
        <f t="shared" si="35"/>
        <v>273376566</v>
      </c>
      <c r="G2170" s="60">
        <v>3</v>
      </c>
      <c r="H2170" s="29"/>
    </row>
    <row r="2171" spans="1:8" s="30" customFormat="1">
      <c r="A2171" s="915">
        <v>44803</v>
      </c>
      <c r="B2171" s="916" t="s">
        <v>1868</v>
      </c>
      <c r="C2171" s="24" t="s">
        <v>21</v>
      </c>
      <c r="D2171" s="1013">
        <v>5000</v>
      </c>
      <c r="E2171" s="86"/>
      <c r="F2171" s="87">
        <f t="shared" si="35"/>
        <v>273381566</v>
      </c>
      <c r="G2171" s="60">
        <v>3</v>
      </c>
      <c r="H2171" s="29"/>
    </row>
    <row r="2172" spans="1:8" s="30" customFormat="1">
      <c r="A2172" s="915">
        <v>44803</v>
      </c>
      <c r="B2172" s="916" t="s">
        <v>1868</v>
      </c>
      <c r="C2172" s="24" t="s">
        <v>21</v>
      </c>
      <c r="D2172" s="1013">
        <v>10000</v>
      </c>
      <c r="E2172" s="86"/>
      <c r="F2172" s="87">
        <f t="shared" si="35"/>
        <v>273391566</v>
      </c>
      <c r="G2172" s="60">
        <v>3</v>
      </c>
      <c r="H2172" s="29"/>
    </row>
    <row r="2173" spans="1:8" s="30" customFormat="1">
      <c r="A2173" s="915">
        <v>44803</v>
      </c>
      <c r="B2173" s="916" t="s">
        <v>1868</v>
      </c>
      <c r="C2173" s="106" t="s">
        <v>2087</v>
      </c>
      <c r="D2173" s="1013">
        <v>50000</v>
      </c>
      <c r="E2173" s="86"/>
      <c r="F2173" s="87">
        <f t="shared" si="35"/>
        <v>273441566</v>
      </c>
      <c r="G2173" s="60">
        <v>3</v>
      </c>
      <c r="H2173" s="29"/>
    </row>
    <row r="2174" spans="1:8" s="30" customFormat="1">
      <c r="A2174" s="915">
        <v>44803</v>
      </c>
      <c r="B2174" s="916" t="s">
        <v>1868</v>
      </c>
      <c r="C2174" s="24" t="s">
        <v>21</v>
      </c>
      <c r="D2174" s="1013">
        <v>10000</v>
      </c>
      <c r="E2174" s="86"/>
      <c r="F2174" s="87">
        <f t="shared" si="35"/>
        <v>273451566</v>
      </c>
      <c r="G2174" s="60">
        <v>3</v>
      </c>
      <c r="H2174" s="29"/>
    </row>
    <row r="2175" spans="1:8" s="30" customFormat="1">
      <c r="A2175" s="915">
        <v>44803</v>
      </c>
      <c r="B2175" s="916" t="s">
        <v>1868</v>
      </c>
      <c r="C2175" s="24" t="s">
        <v>21</v>
      </c>
      <c r="D2175" s="1013">
        <v>20000</v>
      </c>
      <c r="E2175" s="86"/>
      <c r="F2175" s="87">
        <f t="shared" si="35"/>
        <v>273471566</v>
      </c>
      <c r="G2175" s="60">
        <v>3</v>
      </c>
      <c r="H2175" s="29"/>
    </row>
    <row r="2176" spans="1:8" s="30" customFormat="1">
      <c r="A2176" s="915">
        <v>44803</v>
      </c>
      <c r="B2176" s="916" t="s">
        <v>1868</v>
      </c>
      <c r="C2176" s="24" t="s">
        <v>21</v>
      </c>
      <c r="D2176" s="1013">
        <v>5000</v>
      </c>
      <c r="E2176" s="86"/>
      <c r="F2176" s="87">
        <f t="shared" si="35"/>
        <v>273476566</v>
      </c>
      <c r="G2176" s="60">
        <v>3</v>
      </c>
      <c r="H2176" s="29"/>
    </row>
    <row r="2177" spans="1:8" s="30" customFormat="1">
      <c r="A2177" s="915">
        <v>44803</v>
      </c>
      <c r="B2177" s="916" t="s">
        <v>1868</v>
      </c>
      <c r="C2177" s="24" t="s">
        <v>21</v>
      </c>
      <c r="D2177" s="1013">
        <v>10000</v>
      </c>
      <c r="E2177" s="86"/>
      <c r="F2177" s="87">
        <f t="shared" si="35"/>
        <v>273486566</v>
      </c>
      <c r="G2177" s="60">
        <v>3</v>
      </c>
      <c r="H2177" s="29"/>
    </row>
    <row r="2178" spans="1:8" s="30" customFormat="1">
      <c r="A2178" s="915">
        <v>44803</v>
      </c>
      <c r="B2178" s="916" t="s">
        <v>1868</v>
      </c>
      <c r="C2178" s="24" t="s">
        <v>21</v>
      </c>
      <c r="D2178" s="1013">
        <v>10000</v>
      </c>
      <c r="E2178" s="86"/>
      <c r="F2178" s="87">
        <f t="shared" si="35"/>
        <v>273496566</v>
      </c>
      <c r="G2178" s="60">
        <v>3</v>
      </c>
      <c r="H2178" s="29"/>
    </row>
    <row r="2179" spans="1:8" s="30" customFormat="1">
      <c r="A2179" s="915">
        <v>44803</v>
      </c>
      <c r="B2179" s="916" t="s">
        <v>1868</v>
      </c>
      <c r="C2179" s="24" t="s">
        <v>21</v>
      </c>
      <c r="D2179" s="1013">
        <v>10000</v>
      </c>
      <c r="E2179" s="86"/>
      <c r="F2179" s="87">
        <f t="shared" si="35"/>
        <v>273506566</v>
      </c>
      <c r="G2179" s="60">
        <v>3</v>
      </c>
      <c r="H2179" s="29"/>
    </row>
    <row r="2180" spans="1:8" s="30" customFormat="1">
      <c r="A2180" s="915">
        <v>44803</v>
      </c>
      <c r="B2180" s="916" t="s">
        <v>1868</v>
      </c>
      <c r="C2180" s="24" t="s">
        <v>21</v>
      </c>
      <c r="D2180" s="1013">
        <v>10000</v>
      </c>
      <c r="E2180" s="86"/>
      <c r="F2180" s="87">
        <f t="shared" si="35"/>
        <v>273516566</v>
      </c>
      <c r="G2180" s="60">
        <v>3</v>
      </c>
      <c r="H2180" s="29"/>
    </row>
    <row r="2181" spans="1:8" s="30" customFormat="1">
      <c r="A2181" s="915">
        <v>44803</v>
      </c>
      <c r="B2181" s="916" t="s">
        <v>1868</v>
      </c>
      <c r="C2181" s="24" t="s">
        <v>21</v>
      </c>
      <c r="D2181" s="1013">
        <v>10000</v>
      </c>
      <c r="E2181" s="86"/>
      <c r="F2181" s="87">
        <f t="shared" si="35"/>
        <v>273526566</v>
      </c>
      <c r="G2181" s="60">
        <v>3</v>
      </c>
      <c r="H2181" s="29"/>
    </row>
    <row r="2182" spans="1:8" s="30" customFormat="1">
      <c r="A2182" s="915">
        <v>44803</v>
      </c>
      <c r="B2182" s="916" t="s">
        <v>1868</v>
      </c>
      <c r="C2182" s="24" t="s">
        <v>21</v>
      </c>
      <c r="D2182" s="1013">
        <v>10000</v>
      </c>
      <c r="E2182" s="86"/>
      <c r="F2182" s="87">
        <f t="shared" si="35"/>
        <v>273536566</v>
      </c>
      <c r="G2182" s="60">
        <v>3</v>
      </c>
      <c r="H2182" s="29"/>
    </row>
    <row r="2183" spans="1:8" s="30" customFormat="1">
      <c r="A2183" s="915">
        <v>44803</v>
      </c>
      <c r="B2183" s="916" t="s">
        <v>1868</v>
      </c>
      <c r="C2183" s="24" t="s">
        <v>21</v>
      </c>
      <c r="D2183" s="1013">
        <v>5000</v>
      </c>
      <c r="E2183" s="86"/>
      <c r="F2183" s="87">
        <f t="shared" si="35"/>
        <v>273541566</v>
      </c>
      <c r="G2183" s="60">
        <v>3</v>
      </c>
      <c r="H2183" s="29"/>
    </row>
    <row r="2184" spans="1:8" s="30" customFormat="1">
      <c r="A2184" s="915">
        <v>44804</v>
      </c>
      <c r="B2184" s="916" t="s">
        <v>1869</v>
      </c>
      <c r="C2184" s="289" t="s">
        <v>2430</v>
      </c>
      <c r="D2184" s="1013">
        <v>600000</v>
      </c>
      <c r="E2184" s="86"/>
      <c r="F2184" s="87">
        <f t="shared" si="35"/>
        <v>274141566</v>
      </c>
      <c r="G2184" s="60">
        <v>3</v>
      </c>
      <c r="H2184" s="29"/>
    </row>
    <row r="2185" spans="1:8" s="30" customFormat="1">
      <c r="A2185" s="915">
        <v>44804</v>
      </c>
      <c r="B2185" s="916" t="s">
        <v>1869</v>
      </c>
      <c r="C2185" s="24" t="s">
        <v>21</v>
      </c>
      <c r="D2185" s="1013">
        <v>5000</v>
      </c>
      <c r="E2185" s="86"/>
      <c r="F2185" s="87">
        <f t="shared" si="35"/>
        <v>274146566</v>
      </c>
      <c r="G2185" s="60">
        <v>3</v>
      </c>
      <c r="H2185" s="29"/>
    </row>
    <row r="2186" spans="1:8" s="30" customFormat="1">
      <c r="A2186" s="915">
        <v>44804</v>
      </c>
      <c r="B2186" s="916" t="s">
        <v>1869</v>
      </c>
      <c r="C2186" s="24" t="s">
        <v>21</v>
      </c>
      <c r="D2186" s="1013">
        <v>10000</v>
      </c>
      <c r="E2186" s="86"/>
      <c r="F2186" s="87">
        <f t="shared" si="35"/>
        <v>274156566</v>
      </c>
      <c r="G2186" s="60">
        <v>3</v>
      </c>
      <c r="H2186" s="29"/>
    </row>
    <row r="2187" spans="1:8" s="30" customFormat="1">
      <c r="A2187" s="915">
        <v>44804</v>
      </c>
      <c r="B2187" s="916" t="s">
        <v>1869</v>
      </c>
      <c r="C2187" s="24" t="s">
        <v>21</v>
      </c>
      <c r="D2187" s="1013">
        <v>10000</v>
      </c>
      <c r="E2187" s="86"/>
      <c r="F2187" s="87">
        <f t="shared" si="35"/>
        <v>274166566</v>
      </c>
      <c r="G2187" s="60">
        <v>3</v>
      </c>
      <c r="H2187" s="29"/>
    </row>
    <row r="2188" spans="1:8" s="30" customFormat="1">
      <c r="A2188" s="915">
        <v>44804</v>
      </c>
      <c r="B2188" s="916" t="s">
        <v>1869</v>
      </c>
      <c r="C2188" s="24" t="s">
        <v>21</v>
      </c>
      <c r="D2188" s="1013">
        <v>5000</v>
      </c>
      <c r="E2188" s="86"/>
      <c r="F2188" s="87">
        <f t="shared" si="35"/>
        <v>274171566</v>
      </c>
      <c r="G2188" s="60">
        <v>3</v>
      </c>
      <c r="H2188" s="29"/>
    </row>
    <row r="2189" spans="1:8" s="30" customFormat="1">
      <c r="A2189" s="915">
        <v>44804</v>
      </c>
      <c r="B2189" s="916" t="s">
        <v>1869</v>
      </c>
      <c r="C2189" s="106" t="s">
        <v>536</v>
      </c>
      <c r="D2189" s="1013">
        <v>100000</v>
      </c>
      <c r="E2189" s="86"/>
      <c r="F2189" s="87">
        <f t="shared" si="35"/>
        <v>274271566</v>
      </c>
      <c r="G2189" s="60">
        <v>3</v>
      </c>
      <c r="H2189" s="29"/>
    </row>
    <row r="2190" spans="1:8" s="30" customFormat="1">
      <c r="A2190" s="915">
        <v>44804</v>
      </c>
      <c r="B2190" s="916" t="s">
        <v>1869</v>
      </c>
      <c r="C2190" s="24" t="s">
        <v>21</v>
      </c>
      <c r="D2190" s="1013">
        <v>250000</v>
      </c>
      <c r="E2190" s="86"/>
      <c r="F2190" s="87">
        <f t="shared" si="35"/>
        <v>274521566</v>
      </c>
      <c r="G2190" s="60">
        <v>3</v>
      </c>
      <c r="H2190" s="29"/>
    </row>
    <row r="2191" spans="1:8" s="30" customFormat="1">
      <c r="A2191" s="915">
        <v>44804</v>
      </c>
      <c r="B2191" s="916" t="s">
        <v>1869</v>
      </c>
      <c r="C2191" s="24" t="s">
        <v>21</v>
      </c>
      <c r="D2191" s="1013">
        <v>20000</v>
      </c>
      <c r="E2191" s="86"/>
      <c r="F2191" s="87">
        <f t="shared" si="35"/>
        <v>274541566</v>
      </c>
      <c r="G2191" s="60">
        <v>3</v>
      </c>
      <c r="H2191" s="29"/>
    </row>
    <row r="2192" spans="1:8" s="30" customFormat="1">
      <c r="A2192" s="915">
        <v>44804</v>
      </c>
      <c r="B2192" s="916" t="s">
        <v>1869</v>
      </c>
      <c r="C2192" s="106" t="s">
        <v>2088</v>
      </c>
      <c r="D2192" s="1013">
        <v>50000</v>
      </c>
      <c r="E2192" s="86"/>
      <c r="F2192" s="87">
        <f t="shared" si="35"/>
        <v>274591566</v>
      </c>
      <c r="G2192" s="60">
        <v>3</v>
      </c>
      <c r="H2192" s="29"/>
    </row>
    <row r="2193" spans="1:8" s="30" customFormat="1">
      <c r="A2193" s="915">
        <v>44804</v>
      </c>
      <c r="B2193" s="916" t="s">
        <v>1869</v>
      </c>
      <c r="C2193" s="24" t="s">
        <v>21</v>
      </c>
      <c r="D2193" s="1013">
        <v>1000</v>
      </c>
      <c r="E2193" s="86"/>
      <c r="F2193" s="87">
        <f t="shared" si="35"/>
        <v>274592566</v>
      </c>
      <c r="G2193" s="60">
        <v>3</v>
      </c>
      <c r="H2193" s="29"/>
    </row>
    <row r="2194" spans="1:8" s="30" customFormat="1">
      <c r="A2194" s="915">
        <v>44804</v>
      </c>
      <c r="B2194" s="916" t="s">
        <v>1869</v>
      </c>
      <c r="C2194" s="24" t="s">
        <v>21</v>
      </c>
      <c r="D2194" s="1013">
        <v>10000</v>
      </c>
      <c r="E2194" s="86"/>
      <c r="F2194" s="87">
        <f t="shared" si="35"/>
        <v>274602566</v>
      </c>
      <c r="G2194" s="60">
        <v>3</v>
      </c>
      <c r="H2194" s="29"/>
    </row>
    <row r="2195" spans="1:8" s="30" customFormat="1">
      <c r="A2195" s="915">
        <v>44804</v>
      </c>
      <c r="B2195" s="916" t="s">
        <v>1869</v>
      </c>
      <c r="C2195" s="24" t="s">
        <v>21</v>
      </c>
      <c r="D2195" s="1013">
        <v>20000</v>
      </c>
      <c r="E2195" s="86"/>
      <c r="F2195" s="87">
        <f t="shared" si="35"/>
        <v>274622566</v>
      </c>
      <c r="G2195" s="60">
        <v>3</v>
      </c>
      <c r="H2195" s="29"/>
    </row>
    <row r="2196" spans="1:8" s="30" customFormat="1">
      <c r="A2196" s="915">
        <v>44804</v>
      </c>
      <c r="B2196" s="916" t="s">
        <v>1869</v>
      </c>
      <c r="C2196" s="106" t="s">
        <v>520</v>
      </c>
      <c r="D2196" s="1013">
        <v>1111111</v>
      </c>
      <c r="E2196" s="86"/>
      <c r="F2196" s="87">
        <f t="shared" si="35"/>
        <v>275733677</v>
      </c>
      <c r="G2196" s="60">
        <v>3</v>
      </c>
      <c r="H2196" s="29"/>
    </row>
    <row r="2197" spans="1:8" s="30" customFormat="1">
      <c r="A2197" s="915">
        <v>44804</v>
      </c>
      <c r="B2197" s="916" t="s">
        <v>1869</v>
      </c>
      <c r="C2197" s="24" t="s">
        <v>21</v>
      </c>
      <c r="D2197" s="1013">
        <v>5000</v>
      </c>
      <c r="E2197" s="86"/>
      <c r="F2197" s="87">
        <f t="shared" si="35"/>
        <v>275738677</v>
      </c>
      <c r="G2197" s="60">
        <v>3</v>
      </c>
      <c r="H2197" s="29"/>
    </row>
    <row r="2198" spans="1:8" s="30" customFormat="1">
      <c r="A2198" s="915">
        <v>44804</v>
      </c>
      <c r="B2198" s="916" t="s">
        <v>1869</v>
      </c>
      <c r="C2198" s="24" t="s">
        <v>21</v>
      </c>
      <c r="D2198" s="1013">
        <v>5000</v>
      </c>
      <c r="E2198" s="86"/>
      <c r="F2198" s="87">
        <f t="shared" si="35"/>
        <v>275743677</v>
      </c>
      <c r="G2198" s="60">
        <v>3</v>
      </c>
      <c r="H2198" s="29"/>
    </row>
    <row r="2199" spans="1:8" s="30" customFormat="1">
      <c r="A2199" s="915">
        <v>44804</v>
      </c>
      <c r="B2199" s="916" t="s">
        <v>1869</v>
      </c>
      <c r="C2199" s="24" t="s">
        <v>21</v>
      </c>
      <c r="D2199" s="1013">
        <v>5000</v>
      </c>
      <c r="E2199" s="86"/>
      <c r="F2199" s="87">
        <f t="shared" si="35"/>
        <v>275748677</v>
      </c>
      <c r="G2199" s="60">
        <v>3</v>
      </c>
      <c r="H2199" s="29"/>
    </row>
    <row r="2200" spans="1:8" s="30" customFormat="1">
      <c r="A2200" s="915">
        <v>44804</v>
      </c>
      <c r="B2200" s="916" t="s">
        <v>1869</v>
      </c>
      <c r="C2200" s="24" t="s">
        <v>21</v>
      </c>
      <c r="D2200" s="1013">
        <v>5000</v>
      </c>
      <c r="E2200" s="86"/>
      <c r="F2200" s="87">
        <f t="shared" si="35"/>
        <v>275753677</v>
      </c>
      <c r="G2200" s="60">
        <v>3</v>
      </c>
      <c r="H2200" s="29"/>
    </row>
    <row r="2201" spans="1:8" s="30" customFormat="1">
      <c r="A2201" s="915">
        <v>44804</v>
      </c>
      <c r="B2201" s="916" t="s">
        <v>1869</v>
      </c>
      <c r="C2201" s="24" t="s">
        <v>21</v>
      </c>
      <c r="D2201" s="1013">
        <v>10000</v>
      </c>
      <c r="E2201" s="86"/>
      <c r="F2201" s="87">
        <f t="shared" si="35"/>
        <v>275763677</v>
      </c>
      <c r="G2201" s="60">
        <v>3</v>
      </c>
      <c r="H2201" s="29"/>
    </row>
    <row r="2202" spans="1:8" s="30" customFormat="1">
      <c r="A2202" s="915">
        <v>44804</v>
      </c>
      <c r="B2202" s="916" t="s">
        <v>1869</v>
      </c>
      <c r="C2202" s="24" t="s">
        <v>21</v>
      </c>
      <c r="D2202" s="1013">
        <v>10000</v>
      </c>
      <c r="E2202" s="86"/>
      <c r="F2202" s="87">
        <f t="shared" si="35"/>
        <v>275773677</v>
      </c>
      <c r="G2202" s="60">
        <v>3</v>
      </c>
      <c r="H2202" s="29"/>
    </row>
    <row r="2203" spans="1:8" s="30" customFormat="1">
      <c r="A2203" s="915">
        <v>44804</v>
      </c>
      <c r="B2203" s="916" t="s">
        <v>1869</v>
      </c>
      <c r="C2203" s="24" t="s">
        <v>21</v>
      </c>
      <c r="D2203" s="1013">
        <v>10000</v>
      </c>
      <c r="E2203" s="86"/>
      <c r="F2203" s="87">
        <f t="shared" si="35"/>
        <v>275783677</v>
      </c>
      <c r="G2203" s="60">
        <v>3</v>
      </c>
      <c r="H2203" s="29"/>
    </row>
    <row r="2204" spans="1:8" s="30" customFormat="1">
      <c r="A2204" s="915">
        <v>44804</v>
      </c>
      <c r="B2204" s="916" t="s">
        <v>1869</v>
      </c>
      <c r="C2204" s="24" t="s">
        <v>21</v>
      </c>
      <c r="D2204" s="1013">
        <v>5000</v>
      </c>
      <c r="E2204" s="86"/>
      <c r="F2204" s="87">
        <f t="shared" si="35"/>
        <v>275788677</v>
      </c>
      <c r="G2204" s="60">
        <v>3</v>
      </c>
      <c r="H2204" s="29"/>
    </row>
    <row r="2205" spans="1:8" s="30" customFormat="1">
      <c r="A2205" s="915">
        <v>44804</v>
      </c>
      <c r="B2205" s="916" t="s">
        <v>1869</v>
      </c>
      <c r="C2205" s="24" t="s">
        <v>21</v>
      </c>
      <c r="D2205" s="1013">
        <v>2000</v>
      </c>
      <c r="E2205" s="86"/>
      <c r="F2205" s="87">
        <f t="shared" si="35"/>
        <v>275790677</v>
      </c>
      <c r="G2205" s="60">
        <v>3</v>
      </c>
      <c r="H2205" s="29"/>
    </row>
    <row r="2206" spans="1:8" s="30" customFormat="1">
      <c r="A2206" s="915">
        <v>44804</v>
      </c>
      <c r="B2206" s="916" t="s">
        <v>1869</v>
      </c>
      <c r="C2206" s="24" t="s">
        <v>21</v>
      </c>
      <c r="D2206" s="1013">
        <v>8000</v>
      </c>
      <c r="E2206" s="86"/>
      <c r="F2206" s="87">
        <f t="shared" si="35"/>
        <v>275798677</v>
      </c>
      <c r="G2206" s="60">
        <v>3</v>
      </c>
      <c r="H2206" s="29"/>
    </row>
    <row r="2207" spans="1:8" s="30" customFormat="1">
      <c r="A2207" s="915">
        <v>44804</v>
      </c>
      <c r="B2207" s="916" t="s">
        <v>1869</v>
      </c>
      <c r="C2207" s="24" t="s">
        <v>21</v>
      </c>
      <c r="D2207" s="1013">
        <v>10000</v>
      </c>
      <c r="E2207" s="86"/>
      <c r="F2207" s="87">
        <f t="shared" si="35"/>
        <v>275808677</v>
      </c>
      <c r="G2207" s="60">
        <v>3</v>
      </c>
      <c r="H2207" s="29"/>
    </row>
    <row r="2208" spans="1:8" s="30" customFormat="1">
      <c r="A2208" s="915"/>
      <c r="B2208" s="916"/>
      <c r="C2208" s="40" t="s">
        <v>1372</v>
      </c>
      <c r="D2208" s="94">
        <f>SUM(D1249:D2207)</f>
        <v>34938533</v>
      </c>
      <c r="E2208" s="94">
        <f>SUM(E1249:E2207)</f>
        <v>22000</v>
      </c>
      <c r="F2208" s="71">
        <f>F1248+D2208-E2208</f>
        <v>275808677</v>
      </c>
      <c r="G2208" s="60"/>
      <c r="H2208" s="29"/>
    </row>
    <row r="2209" spans="1:9" s="30" customFormat="1" ht="13.5" thickBot="1">
      <c r="A2209" s="921"/>
      <c r="B2209" s="922"/>
      <c r="C2209" s="44"/>
      <c r="D2209" s="923"/>
      <c r="E2209" s="923"/>
      <c r="F2209" s="952"/>
      <c r="G2209" s="104"/>
      <c r="H2209" s="29"/>
    </row>
    <row r="2210" spans="1:9" s="30" customFormat="1" ht="13.5" thickTop="1">
      <c r="A2210" s="924" t="s">
        <v>1373</v>
      </c>
      <c r="B2210" s="941"/>
      <c r="C2210" s="927" t="s">
        <v>1887</v>
      </c>
      <c r="D2210" s="919"/>
      <c r="E2210" s="919"/>
      <c r="F2210" s="97">
        <f>F2208</f>
        <v>275808677</v>
      </c>
      <c r="G2210" s="105"/>
      <c r="H2210" s="29"/>
      <c r="I2210" s="953"/>
    </row>
    <row r="2211" spans="1:9" s="30" customFormat="1">
      <c r="A2211" s="915">
        <v>44805</v>
      </c>
      <c r="B2211" s="916" t="s">
        <v>1870</v>
      </c>
      <c r="C2211" s="24" t="s">
        <v>21</v>
      </c>
      <c r="D2211" s="1013">
        <v>300000</v>
      </c>
      <c r="E2211" s="86"/>
      <c r="F2211" s="87">
        <f>F2210+D2211-E2211</f>
        <v>276108677</v>
      </c>
      <c r="G2211" s="60">
        <v>3</v>
      </c>
      <c r="H2211" s="29"/>
    </row>
    <row r="2212" spans="1:9" s="30" customFormat="1">
      <c r="A2212" s="915">
        <v>44805</v>
      </c>
      <c r="B2212" s="916" t="s">
        <v>1870</v>
      </c>
      <c r="C2212" s="106" t="s">
        <v>1990</v>
      </c>
      <c r="D2212" s="1013">
        <v>200000</v>
      </c>
      <c r="E2212" s="86"/>
      <c r="F2212" s="87">
        <f t="shared" ref="F2212:F2275" si="36">F2211+D2212-E2212</f>
        <v>276308677</v>
      </c>
      <c r="G2212" s="60">
        <v>3</v>
      </c>
      <c r="H2212" s="29"/>
    </row>
    <row r="2213" spans="1:9" s="30" customFormat="1">
      <c r="A2213" s="915">
        <v>44805</v>
      </c>
      <c r="B2213" s="916" t="s">
        <v>1870</v>
      </c>
      <c r="C2213" s="106" t="s">
        <v>2090</v>
      </c>
      <c r="D2213" s="1013">
        <v>100000</v>
      </c>
      <c r="E2213" s="86"/>
      <c r="F2213" s="87">
        <f t="shared" si="36"/>
        <v>276408677</v>
      </c>
      <c r="G2213" s="60">
        <v>3</v>
      </c>
      <c r="H2213" s="29"/>
    </row>
    <row r="2214" spans="1:9" s="30" customFormat="1">
      <c r="A2214" s="915">
        <v>44805</v>
      </c>
      <c r="B2214" s="916" t="s">
        <v>1870</v>
      </c>
      <c r="C2214" s="24" t="s">
        <v>21</v>
      </c>
      <c r="D2214" s="1013">
        <v>10000</v>
      </c>
      <c r="E2214" s="86"/>
      <c r="F2214" s="87">
        <f t="shared" si="36"/>
        <v>276418677</v>
      </c>
      <c r="G2214" s="60">
        <v>3</v>
      </c>
      <c r="H2214" s="29"/>
    </row>
    <row r="2215" spans="1:9" s="30" customFormat="1">
      <c r="A2215" s="915">
        <v>44805</v>
      </c>
      <c r="B2215" s="916" t="s">
        <v>1870</v>
      </c>
      <c r="C2215" s="24" t="s">
        <v>21</v>
      </c>
      <c r="D2215" s="1013">
        <v>10000</v>
      </c>
      <c r="E2215" s="86"/>
      <c r="F2215" s="87">
        <f t="shared" si="36"/>
        <v>276428677</v>
      </c>
      <c r="G2215" s="60">
        <v>3</v>
      </c>
      <c r="H2215" s="29"/>
    </row>
    <row r="2216" spans="1:9" s="30" customFormat="1">
      <c r="A2216" s="915">
        <v>44805</v>
      </c>
      <c r="B2216" s="916" t="s">
        <v>1870</v>
      </c>
      <c r="C2216" s="24" t="s">
        <v>21</v>
      </c>
      <c r="D2216" s="1013">
        <v>10000</v>
      </c>
      <c r="E2216" s="86"/>
      <c r="F2216" s="87">
        <f t="shared" si="36"/>
        <v>276438677</v>
      </c>
      <c r="G2216" s="60">
        <v>3</v>
      </c>
      <c r="H2216" s="29"/>
    </row>
    <row r="2217" spans="1:9" s="30" customFormat="1" ht="25.5">
      <c r="A2217" s="915">
        <v>44805</v>
      </c>
      <c r="B2217" s="916" t="s">
        <v>1870</v>
      </c>
      <c r="C2217" s="289" t="s">
        <v>25</v>
      </c>
      <c r="D2217" s="1013">
        <v>750000</v>
      </c>
      <c r="E2217" s="86"/>
      <c r="F2217" s="87">
        <f t="shared" si="36"/>
        <v>277188677</v>
      </c>
      <c r="G2217" s="60">
        <v>3</v>
      </c>
      <c r="H2217" s="29"/>
    </row>
    <row r="2218" spans="1:9" s="30" customFormat="1">
      <c r="A2218" s="915">
        <v>44805</v>
      </c>
      <c r="B2218" s="916" t="s">
        <v>1870</v>
      </c>
      <c r="C2218" s="24" t="s">
        <v>21</v>
      </c>
      <c r="D2218" s="1013">
        <v>20000</v>
      </c>
      <c r="E2218" s="86"/>
      <c r="F2218" s="87">
        <f t="shared" si="36"/>
        <v>277208677</v>
      </c>
      <c r="G2218" s="60">
        <v>3</v>
      </c>
      <c r="H2218" s="29"/>
    </row>
    <row r="2219" spans="1:9" s="30" customFormat="1">
      <c r="A2219" s="915">
        <v>44805</v>
      </c>
      <c r="B2219" s="916" t="s">
        <v>1870</v>
      </c>
      <c r="C2219" s="24" t="s">
        <v>21</v>
      </c>
      <c r="D2219" s="1013">
        <v>10000</v>
      </c>
      <c r="E2219" s="86"/>
      <c r="F2219" s="87">
        <f t="shared" si="36"/>
        <v>277218677</v>
      </c>
      <c r="G2219" s="60">
        <v>3</v>
      </c>
      <c r="H2219" s="29"/>
    </row>
    <row r="2220" spans="1:9" s="30" customFormat="1">
      <c r="A2220" s="915">
        <v>44805</v>
      </c>
      <c r="B2220" s="916" t="s">
        <v>1870</v>
      </c>
      <c r="C2220" s="24" t="s">
        <v>21</v>
      </c>
      <c r="D2220" s="1013">
        <v>10000</v>
      </c>
      <c r="E2220" s="86"/>
      <c r="F2220" s="87">
        <f t="shared" si="36"/>
        <v>277228677</v>
      </c>
      <c r="G2220" s="60">
        <v>3</v>
      </c>
      <c r="H2220" s="29"/>
    </row>
    <row r="2221" spans="1:9" s="30" customFormat="1">
      <c r="A2221" s="915">
        <v>44805</v>
      </c>
      <c r="B2221" s="916" t="s">
        <v>1870</v>
      </c>
      <c r="C2221" s="24" t="s">
        <v>21</v>
      </c>
      <c r="D2221" s="1013">
        <v>10000</v>
      </c>
      <c r="E2221" s="86"/>
      <c r="F2221" s="87">
        <f t="shared" si="36"/>
        <v>277238677</v>
      </c>
      <c r="G2221" s="60">
        <v>3</v>
      </c>
      <c r="H2221" s="29"/>
    </row>
    <row r="2222" spans="1:9" s="30" customFormat="1">
      <c r="A2222" s="915">
        <v>44805</v>
      </c>
      <c r="B2222" s="916" t="s">
        <v>1870</v>
      </c>
      <c r="C2222" s="106" t="s">
        <v>2091</v>
      </c>
      <c r="D2222" s="1013">
        <v>100000</v>
      </c>
      <c r="E2222" s="86"/>
      <c r="F2222" s="87">
        <f t="shared" si="36"/>
        <v>277338677</v>
      </c>
      <c r="G2222" s="60">
        <v>3</v>
      </c>
      <c r="H2222" s="29"/>
    </row>
    <row r="2223" spans="1:9" s="30" customFormat="1">
      <c r="A2223" s="915">
        <v>44805</v>
      </c>
      <c r="B2223" s="916" t="s">
        <v>1870</v>
      </c>
      <c r="C2223" s="24" t="s">
        <v>21</v>
      </c>
      <c r="D2223" s="1013">
        <v>10000</v>
      </c>
      <c r="E2223" s="86"/>
      <c r="F2223" s="87">
        <f t="shared" si="36"/>
        <v>277348677</v>
      </c>
      <c r="G2223" s="60">
        <v>3</v>
      </c>
      <c r="H2223" s="29"/>
    </row>
    <row r="2224" spans="1:9" s="30" customFormat="1">
      <c r="A2224" s="915">
        <v>44805</v>
      </c>
      <c r="B2224" s="916" t="s">
        <v>1870</v>
      </c>
      <c r="C2224" s="24" t="s">
        <v>21</v>
      </c>
      <c r="D2224" s="1013">
        <v>5000</v>
      </c>
      <c r="E2224" s="86"/>
      <c r="F2224" s="87">
        <f t="shared" si="36"/>
        <v>277353677</v>
      </c>
      <c r="G2224" s="60">
        <v>3</v>
      </c>
      <c r="H2224" s="29"/>
    </row>
    <row r="2225" spans="1:8" s="30" customFormat="1">
      <c r="A2225" s="915">
        <v>44805</v>
      </c>
      <c r="B2225" s="916" t="s">
        <v>1870</v>
      </c>
      <c r="C2225" s="24" t="s">
        <v>21</v>
      </c>
      <c r="D2225" s="1013">
        <v>10000</v>
      </c>
      <c r="E2225" s="86"/>
      <c r="F2225" s="87">
        <f t="shared" si="36"/>
        <v>277363677</v>
      </c>
      <c r="G2225" s="60">
        <v>3</v>
      </c>
      <c r="H2225" s="29"/>
    </row>
    <row r="2226" spans="1:8" s="30" customFormat="1">
      <c r="A2226" s="915">
        <v>44805</v>
      </c>
      <c r="B2226" s="916" t="s">
        <v>1870</v>
      </c>
      <c r="C2226" s="106" t="s">
        <v>307</v>
      </c>
      <c r="D2226" s="1013">
        <v>207982</v>
      </c>
      <c r="E2226" s="86"/>
      <c r="F2226" s="87">
        <f t="shared" si="36"/>
        <v>277571659</v>
      </c>
      <c r="G2226" s="60">
        <v>3</v>
      </c>
      <c r="H2226" s="29"/>
    </row>
    <row r="2227" spans="1:8" s="30" customFormat="1">
      <c r="A2227" s="915">
        <v>44805</v>
      </c>
      <c r="B2227" s="916" t="s">
        <v>1870</v>
      </c>
      <c r="C2227" s="24" t="s">
        <v>21</v>
      </c>
      <c r="D2227" s="1013">
        <v>5000</v>
      </c>
      <c r="E2227" s="86"/>
      <c r="F2227" s="87">
        <f t="shared" si="36"/>
        <v>277576659</v>
      </c>
      <c r="G2227" s="60">
        <v>3</v>
      </c>
      <c r="H2227" s="29"/>
    </row>
    <row r="2228" spans="1:8" s="30" customFormat="1">
      <c r="A2228" s="915">
        <v>44805</v>
      </c>
      <c r="B2228" s="916" t="s">
        <v>1870</v>
      </c>
      <c r="C2228" s="24" t="s">
        <v>21</v>
      </c>
      <c r="D2228" s="1013">
        <v>10000</v>
      </c>
      <c r="E2228" s="86"/>
      <c r="F2228" s="87">
        <f t="shared" si="36"/>
        <v>277586659</v>
      </c>
      <c r="G2228" s="60">
        <v>3</v>
      </c>
      <c r="H2228" s="29"/>
    </row>
    <row r="2229" spans="1:8" s="30" customFormat="1">
      <c r="A2229" s="915">
        <v>44805</v>
      </c>
      <c r="B2229" s="916" t="s">
        <v>1870</v>
      </c>
      <c r="C2229" s="24" t="s">
        <v>21</v>
      </c>
      <c r="D2229" s="1013">
        <v>10000</v>
      </c>
      <c r="E2229" s="86"/>
      <c r="F2229" s="87">
        <f t="shared" si="36"/>
        <v>277596659</v>
      </c>
      <c r="G2229" s="60">
        <v>3</v>
      </c>
      <c r="H2229" s="29"/>
    </row>
    <row r="2230" spans="1:8" s="30" customFormat="1">
      <c r="A2230" s="915">
        <v>44805</v>
      </c>
      <c r="B2230" s="916" t="s">
        <v>1870</v>
      </c>
      <c r="C2230" s="24" t="s">
        <v>21</v>
      </c>
      <c r="D2230" s="1013">
        <v>10000</v>
      </c>
      <c r="E2230" s="86"/>
      <c r="F2230" s="87">
        <f t="shared" si="36"/>
        <v>277606659</v>
      </c>
      <c r="G2230" s="60">
        <v>3</v>
      </c>
      <c r="H2230" s="29"/>
    </row>
    <row r="2231" spans="1:8" s="30" customFormat="1">
      <c r="A2231" s="915">
        <v>44805</v>
      </c>
      <c r="B2231" s="916" t="s">
        <v>1870</v>
      </c>
      <c r="C2231" s="24" t="s">
        <v>21</v>
      </c>
      <c r="D2231" s="1013">
        <v>10000</v>
      </c>
      <c r="E2231" s="86"/>
      <c r="F2231" s="87">
        <f t="shared" si="36"/>
        <v>277616659</v>
      </c>
      <c r="G2231" s="60">
        <v>3</v>
      </c>
      <c r="H2231" s="29"/>
    </row>
    <row r="2232" spans="1:8" s="30" customFormat="1">
      <c r="A2232" s="915">
        <v>44805</v>
      </c>
      <c r="B2232" s="916" t="s">
        <v>1870</v>
      </c>
      <c r="C2232" s="106" t="s">
        <v>2092</v>
      </c>
      <c r="D2232" s="1013">
        <v>500000</v>
      </c>
      <c r="E2232" s="86"/>
      <c r="F2232" s="87">
        <f t="shared" si="36"/>
        <v>278116659</v>
      </c>
      <c r="G2232" s="60">
        <v>3</v>
      </c>
      <c r="H2232" s="29"/>
    </row>
    <row r="2233" spans="1:8" s="30" customFormat="1">
      <c r="A2233" s="915">
        <v>44805</v>
      </c>
      <c r="B2233" s="916" t="s">
        <v>1870</v>
      </c>
      <c r="C2233" s="106" t="s">
        <v>149</v>
      </c>
      <c r="D2233" s="1013">
        <v>1000000</v>
      </c>
      <c r="E2233" s="86"/>
      <c r="F2233" s="87">
        <f t="shared" si="36"/>
        <v>279116659</v>
      </c>
      <c r="G2233" s="60">
        <v>3</v>
      </c>
      <c r="H2233" s="29"/>
    </row>
    <row r="2234" spans="1:8" s="30" customFormat="1">
      <c r="A2234" s="915">
        <v>44805</v>
      </c>
      <c r="B2234" s="916" t="s">
        <v>1870</v>
      </c>
      <c r="C2234" s="24" t="s">
        <v>21</v>
      </c>
      <c r="D2234" s="1013">
        <v>10000</v>
      </c>
      <c r="E2234" s="86"/>
      <c r="F2234" s="87">
        <f t="shared" si="36"/>
        <v>279126659</v>
      </c>
      <c r="G2234" s="60">
        <v>3</v>
      </c>
      <c r="H2234" s="29"/>
    </row>
    <row r="2235" spans="1:8" s="30" customFormat="1">
      <c r="A2235" s="915">
        <v>44805</v>
      </c>
      <c r="B2235" s="916" t="s">
        <v>1870</v>
      </c>
      <c r="C2235" s="24" t="s">
        <v>21</v>
      </c>
      <c r="D2235" s="1013">
        <v>10000</v>
      </c>
      <c r="E2235" s="86"/>
      <c r="F2235" s="87">
        <f t="shared" si="36"/>
        <v>279136659</v>
      </c>
      <c r="G2235" s="60">
        <v>3</v>
      </c>
      <c r="H2235" s="29"/>
    </row>
    <row r="2236" spans="1:8" s="30" customFormat="1">
      <c r="A2236" s="915">
        <v>44805</v>
      </c>
      <c r="B2236" s="916" t="s">
        <v>1870</v>
      </c>
      <c r="C2236" s="24" t="s">
        <v>21</v>
      </c>
      <c r="D2236" s="1013">
        <v>10000</v>
      </c>
      <c r="E2236" s="86"/>
      <c r="F2236" s="87">
        <f t="shared" si="36"/>
        <v>279146659</v>
      </c>
      <c r="G2236" s="60">
        <v>3</v>
      </c>
      <c r="H2236" s="29"/>
    </row>
    <row r="2237" spans="1:8" s="30" customFormat="1">
      <c r="A2237" s="915">
        <v>44805</v>
      </c>
      <c r="B2237" s="916" t="s">
        <v>1870</v>
      </c>
      <c r="C2237" s="24" t="s">
        <v>21</v>
      </c>
      <c r="D2237" s="1013">
        <v>10000</v>
      </c>
      <c r="E2237" s="86"/>
      <c r="F2237" s="87">
        <f t="shared" si="36"/>
        <v>279156659</v>
      </c>
      <c r="G2237" s="60">
        <v>3</v>
      </c>
      <c r="H2237" s="29"/>
    </row>
    <row r="2238" spans="1:8" s="30" customFormat="1">
      <c r="A2238" s="915">
        <v>44805</v>
      </c>
      <c r="B2238" s="916" t="s">
        <v>1870</v>
      </c>
      <c r="C2238" s="24" t="s">
        <v>21</v>
      </c>
      <c r="D2238" s="1013">
        <v>10000</v>
      </c>
      <c r="E2238" s="86"/>
      <c r="F2238" s="87">
        <f t="shared" si="36"/>
        <v>279166659</v>
      </c>
      <c r="G2238" s="60">
        <v>3</v>
      </c>
      <c r="H2238" s="29"/>
    </row>
    <row r="2239" spans="1:8" s="30" customFormat="1">
      <c r="A2239" s="915">
        <v>44805</v>
      </c>
      <c r="B2239" s="916" t="s">
        <v>1870</v>
      </c>
      <c r="C2239" s="24" t="s">
        <v>21</v>
      </c>
      <c r="D2239" s="1013">
        <v>10000</v>
      </c>
      <c r="E2239" s="86"/>
      <c r="F2239" s="87">
        <f t="shared" si="36"/>
        <v>279176659</v>
      </c>
      <c r="G2239" s="60">
        <v>3</v>
      </c>
      <c r="H2239" s="29"/>
    </row>
    <row r="2240" spans="1:8" s="30" customFormat="1">
      <c r="A2240" s="915">
        <v>44805</v>
      </c>
      <c r="B2240" s="916" t="s">
        <v>1870</v>
      </c>
      <c r="C2240" s="24" t="s">
        <v>21</v>
      </c>
      <c r="D2240" s="1013">
        <v>10000</v>
      </c>
      <c r="E2240" s="86"/>
      <c r="F2240" s="87">
        <f t="shared" si="36"/>
        <v>279186659</v>
      </c>
      <c r="G2240" s="60">
        <v>3</v>
      </c>
      <c r="H2240" s="29"/>
    </row>
    <row r="2241" spans="1:8" s="30" customFormat="1">
      <c r="A2241" s="915">
        <v>44806</v>
      </c>
      <c r="B2241" s="916" t="s">
        <v>1871</v>
      </c>
      <c r="C2241" s="24" t="s">
        <v>21</v>
      </c>
      <c r="D2241" s="1013">
        <v>10000</v>
      </c>
      <c r="E2241" s="86"/>
      <c r="F2241" s="87">
        <f t="shared" si="36"/>
        <v>279196659</v>
      </c>
      <c r="G2241" s="60">
        <v>3</v>
      </c>
      <c r="H2241" s="29"/>
    </row>
    <row r="2242" spans="1:8" s="30" customFormat="1">
      <c r="A2242" s="915">
        <v>44806</v>
      </c>
      <c r="B2242" s="916" t="s">
        <v>1871</v>
      </c>
      <c r="C2242" s="24" t="s">
        <v>21</v>
      </c>
      <c r="D2242" s="1013">
        <v>5000</v>
      </c>
      <c r="E2242" s="86"/>
      <c r="F2242" s="87">
        <f t="shared" si="36"/>
        <v>279201659</v>
      </c>
      <c r="G2242" s="60">
        <v>3</v>
      </c>
      <c r="H2242" s="29"/>
    </row>
    <row r="2243" spans="1:8" s="30" customFormat="1">
      <c r="A2243" s="915">
        <v>44806</v>
      </c>
      <c r="B2243" s="916" t="s">
        <v>1871</v>
      </c>
      <c r="C2243" s="24" t="s">
        <v>21</v>
      </c>
      <c r="D2243" s="1013">
        <v>20000</v>
      </c>
      <c r="E2243" s="86"/>
      <c r="F2243" s="87">
        <f t="shared" si="36"/>
        <v>279221659</v>
      </c>
      <c r="G2243" s="60">
        <v>3</v>
      </c>
      <c r="H2243" s="29"/>
    </row>
    <row r="2244" spans="1:8" s="30" customFormat="1">
      <c r="A2244" s="915">
        <v>44806</v>
      </c>
      <c r="B2244" s="916" t="s">
        <v>1871</v>
      </c>
      <c r="C2244" s="24" t="s">
        <v>21</v>
      </c>
      <c r="D2244" s="1013">
        <v>20000</v>
      </c>
      <c r="E2244" s="86"/>
      <c r="F2244" s="87">
        <f t="shared" si="36"/>
        <v>279241659</v>
      </c>
      <c r="G2244" s="60">
        <v>3</v>
      </c>
      <c r="H2244" s="29"/>
    </row>
    <row r="2245" spans="1:8" s="30" customFormat="1">
      <c r="A2245" s="915">
        <v>44806</v>
      </c>
      <c r="B2245" s="916" t="s">
        <v>1871</v>
      </c>
      <c r="C2245" s="24" t="s">
        <v>21</v>
      </c>
      <c r="D2245" s="1013">
        <v>100</v>
      </c>
      <c r="E2245" s="86"/>
      <c r="F2245" s="87">
        <f t="shared" si="36"/>
        <v>279241759</v>
      </c>
      <c r="G2245" s="60">
        <v>3</v>
      </c>
      <c r="H2245" s="29"/>
    </row>
    <row r="2246" spans="1:8" s="30" customFormat="1">
      <c r="A2246" s="915">
        <v>44806</v>
      </c>
      <c r="B2246" s="916" t="s">
        <v>1871</v>
      </c>
      <c r="C2246" s="24" t="s">
        <v>21</v>
      </c>
      <c r="D2246" s="1013">
        <v>100</v>
      </c>
      <c r="E2246" s="86"/>
      <c r="F2246" s="87">
        <f t="shared" si="36"/>
        <v>279241859</v>
      </c>
      <c r="G2246" s="60">
        <v>3</v>
      </c>
      <c r="H2246" s="29"/>
    </row>
    <row r="2247" spans="1:8" s="30" customFormat="1">
      <c r="A2247" s="915">
        <v>44806</v>
      </c>
      <c r="B2247" s="916" t="s">
        <v>1871</v>
      </c>
      <c r="C2247" s="24" t="s">
        <v>21</v>
      </c>
      <c r="D2247" s="1013">
        <v>10000</v>
      </c>
      <c r="E2247" s="86"/>
      <c r="F2247" s="87">
        <f t="shared" si="36"/>
        <v>279251859</v>
      </c>
      <c r="G2247" s="60">
        <v>3</v>
      </c>
      <c r="H2247" s="29"/>
    </row>
    <row r="2248" spans="1:8" s="30" customFormat="1">
      <c r="A2248" s="915">
        <v>44806</v>
      </c>
      <c r="B2248" s="916" t="s">
        <v>1871</v>
      </c>
      <c r="C2248" s="24" t="s">
        <v>21</v>
      </c>
      <c r="D2248" s="1013">
        <v>10000</v>
      </c>
      <c r="E2248" s="86"/>
      <c r="F2248" s="87">
        <f t="shared" si="36"/>
        <v>279261859</v>
      </c>
      <c r="G2248" s="60">
        <v>3</v>
      </c>
      <c r="H2248" s="29"/>
    </row>
    <row r="2249" spans="1:8" s="30" customFormat="1">
      <c r="A2249" s="915">
        <v>44806</v>
      </c>
      <c r="B2249" s="916" t="s">
        <v>1871</v>
      </c>
      <c r="C2249" s="24" t="s">
        <v>21</v>
      </c>
      <c r="D2249" s="1013">
        <v>10000</v>
      </c>
      <c r="E2249" s="86"/>
      <c r="F2249" s="87">
        <f t="shared" si="36"/>
        <v>279271859</v>
      </c>
      <c r="G2249" s="60">
        <v>3</v>
      </c>
      <c r="H2249" s="29"/>
    </row>
    <row r="2250" spans="1:8" s="30" customFormat="1">
      <c r="A2250" s="915">
        <v>44806</v>
      </c>
      <c r="B2250" s="916" t="s">
        <v>1871</v>
      </c>
      <c r="C2250" s="24" t="s">
        <v>21</v>
      </c>
      <c r="D2250" s="1013">
        <v>10000</v>
      </c>
      <c r="E2250" s="86"/>
      <c r="F2250" s="87">
        <f t="shared" si="36"/>
        <v>279281859</v>
      </c>
      <c r="G2250" s="60">
        <v>3</v>
      </c>
      <c r="H2250" s="29"/>
    </row>
    <row r="2251" spans="1:8" s="30" customFormat="1">
      <c r="A2251" s="915">
        <v>44806</v>
      </c>
      <c r="B2251" s="916" t="s">
        <v>1871</v>
      </c>
      <c r="C2251" s="24" t="s">
        <v>21</v>
      </c>
      <c r="D2251" s="1013">
        <v>10000</v>
      </c>
      <c r="E2251" s="86"/>
      <c r="F2251" s="87">
        <f t="shared" si="36"/>
        <v>279291859</v>
      </c>
      <c r="G2251" s="60">
        <v>3</v>
      </c>
      <c r="H2251" s="29"/>
    </row>
    <row r="2252" spans="1:8" s="30" customFormat="1">
      <c r="A2252" s="915">
        <v>44806</v>
      </c>
      <c r="B2252" s="916" t="s">
        <v>1871</v>
      </c>
      <c r="C2252" s="24" t="s">
        <v>21</v>
      </c>
      <c r="D2252" s="1013">
        <v>10000</v>
      </c>
      <c r="E2252" s="86"/>
      <c r="F2252" s="87">
        <f t="shared" si="36"/>
        <v>279301859</v>
      </c>
      <c r="G2252" s="60">
        <v>3</v>
      </c>
      <c r="H2252" s="29"/>
    </row>
    <row r="2253" spans="1:8" s="30" customFormat="1">
      <c r="A2253" s="915">
        <v>44806</v>
      </c>
      <c r="B2253" s="916" t="s">
        <v>1871</v>
      </c>
      <c r="C2253" s="24" t="s">
        <v>21</v>
      </c>
      <c r="D2253" s="1013">
        <v>10000</v>
      </c>
      <c r="E2253" s="86"/>
      <c r="F2253" s="87">
        <f t="shared" si="36"/>
        <v>279311859</v>
      </c>
      <c r="G2253" s="60">
        <v>3</v>
      </c>
      <c r="H2253" s="29"/>
    </row>
    <row r="2254" spans="1:8" s="30" customFormat="1">
      <c r="A2254" s="915">
        <v>44806</v>
      </c>
      <c r="B2254" s="916" t="s">
        <v>1871</v>
      </c>
      <c r="C2254" s="24" t="s">
        <v>21</v>
      </c>
      <c r="D2254" s="1013">
        <v>10000</v>
      </c>
      <c r="E2254" s="86"/>
      <c r="F2254" s="87">
        <f t="shared" si="36"/>
        <v>279321859</v>
      </c>
      <c r="G2254" s="60">
        <v>3</v>
      </c>
      <c r="H2254" s="29"/>
    </row>
    <row r="2255" spans="1:8" s="30" customFormat="1">
      <c r="A2255" s="915">
        <v>44806</v>
      </c>
      <c r="B2255" s="916" t="s">
        <v>1871</v>
      </c>
      <c r="C2255" s="24" t="s">
        <v>21</v>
      </c>
      <c r="D2255" s="1013">
        <v>10000</v>
      </c>
      <c r="E2255" s="86"/>
      <c r="F2255" s="87">
        <f t="shared" si="36"/>
        <v>279331859</v>
      </c>
      <c r="G2255" s="60">
        <v>3</v>
      </c>
      <c r="H2255" s="29"/>
    </row>
    <row r="2256" spans="1:8" s="30" customFormat="1">
      <c r="A2256" s="915">
        <v>44806</v>
      </c>
      <c r="B2256" s="916" t="s">
        <v>1871</v>
      </c>
      <c r="C2256" s="106" t="s">
        <v>152</v>
      </c>
      <c r="D2256" s="1013">
        <v>50000</v>
      </c>
      <c r="E2256" s="86"/>
      <c r="F2256" s="87">
        <f t="shared" si="36"/>
        <v>279381859</v>
      </c>
      <c r="G2256" s="60">
        <v>3</v>
      </c>
      <c r="H2256" s="29"/>
    </row>
    <row r="2257" spans="1:8" s="30" customFormat="1">
      <c r="A2257" s="915">
        <v>44807</v>
      </c>
      <c r="B2257" s="916" t="s">
        <v>1872</v>
      </c>
      <c r="C2257" s="24" t="s">
        <v>21</v>
      </c>
      <c r="D2257" s="1013">
        <v>10000</v>
      </c>
      <c r="E2257" s="86"/>
      <c r="F2257" s="87">
        <f t="shared" si="36"/>
        <v>279391859</v>
      </c>
      <c r="G2257" s="60">
        <v>3</v>
      </c>
      <c r="H2257" s="29"/>
    </row>
    <row r="2258" spans="1:8" s="30" customFormat="1">
      <c r="A2258" s="915">
        <v>44807</v>
      </c>
      <c r="B2258" s="916" t="s">
        <v>1872</v>
      </c>
      <c r="C2258" s="24" t="s">
        <v>21</v>
      </c>
      <c r="D2258" s="1013">
        <v>10000</v>
      </c>
      <c r="E2258" s="86"/>
      <c r="F2258" s="87">
        <f t="shared" si="36"/>
        <v>279401859</v>
      </c>
      <c r="G2258" s="60">
        <v>3</v>
      </c>
      <c r="H2258" s="29"/>
    </row>
    <row r="2259" spans="1:8" s="30" customFormat="1">
      <c r="A2259" s="915">
        <v>44807</v>
      </c>
      <c r="B2259" s="916" t="s">
        <v>1872</v>
      </c>
      <c r="C2259" s="24" t="s">
        <v>21</v>
      </c>
      <c r="D2259" s="1013">
        <v>10000</v>
      </c>
      <c r="E2259" s="86"/>
      <c r="F2259" s="87">
        <f t="shared" si="36"/>
        <v>279411859</v>
      </c>
      <c r="G2259" s="60">
        <v>3</v>
      </c>
      <c r="H2259" s="29"/>
    </row>
    <row r="2260" spans="1:8" s="30" customFormat="1">
      <c r="A2260" s="915">
        <v>44807</v>
      </c>
      <c r="B2260" s="916" t="s">
        <v>1872</v>
      </c>
      <c r="C2260" s="24" t="s">
        <v>21</v>
      </c>
      <c r="D2260" s="1013">
        <v>10000</v>
      </c>
      <c r="E2260" s="86"/>
      <c r="F2260" s="87">
        <f t="shared" si="36"/>
        <v>279421859</v>
      </c>
      <c r="G2260" s="60">
        <v>3</v>
      </c>
      <c r="H2260" s="29"/>
    </row>
    <row r="2261" spans="1:8" s="30" customFormat="1">
      <c r="A2261" s="915">
        <v>44807</v>
      </c>
      <c r="B2261" s="916" t="s">
        <v>1872</v>
      </c>
      <c r="C2261" s="24" t="s">
        <v>21</v>
      </c>
      <c r="D2261" s="1013">
        <v>10000</v>
      </c>
      <c r="E2261" s="86"/>
      <c r="F2261" s="87">
        <f t="shared" si="36"/>
        <v>279431859</v>
      </c>
      <c r="G2261" s="60">
        <v>3</v>
      </c>
      <c r="H2261" s="29"/>
    </row>
    <row r="2262" spans="1:8" s="30" customFormat="1">
      <c r="A2262" s="915">
        <v>44807</v>
      </c>
      <c r="B2262" s="916" t="s">
        <v>1872</v>
      </c>
      <c r="C2262" s="24" t="s">
        <v>21</v>
      </c>
      <c r="D2262" s="1013">
        <v>10000</v>
      </c>
      <c r="E2262" s="86"/>
      <c r="F2262" s="87">
        <f t="shared" si="36"/>
        <v>279441859</v>
      </c>
      <c r="G2262" s="60">
        <v>3</v>
      </c>
      <c r="H2262" s="29"/>
    </row>
    <row r="2263" spans="1:8" s="30" customFormat="1">
      <c r="A2263" s="915">
        <v>44807</v>
      </c>
      <c r="B2263" s="916" t="s">
        <v>1872</v>
      </c>
      <c r="C2263" s="24" t="s">
        <v>21</v>
      </c>
      <c r="D2263" s="1013">
        <v>10000</v>
      </c>
      <c r="E2263" s="86"/>
      <c r="F2263" s="87">
        <f t="shared" si="36"/>
        <v>279451859</v>
      </c>
      <c r="G2263" s="60">
        <v>3</v>
      </c>
      <c r="H2263" s="29"/>
    </row>
    <row r="2264" spans="1:8" s="30" customFormat="1">
      <c r="A2264" s="915">
        <v>44807</v>
      </c>
      <c r="B2264" s="916" t="s">
        <v>1872</v>
      </c>
      <c r="C2264" s="24" t="s">
        <v>21</v>
      </c>
      <c r="D2264" s="1013">
        <v>10000</v>
      </c>
      <c r="E2264" s="86"/>
      <c r="F2264" s="87">
        <f t="shared" si="36"/>
        <v>279461859</v>
      </c>
      <c r="G2264" s="60">
        <v>3</v>
      </c>
      <c r="H2264" s="29"/>
    </row>
    <row r="2265" spans="1:8" s="30" customFormat="1">
      <c r="A2265" s="915">
        <v>44807</v>
      </c>
      <c r="B2265" s="916" t="s">
        <v>1872</v>
      </c>
      <c r="C2265" s="24" t="s">
        <v>21</v>
      </c>
      <c r="D2265" s="1013">
        <v>5000</v>
      </c>
      <c r="E2265" s="86"/>
      <c r="F2265" s="87">
        <f t="shared" si="36"/>
        <v>279466859</v>
      </c>
      <c r="G2265" s="60">
        <v>3</v>
      </c>
      <c r="H2265" s="29"/>
    </row>
    <row r="2266" spans="1:8" s="30" customFormat="1">
      <c r="A2266" s="915">
        <v>44807</v>
      </c>
      <c r="B2266" s="916" t="s">
        <v>1872</v>
      </c>
      <c r="C2266" s="24" t="s">
        <v>21</v>
      </c>
      <c r="D2266" s="1013">
        <v>10000</v>
      </c>
      <c r="E2266" s="86"/>
      <c r="F2266" s="87">
        <f t="shared" si="36"/>
        <v>279476859</v>
      </c>
      <c r="G2266" s="60">
        <v>3</v>
      </c>
      <c r="H2266" s="29"/>
    </row>
    <row r="2267" spans="1:8" s="30" customFormat="1">
      <c r="A2267" s="915">
        <v>44807</v>
      </c>
      <c r="B2267" s="916" t="s">
        <v>1872</v>
      </c>
      <c r="C2267" s="24" t="s">
        <v>21</v>
      </c>
      <c r="D2267" s="1013">
        <v>10000</v>
      </c>
      <c r="E2267" s="86"/>
      <c r="F2267" s="87">
        <f t="shared" si="36"/>
        <v>279486859</v>
      </c>
      <c r="G2267" s="60">
        <v>3</v>
      </c>
      <c r="H2267" s="29"/>
    </row>
    <row r="2268" spans="1:8" s="30" customFormat="1">
      <c r="A2268" s="915">
        <v>44807</v>
      </c>
      <c r="B2268" s="916" t="s">
        <v>1872</v>
      </c>
      <c r="C2268" s="24" t="s">
        <v>21</v>
      </c>
      <c r="D2268" s="1013">
        <v>10000</v>
      </c>
      <c r="E2268" s="86"/>
      <c r="F2268" s="87">
        <f t="shared" si="36"/>
        <v>279496859</v>
      </c>
      <c r="G2268" s="60">
        <v>3</v>
      </c>
      <c r="H2268" s="29"/>
    </row>
    <row r="2269" spans="1:8" s="30" customFormat="1">
      <c r="A2269" s="915">
        <v>44807</v>
      </c>
      <c r="B2269" s="916" t="s">
        <v>1872</v>
      </c>
      <c r="C2269" s="24" t="s">
        <v>21</v>
      </c>
      <c r="D2269" s="1013">
        <v>10000</v>
      </c>
      <c r="E2269" s="86"/>
      <c r="F2269" s="87">
        <f t="shared" si="36"/>
        <v>279506859</v>
      </c>
      <c r="G2269" s="60">
        <v>3</v>
      </c>
      <c r="H2269" s="29"/>
    </row>
    <row r="2270" spans="1:8" s="30" customFormat="1">
      <c r="A2270" s="915">
        <v>44807</v>
      </c>
      <c r="B2270" s="916" t="s">
        <v>1872</v>
      </c>
      <c r="C2270" s="24" t="s">
        <v>21</v>
      </c>
      <c r="D2270" s="1013">
        <v>10000</v>
      </c>
      <c r="E2270" s="86"/>
      <c r="F2270" s="87">
        <f t="shared" si="36"/>
        <v>279516859</v>
      </c>
      <c r="G2270" s="60">
        <v>3</v>
      </c>
      <c r="H2270" s="29"/>
    </row>
    <row r="2271" spans="1:8" s="30" customFormat="1">
      <c r="A2271" s="915">
        <v>44807</v>
      </c>
      <c r="B2271" s="916" t="s">
        <v>1872</v>
      </c>
      <c r="C2271" s="24" t="s">
        <v>21</v>
      </c>
      <c r="D2271" s="1013">
        <v>10000</v>
      </c>
      <c r="E2271" s="86"/>
      <c r="F2271" s="87">
        <f t="shared" si="36"/>
        <v>279526859</v>
      </c>
      <c r="G2271" s="60">
        <v>3</v>
      </c>
      <c r="H2271" s="29"/>
    </row>
    <row r="2272" spans="1:8" s="30" customFormat="1">
      <c r="A2272" s="915">
        <v>44807</v>
      </c>
      <c r="B2272" s="916" t="s">
        <v>1872</v>
      </c>
      <c r="C2272" s="24" t="s">
        <v>21</v>
      </c>
      <c r="D2272" s="1013">
        <v>63000</v>
      </c>
      <c r="E2272" s="86"/>
      <c r="F2272" s="87">
        <f t="shared" si="36"/>
        <v>279589859</v>
      </c>
      <c r="G2272" s="60">
        <v>3</v>
      </c>
      <c r="H2272" s="29"/>
    </row>
    <row r="2273" spans="1:8" s="30" customFormat="1">
      <c r="A2273" s="915">
        <v>44807</v>
      </c>
      <c r="B2273" s="916" t="s">
        <v>1872</v>
      </c>
      <c r="C2273" s="24" t="s">
        <v>21</v>
      </c>
      <c r="D2273" s="1013">
        <v>10000</v>
      </c>
      <c r="E2273" s="86"/>
      <c r="F2273" s="87">
        <f t="shared" si="36"/>
        <v>279599859</v>
      </c>
      <c r="G2273" s="60">
        <v>3</v>
      </c>
      <c r="H2273" s="29"/>
    </row>
    <row r="2274" spans="1:8" s="30" customFormat="1">
      <c r="A2274" s="915">
        <v>44807</v>
      </c>
      <c r="B2274" s="916" t="s">
        <v>1872</v>
      </c>
      <c r="C2274" s="24" t="s">
        <v>21</v>
      </c>
      <c r="D2274" s="1013">
        <v>10000</v>
      </c>
      <c r="E2274" s="86"/>
      <c r="F2274" s="87">
        <f t="shared" si="36"/>
        <v>279609859</v>
      </c>
      <c r="G2274" s="60">
        <v>3</v>
      </c>
      <c r="H2274" s="29"/>
    </row>
    <row r="2275" spans="1:8" s="30" customFormat="1">
      <c r="A2275" s="915">
        <v>44807</v>
      </c>
      <c r="B2275" s="916" t="s">
        <v>1872</v>
      </c>
      <c r="C2275" s="24" t="s">
        <v>21</v>
      </c>
      <c r="D2275" s="1013">
        <v>10000</v>
      </c>
      <c r="E2275" s="86"/>
      <c r="F2275" s="87">
        <f t="shared" si="36"/>
        <v>279619859</v>
      </c>
      <c r="G2275" s="60">
        <v>3</v>
      </c>
      <c r="H2275" s="29"/>
    </row>
    <row r="2276" spans="1:8" s="30" customFormat="1">
      <c r="A2276" s="915">
        <v>44807</v>
      </c>
      <c r="B2276" s="916" t="s">
        <v>1872</v>
      </c>
      <c r="C2276" s="24" t="s">
        <v>21</v>
      </c>
      <c r="D2276" s="1013">
        <v>25000</v>
      </c>
      <c r="E2276" s="86"/>
      <c r="F2276" s="87">
        <f t="shared" ref="F2276:F2339" si="37">F2275+D2276-E2276</f>
        <v>279644859</v>
      </c>
      <c r="G2276" s="60">
        <v>3</v>
      </c>
      <c r="H2276" s="29"/>
    </row>
    <row r="2277" spans="1:8" s="30" customFormat="1">
      <c r="A2277" s="915">
        <v>44807</v>
      </c>
      <c r="B2277" s="916" t="s">
        <v>1872</v>
      </c>
      <c r="C2277" s="24" t="s">
        <v>21</v>
      </c>
      <c r="D2277" s="1013">
        <v>10000</v>
      </c>
      <c r="E2277" s="86"/>
      <c r="F2277" s="87">
        <f t="shared" si="37"/>
        <v>279654859</v>
      </c>
      <c r="G2277" s="60">
        <v>3</v>
      </c>
      <c r="H2277" s="29"/>
    </row>
    <row r="2278" spans="1:8" s="30" customFormat="1">
      <c r="A2278" s="915">
        <v>44807</v>
      </c>
      <c r="B2278" s="916" t="s">
        <v>1872</v>
      </c>
      <c r="C2278" s="24" t="s">
        <v>21</v>
      </c>
      <c r="D2278" s="1013">
        <v>10000</v>
      </c>
      <c r="E2278" s="86"/>
      <c r="F2278" s="87">
        <f t="shared" si="37"/>
        <v>279664859</v>
      </c>
      <c r="G2278" s="60">
        <v>3</v>
      </c>
      <c r="H2278" s="29"/>
    </row>
    <row r="2279" spans="1:8" s="30" customFormat="1">
      <c r="A2279" s="915">
        <v>44807</v>
      </c>
      <c r="B2279" s="916" t="s">
        <v>1872</v>
      </c>
      <c r="C2279" s="24" t="s">
        <v>21</v>
      </c>
      <c r="D2279" s="1013">
        <v>10000</v>
      </c>
      <c r="E2279" s="86"/>
      <c r="F2279" s="87">
        <f t="shared" si="37"/>
        <v>279674859</v>
      </c>
      <c r="G2279" s="60">
        <v>3</v>
      </c>
      <c r="H2279" s="29"/>
    </row>
    <row r="2280" spans="1:8" s="30" customFormat="1">
      <c r="A2280" s="915">
        <v>44807</v>
      </c>
      <c r="B2280" s="916" t="s">
        <v>1872</v>
      </c>
      <c r="C2280" s="24" t="s">
        <v>21</v>
      </c>
      <c r="D2280" s="1013">
        <v>10000</v>
      </c>
      <c r="E2280" s="86"/>
      <c r="F2280" s="87">
        <f t="shared" si="37"/>
        <v>279684859</v>
      </c>
      <c r="G2280" s="60">
        <v>3</v>
      </c>
      <c r="H2280" s="29"/>
    </row>
    <row r="2281" spans="1:8" s="30" customFormat="1">
      <c r="A2281" s="915">
        <v>44807</v>
      </c>
      <c r="B2281" s="916" t="s">
        <v>1872</v>
      </c>
      <c r="C2281" s="24" t="s">
        <v>21</v>
      </c>
      <c r="D2281" s="1013">
        <v>10000</v>
      </c>
      <c r="E2281" s="86"/>
      <c r="F2281" s="87">
        <f t="shared" si="37"/>
        <v>279694859</v>
      </c>
      <c r="G2281" s="60">
        <v>3</v>
      </c>
      <c r="H2281" s="29"/>
    </row>
    <row r="2282" spans="1:8" s="30" customFormat="1">
      <c r="A2282" s="915">
        <v>44807</v>
      </c>
      <c r="B2282" s="916" t="s">
        <v>1872</v>
      </c>
      <c r="C2282" s="24" t="s">
        <v>21</v>
      </c>
      <c r="D2282" s="1013">
        <v>5000</v>
      </c>
      <c r="E2282" s="86"/>
      <c r="F2282" s="87">
        <f t="shared" si="37"/>
        <v>279699859</v>
      </c>
      <c r="G2282" s="60">
        <v>3</v>
      </c>
      <c r="H2282" s="29"/>
    </row>
    <row r="2283" spans="1:8" s="30" customFormat="1">
      <c r="A2283" s="915">
        <v>44807</v>
      </c>
      <c r="B2283" s="916" t="s">
        <v>1872</v>
      </c>
      <c r="C2283" s="24" t="s">
        <v>21</v>
      </c>
      <c r="D2283" s="1013">
        <v>10000</v>
      </c>
      <c r="E2283" s="86"/>
      <c r="F2283" s="87">
        <f t="shared" si="37"/>
        <v>279709859</v>
      </c>
      <c r="G2283" s="60">
        <v>3</v>
      </c>
      <c r="H2283" s="29"/>
    </row>
    <row r="2284" spans="1:8" s="30" customFormat="1">
      <c r="A2284" s="915">
        <v>44807</v>
      </c>
      <c r="B2284" s="916" t="s">
        <v>1872</v>
      </c>
      <c r="C2284" s="24" t="s">
        <v>21</v>
      </c>
      <c r="D2284" s="1013">
        <v>20000</v>
      </c>
      <c r="E2284" s="86"/>
      <c r="F2284" s="87">
        <f t="shared" si="37"/>
        <v>279729859</v>
      </c>
      <c r="G2284" s="60">
        <v>3</v>
      </c>
      <c r="H2284" s="29"/>
    </row>
    <row r="2285" spans="1:8" s="30" customFormat="1">
      <c r="A2285" s="915">
        <v>44807</v>
      </c>
      <c r="B2285" s="916" t="s">
        <v>1872</v>
      </c>
      <c r="C2285" s="24" t="s">
        <v>21</v>
      </c>
      <c r="D2285" s="1013">
        <v>5000</v>
      </c>
      <c r="E2285" s="86"/>
      <c r="F2285" s="87">
        <f t="shared" si="37"/>
        <v>279734859</v>
      </c>
      <c r="G2285" s="60">
        <v>3</v>
      </c>
      <c r="H2285" s="29"/>
    </row>
    <row r="2286" spans="1:8" s="30" customFormat="1">
      <c r="A2286" s="915">
        <v>44807</v>
      </c>
      <c r="B2286" s="916" t="s">
        <v>1872</v>
      </c>
      <c r="C2286" s="24" t="s">
        <v>21</v>
      </c>
      <c r="D2286" s="1013">
        <v>10000</v>
      </c>
      <c r="E2286" s="86"/>
      <c r="F2286" s="87">
        <f t="shared" si="37"/>
        <v>279744859</v>
      </c>
      <c r="G2286" s="60">
        <v>3</v>
      </c>
      <c r="H2286" s="29"/>
    </row>
    <row r="2287" spans="1:8" s="30" customFormat="1">
      <c r="A2287" s="915">
        <v>44807</v>
      </c>
      <c r="B2287" s="916" t="s">
        <v>1872</v>
      </c>
      <c r="C2287" s="24" t="s">
        <v>21</v>
      </c>
      <c r="D2287" s="1013">
        <v>10000</v>
      </c>
      <c r="E2287" s="86"/>
      <c r="F2287" s="87">
        <f t="shared" si="37"/>
        <v>279754859</v>
      </c>
      <c r="G2287" s="60">
        <v>3</v>
      </c>
      <c r="H2287" s="29"/>
    </row>
    <row r="2288" spans="1:8" s="30" customFormat="1">
      <c r="A2288" s="915">
        <v>44807</v>
      </c>
      <c r="B2288" s="916" t="s">
        <v>1872</v>
      </c>
      <c r="C2288" s="24" t="s">
        <v>21</v>
      </c>
      <c r="D2288" s="1013">
        <v>10000</v>
      </c>
      <c r="E2288" s="86"/>
      <c r="F2288" s="87">
        <f t="shared" si="37"/>
        <v>279764859</v>
      </c>
      <c r="G2288" s="60">
        <v>3</v>
      </c>
      <c r="H2288" s="29"/>
    </row>
    <row r="2289" spans="1:8" s="30" customFormat="1">
      <c r="A2289" s="915">
        <v>44807</v>
      </c>
      <c r="B2289" s="916" t="s">
        <v>1872</v>
      </c>
      <c r="C2289" s="24" t="s">
        <v>21</v>
      </c>
      <c r="D2289" s="1013">
        <v>10000</v>
      </c>
      <c r="E2289" s="86"/>
      <c r="F2289" s="87">
        <f t="shared" si="37"/>
        <v>279774859</v>
      </c>
      <c r="G2289" s="60">
        <v>3</v>
      </c>
      <c r="H2289" s="29"/>
    </row>
    <row r="2290" spans="1:8" s="30" customFormat="1">
      <c r="A2290" s="915">
        <v>44807</v>
      </c>
      <c r="B2290" s="916" t="s">
        <v>1872</v>
      </c>
      <c r="C2290" s="24" t="s">
        <v>21</v>
      </c>
      <c r="D2290" s="1013">
        <v>10000</v>
      </c>
      <c r="E2290" s="86"/>
      <c r="F2290" s="87">
        <f t="shared" si="37"/>
        <v>279784859</v>
      </c>
      <c r="G2290" s="60">
        <v>3</v>
      </c>
      <c r="H2290" s="29"/>
    </row>
    <row r="2291" spans="1:8" s="30" customFormat="1">
      <c r="A2291" s="915">
        <v>44808</v>
      </c>
      <c r="B2291" s="916" t="s">
        <v>1873</v>
      </c>
      <c r="C2291" s="24" t="s">
        <v>21</v>
      </c>
      <c r="D2291" s="1013">
        <v>10000</v>
      </c>
      <c r="E2291" s="86"/>
      <c r="F2291" s="87">
        <f t="shared" si="37"/>
        <v>279794859</v>
      </c>
      <c r="G2291" s="60">
        <v>3</v>
      </c>
      <c r="H2291" s="29"/>
    </row>
    <row r="2292" spans="1:8" s="30" customFormat="1">
      <c r="A2292" s="915">
        <v>44808</v>
      </c>
      <c r="B2292" s="916" t="s">
        <v>1873</v>
      </c>
      <c r="C2292" s="24" t="s">
        <v>21</v>
      </c>
      <c r="D2292" s="1013">
        <v>10000</v>
      </c>
      <c r="E2292" s="86"/>
      <c r="F2292" s="87">
        <f t="shared" si="37"/>
        <v>279804859</v>
      </c>
      <c r="G2292" s="60">
        <v>3</v>
      </c>
      <c r="H2292" s="29"/>
    </row>
    <row r="2293" spans="1:8" s="30" customFormat="1">
      <c r="A2293" s="915">
        <v>44808</v>
      </c>
      <c r="B2293" s="916" t="s">
        <v>1873</v>
      </c>
      <c r="C2293" s="24" t="s">
        <v>21</v>
      </c>
      <c r="D2293" s="1013">
        <v>10000</v>
      </c>
      <c r="E2293" s="86"/>
      <c r="F2293" s="87">
        <f t="shared" si="37"/>
        <v>279814859</v>
      </c>
      <c r="G2293" s="60">
        <v>3</v>
      </c>
      <c r="H2293" s="29"/>
    </row>
    <row r="2294" spans="1:8" s="30" customFormat="1">
      <c r="A2294" s="915">
        <v>44808</v>
      </c>
      <c r="B2294" s="916" t="s">
        <v>1873</v>
      </c>
      <c r="C2294" s="24" t="s">
        <v>21</v>
      </c>
      <c r="D2294" s="1013">
        <v>5000</v>
      </c>
      <c r="E2294" s="86"/>
      <c r="F2294" s="87">
        <f t="shared" si="37"/>
        <v>279819859</v>
      </c>
      <c r="G2294" s="60">
        <v>3</v>
      </c>
      <c r="H2294" s="29"/>
    </row>
    <row r="2295" spans="1:8" s="30" customFormat="1">
      <c r="A2295" s="915">
        <v>44808</v>
      </c>
      <c r="B2295" s="916" t="s">
        <v>1873</v>
      </c>
      <c r="C2295" s="24" t="s">
        <v>21</v>
      </c>
      <c r="D2295" s="1013">
        <v>10000</v>
      </c>
      <c r="E2295" s="86"/>
      <c r="F2295" s="87">
        <f t="shared" si="37"/>
        <v>279829859</v>
      </c>
      <c r="G2295" s="60">
        <v>3</v>
      </c>
      <c r="H2295" s="29"/>
    </row>
    <row r="2296" spans="1:8" s="30" customFormat="1">
      <c r="A2296" s="915">
        <v>44808</v>
      </c>
      <c r="B2296" s="916" t="s">
        <v>1873</v>
      </c>
      <c r="C2296" s="24" t="s">
        <v>21</v>
      </c>
      <c r="D2296" s="1013">
        <v>10000</v>
      </c>
      <c r="E2296" s="86"/>
      <c r="F2296" s="87">
        <f t="shared" si="37"/>
        <v>279839859</v>
      </c>
      <c r="G2296" s="60">
        <v>3</v>
      </c>
      <c r="H2296" s="29"/>
    </row>
    <row r="2297" spans="1:8" s="30" customFormat="1">
      <c r="A2297" s="915">
        <v>44808</v>
      </c>
      <c r="B2297" s="916" t="s">
        <v>1873</v>
      </c>
      <c r="C2297" s="24" t="s">
        <v>21</v>
      </c>
      <c r="D2297" s="1013">
        <v>10000</v>
      </c>
      <c r="E2297" s="86"/>
      <c r="F2297" s="87">
        <f t="shared" si="37"/>
        <v>279849859</v>
      </c>
      <c r="G2297" s="60">
        <v>3</v>
      </c>
      <c r="H2297" s="29"/>
    </row>
    <row r="2298" spans="1:8" s="30" customFormat="1">
      <c r="A2298" s="915">
        <v>44808</v>
      </c>
      <c r="B2298" s="916" t="s">
        <v>1873</v>
      </c>
      <c r="C2298" s="24" t="s">
        <v>21</v>
      </c>
      <c r="D2298" s="1013">
        <v>10000</v>
      </c>
      <c r="E2298" s="86"/>
      <c r="F2298" s="87">
        <f t="shared" si="37"/>
        <v>279859859</v>
      </c>
      <c r="G2298" s="60">
        <v>3</v>
      </c>
      <c r="H2298" s="29"/>
    </row>
    <row r="2299" spans="1:8" s="30" customFormat="1">
      <c r="A2299" s="915">
        <v>44808</v>
      </c>
      <c r="B2299" s="916" t="s">
        <v>1873</v>
      </c>
      <c r="C2299" s="24" t="s">
        <v>21</v>
      </c>
      <c r="D2299" s="1013">
        <v>5000</v>
      </c>
      <c r="E2299" s="86"/>
      <c r="F2299" s="87">
        <f t="shared" si="37"/>
        <v>279864859</v>
      </c>
      <c r="G2299" s="60">
        <v>3</v>
      </c>
      <c r="H2299" s="29"/>
    </row>
    <row r="2300" spans="1:8" s="30" customFormat="1">
      <c r="A2300" s="915">
        <v>44808</v>
      </c>
      <c r="B2300" s="916" t="s">
        <v>1873</v>
      </c>
      <c r="C2300" s="24" t="s">
        <v>21</v>
      </c>
      <c r="D2300" s="1013">
        <v>10000</v>
      </c>
      <c r="E2300" s="86"/>
      <c r="F2300" s="87">
        <f t="shared" si="37"/>
        <v>279874859</v>
      </c>
      <c r="G2300" s="60">
        <v>3</v>
      </c>
      <c r="H2300" s="29"/>
    </row>
    <row r="2301" spans="1:8" s="30" customFormat="1">
      <c r="A2301" s="915">
        <v>44808</v>
      </c>
      <c r="B2301" s="916" t="s">
        <v>1873</v>
      </c>
      <c r="C2301" s="24" t="s">
        <v>21</v>
      </c>
      <c r="D2301" s="1013">
        <v>10000</v>
      </c>
      <c r="E2301" s="86"/>
      <c r="F2301" s="87">
        <f t="shared" si="37"/>
        <v>279884859</v>
      </c>
      <c r="G2301" s="60">
        <v>3</v>
      </c>
      <c r="H2301" s="29"/>
    </row>
    <row r="2302" spans="1:8" s="30" customFormat="1">
      <c r="A2302" s="915">
        <v>44808</v>
      </c>
      <c r="B2302" s="916" t="s">
        <v>1873</v>
      </c>
      <c r="C2302" s="24" t="s">
        <v>21</v>
      </c>
      <c r="D2302" s="1013">
        <v>5000</v>
      </c>
      <c r="E2302" s="86"/>
      <c r="F2302" s="87">
        <f t="shared" si="37"/>
        <v>279889859</v>
      </c>
      <c r="G2302" s="60">
        <v>3</v>
      </c>
      <c r="H2302" s="29"/>
    </row>
    <row r="2303" spans="1:8" s="30" customFormat="1">
      <c r="A2303" s="915">
        <v>44808</v>
      </c>
      <c r="B2303" s="916" t="s">
        <v>1873</v>
      </c>
      <c r="C2303" s="24" t="s">
        <v>21</v>
      </c>
      <c r="D2303" s="1013">
        <v>5000</v>
      </c>
      <c r="E2303" s="86"/>
      <c r="F2303" s="87">
        <f t="shared" si="37"/>
        <v>279894859</v>
      </c>
      <c r="G2303" s="60">
        <v>3</v>
      </c>
      <c r="H2303" s="29"/>
    </row>
    <row r="2304" spans="1:8" s="30" customFormat="1">
      <c r="A2304" s="915">
        <v>44808</v>
      </c>
      <c r="B2304" s="916" t="s">
        <v>1873</v>
      </c>
      <c r="C2304" s="24" t="s">
        <v>21</v>
      </c>
      <c r="D2304" s="1013">
        <v>10000</v>
      </c>
      <c r="E2304" s="86"/>
      <c r="F2304" s="87">
        <f t="shared" si="37"/>
        <v>279904859</v>
      </c>
      <c r="G2304" s="60">
        <v>3</v>
      </c>
      <c r="H2304" s="29"/>
    </row>
    <row r="2305" spans="1:8" s="30" customFormat="1">
      <c r="A2305" s="915">
        <v>44808</v>
      </c>
      <c r="B2305" s="916" t="s">
        <v>1873</v>
      </c>
      <c r="C2305" s="24" t="s">
        <v>21</v>
      </c>
      <c r="D2305" s="1013">
        <v>20000</v>
      </c>
      <c r="E2305" s="86"/>
      <c r="F2305" s="87">
        <f t="shared" si="37"/>
        <v>279924859</v>
      </c>
      <c r="G2305" s="60">
        <v>3</v>
      </c>
      <c r="H2305" s="29"/>
    </row>
    <row r="2306" spans="1:8" s="30" customFormat="1">
      <c r="A2306" s="915">
        <v>44808</v>
      </c>
      <c r="B2306" s="916" t="s">
        <v>1873</v>
      </c>
      <c r="C2306" s="24" t="s">
        <v>21</v>
      </c>
      <c r="D2306" s="1013">
        <v>10000</v>
      </c>
      <c r="E2306" s="86"/>
      <c r="F2306" s="87">
        <f t="shared" si="37"/>
        <v>279934859</v>
      </c>
      <c r="G2306" s="60">
        <v>3</v>
      </c>
      <c r="H2306" s="29"/>
    </row>
    <row r="2307" spans="1:8" s="30" customFormat="1">
      <c r="A2307" s="915">
        <v>44808</v>
      </c>
      <c r="B2307" s="916" t="s">
        <v>1873</v>
      </c>
      <c r="C2307" s="24" t="s">
        <v>21</v>
      </c>
      <c r="D2307" s="1013">
        <v>10000</v>
      </c>
      <c r="E2307" s="86"/>
      <c r="F2307" s="87">
        <f t="shared" si="37"/>
        <v>279944859</v>
      </c>
      <c r="G2307" s="60">
        <v>3</v>
      </c>
      <c r="H2307" s="29"/>
    </row>
    <row r="2308" spans="1:8" s="30" customFormat="1">
      <c r="A2308" s="915">
        <v>44808</v>
      </c>
      <c r="B2308" s="916" t="s">
        <v>1873</v>
      </c>
      <c r="C2308" s="24" t="s">
        <v>21</v>
      </c>
      <c r="D2308" s="1013">
        <v>10000</v>
      </c>
      <c r="E2308" s="86"/>
      <c r="F2308" s="87">
        <f t="shared" si="37"/>
        <v>279954859</v>
      </c>
      <c r="G2308" s="60">
        <v>3</v>
      </c>
      <c r="H2308" s="29"/>
    </row>
    <row r="2309" spans="1:8" s="30" customFormat="1">
      <c r="A2309" s="915">
        <v>44808</v>
      </c>
      <c r="B2309" s="916" t="s">
        <v>1873</v>
      </c>
      <c r="C2309" s="24" t="s">
        <v>21</v>
      </c>
      <c r="D2309" s="1013">
        <v>10000</v>
      </c>
      <c r="E2309" s="86"/>
      <c r="F2309" s="87">
        <f t="shared" si="37"/>
        <v>279964859</v>
      </c>
      <c r="G2309" s="60">
        <v>3</v>
      </c>
      <c r="H2309" s="29"/>
    </row>
    <row r="2310" spans="1:8" s="30" customFormat="1">
      <c r="A2310" s="915">
        <v>44808</v>
      </c>
      <c r="B2310" s="916" t="s">
        <v>1873</v>
      </c>
      <c r="C2310" s="24" t="s">
        <v>21</v>
      </c>
      <c r="D2310" s="1013">
        <v>10000</v>
      </c>
      <c r="E2310" s="86"/>
      <c r="F2310" s="87">
        <f t="shared" si="37"/>
        <v>279974859</v>
      </c>
      <c r="G2310" s="60">
        <v>3</v>
      </c>
      <c r="H2310" s="29"/>
    </row>
    <row r="2311" spans="1:8" s="30" customFormat="1">
      <c r="A2311" s="915">
        <v>44808</v>
      </c>
      <c r="B2311" s="916" t="s">
        <v>1873</v>
      </c>
      <c r="C2311" s="289" t="s">
        <v>2431</v>
      </c>
      <c r="D2311" s="1013">
        <v>500000</v>
      </c>
      <c r="E2311" s="86"/>
      <c r="F2311" s="87">
        <f t="shared" si="37"/>
        <v>280474859</v>
      </c>
      <c r="G2311" s="60">
        <v>3</v>
      </c>
      <c r="H2311" s="29"/>
    </row>
    <row r="2312" spans="1:8" s="30" customFormat="1">
      <c r="A2312" s="915">
        <v>44808</v>
      </c>
      <c r="B2312" s="916" t="s">
        <v>1873</v>
      </c>
      <c r="C2312" s="24" t="s">
        <v>21</v>
      </c>
      <c r="D2312" s="1013">
        <v>10000</v>
      </c>
      <c r="E2312" s="86"/>
      <c r="F2312" s="87">
        <f t="shared" si="37"/>
        <v>280484859</v>
      </c>
      <c r="G2312" s="60">
        <v>3</v>
      </c>
      <c r="H2312" s="29"/>
    </row>
    <row r="2313" spans="1:8" s="30" customFormat="1">
      <c r="A2313" s="915">
        <v>44808</v>
      </c>
      <c r="B2313" s="916" t="s">
        <v>1873</v>
      </c>
      <c r="C2313" s="24" t="s">
        <v>21</v>
      </c>
      <c r="D2313" s="1013">
        <v>10000</v>
      </c>
      <c r="E2313" s="86"/>
      <c r="F2313" s="87">
        <f t="shared" si="37"/>
        <v>280494859</v>
      </c>
      <c r="G2313" s="60">
        <v>3</v>
      </c>
      <c r="H2313" s="29"/>
    </row>
    <row r="2314" spans="1:8" s="30" customFormat="1">
      <c r="A2314" s="915">
        <v>44808</v>
      </c>
      <c r="B2314" s="916" t="s">
        <v>1873</v>
      </c>
      <c r="C2314" s="24" t="s">
        <v>21</v>
      </c>
      <c r="D2314" s="1013">
        <v>10000</v>
      </c>
      <c r="E2314" s="86"/>
      <c r="F2314" s="87">
        <f t="shared" si="37"/>
        <v>280504859</v>
      </c>
      <c r="G2314" s="60">
        <v>3</v>
      </c>
      <c r="H2314" s="29"/>
    </row>
    <row r="2315" spans="1:8" s="30" customFormat="1">
      <c r="A2315" s="915">
        <v>44808</v>
      </c>
      <c r="B2315" s="916" t="s">
        <v>1873</v>
      </c>
      <c r="C2315" s="24" t="s">
        <v>21</v>
      </c>
      <c r="D2315" s="1013">
        <v>10000</v>
      </c>
      <c r="E2315" s="86"/>
      <c r="F2315" s="87">
        <f t="shared" si="37"/>
        <v>280514859</v>
      </c>
      <c r="G2315" s="60">
        <v>3</v>
      </c>
      <c r="H2315" s="29"/>
    </row>
    <row r="2316" spans="1:8" s="30" customFormat="1">
      <c r="A2316" s="915">
        <v>44808</v>
      </c>
      <c r="B2316" s="916" t="s">
        <v>1873</v>
      </c>
      <c r="C2316" s="24" t="s">
        <v>21</v>
      </c>
      <c r="D2316" s="1013">
        <v>10000</v>
      </c>
      <c r="E2316" s="86"/>
      <c r="F2316" s="87">
        <f t="shared" si="37"/>
        <v>280524859</v>
      </c>
      <c r="G2316" s="60">
        <v>3</v>
      </c>
      <c r="H2316" s="29"/>
    </row>
    <row r="2317" spans="1:8" s="30" customFormat="1">
      <c r="A2317" s="915">
        <v>44808</v>
      </c>
      <c r="B2317" s="916" t="s">
        <v>1873</v>
      </c>
      <c r="C2317" s="24" t="s">
        <v>21</v>
      </c>
      <c r="D2317" s="1013">
        <v>10000</v>
      </c>
      <c r="E2317" s="86"/>
      <c r="F2317" s="87">
        <f t="shared" si="37"/>
        <v>280534859</v>
      </c>
      <c r="G2317" s="60">
        <v>3</v>
      </c>
      <c r="H2317" s="29"/>
    </row>
    <row r="2318" spans="1:8" s="30" customFormat="1">
      <c r="A2318" s="915">
        <v>44808</v>
      </c>
      <c r="B2318" s="916" t="s">
        <v>1873</v>
      </c>
      <c r="C2318" s="24" t="s">
        <v>21</v>
      </c>
      <c r="D2318" s="1013">
        <v>10000</v>
      </c>
      <c r="E2318" s="86"/>
      <c r="F2318" s="87">
        <f t="shared" si="37"/>
        <v>280544859</v>
      </c>
      <c r="G2318" s="60">
        <v>3</v>
      </c>
      <c r="H2318" s="29"/>
    </row>
    <row r="2319" spans="1:8" s="30" customFormat="1">
      <c r="A2319" s="915">
        <v>44808</v>
      </c>
      <c r="B2319" s="916" t="s">
        <v>1873</v>
      </c>
      <c r="C2319" s="24" t="s">
        <v>21</v>
      </c>
      <c r="D2319" s="1013">
        <v>10000</v>
      </c>
      <c r="E2319" s="86"/>
      <c r="F2319" s="87">
        <f t="shared" si="37"/>
        <v>280554859</v>
      </c>
      <c r="G2319" s="60">
        <v>3</v>
      </c>
      <c r="H2319" s="29"/>
    </row>
    <row r="2320" spans="1:8" s="30" customFormat="1">
      <c r="A2320" s="915">
        <v>44808</v>
      </c>
      <c r="B2320" s="916" t="s">
        <v>1873</v>
      </c>
      <c r="C2320" s="106" t="s">
        <v>973</v>
      </c>
      <c r="D2320" s="1013">
        <v>200000</v>
      </c>
      <c r="E2320" s="86"/>
      <c r="F2320" s="87">
        <f t="shared" si="37"/>
        <v>280754859</v>
      </c>
      <c r="G2320" s="60">
        <v>3</v>
      </c>
      <c r="H2320" s="29"/>
    </row>
    <row r="2321" spans="1:8" s="30" customFormat="1">
      <c r="A2321" s="915">
        <v>44808</v>
      </c>
      <c r="B2321" s="916" t="s">
        <v>1873</v>
      </c>
      <c r="C2321" s="106" t="s">
        <v>1995</v>
      </c>
      <c r="D2321" s="1013">
        <v>2000000</v>
      </c>
      <c r="E2321" s="86"/>
      <c r="F2321" s="87">
        <f t="shared" si="37"/>
        <v>282754859</v>
      </c>
      <c r="G2321" s="60">
        <v>3</v>
      </c>
      <c r="H2321" s="29"/>
    </row>
    <row r="2322" spans="1:8" s="30" customFormat="1">
      <c r="A2322" s="915">
        <v>44808</v>
      </c>
      <c r="B2322" s="916" t="s">
        <v>1873</v>
      </c>
      <c r="C2322" s="24" t="s">
        <v>21</v>
      </c>
      <c r="D2322" s="1013">
        <v>10000</v>
      </c>
      <c r="E2322" s="86"/>
      <c r="F2322" s="87">
        <f t="shared" si="37"/>
        <v>282764859</v>
      </c>
      <c r="G2322" s="60">
        <v>3</v>
      </c>
      <c r="H2322" s="29"/>
    </row>
    <row r="2323" spans="1:8" s="30" customFormat="1">
      <c r="A2323" s="915">
        <v>44808</v>
      </c>
      <c r="B2323" s="916" t="s">
        <v>1873</v>
      </c>
      <c r="C2323" s="24" t="s">
        <v>21</v>
      </c>
      <c r="D2323" s="1013">
        <v>10000</v>
      </c>
      <c r="E2323" s="86"/>
      <c r="F2323" s="87">
        <f t="shared" si="37"/>
        <v>282774859</v>
      </c>
      <c r="G2323" s="60">
        <v>3</v>
      </c>
      <c r="H2323" s="29"/>
    </row>
    <row r="2324" spans="1:8" s="30" customFormat="1">
      <c r="A2324" s="915">
        <v>44808</v>
      </c>
      <c r="B2324" s="916" t="s">
        <v>1873</v>
      </c>
      <c r="C2324" s="24" t="s">
        <v>21</v>
      </c>
      <c r="D2324" s="1013">
        <v>10000</v>
      </c>
      <c r="E2324" s="86"/>
      <c r="F2324" s="87">
        <f t="shared" si="37"/>
        <v>282784859</v>
      </c>
      <c r="G2324" s="60">
        <v>3</v>
      </c>
      <c r="H2324" s="29"/>
    </row>
    <row r="2325" spans="1:8" s="30" customFormat="1">
      <c r="A2325" s="915">
        <v>44808</v>
      </c>
      <c r="B2325" s="916" t="s">
        <v>1873</v>
      </c>
      <c r="C2325" s="106" t="s">
        <v>2093</v>
      </c>
      <c r="D2325" s="1013">
        <v>50000</v>
      </c>
      <c r="E2325" s="86"/>
      <c r="F2325" s="87">
        <f t="shared" si="37"/>
        <v>282834859</v>
      </c>
      <c r="G2325" s="60">
        <v>3</v>
      </c>
      <c r="H2325" s="29"/>
    </row>
    <row r="2326" spans="1:8" s="30" customFormat="1">
      <c r="A2326" s="915">
        <v>44808</v>
      </c>
      <c r="B2326" s="916" t="s">
        <v>1873</v>
      </c>
      <c r="C2326" s="24" t="s">
        <v>21</v>
      </c>
      <c r="D2326" s="1013">
        <v>10000</v>
      </c>
      <c r="E2326" s="86"/>
      <c r="F2326" s="87">
        <f t="shared" si="37"/>
        <v>282844859</v>
      </c>
      <c r="G2326" s="60">
        <v>3</v>
      </c>
      <c r="H2326" s="29"/>
    </row>
    <row r="2327" spans="1:8" s="30" customFormat="1">
      <c r="A2327" s="915">
        <v>44808</v>
      </c>
      <c r="B2327" s="916" t="s">
        <v>1873</v>
      </c>
      <c r="C2327" s="24" t="s">
        <v>21</v>
      </c>
      <c r="D2327" s="1013">
        <v>10000</v>
      </c>
      <c r="E2327" s="86"/>
      <c r="F2327" s="87">
        <f t="shared" si="37"/>
        <v>282854859</v>
      </c>
      <c r="G2327" s="60">
        <v>3</v>
      </c>
      <c r="H2327" s="29"/>
    </row>
    <row r="2328" spans="1:8" s="30" customFormat="1">
      <c r="A2328" s="915">
        <v>44808</v>
      </c>
      <c r="B2328" s="916" t="s">
        <v>1873</v>
      </c>
      <c r="C2328" s="24" t="s">
        <v>21</v>
      </c>
      <c r="D2328" s="1013">
        <v>20000</v>
      </c>
      <c r="E2328" s="86"/>
      <c r="F2328" s="87">
        <f t="shared" si="37"/>
        <v>282874859</v>
      </c>
      <c r="G2328" s="60">
        <v>3</v>
      </c>
      <c r="H2328" s="29"/>
    </row>
    <row r="2329" spans="1:8" s="30" customFormat="1">
      <c r="A2329" s="915">
        <v>44808</v>
      </c>
      <c r="B2329" s="916" t="s">
        <v>1873</v>
      </c>
      <c r="C2329" s="24" t="s">
        <v>21</v>
      </c>
      <c r="D2329" s="1013">
        <v>100</v>
      </c>
      <c r="E2329" s="86"/>
      <c r="F2329" s="87">
        <f t="shared" si="37"/>
        <v>282874959</v>
      </c>
      <c r="G2329" s="60">
        <v>3</v>
      </c>
      <c r="H2329" s="29"/>
    </row>
    <row r="2330" spans="1:8" s="30" customFormat="1">
      <c r="A2330" s="915">
        <v>44808</v>
      </c>
      <c r="B2330" s="916" t="s">
        <v>1873</v>
      </c>
      <c r="C2330" s="24" t="s">
        <v>21</v>
      </c>
      <c r="D2330" s="1013">
        <v>10000</v>
      </c>
      <c r="E2330" s="86"/>
      <c r="F2330" s="87">
        <f t="shared" si="37"/>
        <v>282884959</v>
      </c>
      <c r="G2330" s="60">
        <v>3</v>
      </c>
      <c r="H2330" s="29"/>
    </row>
    <row r="2331" spans="1:8" s="30" customFormat="1">
      <c r="A2331" s="915">
        <v>44808</v>
      </c>
      <c r="B2331" s="916" t="s">
        <v>1873</v>
      </c>
      <c r="C2331" s="24" t="s">
        <v>21</v>
      </c>
      <c r="D2331" s="1013">
        <v>5000</v>
      </c>
      <c r="E2331" s="86"/>
      <c r="F2331" s="87">
        <f t="shared" si="37"/>
        <v>282889959</v>
      </c>
      <c r="G2331" s="60">
        <v>3</v>
      </c>
      <c r="H2331" s="29"/>
    </row>
    <row r="2332" spans="1:8" s="30" customFormat="1">
      <c r="A2332" s="915">
        <v>44808</v>
      </c>
      <c r="B2332" s="916" t="s">
        <v>1873</v>
      </c>
      <c r="C2332" s="24" t="s">
        <v>21</v>
      </c>
      <c r="D2332" s="1013">
        <v>5000</v>
      </c>
      <c r="E2332" s="86"/>
      <c r="F2332" s="87">
        <f t="shared" si="37"/>
        <v>282894959</v>
      </c>
      <c r="G2332" s="60">
        <v>3</v>
      </c>
      <c r="H2332" s="29"/>
    </row>
    <row r="2333" spans="1:8" s="30" customFormat="1">
      <c r="A2333" s="915">
        <v>44808</v>
      </c>
      <c r="B2333" s="916" t="s">
        <v>1873</v>
      </c>
      <c r="C2333" s="24" t="s">
        <v>21</v>
      </c>
      <c r="D2333" s="1013">
        <v>20000</v>
      </c>
      <c r="E2333" s="86"/>
      <c r="F2333" s="87">
        <f t="shared" si="37"/>
        <v>282914959</v>
      </c>
      <c r="G2333" s="60">
        <v>3</v>
      </c>
      <c r="H2333" s="29"/>
    </row>
    <row r="2334" spans="1:8" s="30" customFormat="1">
      <c r="A2334" s="915">
        <v>44808</v>
      </c>
      <c r="B2334" s="916" t="s">
        <v>1873</v>
      </c>
      <c r="C2334" s="24" t="s">
        <v>21</v>
      </c>
      <c r="D2334" s="1013">
        <v>10000</v>
      </c>
      <c r="E2334" s="86"/>
      <c r="F2334" s="87">
        <f t="shared" si="37"/>
        <v>282924959</v>
      </c>
      <c r="G2334" s="60">
        <v>3</v>
      </c>
      <c r="H2334" s="29"/>
    </row>
    <row r="2335" spans="1:8" s="30" customFormat="1">
      <c r="A2335" s="915">
        <v>44808</v>
      </c>
      <c r="B2335" s="916" t="s">
        <v>1873</v>
      </c>
      <c r="C2335" s="24" t="s">
        <v>21</v>
      </c>
      <c r="D2335" s="1013">
        <v>10000</v>
      </c>
      <c r="E2335" s="86"/>
      <c r="F2335" s="87">
        <f t="shared" si="37"/>
        <v>282934959</v>
      </c>
      <c r="G2335" s="60">
        <v>3</v>
      </c>
      <c r="H2335" s="29"/>
    </row>
    <row r="2336" spans="1:8" s="30" customFormat="1">
      <c r="A2336" s="915">
        <v>44809</v>
      </c>
      <c r="B2336" s="916" t="s">
        <v>1874</v>
      </c>
      <c r="C2336" s="106" t="s">
        <v>2094</v>
      </c>
      <c r="D2336" s="1013">
        <v>50000</v>
      </c>
      <c r="E2336" s="86"/>
      <c r="F2336" s="87">
        <f t="shared" si="37"/>
        <v>282984959</v>
      </c>
      <c r="G2336" s="60">
        <v>3</v>
      </c>
      <c r="H2336" s="29"/>
    </row>
    <row r="2337" spans="1:8" s="30" customFormat="1">
      <c r="A2337" s="915">
        <v>44809</v>
      </c>
      <c r="B2337" s="916" t="s">
        <v>1874</v>
      </c>
      <c r="C2337" s="106" t="s">
        <v>139</v>
      </c>
      <c r="D2337" s="1013">
        <v>100000</v>
      </c>
      <c r="E2337" s="86"/>
      <c r="F2337" s="87">
        <f t="shared" si="37"/>
        <v>283084959</v>
      </c>
      <c r="G2337" s="60">
        <v>3</v>
      </c>
      <c r="H2337" s="29"/>
    </row>
    <row r="2338" spans="1:8" s="30" customFormat="1">
      <c r="A2338" s="915">
        <v>44809</v>
      </c>
      <c r="B2338" s="916" t="s">
        <v>1874</v>
      </c>
      <c r="C2338" s="24" t="s">
        <v>21</v>
      </c>
      <c r="D2338" s="1013">
        <v>10000</v>
      </c>
      <c r="E2338" s="86"/>
      <c r="F2338" s="87">
        <f t="shared" si="37"/>
        <v>283094959</v>
      </c>
      <c r="G2338" s="60">
        <v>3</v>
      </c>
      <c r="H2338" s="29"/>
    </row>
    <row r="2339" spans="1:8" s="30" customFormat="1">
      <c r="A2339" s="915">
        <v>44809</v>
      </c>
      <c r="B2339" s="916" t="s">
        <v>1874</v>
      </c>
      <c r="C2339" s="24" t="s">
        <v>21</v>
      </c>
      <c r="D2339" s="1013">
        <v>10000</v>
      </c>
      <c r="E2339" s="86"/>
      <c r="F2339" s="87">
        <f t="shared" si="37"/>
        <v>283104959</v>
      </c>
      <c r="G2339" s="60">
        <v>3</v>
      </c>
      <c r="H2339" s="29"/>
    </row>
    <row r="2340" spans="1:8" s="30" customFormat="1">
      <c r="A2340" s="915">
        <v>44809</v>
      </c>
      <c r="B2340" s="916" t="s">
        <v>1874</v>
      </c>
      <c r="C2340" s="24" t="s">
        <v>21</v>
      </c>
      <c r="D2340" s="1013">
        <v>10000</v>
      </c>
      <c r="E2340" s="86"/>
      <c r="F2340" s="87">
        <f t="shared" ref="F2340:F2403" si="38">F2339+D2340-E2340</f>
        <v>283114959</v>
      </c>
      <c r="G2340" s="60">
        <v>3</v>
      </c>
      <c r="H2340" s="29"/>
    </row>
    <row r="2341" spans="1:8" s="30" customFormat="1">
      <c r="A2341" s="915">
        <v>44809</v>
      </c>
      <c r="B2341" s="916" t="s">
        <v>1874</v>
      </c>
      <c r="C2341" s="24" t="s">
        <v>21</v>
      </c>
      <c r="D2341" s="1013">
        <v>10000</v>
      </c>
      <c r="E2341" s="86"/>
      <c r="F2341" s="87">
        <f t="shared" si="38"/>
        <v>283124959</v>
      </c>
      <c r="G2341" s="60">
        <v>3</v>
      </c>
      <c r="H2341" s="29"/>
    </row>
    <row r="2342" spans="1:8" s="30" customFormat="1">
      <c r="A2342" s="915">
        <v>44809</v>
      </c>
      <c r="B2342" s="916" t="s">
        <v>1874</v>
      </c>
      <c r="C2342" s="24" t="s">
        <v>21</v>
      </c>
      <c r="D2342" s="1013">
        <v>10000</v>
      </c>
      <c r="E2342" s="86"/>
      <c r="F2342" s="87">
        <f t="shared" si="38"/>
        <v>283134959</v>
      </c>
      <c r="G2342" s="60">
        <v>3</v>
      </c>
      <c r="H2342" s="29"/>
    </row>
    <row r="2343" spans="1:8" s="30" customFormat="1">
      <c r="A2343" s="915">
        <v>44809</v>
      </c>
      <c r="B2343" s="916" t="s">
        <v>1874</v>
      </c>
      <c r="C2343" s="24" t="s">
        <v>21</v>
      </c>
      <c r="D2343" s="1013">
        <v>10000</v>
      </c>
      <c r="E2343" s="86"/>
      <c r="F2343" s="87">
        <f t="shared" si="38"/>
        <v>283144959</v>
      </c>
      <c r="G2343" s="60">
        <v>3</v>
      </c>
      <c r="H2343" s="29"/>
    </row>
    <row r="2344" spans="1:8" s="30" customFormat="1">
      <c r="A2344" s="915">
        <v>44809</v>
      </c>
      <c r="B2344" s="916" t="s">
        <v>1874</v>
      </c>
      <c r="C2344" s="24" t="s">
        <v>21</v>
      </c>
      <c r="D2344" s="1013">
        <v>10000</v>
      </c>
      <c r="E2344" s="86"/>
      <c r="F2344" s="87">
        <f t="shared" si="38"/>
        <v>283154959</v>
      </c>
      <c r="G2344" s="60">
        <v>3</v>
      </c>
      <c r="H2344" s="29"/>
    </row>
    <row r="2345" spans="1:8" s="30" customFormat="1">
      <c r="A2345" s="915">
        <v>44809</v>
      </c>
      <c r="B2345" s="916" t="s">
        <v>1874</v>
      </c>
      <c r="C2345" s="24" t="s">
        <v>21</v>
      </c>
      <c r="D2345" s="1013">
        <v>10000</v>
      </c>
      <c r="E2345" s="86"/>
      <c r="F2345" s="87">
        <f t="shared" si="38"/>
        <v>283164959</v>
      </c>
      <c r="G2345" s="60">
        <v>3</v>
      </c>
      <c r="H2345" s="29"/>
    </row>
    <row r="2346" spans="1:8" s="30" customFormat="1">
      <c r="A2346" s="915">
        <v>44809</v>
      </c>
      <c r="B2346" s="916" t="s">
        <v>1874</v>
      </c>
      <c r="C2346" s="24" t="s">
        <v>21</v>
      </c>
      <c r="D2346" s="1013">
        <v>5000</v>
      </c>
      <c r="E2346" s="86"/>
      <c r="F2346" s="87">
        <f t="shared" si="38"/>
        <v>283169959</v>
      </c>
      <c r="G2346" s="60">
        <v>3</v>
      </c>
      <c r="H2346" s="29"/>
    </row>
    <row r="2347" spans="1:8" s="30" customFormat="1">
      <c r="A2347" s="915">
        <v>44809</v>
      </c>
      <c r="B2347" s="916" t="s">
        <v>1874</v>
      </c>
      <c r="C2347" s="24" t="s">
        <v>21</v>
      </c>
      <c r="D2347" s="1013">
        <v>10000</v>
      </c>
      <c r="E2347" s="86"/>
      <c r="F2347" s="87">
        <f t="shared" si="38"/>
        <v>283179959</v>
      </c>
      <c r="G2347" s="60">
        <v>3</v>
      </c>
      <c r="H2347" s="29"/>
    </row>
    <row r="2348" spans="1:8" s="30" customFormat="1">
      <c r="A2348" s="915">
        <v>44809</v>
      </c>
      <c r="B2348" s="916" t="s">
        <v>1874</v>
      </c>
      <c r="C2348" s="24" t="s">
        <v>21</v>
      </c>
      <c r="D2348" s="1013">
        <v>10000</v>
      </c>
      <c r="E2348" s="86"/>
      <c r="F2348" s="87">
        <f t="shared" si="38"/>
        <v>283189959</v>
      </c>
      <c r="G2348" s="60">
        <v>3</v>
      </c>
      <c r="H2348" s="29"/>
    </row>
    <row r="2349" spans="1:8" s="30" customFormat="1">
      <c r="A2349" s="915">
        <v>44809</v>
      </c>
      <c r="B2349" s="916" t="s">
        <v>1874</v>
      </c>
      <c r="C2349" s="24" t="s">
        <v>21</v>
      </c>
      <c r="D2349" s="1013">
        <v>20000</v>
      </c>
      <c r="E2349" s="86"/>
      <c r="F2349" s="87">
        <f t="shared" si="38"/>
        <v>283209959</v>
      </c>
      <c r="G2349" s="60">
        <v>3</v>
      </c>
      <c r="H2349" s="29"/>
    </row>
    <row r="2350" spans="1:8" s="30" customFormat="1">
      <c r="A2350" s="915">
        <v>44809</v>
      </c>
      <c r="B2350" s="916" t="s">
        <v>1874</v>
      </c>
      <c r="C2350" s="24" t="s">
        <v>21</v>
      </c>
      <c r="D2350" s="1013">
        <v>10000</v>
      </c>
      <c r="E2350" s="86"/>
      <c r="F2350" s="87">
        <f t="shared" si="38"/>
        <v>283219959</v>
      </c>
      <c r="G2350" s="60">
        <v>3</v>
      </c>
      <c r="H2350" s="29"/>
    </row>
    <row r="2351" spans="1:8" s="30" customFormat="1">
      <c r="A2351" s="915">
        <v>44809</v>
      </c>
      <c r="B2351" s="916" t="s">
        <v>1874</v>
      </c>
      <c r="C2351" s="24" t="s">
        <v>21</v>
      </c>
      <c r="D2351" s="1013">
        <v>10000</v>
      </c>
      <c r="E2351" s="86"/>
      <c r="F2351" s="87">
        <f t="shared" si="38"/>
        <v>283229959</v>
      </c>
      <c r="G2351" s="60">
        <v>3</v>
      </c>
      <c r="H2351" s="29"/>
    </row>
    <row r="2352" spans="1:8" s="30" customFormat="1">
      <c r="A2352" s="915">
        <v>44809</v>
      </c>
      <c r="B2352" s="916" t="s">
        <v>1874</v>
      </c>
      <c r="C2352" s="24" t="s">
        <v>21</v>
      </c>
      <c r="D2352" s="1013">
        <v>10000</v>
      </c>
      <c r="E2352" s="86"/>
      <c r="F2352" s="87">
        <f t="shared" si="38"/>
        <v>283239959</v>
      </c>
      <c r="G2352" s="60">
        <v>3</v>
      </c>
      <c r="H2352" s="29"/>
    </row>
    <row r="2353" spans="1:8" s="30" customFormat="1">
      <c r="A2353" s="915">
        <v>44809</v>
      </c>
      <c r="B2353" s="916" t="s">
        <v>1874</v>
      </c>
      <c r="C2353" s="24" t="s">
        <v>21</v>
      </c>
      <c r="D2353" s="1013">
        <v>10000</v>
      </c>
      <c r="E2353" s="86"/>
      <c r="F2353" s="87">
        <f t="shared" si="38"/>
        <v>283249959</v>
      </c>
      <c r="G2353" s="60">
        <v>3</v>
      </c>
      <c r="H2353" s="29"/>
    </row>
    <row r="2354" spans="1:8" s="30" customFormat="1">
      <c r="A2354" s="915">
        <v>44809</v>
      </c>
      <c r="B2354" s="916" t="s">
        <v>1874</v>
      </c>
      <c r="C2354" s="24" t="s">
        <v>21</v>
      </c>
      <c r="D2354" s="1013">
        <v>1000</v>
      </c>
      <c r="E2354" s="86"/>
      <c r="F2354" s="87">
        <f t="shared" si="38"/>
        <v>283250959</v>
      </c>
      <c r="G2354" s="60">
        <v>3</v>
      </c>
      <c r="H2354" s="29"/>
    </row>
    <row r="2355" spans="1:8" s="30" customFormat="1">
      <c r="A2355" s="915">
        <v>44809</v>
      </c>
      <c r="B2355" s="916" t="s">
        <v>1874</v>
      </c>
      <c r="C2355" s="24" t="s">
        <v>21</v>
      </c>
      <c r="D2355" s="1013">
        <v>10000</v>
      </c>
      <c r="E2355" s="86"/>
      <c r="F2355" s="87">
        <f t="shared" si="38"/>
        <v>283260959</v>
      </c>
      <c r="G2355" s="60">
        <v>3</v>
      </c>
      <c r="H2355" s="29"/>
    </row>
    <row r="2356" spans="1:8" s="30" customFormat="1">
      <c r="A2356" s="915">
        <v>44809</v>
      </c>
      <c r="B2356" s="916" t="s">
        <v>1874</v>
      </c>
      <c r="C2356" s="24" t="s">
        <v>21</v>
      </c>
      <c r="D2356" s="1013">
        <v>10000</v>
      </c>
      <c r="E2356" s="86"/>
      <c r="F2356" s="87">
        <f t="shared" si="38"/>
        <v>283270959</v>
      </c>
      <c r="G2356" s="60">
        <v>3</v>
      </c>
      <c r="H2356" s="29"/>
    </row>
    <row r="2357" spans="1:8" s="30" customFormat="1">
      <c r="A2357" s="915">
        <v>44809</v>
      </c>
      <c r="B2357" s="916" t="s">
        <v>1874</v>
      </c>
      <c r="C2357" s="24" t="s">
        <v>21</v>
      </c>
      <c r="D2357" s="1013">
        <v>10000</v>
      </c>
      <c r="E2357" s="86"/>
      <c r="F2357" s="87">
        <f t="shared" si="38"/>
        <v>283280959</v>
      </c>
      <c r="G2357" s="60">
        <v>3</v>
      </c>
      <c r="H2357" s="29"/>
    </row>
    <row r="2358" spans="1:8" s="30" customFormat="1">
      <c r="A2358" s="915">
        <v>44809</v>
      </c>
      <c r="B2358" s="916" t="s">
        <v>1874</v>
      </c>
      <c r="C2358" s="24" t="s">
        <v>21</v>
      </c>
      <c r="D2358" s="1013">
        <v>10000</v>
      </c>
      <c r="E2358" s="86"/>
      <c r="F2358" s="87">
        <f t="shared" si="38"/>
        <v>283290959</v>
      </c>
      <c r="G2358" s="60">
        <v>3</v>
      </c>
      <c r="H2358" s="29"/>
    </row>
    <row r="2359" spans="1:8" s="30" customFormat="1">
      <c r="A2359" s="915">
        <v>44809</v>
      </c>
      <c r="B2359" s="916" t="s">
        <v>1874</v>
      </c>
      <c r="C2359" s="24" t="s">
        <v>21</v>
      </c>
      <c r="D2359" s="1013">
        <v>10000</v>
      </c>
      <c r="E2359" s="86"/>
      <c r="F2359" s="87">
        <f t="shared" si="38"/>
        <v>283300959</v>
      </c>
      <c r="G2359" s="60">
        <v>3</v>
      </c>
      <c r="H2359" s="29"/>
    </row>
    <row r="2360" spans="1:8" s="30" customFormat="1">
      <c r="A2360" s="915">
        <v>44809</v>
      </c>
      <c r="B2360" s="916" t="s">
        <v>1874</v>
      </c>
      <c r="C2360" s="24" t="s">
        <v>21</v>
      </c>
      <c r="D2360" s="1013">
        <v>5000</v>
      </c>
      <c r="E2360" s="86"/>
      <c r="F2360" s="87">
        <f t="shared" si="38"/>
        <v>283305959</v>
      </c>
      <c r="G2360" s="60">
        <v>3</v>
      </c>
      <c r="H2360" s="29"/>
    </row>
    <row r="2361" spans="1:8" s="30" customFormat="1">
      <c r="A2361" s="915">
        <v>44809</v>
      </c>
      <c r="B2361" s="916" t="s">
        <v>1874</v>
      </c>
      <c r="C2361" s="24" t="s">
        <v>21</v>
      </c>
      <c r="D2361" s="1013">
        <v>10000</v>
      </c>
      <c r="E2361" s="86"/>
      <c r="F2361" s="87">
        <f t="shared" si="38"/>
        <v>283315959</v>
      </c>
      <c r="G2361" s="60">
        <v>3</v>
      </c>
      <c r="H2361" s="29"/>
    </row>
    <row r="2362" spans="1:8" s="30" customFormat="1">
      <c r="A2362" s="915">
        <v>44809</v>
      </c>
      <c r="B2362" s="916" t="s">
        <v>1874</v>
      </c>
      <c r="C2362" s="24" t="s">
        <v>21</v>
      </c>
      <c r="D2362" s="1013">
        <v>10000</v>
      </c>
      <c r="E2362" s="86"/>
      <c r="F2362" s="87">
        <f t="shared" si="38"/>
        <v>283325959</v>
      </c>
      <c r="G2362" s="60">
        <v>3</v>
      </c>
      <c r="H2362" s="29"/>
    </row>
    <row r="2363" spans="1:8" s="30" customFormat="1">
      <c r="A2363" s="915">
        <v>44809</v>
      </c>
      <c r="B2363" s="916" t="s">
        <v>1874</v>
      </c>
      <c r="C2363" s="24" t="s">
        <v>21</v>
      </c>
      <c r="D2363" s="1013">
        <v>10000</v>
      </c>
      <c r="E2363" s="86"/>
      <c r="F2363" s="87">
        <f t="shared" si="38"/>
        <v>283335959</v>
      </c>
      <c r="G2363" s="60">
        <v>3</v>
      </c>
      <c r="H2363" s="29"/>
    </row>
    <row r="2364" spans="1:8" s="30" customFormat="1">
      <c r="A2364" s="915">
        <v>44809</v>
      </c>
      <c r="B2364" s="916" t="s">
        <v>1874</v>
      </c>
      <c r="C2364" s="24" t="s">
        <v>21</v>
      </c>
      <c r="D2364" s="1013">
        <v>10000</v>
      </c>
      <c r="E2364" s="86"/>
      <c r="F2364" s="87">
        <f t="shared" si="38"/>
        <v>283345959</v>
      </c>
      <c r="G2364" s="60">
        <v>3</v>
      </c>
      <c r="H2364" s="29"/>
    </row>
    <row r="2365" spans="1:8" s="30" customFormat="1">
      <c r="A2365" s="915">
        <v>44809</v>
      </c>
      <c r="B2365" s="916" t="s">
        <v>1874</v>
      </c>
      <c r="C2365" s="24" t="s">
        <v>21</v>
      </c>
      <c r="D2365" s="1013">
        <v>5000</v>
      </c>
      <c r="E2365" s="86"/>
      <c r="F2365" s="87">
        <f t="shared" si="38"/>
        <v>283350959</v>
      </c>
      <c r="G2365" s="60">
        <v>3</v>
      </c>
      <c r="H2365" s="29"/>
    </row>
    <row r="2366" spans="1:8" s="30" customFormat="1">
      <c r="A2366" s="915">
        <v>44809</v>
      </c>
      <c r="B2366" s="916" t="s">
        <v>1874</v>
      </c>
      <c r="C2366" s="24" t="s">
        <v>21</v>
      </c>
      <c r="D2366" s="1013">
        <v>10000</v>
      </c>
      <c r="E2366" s="86"/>
      <c r="F2366" s="87">
        <f t="shared" si="38"/>
        <v>283360959</v>
      </c>
      <c r="G2366" s="60">
        <v>3</v>
      </c>
      <c r="H2366" s="29"/>
    </row>
    <row r="2367" spans="1:8" s="30" customFormat="1">
      <c r="A2367" s="915">
        <v>44809</v>
      </c>
      <c r="B2367" s="916" t="s">
        <v>1874</v>
      </c>
      <c r="C2367" s="24" t="s">
        <v>21</v>
      </c>
      <c r="D2367" s="1013">
        <v>10000</v>
      </c>
      <c r="E2367" s="86"/>
      <c r="F2367" s="87">
        <f t="shared" si="38"/>
        <v>283370959</v>
      </c>
      <c r="G2367" s="60">
        <v>3</v>
      </c>
      <c r="H2367" s="29"/>
    </row>
    <row r="2368" spans="1:8" s="30" customFormat="1">
      <c r="A2368" s="915">
        <v>44809</v>
      </c>
      <c r="B2368" s="916" t="s">
        <v>1874</v>
      </c>
      <c r="C2368" s="106" t="s">
        <v>2447</v>
      </c>
      <c r="D2368" s="1013">
        <v>100000</v>
      </c>
      <c r="E2368" s="86"/>
      <c r="F2368" s="87">
        <f t="shared" si="38"/>
        <v>283470959</v>
      </c>
      <c r="G2368" s="60">
        <v>3</v>
      </c>
      <c r="H2368" s="29"/>
    </row>
    <row r="2369" spans="1:8" s="30" customFormat="1">
      <c r="A2369" s="915">
        <v>44809</v>
      </c>
      <c r="B2369" s="916" t="s">
        <v>1874</v>
      </c>
      <c r="C2369" s="24" t="s">
        <v>21</v>
      </c>
      <c r="D2369" s="1013">
        <v>10000</v>
      </c>
      <c r="E2369" s="86"/>
      <c r="F2369" s="87">
        <f t="shared" si="38"/>
        <v>283480959</v>
      </c>
      <c r="G2369" s="60">
        <v>3</v>
      </c>
      <c r="H2369" s="29"/>
    </row>
    <row r="2370" spans="1:8" s="30" customFormat="1">
      <c r="A2370" s="915">
        <v>44809</v>
      </c>
      <c r="B2370" s="916" t="s">
        <v>1874</v>
      </c>
      <c r="C2370" s="24" t="s">
        <v>21</v>
      </c>
      <c r="D2370" s="1013">
        <v>10000</v>
      </c>
      <c r="E2370" s="86"/>
      <c r="F2370" s="87">
        <f t="shared" si="38"/>
        <v>283490959</v>
      </c>
      <c r="G2370" s="60">
        <v>3</v>
      </c>
      <c r="H2370" s="29"/>
    </row>
    <row r="2371" spans="1:8" s="30" customFormat="1">
      <c r="A2371" s="915">
        <v>44809</v>
      </c>
      <c r="B2371" s="916" t="s">
        <v>1874</v>
      </c>
      <c r="C2371" s="24" t="s">
        <v>21</v>
      </c>
      <c r="D2371" s="1013">
        <v>10000</v>
      </c>
      <c r="E2371" s="86"/>
      <c r="F2371" s="87">
        <f t="shared" si="38"/>
        <v>283500959</v>
      </c>
      <c r="G2371" s="60">
        <v>3</v>
      </c>
      <c r="H2371" s="29"/>
    </row>
    <row r="2372" spans="1:8" s="30" customFormat="1">
      <c r="A2372" s="915">
        <v>44809</v>
      </c>
      <c r="B2372" s="916" t="s">
        <v>1874</v>
      </c>
      <c r="C2372" s="24" t="s">
        <v>21</v>
      </c>
      <c r="D2372" s="1013">
        <v>20000</v>
      </c>
      <c r="E2372" s="86"/>
      <c r="F2372" s="87">
        <f t="shared" si="38"/>
        <v>283520959</v>
      </c>
      <c r="G2372" s="60">
        <v>3</v>
      </c>
      <c r="H2372" s="29"/>
    </row>
    <row r="2373" spans="1:8" s="30" customFormat="1">
      <c r="A2373" s="915">
        <v>44809</v>
      </c>
      <c r="B2373" s="916" t="s">
        <v>1874</v>
      </c>
      <c r="C2373" s="24" t="s">
        <v>21</v>
      </c>
      <c r="D2373" s="1013">
        <v>10000</v>
      </c>
      <c r="E2373" s="86"/>
      <c r="F2373" s="87">
        <f t="shared" si="38"/>
        <v>283530959</v>
      </c>
      <c r="G2373" s="60">
        <v>3</v>
      </c>
      <c r="H2373" s="29"/>
    </row>
    <row r="2374" spans="1:8" s="30" customFormat="1">
      <c r="A2374" s="915">
        <v>44809</v>
      </c>
      <c r="B2374" s="916" t="s">
        <v>1874</v>
      </c>
      <c r="C2374" s="24" t="s">
        <v>21</v>
      </c>
      <c r="D2374" s="1013">
        <v>10000</v>
      </c>
      <c r="E2374" s="86"/>
      <c r="F2374" s="87">
        <f t="shared" si="38"/>
        <v>283540959</v>
      </c>
      <c r="G2374" s="60">
        <v>3</v>
      </c>
      <c r="H2374" s="29"/>
    </row>
    <row r="2375" spans="1:8" s="30" customFormat="1">
      <c r="A2375" s="915">
        <v>44809</v>
      </c>
      <c r="B2375" s="916" t="s">
        <v>1874</v>
      </c>
      <c r="C2375" s="24" t="s">
        <v>21</v>
      </c>
      <c r="D2375" s="1013">
        <v>10000</v>
      </c>
      <c r="E2375" s="86"/>
      <c r="F2375" s="87">
        <f t="shared" si="38"/>
        <v>283550959</v>
      </c>
      <c r="G2375" s="60">
        <v>3</v>
      </c>
      <c r="H2375" s="29"/>
    </row>
    <row r="2376" spans="1:8" s="30" customFormat="1">
      <c r="A2376" s="915">
        <v>44810</v>
      </c>
      <c r="B2376" s="916" t="s">
        <v>1875</v>
      </c>
      <c r="C2376" s="24" t="s">
        <v>21</v>
      </c>
      <c r="D2376" s="1013">
        <v>10000</v>
      </c>
      <c r="E2376" s="86"/>
      <c r="F2376" s="87">
        <f t="shared" si="38"/>
        <v>283560959</v>
      </c>
      <c r="G2376" s="60">
        <v>3</v>
      </c>
      <c r="H2376" s="29"/>
    </row>
    <row r="2377" spans="1:8" s="30" customFormat="1">
      <c r="A2377" s="915">
        <v>44810</v>
      </c>
      <c r="B2377" s="916" t="s">
        <v>1875</v>
      </c>
      <c r="C2377" s="24" t="s">
        <v>21</v>
      </c>
      <c r="D2377" s="1013">
        <v>10000</v>
      </c>
      <c r="E2377" s="86"/>
      <c r="F2377" s="87">
        <f t="shared" si="38"/>
        <v>283570959</v>
      </c>
      <c r="G2377" s="60">
        <v>3</v>
      </c>
      <c r="H2377" s="29"/>
    </row>
    <row r="2378" spans="1:8" s="30" customFormat="1">
      <c r="A2378" s="915">
        <v>44810</v>
      </c>
      <c r="B2378" s="916" t="s">
        <v>1875</v>
      </c>
      <c r="C2378" s="24" t="s">
        <v>21</v>
      </c>
      <c r="D2378" s="1013">
        <v>10000</v>
      </c>
      <c r="E2378" s="86"/>
      <c r="F2378" s="87">
        <f t="shared" si="38"/>
        <v>283580959</v>
      </c>
      <c r="G2378" s="60">
        <v>3</v>
      </c>
      <c r="H2378" s="29"/>
    </row>
    <row r="2379" spans="1:8" s="30" customFormat="1">
      <c r="A2379" s="915">
        <v>44810</v>
      </c>
      <c r="B2379" s="916" t="s">
        <v>1875</v>
      </c>
      <c r="C2379" s="24" t="s">
        <v>21</v>
      </c>
      <c r="D2379" s="1013">
        <v>10000</v>
      </c>
      <c r="E2379" s="86"/>
      <c r="F2379" s="87">
        <f t="shared" si="38"/>
        <v>283590959</v>
      </c>
      <c r="G2379" s="60">
        <v>3</v>
      </c>
      <c r="H2379" s="29"/>
    </row>
    <row r="2380" spans="1:8" s="30" customFormat="1">
      <c r="A2380" s="915">
        <v>44810</v>
      </c>
      <c r="B2380" s="916" t="s">
        <v>1875</v>
      </c>
      <c r="C2380" s="24" t="s">
        <v>21</v>
      </c>
      <c r="D2380" s="1013">
        <v>10000</v>
      </c>
      <c r="E2380" s="86"/>
      <c r="F2380" s="87">
        <f t="shared" si="38"/>
        <v>283600959</v>
      </c>
      <c r="G2380" s="60">
        <v>3</v>
      </c>
      <c r="H2380" s="29"/>
    </row>
    <row r="2381" spans="1:8" s="30" customFormat="1">
      <c r="A2381" s="915">
        <v>44810</v>
      </c>
      <c r="B2381" s="916" t="s">
        <v>1875</v>
      </c>
      <c r="C2381" s="24" t="s">
        <v>21</v>
      </c>
      <c r="D2381" s="1013">
        <v>10000</v>
      </c>
      <c r="E2381" s="86"/>
      <c r="F2381" s="87">
        <f t="shared" si="38"/>
        <v>283610959</v>
      </c>
      <c r="G2381" s="60">
        <v>3</v>
      </c>
      <c r="H2381" s="29"/>
    </row>
    <row r="2382" spans="1:8" s="30" customFormat="1">
      <c r="A2382" s="915">
        <v>44810</v>
      </c>
      <c r="B2382" s="916" t="s">
        <v>1875</v>
      </c>
      <c r="C2382" s="24" t="s">
        <v>21</v>
      </c>
      <c r="D2382" s="1013">
        <v>10000</v>
      </c>
      <c r="E2382" s="86"/>
      <c r="F2382" s="87">
        <f t="shared" si="38"/>
        <v>283620959</v>
      </c>
      <c r="G2382" s="60">
        <v>3</v>
      </c>
      <c r="H2382" s="29"/>
    </row>
    <row r="2383" spans="1:8" s="30" customFormat="1">
      <c r="A2383" s="915">
        <v>44810</v>
      </c>
      <c r="B2383" s="916" t="s">
        <v>1875</v>
      </c>
      <c r="C2383" s="24" t="s">
        <v>21</v>
      </c>
      <c r="D2383" s="1013">
        <v>10000</v>
      </c>
      <c r="E2383" s="86"/>
      <c r="F2383" s="87">
        <f t="shared" si="38"/>
        <v>283630959</v>
      </c>
      <c r="G2383" s="60">
        <v>3</v>
      </c>
      <c r="H2383" s="29"/>
    </row>
    <row r="2384" spans="1:8" s="30" customFormat="1">
      <c r="A2384" s="915">
        <v>44810</v>
      </c>
      <c r="B2384" s="916" t="s">
        <v>1875</v>
      </c>
      <c r="C2384" s="24" t="s">
        <v>21</v>
      </c>
      <c r="D2384" s="1013">
        <v>10000</v>
      </c>
      <c r="E2384" s="86"/>
      <c r="F2384" s="87">
        <f t="shared" si="38"/>
        <v>283640959</v>
      </c>
      <c r="G2384" s="60">
        <v>3</v>
      </c>
      <c r="H2384" s="29"/>
    </row>
    <row r="2385" spans="1:8" s="30" customFormat="1">
      <c r="A2385" s="915">
        <v>44810</v>
      </c>
      <c r="B2385" s="916" t="s">
        <v>1875</v>
      </c>
      <c r="C2385" s="24" t="s">
        <v>21</v>
      </c>
      <c r="D2385" s="1013">
        <v>10000</v>
      </c>
      <c r="E2385" s="86"/>
      <c r="F2385" s="87">
        <f t="shared" si="38"/>
        <v>283650959</v>
      </c>
      <c r="G2385" s="60">
        <v>3</v>
      </c>
      <c r="H2385" s="29"/>
    </row>
    <row r="2386" spans="1:8" s="30" customFormat="1">
      <c r="A2386" s="915">
        <v>44810</v>
      </c>
      <c r="B2386" s="916" t="s">
        <v>1875</v>
      </c>
      <c r="C2386" s="24" t="s">
        <v>21</v>
      </c>
      <c r="D2386" s="1013">
        <v>10000</v>
      </c>
      <c r="E2386" s="86"/>
      <c r="F2386" s="87">
        <f t="shared" si="38"/>
        <v>283660959</v>
      </c>
      <c r="G2386" s="60">
        <v>3</v>
      </c>
      <c r="H2386" s="29"/>
    </row>
    <row r="2387" spans="1:8" s="30" customFormat="1">
      <c r="A2387" s="915">
        <v>44810</v>
      </c>
      <c r="B2387" s="916" t="s">
        <v>1875</v>
      </c>
      <c r="C2387" s="24" t="s">
        <v>21</v>
      </c>
      <c r="D2387" s="1013">
        <v>10000</v>
      </c>
      <c r="E2387" s="86"/>
      <c r="F2387" s="87">
        <f t="shared" si="38"/>
        <v>283670959</v>
      </c>
      <c r="G2387" s="60">
        <v>3</v>
      </c>
      <c r="H2387" s="29"/>
    </row>
    <row r="2388" spans="1:8" s="30" customFormat="1">
      <c r="A2388" s="915">
        <v>44810</v>
      </c>
      <c r="B2388" s="916" t="s">
        <v>1875</v>
      </c>
      <c r="C2388" s="24" t="s">
        <v>21</v>
      </c>
      <c r="D2388" s="1013">
        <v>20000</v>
      </c>
      <c r="E2388" s="86"/>
      <c r="F2388" s="87">
        <f t="shared" si="38"/>
        <v>283690959</v>
      </c>
      <c r="G2388" s="60">
        <v>3</v>
      </c>
      <c r="H2388" s="29"/>
    </row>
    <row r="2389" spans="1:8" s="30" customFormat="1">
      <c r="A2389" s="915">
        <v>44810</v>
      </c>
      <c r="B2389" s="916" t="s">
        <v>1875</v>
      </c>
      <c r="C2389" s="24" t="s">
        <v>21</v>
      </c>
      <c r="D2389" s="1013">
        <v>10000</v>
      </c>
      <c r="E2389" s="86"/>
      <c r="F2389" s="87">
        <f t="shared" si="38"/>
        <v>283700959</v>
      </c>
      <c r="G2389" s="60">
        <v>3</v>
      </c>
      <c r="H2389" s="29"/>
    </row>
    <row r="2390" spans="1:8" s="30" customFormat="1">
      <c r="A2390" s="915">
        <v>44810</v>
      </c>
      <c r="B2390" s="916" t="s">
        <v>1875</v>
      </c>
      <c r="C2390" s="24" t="s">
        <v>21</v>
      </c>
      <c r="D2390" s="1013">
        <v>10000</v>
      </c>
      <c r="E2390" s="86"/>
      <c r="F2390" s="87">
        <f t="shared" si="38"/>
        <v>283710959</v>
      </c>
      <c r="G2390" s="60">
        <v>3</v>
      </c>
      <c r="H2390" s="29"/>
    </row>
    <row r="2391" spans="1:8" s="30" customFormat="1">
      <c r="A2391" s="915">
        <v>44810</v>
      </c>
      <c r="B2391" s="916" t="s">
        <v>1875</v>
      </c>
      <c r="C2391" s="24" t="s">
        <v>21</v>
      </c>
      <c r="D2391" s="1013">
        <v>10000</v>
      </c>
      <c r="E2391" s="86"/>
      <c r="F2391" s="87">
        <f t="shared" si="38"/>
        <v>283720959</v>
      </c>
      <c r="G2391" s="60">
        <v>3</v>
      </c>
      <c r="H2391" s="29"/>
    </row>
    <row r="2392" spans="1:8" s="30" customFormat="1">
      <c r="A2392" s="915">
        <v>44810</v>
      </c>
      <c r="B2392" s="916" t="s">
        <v>1875</v>
      </c>
      <c r="C2392" s="24" t="s">
        <v>21</v>
      </c>
      <c r="D2392" s="1013">
        <v>20000</v>
      </c>
      <c r="E2392" s="86"/>
      <c r="F2392" s="87">
        <f t="shared" si="38"/>
        <v>283740959</v>
      </c>
      <c r="G2392" s="60">
        <v>3</v>
      </c>
      <c r="H2392" s="29"/>
    </row>
    <row r="2393" spans="1:8" s="30" customFormat="1">
      <c r="A2393" s="915">
        <v>44810</v>
      </c>
      <c r="B2393" s="916" t="s">
        <v>1875</v>
      </c>
      <c r="C2393" s="24" t="s">
        <v>21</v>
      </c>
      <c r="D2393" s="1013">
        <v>10000</v>
      </c>
      <c r="E2393" s="86"/>
      <c r="F2393" s="87">
        <f t="shared" si="38"/>
        <v>283750959</v>
      </c>
      <c r="G2393" s="60">
        <v>3</v>
      </c>
      <c r="H2393" s="29"/>
    </row>
    <row r="2394" spans="1:8" s="30" customFormat="1">
      <c r="A2394" s="915">
        <v>44810</v>
      </c>
      <c r="B2394" s="916" t="s">
        <v>1875</v>
      </c>
      <c r="C2394" s="24" t="s">
        <v>21</v>
      </c>
      <c r="D2394" s="1013">
        <v>10000</v>
      </c>
      <c r="E2394" s="86"/>
      <c r="F2394" s="87">
        <f t="shared" si="38"/>
        <v>283760959</v>
      </c>
      <c r="G2394" s="60">
        <v>3</v>
      </c>
      <c r="H2394" s="29"/>
    </row>
    <row r="2395" spans="1:8" s="30" customFormat="1">
      <c r="A2395" s="915">
        <v>44810</v>
      </c>
      <c r="B2395" s="916" t="s">
        <v>1875</v>
      </c>
      <c r="C2395" s="24" t="s">
        <v>21</v>
      </c>
      <c r="D2395" s="1013">
        <v>10000</v>
      </c>
      <c r="E2395" s="86"/>
      <c r="F2395" s="87">
        <f t="shared" si="38"/>
        <v>283770959</v>
      </c>
      <c r="G2395" s="60">
        <v>3</v>
      </c>
      <c r="H2395" s="29"/>
    </row>
    <row r="2396" spans="1:8" s="30" customFormat="1">
      <c r="A2396" s="915">
        <v>44810</v>
      </c>
      <c r="B2396" s="916" t="s">
        <v>1875</v>
      </c>
      <c r="C2396" s="24" t="s">
        <v>21</v>
      </c>
      <c r="D2396" s="1013">
        <v>10000</v>
      </c>
      <c r="E2396" s="86"/>
      <c r="F2396" s="87">
        <f t="shared" si="38"/>
        <v>283780959</v>
      </c>
      <c r="G2396" s="60">
        <v>3</v>
      </c>
      <c r="H2396" s="29"/>
    </row>
    <row r="2397" spans="1:8" s="30" customFormat="1">
      <c r="A2397" s="915">
        <v>44810</v>
      </c>
      <c r="B2397" s="916" t="s">
        <v>1875</v>
      </c>
      <c r="C2397" s="24" t="s">
        <v>21</v>
      </c>
      <c r="D2397" s="1013">
        <v>10000</v>
      </c>
      <c r="E2397" s="86"/>
      <c r="F2397" s="87">
        <f t="shared" si="38"/>
        <v>283790959</v>
      </c>
      <c r="G2397" s="60">
        <v>3</v>
      </c>
      <c r="H2397" s="29"/>
    </row>
    <row r="2398" spans="1:8" s="30" customFormat="1">
      <c r="A2398" s="915">
        <v>44810</v>
      </c>
      <c r="B2398" s="916" t="s">
        <v>1875</v>
      </c>
      <c r="C2398" s="24" t="s">
        <v>21</v>
      </c>
      <c r="D2398" s="1013">
        <v>20000</v>
      </c>
      <c r="E2398" s="86"/>
      <c r="F2398" s="87">
        <f t="shared" si="38"/>
        <v>283810959</v>
      </c>
      <c r="G2398" s="60">
        <v>3</v>
      </c>
      <c r="H2398" s="29"/>
    </row>
    <row r="2399" spans="1:8" s="30" customFormat="1">
      <c r="A2399" s="915">
        <v>44810</v>
      </c>
      <c r="B2399" s="916" t="s">
        <v>1875</v>
      </c>
      <c r="C2399" s="24" t="s">
        <v>21</v>
      </c>
      <c r="D2399" s="1013">
        <v>10000</v>
      </c>
      <c r="E2399" s="86"/>
      <c r="F2399" s="87">
        <f t="shared" si="38"/>
        <v>283820959</v>
      </c>
      <c r="G2399" s="60">
        <v>3</v>
      </c>
      <c r="H2399" s="29"/>
    </row>
    <row r="2400" spans="1:8" s="30" customFormat="1">
      <c r="A2400" s="915">
        <v>44810</v>
      </c>
      <c r="B2400" s="916" t="s">
        <v>1875</v>
      </c>
      <c r="C2400" s="24" t="s">
        <v>21</v>
      </c>
      <c r="D2400" s="1013">
        <v>10000</v>
      </c>
      <c r="E2400" s="86"/>
      <c r="F2400" s="87">
        <f t="shared" si="38"/>
        <v>283830959</v>
      </c>
      <c r="G2400" s="60">
        <v>3</v>
      </c>
      <c r="H2400" s="29"/>
    </row>
    <row r="2401" spans="1:8" s="30" customFormat="1">
      <c r="A2401" s="915">
        <v>44810</v>
      </c>
      <c r="B2401" s="916" t="s">
        <v>1875</v>
      </c>
      <c r="C2401" s="24" t="s">
        <v>21</v>
      </c>
      <c r="D2401" s="1013">
        <v>10000</v>
      </c>
      <c r="E2401" s="86"/>
      <c r="F2401" s="87">
        <f t="shared" si="38"/>
        <v>283840959</v>
      </c>
      <c r="G2401" s="60">
        <v>3</v>
      </c>
      <c r="H2401" s="29"/>
    </row>
    <row r="2402" spans="1:8" s="30" customFormat="1">
      <c r="A2402" s="915">
        <v>44810</v>
      </c>
      <c r="B2402" s="916" t="s">
        <v>1875</v>
      </c>
      <c r="C2402" s="24" t="s">
        <v>21</v>
      </c>
      <c r="D2402" s="1013">
        <v>10000</v>
      </c>
      <c r="E2402" s="86"/>
      <c r="F2402" s="87">
        <f t="shared" si="38"/>
        <v>283850959</v>
      </c>
      <c r="G2402" s="60">
        <v>3</v>
      </c>
      <c r="H2402" s="29"/>
    </row>
    <row r="2403" spans="1:8" s="30" customFormat="1">
      <c r="A2403" s="915">
        <v>44810</v>
      </c>
      <c r="B2403" s="916" t="s">
        <v>1875</v>
      </c>
      <c r="C2403" s="106" t="s">
        <v>2095</v>
      </c>
      <c r="D2403" s="1013">
        <v>1000000</v>
      </c>
      <c r="E2403" s="86"/>
      <c r="F2403" s="87">
        <f t="shared" si="38"/>
        <v>284850959</v>
      </c>
      <c r="G2403" s="60">
        <v>3</v>
      </c>
      <c r="H2403" s="29"/>
    </row>
    <row r="2404" spans="1:8" s="30" customFormat="1">
      <c r="A2404" s="915">
        <v>44810</v>
      </c>
      <c r="B2404" s="916" t="s">
        <v>1875</v>
      </c>
      <c r="C2404" s="24" t="s">
        <v>21</v>
      </c>
      <c r="D2404" s="1013">
        <v>10000</v>
      </c>
      <c r="E2404" s="86"/>
      <c r="F2404" s="87">
        <f t="shared" ref="F2404:F2467" si="39">F2403+D2404-E2404</f>
        <v>284860959</v>
      </c>
      <c r="G2404" s="60">
        <v>3</v>
      </c>
      <c r="H2404" s="29"/>
    </row>
    <row r="2405" spans="1:8" s="30" customFormat="1">
      <c r="A2405" s="915">
        <v>44810</v>
      </c>
      <c r="B2405" s="916" t="s">
        <v>1875</v>
      </c>
      <c r="C2405" s="24" t="s">
        <v>21</v>
      </c>
      <c r="D2405" s="1013">
        <v>1000</v>
      </c>
      <c r="E2405" s="86"/>
      <c r="F2405" s="87">
        <f t="shared" si="39"/>
        <v>284861959</v>
      </c>
      <c r="G2405" s="60">
        <v>3</v>
      </c>
      <c r="H2405" s="29"/>
    </row>
    <row r="2406" spans="1:8" s="30" customFormat="1">
      <c r="A2406" s="915">
        <v>44810</v>
      </c>
      <c r="B2406" s="916" t="s">
        <v>1875</v>
      </c>
      <c r="C2406" s="24" t="s">
        <v>21</v>
      </c>
      <c r="D2406" s="1013">
        <v>10000</v>
      </c>
      <c r="E2406" s="86"/>
      <c r="F2406" s="87">
        <f t="shared" si="39"/>
        <v>284871959</v>
      </c>
      <c r="G2406" s="60">
        <v>3</v>
      </c>
      <c r="H2406" s="29"/>
    </row>
    <row r="2407" spans="1:8" s="30" customFormat="1">
      <c r="A2407" s="915">
        <v>44810</v>
      </c>
      <c r="B2407" s="916" t="s">
        <v>1875</v>
      </c>
      <c r="C2407" s="24" t="s">
        <v>21</v>
      </c>
      <c r="D2407" s="1013">
        <v>100</v>
      </c>
      <c r="E2407" s="86"/>
      <c r="F2407" s="87">
        <f t="shared" si="39"/>
        <v>284872059</v>
      </c>
      <c r="G2407" s="60">
        <v>3</v>
      </c>
      <c r="H2407" s="29"/>
    </row>
    <row r="2408" spans="1:8" s="30" customFormat="1">
      <c r="A2408" s="915">
        <v>44810</v>
      </c>
      <c r="B2408" s="916" t="s">
        <v>1875</v>
      </c>
      <c r="C2408" s="24" t="s">
        <v>21</v>
      </c>
      <c r="D2408" s="1013">
        <v>10000</v>
      </c>
      <c r="E2408" s="86"/>
      <c r="F2408" s="87">
        <f t="shared" si="39"/>
        <v>284882059</v>
      </c>
      <c r="G2408" s="60">
        <v>3</v>
      </c>
      <c r="H2408" s="29"/>
    </row>
    <row r="2409" spans="1:8" s="30" customFormat="1">
      <c r="A2409" s="915">
        <v>44810</v>
      </c>
      <c r="B2409" s="916" t="s">
        <v>1875</v>
      </c>
      <c r="C2409" s="24" t="s">
        <v>21</v>
      </c>
      <c r="D2409" s="1013">
        <v>10000</v>
      </c>
      <c r="E2409" s="86"/>
      <c r="F2409" s="87">
        <f t="shared" si="39"/>
        <v>284892059</v>
      </c>
      <c r="G2409" s="60">
        <v>3</v>
      </c>
      <c r="H2409" s="29"/>
    </row>
    <row r="2410" spans="1:8" s="30" customFormat="1" ht="25.5">
      <c r="A2410" s="915">
        <v>44811</v>
      </c>
      <c r="B2410" s="916" t="s">
        <v>1876</v>
      </c>
      <c r="C2410" s="24" t="s">
        <v>2478</v>
      </c>
      <c r="D2410" s="1013">
        <v>200000</v>
      </c>
      <c r="E2410" s="86"/>
      <c r="F2410" s="87">
        <f t="shared" si="39"/>
        <v>285092059</v>
      </c>
      <c r="G2410" s="60">
        <v>3</v>
      </c>
      <c r="H2410" s="29"/>
    </row>
    <row r="2411" spans="1:8" s="30" customFormat="1">
      <c r="A2411" s="915">
        <v>44811</v>
      </c>
      <c r="B2411" s="916" t="s">
        <v>1876</v>
      </c>
      <c r="C2411" s="106" t="s">
        <v>117</v>
      </c>
      <c r="D2411" s="1013">
        <v>100000</v>
      </c>
      <c r="E2411" s="86"/>
      <c r="F2411" s="87">
        <f t="shared" si="39"/>
        <v>285192059</v>
      </c>
      <c r="G2411" s="60">
        <v>3</v>
      </c>
      <c r="H2411" s="29"/>
    </row>
    <row r="2412" spans="1:8" s="30" customFormat="1">
      <c r="A2412" s="915">
        <v>44811</v>
      </c>
      <c r="B2412" s="916" t="s">
        <v>1876</v>
      </c>
      <c r="C2412" s="24" t="s">
        <v>21</v>
      </c>
      <c r="D2412" s="1013">
        <v>10000</v>
      </c>
      <c r="E2412" s="86"/>
      <c r="F2412" s="87">
        <f t="shared" si="39"/>
        <v>285202059</v>
      </c>
      <c r="G2412" s="60">
        <v>3</v>
      </c>
      <c r="H2412" s="29"/>
    </row>
    <row r="2413" spans="1:8" s="30" customFormat="1">
      <c r="A2413" s="915">
        <v>44811</v>
      </c>
      <c r="B2413" s="916" t="s">
        <v>1876</v>
      </c>
      <c r="C2413" s="24" t="s">
        <v>21</v>
      </c>
      <c r="D2413" s="1013">
        <v>10000</v>
      </c>
      <c r="E2413" s="86"/>
      <c r="F2413" s="87">
        <f t="shared" si="39"/>
        <v>285212059</v>
      </c>
      <c r="G2413" s="60">
        <v>3</v>
      </c>
      <c r="H2413" s="29"/>
    </row>
    <row r="2414" spans="1:8" s="30" customFormat="1">
      <c r="A2414" s="915">
        <v>44811</v>
      </c>
      <c r="B2414" s="916" t="s">
        <v>1876</v>
      </c>
      <c r="C2414" s="106" t="s">
        <v>2096</v>
      </c>
      <c r="D2414" s="1013">
        <v>50000</v>
      </c>
      <c r="E2414" s="86"/>
      <c r="F2414" s="87">
        <f t="shared" si="39"/>
        <v>285262059</v>
      </c>
      <c r="G2414" s="60">
        <v>3</v>
      </c>
      <c r="H2414" s="29"/>
    </row>
    <row r="2415" spans="1:8" s="30" customFormat="1">
      <c r="A2415" s="915">
        <v>44811</v>
      </c>
      <c r="B2415" s="916" t="s">
        <v>1876</v>
      </c>
      <c r="C2415" s="24" t="s">
        <v>21</v>
      </c>
      <c r="D2415" s="1013">
        <v>10000</v>
      </c>
      <c r="E2415" s="86"/>
      <c r="F2415" s="87">
        <f t="shared" si="39"/>
        <v>285272059</v>
      </c>
      <c r="G2415" s="60">
        <v>3</v>
      </c>
      <c r="H2415" s="29"/>
    </row>
    <row r="2416" spans="1:8" s="30" customFormat="1">
      <c r="A2416" s="915">
        <v>44811</v>
      </c>
      <c r="B2416" s="916" t="s">
        <v>1876</v>
      </c>
      <c r="C2416" s="24" t="s">
        <v>21</v>
      </c>
      <c r="D2416" s="1013">
        <v>1</v>
      </c>
      <c r="E2416" s="86"/>
      <c r="F2416" s="87">
        <f t="shared" si="39"/>
        <v>285272060</v>
      </c>
      <c r="G2416" s="60">
        <v>3</v>
      </c>
      <c r="H2416" s="29"/>
    </row>
    <row r="2417" spans="1:8" s="30" customFormat="1">
      <c r="A2417" s="915">
        <v>44811</v>
      </c>
      <c r="B2417" s="916" t="s">
        <v>1876</v>
      </c>
      <c r="C2417" s="24" t="s">
        <v>21</v>
      </c>
      <c r="D2417" s="1013">
        <v>10000</v>
      </c>
      <c r="E2417" s="86"/>
      <c r="F2417" s="87">
        <f t="shared" si="39"/>
        <v>285282060</v>
      </c>
      <c r="G2417" s="60">
        <v>3</v>
      </c>
      <c r="H2417" s="29"/>
    </row>
    <row r="2418" spans="1:8" s="30" customFormat="1">
      <c r="A2418" s="915">
        <v>44811</v>
      </c>
      <c r="B2418" s="916" t="s">
        <v>1876</v>
      </c>
      <c r="C2418" s="24" t="s">
        <v>21</v>
      </c>
      <c r="D2418" s="1013">
        <v>10000</v>
      </c>
      <c r="E2418" s="86"/>
      <c r="F2418" s="87">
        <f t="shared" si="39"/>
        <v>285292060</v>
      </c>
      <c r="G2418" s="60">
        <v>3</v>
      </c>
      <c r="H2418" s="29"/>
    </row>
    <row r="2419" spans="1:8" s="30" customFormat="1">
      <c r="A2419" s="915">
        <v>44811</v>
      </c>
      <c r="B2419" s="916" t="s">
        <v>1876</v>
      </c>
      <c r="C2419" s="24" t="s">
        <v>21</v>
      </c>
      <c r="D2419" s="1013">
        <v>10000</v>
      </c>
      <c r="E2419" s="86"/>
      <c r="F2419" s="87">
        <f t="shared" si="39"/>
        <v>285302060</v>
      </c>
      <c r="G2419" s="60">
        <v>3</v>
      </c>
      <c r="H2419" s="29"/>
    </row>
    <row r="2420" spans="1:8" s="30" customFormat="1">
      <c r="A2420" s="915">
        <v>44811</v>
      </c>
      <c r="B2420" s="916" t="s">
        <v>1876</v>
      </c>
      <c r="C2420" s="24" t="s">
        <v>21</v>
      </c>
      <c r="D2420" s="1013">
        <v>20000</v>
      </c>
      <c r="E2420" s="86"/>
      <c r="F2420" s="87">
        <f t="shared" si="39"/>
        <v>285322060</v>
      </c>
      <c r="G2420" s="60">
        <v>3</v>
      </c>
      <c r="H2420" s="29"/>
    </row>
    <row r="2421" spans="1:8" s="30" customFormat="1">
      <c r="A2421" s="915">
        <v>44811</v>
      </c>
      <c r="B2421" s="916" t="s">
        <v>1876</v>
      </c>
      <c r="C2421" s="24" t="s">
        <v>21</v>
      </c>
      <c r="D2421" s="1013">
        <v>10000</v>
      </c>
      <c r="E2421" s="86"/>
      <c r="F2421" s="87">
        <f t="shared" si="39"/>
        <v>285332060</v>
      </c>
      <c r="G2421" s="60">
        <v>3</v>
      </c>
      <c r="H2421" s="29"/>
    </row>
    <row r="2422" spans="1:8" s="30" customFormat="1">
      <c r="A2422" s="915">
        <v>44811</v>
      </c>
      <c r="B2422" s="916" t="s">
        <v>1876</v>
      </c>
      <c r="C2422" s="24" t="s">
        <v>21</v>
      </c>
      <c r="D2422" s="1013">
        <v>10000</v>
      </c>
      <c r="E2422" s="86"/>
      <c r="F2422" s="87">
        <f t="shared" si="39"/>
        <v>285342060</v>
      </c>
      <c r="G2422" s="60">
        <v>3</v>
      </c>
      <c r="H2422" s="29"/>
    </row>
    <row r="2423" spans="1:8" s="30" customFormat="1">
      <c r="A2423" s="915">
        <v>44811</v>
      </c>
      <c r="B2423" s="916" t="s">
        <v>1876</v>
      </c>
      <c r="C2423" s="24" t="s">
        <v>21</v>
      </c>
      <c r="D2423" s="1013">
        <v>10000</v>
      </c>
      <c r="E2423" s="86"/>
      <c r="F2423" s="87">
        <f t="shared" si="39"/>
        <v>285352060</v>
      </c>
      <c r="G2423" s="60">
        <v>3</v>
      </c>
      <c r="H2423" s="29"/>
    </row>
    <row r="2424" spans="1:8" s="30" customFormat="1">
      <c r="A2424" s="915">
        <v>44811</v>
      </c>
      <c r="B2424" s="916" t="s">
        <v>1876</v>
      </c>
      <c r="C2424" s="24" t="s">
        <v>21</v>
      </c>
      <c r="D2424" s="1013">
        <v>10000</v>
      </c>
      <c r="E2424" s="86"/>
      <c r="F2424" s="87">
        <f t="shared" si="39"/>
        <v>285362060</v>
      </c>
      <c r="G2424" s="60">
        <v>3</v>
      </c>
      <c r="H2424" s="29"/>
    </row>
    <row r="2425" spans="1:8" s="30" customFormat="1">
      <c r="A2425" s="915">
        <v>44811</v>
      </c>
      <c r="B2425" s="916" t="s">
        <v>1876</v>
      </c>
      <c r="C2425" s="24" t="s">
        <v>21</v>
      </c>
      <c r="D2425" s="1013">
        <v>10000</v>
      </c>
      <c r="E2425" s="86"/>
      <c r="F2425" s="87">
        <f t="shared" si="39"/>
        <v>285372060</v>
      </c>
      <c r="G2425" s="60">
        <v>3</v>
      </c>
      <c r="H2425" s="29"/>
    </row>
    <row r="2426" spans="1:8" s="30" customFormat="1">
      <c r="A2426" s="915">
        <v>44811</v>
      </c>
      <c r="B2426" s="916" t="s">
        <v>1876</v>
      </c>
      <c r="C2426" s="24" t="s">
        <v>21</v>
      </c>
      <c r="D2426" s="1013">
        <v>10000</v>
      </c>
      <c r="E2426" s="86"/>
      <c r="F2426" s="87">
        <f t="shared" si="39"/>
        <v>285382060</v>
      </c>
      <c r="G2426" s="60">
        <v>3</v>
      </c>
      <c r="H2426" s="29"/>
    </row>
    <row r="2427" spans="1:8" s="30" customFormat="1">
      <c r="A2427" s="915">
        <v>44811</v>
      </c>
      <c r="B2427" s="916" t="s">
        <v>1876</v>
      </c>
      <c r="C2427" s="24" t="s">
        <v>21</v>
      </c>
      <c r="D2427" s="1013">
        <v>10000</v>
      </c>
      <c r="E2427" s="86"/>
      <c r="F2427" s="87">
        <f t="shared" si="39"/>
        <v>285392060</v>
      </c>
      <c r="G2427" s="60">
        <v>3</v>
      </c>
      <c r="H2427" s="29"/>
    </row>
    <row r="2428" spans="1:8" s="30" customFormat="1">
      <c r="A2428" s="915">
        <v>44811</v>
      </c>
      <c r="B2428" s="916" t="s">
        <v>1876</v>
      </c>
      <c r="C2428" s="24" t="s">
        <v>21</v>
      </c>
      <c r="D2428" s="1013">
        <v>10000</v>
      </c>
      <c r="E2428" s="86"/>
      <c r="F2428" s="87">
        <f t="shared" si="39"/>
        <v>285402060</v>
      </c>
      <c r="G2428" s="60">
        <v>3</v>
      </c>
      <c r="H2428" s="29"/>
    </row>
    <row r="2429" spans="1:8" s="30" customFormat="1">
      <c r="A2429" s="915">
        <v>44811</v>
      </c>
      <c r="B2429" s="916" t="s">
        <v>1876</v>
      </c>
      <c r="C2429" s="24" t="s">
        <v>21</v>
      </c>
      <c r="D2429" s="1013">
        <v>10000</v>
      </c>
      <c r="E2429" s="86"/>
      <c r="F2429" s="87">
        <f t="shared" si="39"/>
        <v>285412060</v>
      </c>
      <c r="G2429" s="60">
        <v>3</v>
      </c>
      <c r="H2429" s="29"/>
    </row>
    <row r="2430" spans="1:8" s="30" customFormat="1">
      <c r="A2430" s="915">
        <v>44811</v>
      </c>
      <c r="B2430" s="916" t="s">
        <v>1876</v>
      </c>
      <c r="C2430" s="24" t="s">
        <v>21</v>
      </c>
      <c r="D2430" s="1013">
        <v>10000</v>
      </c>
      <c r="E2430" s="86"/>
      <c r="F2430" s="87">
        <f t="shared" si="39"/>
        <v>285422060</v>
      </c>
      <c r="G2430" s="60">
        <v>3</v>
      </c>
      <c r="H2430" s="29"/>
    </row>
    <row r="2431" spans="1:8" s="30" customFormat="1">
      <c r="A2431" s="915">
        <v>44811</v>
      </c>
      <c r="B2431" s="916" t="s">
        <v>1876</v>
      </c>
      <c r="C2431" s="24" t="s">
        <v>21</v>
      </c>
      <c r="D2431" s="1013">
        <v>10000</v>
      </c>
      <c r="E2431" s="86"/>
      <c r="F2431" s="87">
        <f t="shared" si="39"/>
        <v>285432060</v>
      </c>
      <c r="G2431" s="60">
        <v>3</v>
      </c>
      <c r="H2431" s="29"/>
    </row>
    <row r="2432" spans="1:8" s="30" customFormat="1">
      <c r="A2432" s="915">
        <v>44811</v>
      </c>
      <c r="B2432" s="916" t="s">
        <v>1876</v>
      </c>
      <c r="C2432" s="24" t="s">
        <v>21</v>
      </c>
      <c r="D2432" s="1013">
        <v>10000</v>
      </c>
      <c r="E2432" s="86"/>
      <c r="F2432" s="87">
        <f t="shared" si="39"/>
        <v>285442060</v>
      </c>
      <c r="G2432" s="60">
        <v>3</v>
      </c>
      <c r="H2432" s="29"/>
    </row>
    <row r="2433" spans="1:8" s="30" customFormat="1">
      <c r="A2433" s="915">
        <v>44811</v>
      </c>
      <c r="B2433" s="916" t="s">
        <v>1876</v>
      </c>
      <c r="C2433" s="24" t="s">
        <v>21</v>
      </c>
      <c r="D2433" s="1013">
        <v>10000</v>
      </c>
      <c r="E2433" s="86"/>
      <c r="F2433" s="87">
        <f t="shared" si="39"/>
        <v>285452060</v>
      </c>
      <c r="G2433" s="60">
        <v>3</v>
      </c>
      <c r="H2433" s="29"/>
    </row>
    <row r="2434" spans="1:8" s="30" customFormat="1">
      <c r="A2434" s="915">
        <v>44811</v>
      </c>
      <c r="B2434" s="916" t="s">
        <v>1876</v>
      </c>
      <c r="C2434" s="24" t="s">
        <v>21</v>
      </c>
      <c r="D2434" s="1013">
        <v>10000</v>
      </c>
      <c r="E2434" s="86"/>
      <c r="F2434" s="87">
        <f t="shared" si="39"/>
        <v>285462060</v>
      </c>
      <c r="G2434" s="60">
        <v>3</v>
      </c>
      <c r="H2434" s="29"/>
    </row>
    <row r="2435" spans="1:8" s="30" customFormat="1">
      <c r="A2435" s="915">
        <v>44811</v>
      </c>
      <c r="B2435" s="916" t="s">
        <v>1876</v>
      </c>
      <c r="C2435" s="24" t="s">
        <v>21</v>
      </c>
      <c r="D2435" s="1013">
        <v>10000</v>
      </c>
      <c r="E2435" s="86"/>
      <c r="F2435" s="87">
        <f t="shared" si="39"/>
        <v>285472060</v>
      </c>
      <c r="G2435" s="60">
        <v>3</v>
      </c>
      <c r="H2435" s="29"/>
    </row>
    <row r="2436" spans="1:8" s="30" customFormat="1">
      <c r="A2436" s="915">
        <v>44811</v>
      </c>
      <c r="B2436" s="916" t="s">
        <v>1876</v>
      </c>
      <c r="C2436" s="24" t="s">
        <v>21</v>
      </c>
      <c r="D2436" s="1013">
        <v>10000</v>
      </c>
      <c r="E2436" s="86"/>
      <c r="F2436" s="87">
        <f t="shared" si="39"/>
        <v>285482060</v>
      </c>
      <c r="G2436" s="60">
        <v>3</v>
      </c>
      <c r="H2436" s="29"/>
    </row>
    <row r="2437" spans="1:8" s="30" customFormat="1">
      <c r="A2437" s="915">
        <v>44811</v>
      </c>
      <c r="B2437" s="916" t="s">
        <v>1876</v>
      </c>
      <c r="C2437" s="24" t="s">
        <v>21</v>
      </c>
      <c r="D2437" s="1013">
        <v>10000</v>
      </c>
      <c r="E2437" s="86"/>
      <c r="F2437" s="87">
        <f t="shared" si="39"/>
        <v>285492060</v>
      </c>
      <c r="G2437" s="60">
        <v>3</v>
      </c>
      <c r="H2437" s="29"/>
    </row>
    <row r="2438" spans="1:8" s="30" customFormat="1">
      <c r="A2438" s="915">
        <v>44811</v>
      </c>
      <c r="B2438" s="916" t="s">
        <v>1876</v>
      </c>
      <c r="C2438" s="24" t="s">
        <v>21</v>
      </c>
      <c r="D2438" s="1013">
        <v>10000</v>
      </c>
      <c r="E2438" s="86"/>
      <c r="F2438" s="87">
        <f t="shared" si="39"/>
        <v>285502060</v>
      </c>
      <c r="G2438" s="60">
        <v>3</v>
      </c>
      <c r="H2438" s="29"/>
    </row>
    <row r="2439" spans="1:8" s="30" customFormat="1">
      <c r="A2439" s="915">
        <v>44811</v>
      </c>
      <c r="B2439" s="916" t="s">
        <v>1876</v>
      </c>
      <c r="C2439" s="106" t="s">
        <v>983</v>
      </c>
      <c r="D2439" s="1013">
        <v>100000</v>
      </c>
      <c r="E2439" s="86"/>
      <c r="F2439" s="87">
        <f t="shared" si="39"/>
        <v>285602060</v>
      </c>
      <c r="G2439" s="60">
        <v>3</v>
      </c>
      <c r="H2439" s="29"/>
    </row>
    <row r="2440" spans="1:8" s="30" customFormat="1">
      <c r="A2440" s="915">
        <v>44811</v>
      </c>
      <c r="B2440" s="916" t="s">
        <v>1876</v>
      </c>
      <c r="C2440" s="24" t="s">
        <v>21</v>
      </c>
      <c r="D2440" s="1013">
        <v>10000</v>
      </c>
      <c r="E2440" s="86"/>
      <c r="F2440" s="87">
        <f t="shared" si="39"/>
        <v>285612060</v>
      </c>
      <c r="G2440" s="60">
        <v>3</v>
      </c>
      <c r="H2440" s="29"/>
    </row>
    <row r="2441" spans="1:8" s="30" customFormat="1">
      <c r="A2441" s="915">
        <v>44811</v>
      </c>
      <c r="B2441" s="916" t="s">
        <v>1876</v>
      </c>
      <c r="C2441" s="24" t="s">
        <v>21</v>
      </c>
      <c r="D2441" s="1013">
        <v>50000</v>
      </c>
      <c r="E2441" s="86"/>
      <c r="F2441" s="87">
        <f t="shared" si="39"/>
        <v>285662060</v>
      </c>
      <c r="G2441" s="60">
        <v>3</v>
      </c>
      <c r="H2441" s="29"/>
    </row>
    <row r="2442" spans="1:8" s="30" customFormat="1">
      <c r="A2442" s="915">
        <v>44811</v>
      </c>
      <c r="B2442" s="916" t="s">
        <v>1876</v>
      </c>
      <c r="C2442" s="24" t="s">
        <v>21</v>
      </c>
      <c r="D2442" s="1013">
        <v>10000</v>
      </c>
      <c r="E2442" s="86"/>
      <c r="F2442" s="87">
        <f t="shared" si="39"/>
        <v>285672060</v>
      </c>
      <c r="G2442" s="60">
        <v>3</v>
      </c>
      <c r="H2442" s="29"/>
    </row>
    <row r="2443" spans="1:8" s="30" customFormat="1">
      <c r="A2443" s="915">
        <v>44811</v>
      </c>
      <c r="B2443" s="916" t="s">
        <v>1876</v>
      </c>
      <c r="C2443" s="24" t="s">
        <v>21</v>
      </c>
      <c r="D2443" s="1013">
        <v>10000</v>
      </c>
      <c r="E2443" s="86"/>
      <c r="F2443" s="87">
        <f t="shared" si="39"/>
        <v>285682060</v>
      </c>
      <c r="G2443" s="60">
        <v>3</v>
      </c>
      <c r="H2443" s="29"/>
    </row>
    <row r="2444" spans="1:8" s="30" customFormat="1">
      <c r="A2444" s="915">
        <v>44811</v>
      </c>
      <c r="B2444" s="916" t="s">
        <v>1876</v>
      </c>
      <c r="C2444" s="24" t="s">
        <v>21</v>
      </c>
      <c r="D2444" s="1013">
        <v>10000</v>
      </c>
      <c r="E2444" s="86"/>
      <c r="F2444" s="87">
        <f t="shared" si="39"/>
        <v>285692060</v>
      </c>
      <c r="G2444" s="60">
        <v>3</v>
      </c>
      <c r="H2444" s="29"/>
    </row>
    <row r="2445" spans="1:8" s="30" customFormat="1">
      <c r="A2445" s="915">
        <v>44811</v>
      </c>
      <c r="B2445" s="916" t="s">
        <v>1876</v>
      </c>
      <c r="C2445" s="24" t="s">
        <v>21</v>
      </c>
      <c r="D2445" s="1013">
        <v>10000</v>
      </c>
      <c r="E2445" s="86"/>
      <c r="F2445" s="87">
        <f t="shared" si="39"/>
        <v>285702060</v>
      </c>
      <c r="G2445" s="60">
        <v>3</v>
      </c>
      <c r="H2445" s="29"/>
    </row>
    <row r="2446" spans="1:8" s="30" customFormat="1">
      <c r="A2446" s="915">
        <v>44811</v>
      </c>
      <c r="B2446" s="916" t="s">
        <v>1876</v>
      </c>
      <c r="C2446" s="24" t="s">
        <v>21</v>
      </c>
      <c r="D2446" s="1013">
        <v>10000</v>
      </c>
      <c r="E2446" s="86"/>
      <c r="F2446" s="87">
        <f t="shared" si="39"/>
        <v>285712060</v>
      </c>
      <c r="G2446" s="60">
        <v>3</v>
      </c>
      <c r="H2446" s="29"/>
    </row>
    <row r="2447" spans="1:8" s="30" customFormat="1">
      <c r="A2447" s="915">
        <v>44811</v>
      </c>
      <c r="B2447" s="916" t="s">
        <v>1876</v>
      </c>
      <c r="C2447" s="24" t="s">
        <v>21</v>
      </c>
      <c r="D2447" s="1013">
        <v>10000</v>
      </c>
      <c r="E2447" s="86"/>
      <c r="F2447" s="87">
        <f t="shared" si="39"/>
        <v>285722060</v>
      </c>
      <c r="G2447" s="60">
        <v>3</v>
      </c>
      <c r="H2447" s="29"/>
    </row>
    <row r="2448" spans="1:8" s="30" customFormat="1">
      <c r="A2448" s="915">
        <v>44811</v>
      </c>
      <c r="B2448" s="916" t="s">
        <v>1876</v>
      </c>
      <c r="C2448" s="24" t="s">
        <v>21</v>
      </c>
      <c r="D2448" s="1013">
        <v>10000</v>
      </c>
      <c r="E2448" s="86"/>
      <c r="F2448" s="87">
        <f t="shared" si="39"/>
        <v>285732060</v>
      </c>
      <c r="G2448" s="60">
        <v>3</v>
      </c>
      <c r="H2448" s="29"/>
    </row>
    <row r="2449" spans="1:8" s="30" customFormat="1">
      <c r="A2449" s="915">
        <v>44811</v>
      </c>
      <c r="B2449" s="916" t="s">
        <v>1876</v>
      </c>
      <c r="C2449" s="24" t="s">
        <v>21</v>
      </c>
      <c r="D2449" s="1013">
        <v>10000</v>
      </c>
      <c r="E2449" s="86"/>
      <c r="F2449" s="87">
        <f t="shared" si="39"/>
        <v>285742060</v>
      </c>
      <c r="G2449" s="60">
        <v>3</v>
      </c>
      <c r="H2449" s="29"/>
    </row>
    <row r="2450" spans="1:8" s="30" customFormat="1">
      <c r="A2450" s="915">
        <v>44811</v>
      </c>
      <c r="B2450" s="916" t="s">
        <v>1876</v>
      </c>
      <c r="C2450" s="24" t="s">
        <v>21</v>
      </c>
      <c r="D2450" s="1013">
        <v>20000</v>
      </c>
      <c r="E2450" s="86"/>
      <c r="F2450" s="87">
        <f t="shared" si="39"/>
        <v>285762060</v>
      </c>
      <c r="G2450" s="60">
        <v>3</v>
      </c>
      <c r="H2450" s="29"/>
    </row>
    <row r="2451" spans="1:8" s="30" customFormat="1">
      <c r="A2451" s="915">
        <v>44811</v>
      </c>
      <c r="B2451" s="916" t="s">
        <v>1876</v>
      </c>
      <c r="C2451" s="24" t="s">
        <v>21</v>
      </c>
      <c r="D2451" s="1013">
        <v>10000</v>
      </c>
      <c r="E2451" s="86"/>
      <c r="F2451" s="87">
        <f t="shared" si="39"/>
        <v>285772060</v>
      </c>
      <c r="G2451" s="60">
        <v>3</v>
      </c>
      <c r="H2451" s="29"/>
    </row>
    <row r="2452" spans="1:8" s="30" customFormat="1">
      <c r="A2452" s="915">
        <v>44812</v>
      </c>
      <c r="B2452" s="916" t="s">
        <v>1877</v>
      </c>
      <c r="C2452" s="24" t="s">
        <v>21</v>
      </c>
      <c r="D2452" s="1013">
        <v>10000</v>
      </c>
      <c r="E2452" s="86"/>
      <c r="F2452" s="87">
        <f t="shared" si="39"/>
        <v>285782060</v>
      </c>
      <c r="G2452" s="60">
        <v>3</v>
      </c>
      <c r="H2452" s="29"/>
    </row>
    <row r="2453" spans="1:8" s="30" customFormat="1">
      <c r="A2453" s="915">
        <v>44812</v>
      </c>
      <c r="B2453" s="916" t="s">
        <v>1877</v>
      </c>
      <c r="C2453" s="24" t="s">
        <v>21</v>
      </c>
      <c r="D2453" s="1013">
        <v>10000</v>
      </c>
      <c r="E2453" s="86"/>
      <c r="F2453" s="87">
        <f t="shared" si="39"/>
        <v>285792060</v>
      </c>
      <c r="G2453" s="60">
        <v>3</v>
      </c>
      <c r="H2453" s="29"/>
    </row>
    <row r="2454" spans="1:8" s="30" customFormat="1">
      <c r="A2454" s="915">
        <v>44812</v>
      </c>
      <c r="B2454" s="916" t="s">
        <v>1877</v>
      </c>
      <c r="C2454" s="24" t="s">
        <v>21</v>
      </c>
      <c r="D2454" s="1013">
        <v>10000</v>
      </c>
      <c r="E2454" s="86"/>
      <c r="F2454" s="87">
        <f t="shared" si="39"/>
        <v>285802060</v>
      </c>
      <c r="G2454" s="60">
        <v>3</v>
      </c>
      <c r="H2454" s="29"/>
    </row>
    <row r="2455" spans="1:8" s="30" customFormat="1">
      <c r="A2455" s="915">
        <v>44812</v>
      </c>
      <c r="B2455" s="916" t="s">
        <v>1877</v>
      </c>
      <c r="C2455" s="24" t="s">
        <v>21</v>
      </c>
      <c r="D2455" s="1013">
        <v>10000</v>
      </c>
      <c r="E2455" s="86"/>
      <c r="F2455" s="87">
        <f t="shared" si="39"/>
        <v>285812060</v>
      </c>
      <c r="G2455" s="60">
        <v>3</v>
      </c>
      <c r="H2455" s="29"/>
    </row>
    <row r="2456" spans="1:8" s="30" customFormat="1">
      <c r="A2456" s="915">
        <v>44812</v>
      </c>
      <c r="B2456" s="916" t="s">
        <v>1877</v>
      </c>
      <c r="C2456" s="24" t="s">
        <v>21</v>
      </c>
      <c r="D2456" s="1013">
        <v>10000</v>
      </c>
      <c r="E2456" s="86"/>
      <c r="F2456" s="87">
        <f t="shared" si="39"/>
        <v>285822060</v>
      </c>
      <c r="G2456" s="60">
        <v>3</v>
      </c>
      <c r="H2456" s="29"/>
    </row>
    <row r="2457" spans="1:8" s="30" customFormat="1">
      <c r="A2457" s="915">
        <v>44812</v>
      </c>
      <c r="B2457" s="916" t="s">
        <v>1877</v>
      </c>
      <c r="C2457" s="24" t="s">
        <v>21</v>
      </c>
      <c r="D2457" s="1013">
        <v>10000</v>
      </c>
      <c r="E2457" s="86"/>
      <c r="F2457" s="87">
        <f t="shared" si="39"/>
        <v>285832060</v>
      </c>
      <c r="G2457" s="60">
        <v>3</v>
      </c>
      <c r="H2457" s="29"/>
    </row>
    <row r="2458" spans="1:8" s="30" customFormat="1">
      <c r="A2458" s="915">
        <v>44812</v>
      </c>
      <c r="B2458" s="916" t="s">
        <v>1877</v>
      </c>
      <c r="C2458" s="24" t="s">
        <v>21</v>
      </c>
      <c r="D2458" s="1013">
        <v>10000</v>
      </c>
      <c r="E2458" s="86"/>
      <c r="F2458" s="87">
        <f t="shared" si="39"/>
        <v>285842060</v>
      </c>
      <c r="G2458" s="60">
        <v>3</v>
      </c>
      <c r="H2458" s="29"/>
    </row>
    <row r="2459" spans="1:8" s="30" customFormat="1">
      <c r="A2459" s="915">
        <v>44812</v>
      </c>
      <c r="B2459" s="916" t="s">
        <v>1877</v>
      </c>
      <c r="C2459" s="24" t="s">
        <v>21</v>
      </c>
      <c r="D2459" s="1013">
        <v>10000</v>
      </c>
      <c r="E2459" s="86"/>
      <c r="F2459" s="87">
        <f t="shared" si="39"/>
        <v>285852060</v>
      </c>
      <c r="G2459" s="60">
        <v>3</v>
      </c>
      <c r="H2459" s="29"/>
    </row>
    <row r="2460" spans="1:8" s="30" customFormat="1">
      <c r="A2460" s="915">
        <v>44812</v>
      </c>
      <c r="B2460" s="916" t="s">
        <v>1877</v>
      </c>
      <c r="C2460" s="24" t="s">
        <v>21</v>
      </c>
      <c r="D2460" s="1013">
        <v>10000</v>
      </c>
      <c r="E2460" s="86"/>
      <c r="F2460" s="87">
        <f t="shared" si="39"/>
        <v>285862060</v>
      </c>
      <c r="G2460" s="60">
        <v>3</v>
      </c>
      <c r="H2460" s="29"/>
    </row>
    <row r="2461" spans="1:8" s="30" customFormat="1">
      <c r="A2461" s="915">
        <v>44812</v>
      </c>
      <c r="B2461" s="916" t="s">
        <v>1877</v>
      </c>
      <c r="C2461" s="24" t="s">
        <v>21</v>
      </c>
      <c r="D2461" s="1013">
        <v>10000</v>
      </c>
      <c r="E2461" s="86"/>
      <c r="F2461" s="87">
        <f t="shared" si="39"/>
        <v>285872060</v>
      </c>
      <c r="G2461" s="60">
        <v>3</v>
      </c>
      <c r="H2461" s="29"/>
    </row>
    <row r="2462" spans="1:8" s="30" customFormat="1">
      <c r="A2462" s="915">
        <v>44812</v>
      </c>
      <c r="B2462" s="916" t="s">
        <v>1877</v>
      </c>
      <c r="C2462" s="24" t="s">
        <v>21</v>
      </c>
      <c r="D2462" s="1013">
        <v>10000</v>
      </c>
      <c r="E2462" s="86"/>
      <c r="F2462" s="87">
        <f t="shared" si="39"/>
        <v>285882060</v>
      </c>
      <c r="G2462" s="60">
        <v>3</v>
      </c>
      <c r="H2462" s="29"/>
    </row>
    <row r="2463" spans="1:8" s="30" customFormat="1">
      <c r="A2463" s="915">
        <v>44812</v>
      </c>
      <c r="B2463" s="916" t="s">
        <v>1877</v>
      </c>
      <c r="C2463" s="24" t="s">
        <v>21</v>
      </c>
      <c r="D2463" s="1013">
        <v>10000</v>
      </c>
      <c r="E2463" s="86"/>
      <c r="F2463" s="87">
        <f t="shared" si="39"/>
        <v>285892060</v>
      </c>
      <c r="G2463" s="60">
        <v>3</v>
      </c>
      <c r="H2463" s="29"/>
    </row>
    <row r="2464" spans="1:8" s="30" customFormat="1">
      <c r="A2464" s="915">
        <v>44812</v>
      </c>
      <c r="B2464" s="916" t="s">
        <v>1877</v>
      </c>
      <c r="C2464" s="24" t="s">
        <v>21</v>
      </c>
      <c r="D2464" s="1013">
        <v>10000</v>
      </c>
      <c r="E2464" s="86"/>
      <c r="F2464" s="87">
        <f t="shared" si="39"/>
        <v>285902060</v>
      </c>
      <c r="G2464" s="60">
        <v>3</v>
      </c>
      <c r="H2464" s="29"/>
    </row>
    <row r="2465" spans="1:8" s="30" customFormat="1">
      <c r="A2465" s="915">
        <v>44812</v>
      </c>
      <c r="B2465" s="916" t="s">
        <v>1877</v>
      </c>
      <c r="C2465" s="24" t="s">
        <v>21</v>
      </c>
      <c r="D2465" s="1013">
        <v>10000</v>
      </c>
      <c r="E2465" s="86"/>
      <c r="F2465" s="87">
        <f t="shared" si="39"/>
        <v>285912060</v>
      </c>
      <c r="G2465" s="60">
        <v>3</v>
      </c>
      <c r="H2465" s="29"/>
    </row>
    <row r="2466" spans="1:8" s="30" customFormat="1">
      <c r="A2466" s="915">
        <v>44812</v>
      </c>
      <c r="B2466" s="916" t="s">
        <v>1877</v>
      </c>
      <c r="C2466" s="24" t="s">
        <v>21</v>
      </c>
      <c r="D2466" s="1013">
        <v>10000</v>
      </c>
      <c r="E2466" s="86"/>
      <c r="F2466" s="87">
        <f t="shared" si="39"/>
        <v>285922060</v>
      </c>
      <c r="G2466" s="60">
        <v>3</v>
      </c>
      <c r="H2466" s="29"/>
    </row>
    <row r="2467" spans="1:8" s="30" customFormat="1">
      <c r="A2467" s="915">
        <v>44812</v>
      </c>
      <c r="B2467" s="916" t="s">
        <v>1877</v>
      </c>
      <c r="C2467" s="24" t="s">
        <v>21</v>
      </c>
      <c r="D2467" s="1013">
        <v>10000</v>
      </c>
      <c r="E2467" s="86"/>
      <c r="F2467" s="87">
        <f t="shared" si="39"/>
        <v>285932060</v>
      </c>
      <c r="G2467" s="60">
        <v>3</v>
      </c>
      <c r="H2467" s="29"/>
    </row>
    <row r="2468" spans="1:8" s="30" customFormat="1">
      <c r="A2468" s="915">
        <v>44812</v>
      </c>
      <c r="B2468" s="916" t="s">
        <v>1877</v>
      </c>
      <c r="C2468" s="24" t="s">
        <v>21</v>
      </c>
      <c r="D2468" s="1013">
        <v>100000</v>
      </c>
      <c r="E2468" s="86"/>
      <c r="F2468" s="87">
        <f t="shared" ref="F2468:F2531" si="40">F2467+D2468-E2468</f>
        <v>286032060</v>
      </c>
      <c r="G2468" s="60">
        <v>3</v>
      </c>
      <c r="H2468" s="29"/>
    </row>
    <row r="2469" spans="1:8" s="30" customFormat="1">
      <c r="A2469" s="915">
        <v>44812</v>
      </c>
      <c r="B2469" s="916" t="s">
        <v>1877</v>
      </c>
      <c r="C2469" s="24" t="s">
        <v>21</v>
      </c>
      <c r="D2469" s="1013">
        <v>10000</v>
      </c>
      <c r="E2469" s="86"/>
      <c r="F2469" s="87">
        <f t="shared" si="40"/>
        <v>286042060</v>
      </c>
      <c r="G2469" s="60">
        <v>3</v>
      </c>
      <c r="H2469" s="29"/>
    </row>
    <row r="2470" spans="1:8" s="30" customFormat="1">
      <c r="A2470" s="915">
        <v>44812</v>
      </c>
      <c r="B2470" s="916" t="s">
        <v>1877</v>
      </c>
      <c r="C2470" s="24" t="s">
        <v>21</v>
      </c>
      <c r="D2470" s="1013">
        <v>10000</v>
      </c>
      <c r="E2470" s="86"/>
      <c r="F2470" s="87">
        <f t="shared" si="40"/>
        <v>286052060</v>
      </c>
      <c r="G2470" s="60">
        <v>3</v>
      </c>
      <c r="H2470" s="29"/>
    </row>
    <row r="2471" spans="1:8" s="30" customFormat="1">
      <c r="A2471" s="915">
        <v>44812</v>
      </c>
      <c r="B2471" s="916" t="s">
        <v>1877</v>
      </c>
      <c r="C2471" s="24" t="s">
        <v>21</v>
      </c>
      <c r="D2471" s="1013">
        <v>10000</v>
      </c>
      <c r="E2471" s="86"/>
      <c r="F2471" s="87">
        <f t="shared" si="40"/>
        <v>286062060</v>
      </c>
      <c r="G2471" s="60">
        <v>3</v>
      </c>
      <c r="H2471" s="29"/>
    </row>
    <row r="2472" spans="1:8" s="30" customFormat="1">
      <c r="A2472" s="915">
        <v>44812</v>
      </c>
      <c r="B2472" s="916" t="s">
        <v>1877</v>
      </c>
      <c r="C2472" s="24" t="s">
        <v>21</v>
      </c>
      <c r="D2472" s="1013">
        <v>10000</v>
      </c>
      <c r="E2472" s="86"/>
      <c r="F2472" s="87">
        <f t="shared" si="40"/>
        <v>286072060</v>
      </c>
      <c r="G2472" s="60">
        <v>3</v>
      </c>
      <c r="H2472" s="29"/>
    </row>
    <row r="2473" spans="1:8" s="30" customFormat="1">
      <c r="A2473" s="915">
        <v>44812</v>
      </c>
      <c r="B2473" s="916" t="s">
        <v>1877</v>
      </c>
      <c r="C2473" s="24" t="s">
        <v>21</v>
      </c>
      <c r="D2473" s="1013">
        <v>20000</v>
      </c>
      <c r="E2473" s="86"/>
      <c r="F2473" s="87">
        <f t="shared" si="40"/>
        <v>286092060</v>
      </c>
      <c r="G2473" s="60">
        <v>3</v>
      </c>
      <c r="H2473" s="29"/>
    </row>
    <row r="2474" spans="1:8" s="30" customFormat="1">
      <c r="A2474" s="915">
        <v>44812</v>
      </c>
      <c r="B2474" s="916" t="s">
        <v>1877</v>
      </c>
      <c r="C2474" s="24" t="s">
        <v>21</v>
      </c>
      <c r="D2474" s="1013">
        <v>10000</v>
      </c>
      <c r="E2474" s="86"/>
      <c r="F2474" s="87">
        <f t="shared" si="40"/>
        <v>286102060</v>
      </c>
      <c r="G2474" s="60">
        <v>3</v>
      </c>
      <c r="H2474" s="29"/>
    </row>
    <row r="2475" spans="1:8" s="30" customFormat="1">
      <c r="A2475" s="915">
        <v>44812</v>
      </c>
      <c r="B2475" s="916" t="s">
        <v>1877</v>
      </c>
      <c r="C2475" s="24" t="s">
        <v>21</v>
      </c>
      <c r="D2475" s="1013">
        <v>10000</v>
      </c>
      <c r="E2475" s="86"/>
      <c r="F2475" s="87">
        <f t="shared" si="40"/>
        <v>286112060</v>
      </c>
      <c r="G2475" s="60">
        <v>3</v>
      </c>
      <c r="H2475" s="29"/>
    </row>
    <row r="2476" spans="1:8" s="30" customFormat="1">
      <c r="A2476" s="915">
        <v>44812</v>
      </c>
      <c r="B2476" s="916" t="s">
        <v>1877</v>
      </c>
      <c r="C2476" s="24" t="s">
        <v>21</v>
      </c>
      <c r="D2476" s="1013">
        <v>10000</v>
      </c>
      <c r="E2476" s="86"/>
      <c r="F2476" s="87">
        <f t="shared" si="40"/>
        <v>286122060</v>
      </c>
      <c r="G2476" s="60">
        <v>3</v>
      </c>
      <c r="H2476" s="29"/>
    </row>
    <row r="2477" spans="1:8" s="30" customFormat="1">
      <c r="A2477" s="915">
        <v>44812</v>
      </c>
      <c r="B2477" s="916" t="s">
        <v>1877</v>
      </c>
      <c r="C2477" s="24" t="s">
        <v>21</v>
      </c>
      <c r="D2477" s="1013">
        <v>10000</v>
      </c>
      <c r="E2477" s="86"/>
      <c r="F2477" s="87">
        <f t="shared" si="40"/>
        <v>286132060</v>
      </c>
      <c r="G2477" s="60">
        <v>3</v>
      </c>
      <c r="H2477" s="29"/>
    </row>
    <row r="2478" spans="1:8" s="30" customFormat="1">
      <c r="A2478" s="915">
        <v>44812</v>
      </c>
      <c r="B2478" s="916" t="s">
        <v>1877</v>
      </c>
      <c r="C2478" s="24" t="s">
        <v>21</v>
      </c>
      <c r="D2478" s="1013">
        <v>10000</v>
      </c>
      <c r="E2478" s="86"/>
      <c r="F2478" s="87">
        <f t="shared" si="40"/>
        <v>286142060</v>
      </c>
      <c r="G2478" s="60">
        <v>3</v>
      </c>
      <c r="H2478" s="29"/>
    </row>
    <row r="2479" spans="1:8" s="30" customFormat="1">
      <c r="A2479" s="915">
        <v>44812</v>
      </c>
      <c r="B2479" s="916" t="s">
        <v>1877</v>
      </c>
      <c r="C2479" s="24" t="s">
        <v>21</v>
      </c>
      <c r="D2479" s="1013">
        <v>10000</v>
      </c>
      <c r="E2479" s="86"/>
      <c r="F2479" s="87">
        <f t="shared" si="40"/>
        <v>286152060</v>
      </c>
      <c r="G2479" s="60">
        <v>3</v>
      </c>
      <c r="H2479" s="29"/>
    </row>
    <row r="2480" spans="1:8" s="30" customFormat="1">
      <c r="A2480" s="915">
        <v>44812</v>
      </c>
      <c r="B2480" s="916" t="s">
        <v>1877</v>
      </c>
      <c r="C2480" s="24" t="s">
        <v>21</v>
      </c>
      <c r="D2480" s="1013">
        <v>10000</v>
      </c>
      <c r="E2480" s="86"/>
      <c r="F2480" s="87">
        <f t="shared" si="40"/>
        <v>286162060</v>
      </c>
      <c r="G2480" s="60">
        <v>3</v>
      </c>
      <c r="H2480" s="29"/>
    </row>
    <row r="2481" spans="1:8" s="30" customFormat="1">
      <c r="A2481" s="915">
        <v>44812</v>
      </c>
      <c r="B2481" s="916" t="s">
        <v>1877</v>
      </c>
      <c r="C2481" s="24" t="s">
        <v>21</v>
      </c>
      <c r="D2481" s="1013">
        <v>10000</v>
      </c>
      <c r="E2481" s="86"/>
      <c r="F2481" s="87">
        <f t="shared" si="40"/>
        <v>286172060</v>
      </c>
      <c r="G2481" s="60">
        <v>3</v>
      </c>
      <c r="H2481" s="29"/>
    </row>
    <row r="2482" spans="1:8" s="30" customFormat="1">
      <c r="A2482" s="915">
        <v>44812</v>
      </c>
      <c r="B2482" s="916" t="s">
        <v>1877</v>
      </c>
      <c r="C2482" s="24" t="s">
        <v>21</v>
      </c>
      <c r="D2482" s="1013">
        <v>10000</v>
      </c>
      <c r="E2482" s="86"/>
      <c r="F2482" s="87">
        <f t="shared" si="40"/>
        <v>286182060</v>
      </c>
      <c r="G2482" s="60">
        <v>3</v>
      </c>
      <c r="H2482" s="29"/>
    </row>
    <row r="2483" spans="1:8" s="30" customFormat="1">
      <c r="A2483" s="915">
        <v>44812</v>
      </c>
      <c r="B2483" s="916" t="s">
        <v>1877</v>
      </c>
      <c r="C2483" s="24" t="s">
        <v>21</v>
      </c>
      <c r="D2483" s="1013">
        <v>10000</v>
      </c>
      <c r="E2483" s="86"/>
      <c r="F2483" s="87">
        <f t="shared" si="40"/>
        <v>286192060</v>
      </c>
      <c r="G2483" s="60">
        <v>3</v>
      </c>
      <c r="H2483" s="29"/>
    </row>
    <row r="2484" spans="1:8" s="30" customFormat="1">
      <c r="A2484" s="915">
        <v>44812</v>
      </c>
      <c r="B2484" s="916" t="s">
        <v>1877</v>
      </c>
      <c r="C2484" s="24" t="s">
        <v>21</v>
      </c>
      <c r="D2484" s="1013">
        <v>10000</v>
      </c>
      <c r="E2484" s="86"/>
      <c r="F2484" s="87">
        <f t="shared" si="40"/>
        <v>286202060</v>
      </c>
      <c r="G2484" s="60">
        <v>3</v>
      </c>
      <c r="H2484" s="29"/>
    </row>
    <row r="2485" spans="1:8" s="30" customFormat="1">
      <c r="A2485" s="915">
        <v>44812</v>
      </c>
      <c r="B2485" s="916" t="s">
        <v>1877</v>
      </c>
      <c r="C2485" s="24" t="s">
        <v>21</v>
      </c>
      <c r="D2485" s="1013">
        <v>20000</v>
      </c>
      <c r="E2485" s="86"/>
      <c r="F2485" s="87">
        <f t="shared" si="40"/>
        <v>286222060</v>
      </c>
      <c r="G2485" s="60">
        <v>3</v>
      </c>
      <c r="H2485" s="29"/>
    </row>
    <row r="2486" spans="1:8" s="30" customFormat="1">
      <c r="A2486" s="915">
        <v>44812</v>
      </c>
      <c r="B2486" s="916" t="s">
        <v>1877</v>
      </c>
      <c r="C2486" s="24" t="s">
        <v>21</v>
      </c>
      <c r="D2486" s="1013">
        <v>10000</v>
      </c>
      <c r="E2486" s="86"/>
      <c r="F2486" s="87">
        <f t="shared" si="40"/>
        <v>286232060</v>
      </c>
      <c r="G2486" s="60">
        <v>3</v>
      </c>
      <c r="H2486" s="29"/>
    </row>
    <row r="2487" spans="1:8" s="30" customFormat="1">
      <c r="A2487" s="915">
        <v>44812</v>
      </c>
      <c r="B2487" s="916" t="s">
        <v>1877</v>
      </c>
      <c r="C2487" s="24" t="s">
        <v>21</v>
      </c>
      <c r="D2487" s="1013">
        <v>10000</v>
      </c>
      <c r="E2487" s="86"/>
      <c r="F2487" s="87">
        <f t="shared" si="40"/>
        <v>286242060</v>
      </c>
      <c r="G2487" s="60">
        <v>3</v>
      </c>
      <c r="H2487" s="29"/>
    </row>
    <row r="2488" spans="1:8" s="30" customFormat="1">
      <c r="A2488" s="915">
        <v>44812</v>
      </c>
      <c r="B2488" s="916" t="s">
        <v>1877</v>
      </c>
      <c r="C2488" s="24" t="s">
        <v>21</v>
      </c>
      <c r="D2488" s="1013">
        <v>10000</v>
      </c>
      <c r="E2488" s="86"/>
      <c r="F2488" s="87">
        <f t="shared" si="40"/>
        <v>286252060</v>
      </c>
      <c r="G2488" s="60">
        <v>3</v>
      </c>
      <c r="H2488" s="29"/>
    </row>
    <row r="2489" spans="1:8" s="30" customFormat="1">
      <c r="A2489" s="915">
        <v>44812</v>
      </c>
      <c r="B2489" s="916" t="s">
        <v>1877</v>
      </c>
      <c r="C2489" s="24" t="s">
        <v>21</v>
      </c>
      <c r="D2489" s="1013">
        <v>10000</v>
      </c>
      <c r="E2489" s="86"/>
      <c r="F2489" s="87">
        <f t="shared" si="40"/>
        <v>286262060</v>
      </c>
      <c r="G2489" s="60">
        <v>3</v>
      </c>
      <c r="H2489" s="29"/>
    </row>
    <row r="2490" spans="1:8" s="30" customFormat="1">
      <c r="A2490" s="915">
        <v>44812</v>
      </c>
      <c r="B2490" s="916" t="s">
        <v>1877</v>
      </c>
      <c r="C2490" s="24" t="s">
        <v>21</v>
      </c>
      <c r="D2490" s="1013">
        <v>10000</v>
      </c>
      <c r="E2490" s="86"/>
      <c r="F2490" s="87">
        <f t="shared" si="40"/>
        <v>286272060</v>
      </c>
      <c r="G2490" s="60">
        <v>3</v>
      </c>
      <c r="H2490" s="29"/>
    </row>
    <row r="2491" spans="1:8" s="30" customFormat="1">
      <c r="A2491" s="915">
        <v>44812</v>
      </c>
      <c r="B2491" s="916" t="s">
        <v>1877</v>
      </c>
      <c r="C2491" s="24" t="s">
        <v>21</v>
      </c>
      <c r="D2491" s="1013">
        <v>10000</v>
      </c>
      <c r="E2491" s="86"/>
      <c r="F2491" s="87">
        <f t="shared" si="40"/>
        <v>286282060</v>
      </c>
      <c r="G2491" s="60">
        <v>3</v>
      </c>
      <c r="H2491" s="29"/>
    </row>
    <row r="2492" spans="1:8" s="30" customFormat="1">
      <c r="A2492" s="915">
        <v>44812</v>
      </c>
      <c r="B2492" s="916" t="s">
        <v>1877</v>
      </c>
      <c r="C2492" s="24" t="s">
        <v>21</v>
      </c>
      <c r="D2492" s="1013">
        <v>10000</v>
      </c>
      <c r="E2492" s="86"/>
      <c r="F2492" s="87">
        <f t="shared" si="40"/>
        <v>286292060</v>
      </c>
      <c r="G2492" s="60">
        <v>3</v>
      </c>
      <c r="H2492" s="29"/>
    </row>
    <row r="2493" spans="1:8" s="30" customFormat="1">
      <c r="A2493" s="915">
        <v>44812</v>
      </c>
      <c r="B2493" s="916" t="s">
        <v>1877</v>
      </c>
      <c r="C2493" s="24" t="s">
        <v>21</v>
      </c>
      <c r="D2493" s="1013">
        <v>10000</v>
      </c>
      <c r="E2493" s="86"/>
      <c r="F2493" s="87">
        <f t="shared" si="40"/>
        <v>286302060</v>
      </c>
      <c r="G2493" s="60">
        <v>3</v>
      </c>
      <c r="H2493" s="29"/>
    </row>
    <row r="2494" spans="1:8" s="30" customFormat="1">
      <c r="A2494" s="915">
        <v>44812</v>
      </c>
      <c r="B2494" s="916" t="s">
        <v>1877</v>
      </c>
      <c r="C2494" s="24" t="s">
        <v>21</v>
      </c>
      <c r="D2494" s="1013">
        <v>20000</v>
      </c>
      <c r="E2494" s="86"/>
      <c r="F2494" s="87">
        <f t="shared" si="40"/>
        <v>286322060</v>
      </c>
      <c r="G2494" s="60">
        <v>3</v>
      </c>
      <c r="H2494" s="29"/>
    </row>
    <row r="2495" spans="1:8" s="30" customFormat="1">
      <c r="A2495" s="915">
        <v>44812</v>
      </c>
      <c r="B2495" s="916" t="s">
        <v>1877</v>
      </c>
      <c r="C2495" s="24" t="s">
        <v>21</v>
      </c>
      <c r="D2495" s="1013">
        <v>10000</v>
      </c>
      <c r="E2495" s="86"/>
      <c r="F2495" s="87">
        <f t="shared" si="40"/>
        <v>286332060</v>
      </c>
      <c r="G2495" s="60">
        <v>3</v>
      </c>
      <c r="H2495" s="29"/>
    </row>
    <row r="2496" spans="1:8" s="30" customFormat="1">
      <c r="A2496" s="915">
        <v>44812</v>
      </c>
      <c r="B2496" s="916" t="s">
        <v>1877</v>
      </c>
      <c r="C2496" s="24" t="s">
        <v>21</v>
      </c>
      <c r="D2496" s="1013">
        <v>10000</v>
      </c>
      <c r="E2496" s="86"/>
      <c r="F2496" s="87">
        <f t="shared" si="40"/>
        <v>286342060</v>
      </c>
      <c r="G2496" s="60">
        <v>3</v>
      </c>
      <c r="H2496" s="29"/>
    </row>
    <row r="2497" spans="1:8" s="30" customFormat="1">
      <c r="A2497" s="915">
        <v>44812</v>
      </c>
      <c r="B2497" s="916" t="s">
        <v>1877</v>
      </c>
      <c r="C2497" s="24" t="s">
        <v>21</v>
      </c>
      <c r="D2497" s="1013">
        <v>10000</v>
      </c>
      <c r="E2497" s="86"/>
      <c r="F2497" s="87">
        <f t="shared" si="40"/>
        <v>286352060</v>
      </c>
      <c r="G2497" s="60">
        <v>3</v>
      </c>
      <c r="H2497" s="29"/>
    </row>
    <row r="2498" spans="1:8" s="30" customFormat="1">
      <c r="A2498" s="915">
        <v>44812</v>
      </c>
      <c r="B2498" s="916" t="s">
        <v>1877</v>
      </c>
      <c r="C2498" s="24" t="s">
        <v>21</v>
      </c>
      <c r="D2498" s="1013">
        <v>10000</v>
      </c>
      <c r="E2498" s="86"/>
      <c r="F2498" s="87">
        <f t="shared" si="40"/>
        <v>286362060</v>
      </c>
      <c r="G2498" s="60">
        <v>3</v>
      </c>
      <c r="H2498" s="29"/>
    </row>
    <row r="2499" spans="1:8" s="30" customFormat="1">
      <c r="A2499" s="915">
        <v>44812</v>
      </c>
      <c r="B2499" s="916" t="s">
        <v>1877</v>
      </c>
      <c r="C2499" s="24" t="s">
        <v>21</v>
      </c>
      <c r="D2499" s="1013">
        <v>10000</v>
      </c>
      <c r="E2499" s="86"/>
      <c r="F2499" s="87">
        <f t="shared" si="40"/>
        <v>286372060</v>
      </c>
      <c r="G2499" s="60">
        <v>3</v>
      </c>
      <c r="H2499" s="29"/>
    </row>
    <row r="2500" spans="1:8" s="30" customFormat="1">
      <c r="A2500" s="915">
        <v>44812</v>
      </c>
      <c r="B2500" s="916" t="s">
        <v>1877</v>
      </c>
      <c r="C2500" s="24" t="s">
        <v>21</v>
      </c>
      <c r="D2500" s="1013">
        <v>10000</v>
      </c>
      <c r="E2500" s="86"/>
      <c r="F2500" s="87">
        <f t="shared" si="40"/>
        <v>286382060</v>
      </c>
      <c r="G2500" s="60">
        <v>3</v>
      </c>
      <c r="H2500" s="29"/>
    </row>
    <row r="2501" spans="1:8" s="30" customFormat="1">
      <c r="A2501" s="915">
        <v>44812</v>
      </c>
      <c r="B2501" s="916" t="s">
        <v>1877</v>
      </c>
      <c r="C2501" s="24" t="s">
        <v>21</v>
      </c>
      <c r="D2501" s="1013">
        <v>20000</v>
      </c>
      <c r="E2501" s="86"/>
      <c r="F2501" s="87">
        <f t="shared" si="40"/>
        <v>286402060</v>
      </c>
      <c r="G2501" s="60">
        <v>3</v>
      </c>
      <c r="H2501" s="29"/>
    </row>
    <row r="2502" spans="1:8" s="30" customFormat="1">
      <c r="A2502" s="915">
        <v>44812</v>
      </c>
      <c r="B2502" s="916" t="s">
        <v>1877</v>
      </c>
      <c r="C2502" s="24" t="s">
        <v>21</v>
      </c>
      <c r="D2502" s="1013">
        <v>10000</v>
      </c>
      <c r="E2502" s="86"/>
      <c r="F2502" s="87">
        <f t="shared" si="40"/>
        <v>286412060</v>
      </c>
      <c r="G2502" s="60">
        <v>3</v>
      </c>
      <c r="H2502" s="29"/>
    </row>
    <row r="2503" spans="1:8" s="30" customFormat="1">
      <c r="A2503" s="915">
        <v>44812</v>
      </c>
      <c r="B2503" s="916" t="s">
        <v>1877</v>
      </c>
      <c r="C2503" s="24" t="s">
        <v>21</v>
      </c>
      <c r="D2503" s="1013">
        <v>20000</v>
      </c>
      <c r="E2503" s="86"/>
      <c r="F2503" s="87">
        <f t="shared" si="40"/>
        <v>286432060</v>
      </c>
      <c r="G2503" s="60">
        <v>3</v>
      </c>
      <c r="H2503" s="29"/>
    </row>
    <row r="2504" spans="1:8" s="30" customFormat="1">
      <c r="A2504" s="915">
        <v>44812</v>
      </c>
      <c r="B2504" s="916" t="s">
        <v>1877</v>
      </c>
      <c r="C2504" s="24" t="s">
        <v>21</v>
      </c>
      <c r="D2504" s="1013">
        <v>10000</v>
      </c>
      <c r="E2504" s="86"/>
      <c r="F2504" s="87">
        <f t="shared" si="40"/>
        <v>286442060</v>
      </c>
      <c r="G2504" s="60">
        <v>3</v>
      </c>
      <c r="H2504" s="29"/>
    </row>
    <row r="2505" spans="1:8" s="30" customFormat="1">
      <c r="A2505" s="915">
        <v>44812</v>
      </c>
      <c r="B2505" s="916" t="s">
        <v>1877</v>
      </c>
      <c r="C2505" s="24" t="s">
        <v>21</v>
      </c>
      <c r="D2505" s="1013">
        <v>10000</v>
      </c>
      <c r="E2505" s="86"/>
      <c r="F2505" s="87">
        <f t="shared" si="40"/>
        <v>286452060</v>
      </c>
      <c r="G2505" s="60">
        <v>3</v>
      </c>
      <c r="H2505" s="29"/>
    </row>
    <row r="2506" spans="1:8" s="30" customFormat="1">
      <c r="A2506" s="915">
        <v>44812</v>
      </c>
      <c r="B2506" s="916" t="s">
        <v>1877</v>
      </c>
      <c r="C2506" s="24" t="s">
        <v>21</v>
      </c>
      <c r="D2506" s="1013">
        <v>10000</v>
      </c>
      <c r="E2506" s="86"/>
      <c r="F2506" s="87">
        <f t="shared" si="40"/>
        <v>286462060</v>
      </c>
      <c r="G2506" s="60">
        <v>3</v>
      </c>
      <c r="H2506" s="29"/>
    </row>
    <row r="2507" spans="1:8" s="30" customFormat="1">
      <c r="A2507" s="915">
        <v>44813</v>
      </c>
      <c r="B2507" s="916" t="s">
        <v>1878</v>
      </c>
      <c r="C2507" s="24" t="s">
        <v>21</v>
      </c>
      <c r="D2507" s="1013">
        <v>10000</v>
      </c>
      <c r="E2507" s="86"/>
      <c r="F2507" s="87">
        <f t="shared" si="40"/>
        <v>286472060</v>
      </c>
      <c r="G2507" s="60">
        <v>3</v>
      </c>
      <c r="H2507" s="29"/>
    </row>
    <row r="2508" spans="1:8" s="30" customFormat="1" ht="25.5">
      <c r="A2508" s="915">
        <v>44813</v>
      </c>
      <c r="B2508" s="916" t="s">
        <v>1878</v>
      </c>
      <c r="C2508" s="423" t="s">
        <v>2453</v>
      </c>
      <c r="D2508" s="1013">
        <v>1000000</v>
      </c>
      <c r="E2508" s="86"/>
      <c r="F2508" s="87">
        <f t="shared" si="40"/>
        <v>287472060</v>
      </c>
      <c r="G2508" s="60">
        <v>3</v>
      </c>
      <c r="H2508" s="29"/>
    </row>
    <row r="2509" spans="1:8" s="30" customFormat="1">
      <c r="A2509" s="915">
        <v>44813</v>
      </c>
      <c r="B2509" s="916" t="s">
        <v>1878</v>
      </c>
      <c r="C2509" s="24" t="s">
        <v>21</v>
      </c>
      <c r="D2509" s="1013">
        <v>10000</v>
      </c>
      <c r="E2509" s="86"/>
      <c r="F2509" s="87">
        <f t="shared" si="40"/>
        <v>287482060</v>
      </c>
      <c r="G2509" s="60">
        <v>3</v>
      </c>
      <c r="H2509" s="29"/>
    </row>
    <row r="2510" spans="1:8" s="30" customFormat="1">
      <c r="A2510" s="915">
        <v>44813</v>
      </c>
      <c r="B2510" s="916" t="s">
        <v>1878</v>
      </c>
      <c r="C2510" s="24" t="s">
        <v>21</v>
      </c>
      <c r="D2510" s="1013">
        <v>10000</v>
      </c>
      <c r="E2510" s="86"/>
      <c r="F2510" s="87">
        <f t="shared" si="40"/>
        <v>287492060</v>
      </c>
      <c r="G2510" s="60">
        <v>3</v>
      </c>
      <c r="H2510" s="29"/>
    </row>
    <row r="2511" spans="1:8" s="30" customFormat="1">
      <c r="A2511" s="915">
        <v>44813</v>
      </c>
      <c r="B2511" s="916" t="s">
        <v>1878</v>
      </c>
      <c r="C2511" s="24" t="s">
        <v>21</v>
      </c>
      <c r="D2511" s="1013">
        <v>10000</v>
      </c>
      <c r="E2511" s="86"/>
      <c r="F2511" s="87">
        <f t="shared" si="40"/>
        <v>287502060</v>
      </c>
      <c r="G2511" s="60">
        <v>3</v>
      </c>
      <c r="H2511" s="29"/>
    </row>
    <row r="2512" spans="1:8" s="30" customFormat="1">
      <c r="A2512" s="915">
        <v>44813</v>
      </c>
      <c r="B2512" s="916" t="s">
        <v>1878</v>
      </c>
      <c r="C2512" s="24" t="s">
        <v>21</v>
      </c>
      <c r="D2512" s="1013">
        <v>10000</v>
      </c>
      <c r="E2512" s="86"/>
      <c r="F2512" s="87">
        <f t="shared" si="40"/>
        <v>287512060</v>
      </c>
      <c r="G2512" s="60">
        <v>3</v>
      </c>
      <c r="H2512" s="29"/>
    </row>
    <row r="2513" spans="1:8" s="30" customFormat="1">
      <c r="A2513" s="915">
        <v>44813</v>
      </c>
      <c r="B2513" s="916" t="s">
        <v>1878</v>
      </c>
      <c r="C2513" s="24" t="s">
        <v>21</v>
      </c>
      <c r="D2513" s="1013">
        <v>10000</v>
      </c>
      <c r="E2513" s="86"/>
      <c r="F2513" s="87">
        <f t="shared" si="40"/>
        <v>287522060</v>
      </c>
      <c r="G2513" s="60">
        <v>3</v>
      </c>
      <c r="H2513" s="29"/>
    </row>
    <row r="2514" spans="1:8" s="30" customFormat="1">
      <c r="A2514" s="915">
        <v>44813</v>
      </c>
      <c r="B2514" s="916" t="s">
        <v>1878</v>
      </c>
      <c r="C2514" s="24" t="s">
        <v>21</v>
      </c>
      <c r="D2514" s="1013">
        <v>10000</v>
      </c>
      <c r="E2514" s="86"/>
      <c r="F2514" s="87">
        <f t="shared" si="40"/>
        <v>287532060</v>
      </c>
      <c r="G2514" s="60">
        <v>3</v>
      </c>
      <c r="H2514" s="29"/>
    </row>
    <row r="2515" spans="1:8" s="30" customFormat="1">
      <c r="A2515" s="915">
        <v>44813</v>
      </c>
      <c r="B2515" s="916" t="s">
        <v>1878</v>
      </c>
      <c r="C2515" s="24" t="s">
        <v>21</v>
      </c>
      <c r="D2515" s="1013">
        <v>10000</v>
      </c>
      <c r="E2515" s="86"/>
      <c r="F2515" s="87">
        <f t="shared" si="40"/>
        <v>287542060</v>
      </c>
      <c r="G2515" s="60">
        <v>3</v>
      </c>
      <c r="H2515" s="29"/>
    </row>
    <row r="2516" spans="1:8" s="30" customFormat="1">
      <c r="A2516" s="915">
        <v>44813</v>
      </c>
      <c r="B2516" s="916" t="s">
        <v>1878</v>
      </c>
      <c r="C2516" s="24" t="s">
        <v>21</v>
      </c>
      <c r="D2516" s="1013">
        <v>10000</v>
      </c>
      <c r="E2516" s="86"/>
      <c r="F2516" s="87">
        <f t="shared" si="40"/>
        <v>287552060</v>
      </c>
      <c r="G2516" s="60">
        <v>3</v>
      </c>
      <c r="H2516" s="29"/>
    </row>
    <row r="2517" spans="1:8" s="30" customFormat="1">
      <c r="A2517" s="915">
        <v>44813</v>
      </c>
      <c r="B2517" s="916" t="s">
        <v>1878</v>
      </c>
      <c r="C2517" s="24" t="s">
        <v>21</v>
      </c>
      <c r="D2517" s="1013">
        <v>10000</v>
      </c>
      <c r="E2517" s="86"/>
      <c r="F2517" s="87">
        <f t="shared" si="40"/>
        <v>287562060</v>
      </c>
      <c r="G2517" s="60">
        <v>3</v>
      </c>
      <c r="H2517" s="29"/>
    </row>
    <row r="2518" spans="1:8" s="30" customFormat="1">
      <c r="A2518" s="915">
        <v>44813</v>
      </c>
      <c r="B2518" s="916" t="s">
        <v>1878</v>
      </c>
      <c r="C2518" s="24" t="s">
        <v>21</v>
      </c>
      <c r="D2518" s="1013">
        <v>10000</v>
      </c>
      <c r="E2518" s="86"/>
      <c r="F2518" s="87">
        <f t="shared" si="40"/>
        <v>287572060</v>
      </c>
      <c r="G2518" s="60">
        <v>3</v>
      </c>
      <c r="H2518" s="29"/>
    </row>
    <row r="2519" spans="1:8" s="30" customFormat="1">
      <c r="A2519" s="915">
        <v>44813</v>
      </c>
      <c r="B2519" s="916" t="s">
        <v>1878</v>
      </c>
      <c r="C2519" s="24" t="s">
        <v>21</v>
      </c>
      <c r="D2519" s="1013">
        <v>10000</v>
      </c>
      <c r="E2519" s="86"/>
      <c r="F2519" s="87">
        <f t="shared" si="40"/>
        <v>287582060</v>
      </c>
      <c r="G2519" s="60">
        <v>3</v>
      </c>
      <c r="H2519" s="29"/>
    </row>
    <row r="2520" spans="1:8" s="30" customFormat="1">
      <c r="A2520" s="915">
        <v>44813</v>
      </c>
      <c r="B2520" s="916" t="s">
        <v>1878</v>
      </c>
      <c r="C2520" s="24" t="s">
        <v>21</v>
      </c>
      <c r="D2520" s="1013">
        <v>10000</v>
      </c>
      <c r="E2520" s="86"/>
      <c r="F2520" s="87">
        <f t="shared" si="40"/>
        <v>287592060</v>
      </c>
      <c r="G2520" s="60">
        <v>3</v>
      </c>
      <c r="H2520" s="29"/>
    </row>
    <row r="2521" spans="1:8" s="30" customFormat="1">
      <c r="A2521" s="915">
        <v>44813</v>
      </c>
      <c r="B2521" s="916" t="s">
        <v>1878</v>
      </c>
      <c r="C2521" s="24" t="s">
        <v>21</v>
      </c>
      <c r="D2521" s="1013">
        <v>10000</v>
      </c>
      <c r="E2521" s="86"/>
      <c r="F2521" s="87">
        <f t="shared" si="40"/>
        <v>287602060</v>
      </c>
      <c r="G2521" s="60">
        <v>3</v>
      </c>
      <c r="H2521" s="29"/>
    </row>
    <row r="2522" spans="1:8" s="30" customFormat="1">
      <c r="A2522" s="915">
        <v>44813</v>
      </c>
      <c r="B2522" s="916" t="s">
        <v>1878</v>
      </c>
      <c r="C2522" s="24" t="s">
        <v>21</v>
      </c>
      <c r="D2522" s="1013">
        <v>10000</v>
      </c>
      <c r="E2522" s="86"/>
      <c r="F2522" s="87">
        <f t="shared" si="40"/>
        <v>287612060</v>
      </c>
      <c r="G2522" s="60">
        <v>3</v>
      </c>
      <c r="H2522" s="29"/>
    </row>
    <row r="2523" spans="1:8" s="30" customFormat="1">
      <c r="A2523" s="915">
        <v>44813</v>
      </c>
      <c r="B2523" s="916" t="s">
        <v>1878</v>
      </c>
      <c r="C2523" s="24" t="s">
        <v>21</v>
      </c>
      <c r="D2523" s="1013">
        <v>10000</v>
      </c>
      <c r="E2523" s="86"/>
      <c r="F2523" s="87">
        <f t="shared" si="40"/>
        <v>287622060</v>
      </c>
      <c r="G2523" s="60">
        <v>3</v>
      </c>
      <c r="H2523" s="29"/>
    </row>
    <row r="2524" spans="1:8" s="30" customFormat="1">
      <c r="A2524" s="915">
        <v>44813</v>
      </c>
      <c r="B2524" s="916" t="s">
        <v>1878</v>
      </c>
      <c r="C2524" s="24" t="s">
        <v>21</v>
      </c>
      <c r="D2524" s="1013">
        <v>10000</v>
      </c>
      <c r="E2524" s="86"/>
      <c r="F2524" s="87">
        <f t="shared" si="40"/>
        <v>287632060</v>
      </c>
      <c r="G2524" s="60">
        <v>3</v>
      </c>
      <c r="H2524" s="29"/>
    </row>
    <row r="2525" spans="1:8" s="30" customFormat="1">
      <c r="A2525" s="915">
        <v>44813</v>
      </c>
      <c r="B2525" s="916" t="s">
        <v>1878</v>
      </c>
      <c r="C2525" s="24" t="s">
        <v>21</v>
      </c>
      <c r="D2525" s="1013">
        <v>10000</v>
      </c>
      <c r="E2525" s="86"/>
      <c r="F2525" s="87">
        <f t="shared" si="40"/>
        <v>287642060</v>
      </c>
      <c r="G2525" s="60">
        <v>3</v>
      </c>
      <c r="H2525" s="29"/>
    </row>
    <row r="2526" spans="1:8" s="30" customFormat="1">
      <c r="A2526" s="915">
        <v>44813</v>
      </c>
      <c r="B2526" s="916" t="s">
        <v>1878</v>
      </c>
      <c r="C2526" s="24" t="s">
        <v>21</v>
      </c>
      <c r="D2526" s="1013">
        <v>10000</v>
      </c>
      <c r="E2526" s="86"/>
      <c r="F2526" s="87">
        <f t="shared" si="40"/>
        <v>287652060</v>
      </c>
      <c r="G2526" s="60">
        <v>3</v>
      </c>
      <c r="H2526" s="29"/>
    </row>
    <row r="2527" spans="1:8" s="30" customFormat="1">
      <c r="A2527" s="915">
        <v>44813</v>
      </c>
      <c r="B2527" s="916" t="s">
        <v>1878</v>
      </c>
      <c r="C2527" s="24" t="s">
        <v>21</v>
      </c>
      <c r="D2527" s="1013">
        <v>10000</v>
      </c>
      <c r="E2527" s="86"/>
      <c r="F2527" s="87">
        <f t="shared" si="40"/>
        <v>287662060</v>
      </c>
      <c r="G2527" s="60">
        <v>3</v>
      </c>
      <c r="H2527" s="29"/>
    </row>
    <row r="2528" spans="1:8" s="30" customFormat="1">
      <c r="A2528" s="915">
        <v>44813</v>
      </c>
      <c r="B2528" s="916" t="s">
        <v>1878</v>
      </c>
      <c r="C2528" s="24" t="s">
        <v>21</v>
      </c>
      <c r="D2528" s="1013">
        <v>10000</v>
      </c>
      <c r="E2528" s="86"/>
      <c r="F2528" s="87">
        <f t="shared" si="40"/>
        <v>287672060</v>
      </c>
      <c r="G2528" s="60">
        <v>3</v>
      </c>
      <c r="H2528" s="29"/>
    </row>
    <row r="2529" spans="1:8" s="30" customFormat="1">
      <c r="A2529" s="915">
        <v>44813</v>
      </c>
      <c r="B2529" s="916" t="s">
        <v>1878</v>
      </c>
      <c r="C2529" s="24" t="s">
        <v>21</v>
      </c>
      <c r="D2529" s="1013">
        <v>10000</v>
      </c>
      <c r="E2529" s="86"/>
      <c r="F2529" s="87">
        <f t="shared" si="40"/>
        <v>287682060</v>
      </c>
      <c r="G2529" s="60">
        <v>3</v>
      </c>
      <c r="H2529" s="29"/>
    </row>
    <row r="2530" spans="1:8" s="30" customFormat="1">
      <c r="A2530" s="915">
        <v>44813</v>
      </c>
      <c r="B2530" s="916" t="s">
        <v>1878</v>
      </c>
      <c r="C2530" s="24" t="s">
        <v>21</v>
      </c>
      <c r="D2530" s="1013">
        <v>10000</v>
      </c>
      <c r="E2530" s="86"/>
      <c r="F2530" s="87">
        <f t="shared" si="40"/>
        <v>287692060</v>
      </c>
      <c r="G2530" s="60">
        <v>3</v>
      </c>
      <c r="H2530" s="29"/>
    </row>
    <row r="2531" spans="1:8" s="30" customFormat="1">
      <c r="A2531" s="915">
        <v>44813</v>
      </c>
      <c r="B2531" s="916" t="s">
        <v>1878</v>
      </c>
      <c r="C2531" s="106" t="s">
        <v>2097</v>
      </c>
      <c r="D2531" s="1013">
        <v>100000</v>
      </c>
      <c r="E2531" s="86"/>
      <c r="F2531" s="87">
        <f t="shared" si="40"/>
        <v>287792060</v>
      </c>
      <c r="G2531" s="60">
        <v>3</v>
      </c>
      <c r="H2531" s="29"/>
    </row>
    <row r="2532" spans="1:8" s="30" customFormat="1">
      <c r="A2532" s="915">
        <v>44813</v>
      </c>
      <c r="B2532" s="916" t="s">
        <v>1878</v>
      </c>
      <c r="C2532" s="24" t="s">
        <v>21</v>
      </c>
      <c r="D2532" s="1013">
        <v>10000</v>
      </c>
      <c r="E2532" s="86"/>
      <c r="F2532" s="87">
        <f t="shared" ref="F2532:F2595" si="41">F2531+D2532-E2532</f>
        <v>287802060</v>
      </c>
      <c r="G2532" s="60">
        <v>3</v>
      </c>
      <c r="H2532" s="29"/>
    </row>
    <row r="2533" spans="1:8" s="30" customFormat="1">
      <c r="A2533" s="915">
        <v>44813</v>
      </c>
      <c r="B2533" s="916" t="s">
        <v>1878</v>
      </c>
      <c r="C2533" s="24" t="s">
        <v>21</v>
      </c>
      <c r="D2533" s="1013">
        <v>10000</v>
      </c>
      <c r="E2533" s="86"/>
      <c r="F2533" s="87">
        <f t="shared" si="41"/>
        <v>287812060</v>
      </c>
      <c r="G2533" s="60">
        <v>3</v>
      </c>
      <c r="H2533" s="29"/>
    </row>
    <row r="2534" spans="1:8" s="30" customFormat="1">
      <c r="A2534" s="915">
        <v>44813</v>
      </c>
      <c r="B2534" s="916" t="s">
        <v>1878</v>
      </c>
      <c r="C2534" s="24" t="s">
        <v>21</v>
      </c>
      <c r="D2534" s="1013">
        <v>10000</v>
      </c>
      <c r="E2534" s="86"/>
      <c r="F2534" s="87">
        <f t="shared" si="41"/>
        <v>287822060</v>
      </c>
      <c r="G2534" s="60">
        <v>3</v>
      </c>
      <c r="H2534" s="29"/>
    </row>
    <row r="2535" spans="1:8" s="30" customFormat="1">
      <c r="A2535" s="915">
        <v>44813</v>
      </c>
      <c r="B2535" s="916" t="s">
        <v>1878</v>
      </c>
      <c r="C2535" s="24" t="s">
        <v>21</v>
      </c>
      <c r="D2535" s="1013">
        <v>10000</v>
      </c>
      <c r="E2535" s="86"/>
      <c r="F2535" s="87">
        <f t="shared" si="41"/>
        <v>287832060</v>
      </c>
      <c r="G2535" s="60">
        <v>3</v>
      </c>
      <c r="H2535" s="29"/>
    </row>
    <row r="2536" spans="1:8" s="30" customFormat="1">
      <c r="A2536" s="915">
        <v>44813</v>
      </c>
      <c r="B2536" s="916" t="s">
        <v>1878</v>
      </c>
      <c r="C2536" s="24" t="s">
        <v>21</v>
      </c>
      <c r="D2536" s="1013">
        <v>10000</v>
      </c>
      <c r="E2536" s="86"/>
      <c r="F2536" s="87">
        <f t="shared" si="41"/>
        <v>287842060</v>
      </c>
      <c r="G2536" s="60">
        <v>3</v>
      </c>
      <c r="H2536" s="29"/>
    </row>
    <row r="2537" spans="1:8" s="30" customFormat="1">
      <c r="A2537" s="915">
        <v>44813</v>
      </c>
      <c r="B2537" s="916" t="s">
        <v>1878</v>
      </c>
      <c r="C2537" s="24" t="s">
        <v>21</v>
      </c>
      <c r="D2537" s="1013">
        <v>10000</v>
      </c>
      <c r="E2537" s="86"/>
      <c r="F2537" s="87">
        <f t="shared" si="41"/>
        <v>287852060</v>
      </c>
      <c r="G2537" s="60">
        <v>3</v>
      </c>
      <c r="H2537" s="29"/>
    </row>
    <row r="2538" spans="1:8" s="30" customFormat="1">
      <c r="A2538" s="915">
        <v>44813</v>
      </c>
      <c r="B2538" s="916" t="s">
        <v>1878</v>
      </c>
      <c r="C2538" s="24" t="s">
        <v>21</v>
      </c>
      <c r="D2538" s="1013">
        <v>10000</v>
      </c>
      <c r="E2538" s="86"/>
      <c r="F2538" s="87">
        <f t="shared" si="41"/>
        <v>287862060</v>
      </c>
      <c r="G2538" s="60">
        <v>3</v>
      </c>
      <c r="H2538" s="29"/>
    </row>
    <row r="2539" spans="1:8" s="30" customFormat="1">
      <c r="A2539" s="915">
        <v>44813</v>
      </c>
      <c r="B2539" s="916" t="s">
        <v>1878</v>
      </c>
      <c r="C2539" s="24" t="s">
        <v>21</v>
      </c>
      <c r="D2539" s="1013">
        <v>10000</v>
      </c>
      <c r="E2539" s="86"/>
      <c r="F2539" s="87">
        <f t="shared" si="41"/>
        <v>287872060</v>
      </c>
      <c r="G2539" s="60">
        <v>3</v>
      </c>
      <c r="H2539" s="29"/>
    </row>
    <row r="2540" spans="1:8" s="30" customFormat="1">
      <c r="A2540" s="915">
        <v>44813</v>
      </c>
      <c r="B2540" s="916" t="s">
        <v>1878</v>
      </c>
      <c r="C2540" s="106" t="s">
        <v>2098</v>
      </c>
      <c r="D2540" s="1013">
        <v>100000</v>
      </c>
      <c r="E2540" s="86"/>
      <c r="F2540" s="87">
        <f t="shared" si="41"/>
        <v>287972060</v>
      </c>
      <c r="G2540" s="60">
        <v>3</v>
      </c>
      <c r="H2540" s="29"/>
    </row>
    <row r="2541" spans="1:8" s="30" customFormat="1">
      <c r="A2541" s="915">
        <v>44813</v>
      </c>
      <c r="B2541" s="916" t="s">
        <v>1878</v>
      </c>
      <c r="C2541" s="106" t="s">
        <v>985</v>
      </c>
      <c r="D2541" s="1013">
        <v>200000</v>
      </c>
      <c r="E2541" s="86"/>
      <c r="F2541" s="87">
        <f t="shared" si="41"/>
        <v>288172060</v>
      </c>
      <c r="G2541" s="60">
        <v>3</v>
      </c>
      <c r="H2541" s="29"/>
    </row>
    <row r="2542" spans="1:8" s="30" customFormat="1">
      <c r="A2542" s="915">
        <v>44813</v>
      </c>
      <c r="B2542" s="916" t="s">
        <v>1878</v>
      </c>
      <c r="C2542" s="24" t="s">
        <v>21</v>
      </c>
      <c r="D2542" s="1013">
        <v>10000</v>
      </c>
      <c r="E2542" s="86"/>
      <c r="F2542" s="87">
        <f t="shared" si="41"/>
        <v>288182060</v>
      </c>
      <c r="G2542" s="60">
        <v>3</v>
      </c>
      <c r="H2542" s="29"/>
    </row>
    <row r="2543" spans="1:8" s="30" customFormat="1">
      <c r="A2543" s="915">
        <v>44813</v>
      </c>
      <c r="B2543" s="916" t="s">
        <v>1878</v>
      </c>
      <c r="C2543" s="24" t="s">
        <v>21</v>
      </c>
      <c r="D2543" s="1013">
        <v>10000</v>
      </c>
      <c r="E2543" s="86"/>
      <c r="F2543" s="87">
        <f t="shared" si="41"/>
        <v>288192060</v>
      </c>
      <c r="G2543" s="60">
        <v>3</v>
      </c>
      <c r="H2543" s="29"/>
    </row>
    <row r="2544" spans="1:8" s="30" customFormat="1">
      <c r="A2544" s="915">
        <v>44813</v>
      </c>
      <c r="B2544" s="916" t="s">
        <v>1878</v>
      </c>
      <c r="C2544" s="24" t="s">
        <v>21</v>
      </c>
      <c r="D2544" s="1013">
        <v>10000</v>
      </c>
      <c r="E2544" s="86"/>
      <c r="F2544" s="87">
        <f t="shared" si="41"/>
        <v>288202060</v>
      </c>
      <c r="G2544" s="60">
        <v>3</v>
      </c>
      <c r="H2544" s="29"/>
    </row>
    <row r="2545" spans="1:8" s="30" customFormat="1">
      <c r="A2545" s="915">
        <v>44813</v>
      </c>
      <c r="B2545" s="916" t="s">
        <v>1878</v>
      </c>
      <c r="C2545" s="24" t="s">
        <v>21</v>
      </c>
      <c r="D2545" s="1013">
        <v>10000</v>
      </c>
      <c r="E2545" s="86"/>
      <c r="F2545" s="87">
        <f t="shared" si="41"/>
        <v>288212060</v>
      </c>
      <c r="G2545" s="60">
        <v>3</v>
      </c>
      <c r="H2545" s="29"/>
    </row>
    <row r="2546" spans="1:8" s="30" customFormat="1">
      <c r="A2546" s="915">
        <v>44814</v>
      </c>
      <c r="B2546" s="916" t="s">
        <v>1879</v>
      </c>
      <c r="C2546" s="106" t="s">
        <v>2464</v>
      </c>
      <c r="D2546" s="1013">
        <v>200000</v>
      </c>
      <c r="E2546" s="86"/>
      <c r="F2546" s="87">
        <f t="shared" si="41"/>
        <v>288412060</v>
      </c>
      <c r="G2546" s="60">
        <v>3</v>
      </c>
      <c r="H2546" s="29"/>
    </row>
    <row r="2547" spans="1:8" s="30" customFormat="1">
      <c r="A2547" s="915">
        <v>44814</v>
      </c>
      <c r="B2547" s="916" t="s">
        <v>1879</v>
      </c>
      <c r="C2547" s="24" t="s">
        <v>21</v>
      </c>
      <c r="D2547" s="1013">
        <v>5000</v>
      </c>
      <c r="E2547" s="86"/>
      <c r="F2547" s="87">
        <f t="shared" si="41"/>
        <v>288417060</v>
      </c>
      <c r="G2547" s="60">
        <v>3</v>
      </c>
      <c r="H2547" s="29"/>
    </row>
    <row r="2548" spans="1:8" s="30" customFormat="1">
      <c r="A2548" s="915">
        <v>44814</v>
      </c>
      <c r="B2548" s="916" t="s">
        <v>1879</v>
      </c>
      <c r="C2548" s="106" t="s">
        <v>2465</v>
      </c>
      <c r="D2548" s="1013">
        <v>200000</v>
      </c>
      <c r="E2548" s="86"/>
      <c r="F2548" s="87">
        <f t="shared" si="41"/>
        <v>288617060</v>
      </c>
      <c r="G2548" s="60">
        <v>3</v>
      </c>
      <c r="H2548" s="29"/>
    </row>
    <row r="2549" spans="1:8" s="30" customFormat="1">
      <c r="A2549" s="915">
        <v>44814</v>
      </c>
      <c r="B2549" s="916" t="s">
        <v>1879</v>
      </c>
      <c r="C2549" s="106" t="s">
        <v>2099</v>
      </c>
      <c r="D2549" s="1013">
        <v>100000</v>
      </c>
      <c r="E2549" s="86"/>
      <c r="F2549" s="87">
        <f t="shared" si="41"/>
        <v>288717060</v>
      </c>
      <c r="G2549" s="60">
        <v>3</v>
      </c>
      <c r="H2549" s="29"/>
    </row>
    <row r="2550" spans="1:8" s="30" customFormat="1">
      <c r="A2550" s="915">
        <v>44814</v>
      </c>
      <c r="B2550" s="916" t="s">
        <v>1879</v>
      </c>
      <c r="C2550" s="24" t="s">
        <v>21</v>
      </c>
      <c r="D2550" s="1013">
        <v>10000</v>
      </c>
      <c r="E2550" s="86"/>
      <c r="F2550" s="87">
        <f t="shared" si="41"/>
        <v>288727060</v>
      </c>
      <c r="G2550" s="60">
        <v>3</v>
      </c>
      <c r="H2550" s="29"/>
    </row>
    <row r="2551" spans="1:8" s="30" customFormat="1">
      <c r="A2551" s="915">
        <v>44814</v>
      </c>
      <c r="B2551" s="916" t="s">
        <v>1879</v>
      </c>
      <c r="C2551" s="24" t="s">
        <v>21</v>
      </c>
      <c r="D2551" s="1013">
        <v>10000</v>
      </c>
      <c r="E2551" s="86"/>
      <c r="F2551" s="87">
        <f t="shared" si="41"/>
        <v>288737060</v>
      </c>
      <c r="G2551" s="60">
        <v>3</v>
      </c>
      <c r="H2551" s="29"/>
    </row>
    <row r="2552" spans="1:8" s="30" customFormat="1">
      <c r="A2552" s="915">
        <v>44814</v>
      </c>
      <c r="B2552" s="916" t="s">
        <v>1879</v>
      </c>
      <c r="C2552" s="24" t="s">
        <v>21</v>
      </c>
      <c r="D2552" s="1013">
        <v>10000</v>
      </c>
      <c r="E2552" s="86"/>
      <c r="F2552" s="87">
        <f t="shared" si="41"/>
        <v>288747060</v>
      </c>
      <c r="G2552" s="60">
        <v>3</v>
      </c>
      <c r="H2552" s="29"/>
    </row>
    <row r="2553" spans="1:8" s="30" customFormat="1">
      <c r="A2553" s="915">
        <v>44814</v>
      </c>
      <c r="B2553" s="916" t="s">
        <v>1879</v>
      </c>
      <c r="C2553" s="24" t="s">
        <v>21</v>
      </c>
      <c r="D2553" s="1013">
        <v>10000</v>
      </c>
      <c r="E2553" s="86"/>
      <c r="F2553" s="87">
        <f t="shared" si="41"/>
        <v>288757060</v>
      </c>
      <c r="G2553" s="60">
        <v>3</v>
      </c>
      <c r="H2553" s="29"/>
    </row>
    <row r="2554" spans="1:8" s="30" customFormat="1">
      <c r="A2554" s="915">
        <v>44814</v>
      </c>
      <c r="B2554" s="916" t="s">
        <v>1879</v>
      </c>
      <c r="C2554" s="24" t="s">
        <v>21</v>
      </c>
      <c r="D2554" s="1013">
        <v>10000</v>
      </c>
      <c r="E2554" s="86"/>
      <c r="F2554" s="87">
        <f t="shared" si="41"/>
        <v>288767060</v>
      </c>
      <c r="G2554" s="60">
        <v>3</v>
      </c>
      <c r="H2554" s="29"/>
    </row>
    <row r="2555" spans="1:8" s="30" customFormat="1">
      <c r="A2555" s="915">
        <v>44814</v>
      </c>
      <c r="B2555" s="916" t="s">
        <v>1879</v>
      </c>
      <c r="C2555" s="24" t="s">
        <v>21</v>
      </c>
      <c r="D2555" s="1013">
        <v>10000</v>
      </c>
      <c r="E2555" s="86"/>
      <c r="F2555" s="87">
        <f t="shared" si="41"/>
        <v>288777060</v>
      </c>
      <c r="G2555" s="60">
        <v>3</v>
      </c>
      <c r="H2555" s="29"/>
    </row>
    <row r="2556" spans="1:8" s="30" customFormat="1">
      <c r="A2556" s="915">
        <v>44814</v>
      </c>
      <c r="B2556" s="916" t="s">
        <v>1879</v>
      </c>
      <c r="C2556" s="24" t="s">
        <v>21</v>
      </c>
      <c r="D2556" s="1013">
        <v>10000</v>
      </c>
      <c r="E2556" s="86"/>
      <c r="F2556" s="87">
        <f t="shared" si="41"/>
        <v>288787060</v>
      </c>
      <c r="G2556" s="60">
        <v>3</v>
      </c>
      <c r="H2556" s="29"/>
    </row>
    <row r="2557" spans="1:8" s="30" customFormat="1">
      <c r="A2557" s="915">
        <v>44814</v>
      </c>
      <c r="B2557" s="916" t="s">
        <v>1879</v>
      </c>
      <c r="C2557" s="24" t="s">
        <v>21</v>
      </c>
      <c r="D2557" s="1013">
        <v>10000</v>
      </c>
      <c r="E2557" s="86"/>
      <c r="F2557" s="87">
        <f t="shared" si="41"/>
        <v>288797060</v>
      </c>
      <c r="G2557" s="60">
        <v>3</v>
      </c>
      <c r="H2557" s="29"/>
    </row>
    <row r="2558" spans="1:8" s="30" customFormat="1">
      <c r="A2558" s="915">
        <v>44814</v>
      </c>
      <c r="B2558" s="916" t="s">
        <v>1879</v>
      </c>
      <c r="C2558" s="24" t="s">
        <v>21</v>
      </c>
      <c r="D2558" s="1013">
        <v>10000</v>
      </c>
      <c r="E2558" s="86"/>
      <c r="F2558" s="87">
        <f t="shared" si="41"/>
        <v>288807060</v>
      </c>
      <c r="G2558" s="60">
        <v>3</v>
      </c>
      <c r="H2558" s="29"/>
    </row>
    <row r="2559" spans="1:8" s="30" customFormat="1">
      <c r="A2559" s="915">
        <v>44814</v>
      </c>
      <c r="B2559" s="916" t="s">
        <v>1879</v>
      </c>
      <c r="C2559" s="24" t="s">
        <v>21</v>
      </c>
      <c r="D2559" s="1013">
        <v>10000</v>
      </c>
      <c r="E2559" s="86"/>
      <c r="F2559" s="87">
        <f t="shared" si="41"/>
        <v>288817060</v>
      </c>
      <c r="G2559" s="60">
        <v>3</v>
      </c>
      <c r="H2559" s="29"/>
    </row>
    <row r="2560" spans="1:8" s="30" customFormat="1">
      <c r="A2560" s="915">
        <v>44814</v>
      </c>
      <c r="B2560" s="916" t="s">
        <v>1879</v>
      </c>
      <c r="C2560" s="106" t="s">
        <v>2100</v>
      </c>
      <c r="D2560" s="1013">
        <v>100000</v>
      </c>
      <c r="E2560" s="86"/>
      <c r="F2560" s="87">
        <f t="shared" si="41"/>
        <v>288917060</v>
      </c>
      <c r="G2560" s="60">
        <v>3</v>
      </c>
      <c r="H2560" s="29"/>
    </row>
    <row r="2561" spans="1:8" s="30" customFormat="1">
      <c r="A2561" s="915">
        <v>44814</v>
      </c>
      <c r="B2561" s="916" t="s">
        <v>1879</v>
      </c>
      <c r="C2561" s="24" t="s">
        <v>21</v>
      </c>
      <c r="D2561" s="1013">
        <v>10000</v>
      </c>
      <c r="E2561" s="86"/>
      <c r="F2561" s="87">
        <f t="shared" si="41"/>
        <v>288927060</v>
      </c>
      <c r="G2561" s="60">
        <v>3</v>
      </c>
      <c r="H2561" s="29"/>
    </row>
    <row r="2562" spans="1:8" s="30" customFormat="1">
      <c r="A2562" s="915">
        <v>44814</v>
      </c>
      <c r="B2562" s="916" t="s">
        <v>1879</v>
      </c>
      <c r="C2562" s="24" t="s">
        <v>21</v>
      </c>
      <c r="D2562" s="1013">
        <v>10000</v>
      </c>
      <c r="E2562" s="86"/>
      <c r="F2562" s="87">
        <f t="shared" si="41"/>
        <v>288937060</v>
      </c>
      <c r="G2562" s="60">
        <v>3</v>
      </c>
      <c r="H2562" s="29"/>
    </row>
    <row r="2563" spans="1:8" s="30" customFormat="1">
      <c r="A2563" s="915">
        <v>44814</v>
      </c>
      <c r="B2563" s="916" t="s">
        <v>1879</v>
      </c>
      <c r="C2563" s="106" t="s">
        <v>232</v>
      </c>
      <c r="D2563" s="1013">
        <v>250000</v>
      </c>
      <c r="E2563" s="86"/>
      <c r="F2563" s="87">
        <f t="shared" si="41"/>
        <v>289187060</v>
      </c>
      <c r="G2563" s="60">
        <v>3</v>
      </c>
      <c r="H2563" s="29"/>
    </row>
    <row r="2564" spans="1:8" s="30" customFormat="1">
      <c r="A2564" s="915">
        <v>44814</v>
      </c>
      <c r="B2564" s="916" t="s">
        <v>1879</v>
      </c>
      <c r="C2564" s="24" t="s">
        <v>21</v>
      </c>
      <c r="D2564" s="1013">
        <v>10000</v>
      </c>
      <c r="E2564" s="86"/>
      <c r="F2564" s="87">
        <f t="shared" si="41"/>
        <v>289197060</v>
      </c>
      <c r="G2564" s="60">
        <v>3</v>
      </c>
      <c r="H2564" s="29"/>
    </row>
    <row r="2565" spans="1:8" s="30" customFormat="1">
      <c r="A2565" s="915">
        <v>44814</v>
      </c>
      <c r="B2565" s="916" t="s">
        <v>1879</v>
      </c>
      <c r="C2565" s="24" t="s">
        <v>21</v>
      </c>
      <c r="D2565" s="1013">
        <v>10000</v>
      </c>
      <c r="E2565" s="86"/>
      <c r="F2565" s="87">
        <f t="shared" si="41"/>
        <v>289207060</v>
      </c>
      <c r="G2565" s="60">
        <v>3</v>
      </c>
      <c r="H2565" s="29"/>
    </row>
    <row r="2566" spans="1:8" s="30" customFormat="1">
      <c r="A2566" s="915">
        <v>44814</v>
      </c>
      <c r="B2566" s="916" t="s">
        <v>1879</v>
      </c>
      <c r="C2566" s="24" t="s">
        <v>21</v>
      </c>
      <c r="D2566" s="1013">
        <v>20000</v>
      </c>
      <c r="E2566" s="86"/>
      <c r="F2566" s="87">
        <f t="shared" si="41"/>
        <v>289227060</v>
      </c>
      <c r="G2566" s="60">
        <v>3</v>
      </c>
      <c r="H2566" s="29"/>
    </row>
    <row r="2567" spans="1:8" s="30" customFormat="1">
      <c r="A2567" s="915">
        <v>44814</v>
      </c>
      <c r="B2567" s="916" t="s">
        <v>1879</v>
      </c>
      <c r="C2567" s="24" t="s">
        <v>21</v>
      </c>
      <c r="D2567" s="1013">
        <v>10000</v>
      </c>
      <c r="E2567" s="86"/>
      <c r="F2567" s="87">
        <f t="shared" si="41"/>
        <v>289237060</v>
      </c>
      <c r="G2567" s="60">
        <v>3</v>
      </c>
      <c r="H2567" s="29"/>
    </row>
    <row r="2568" spans="1:8" s="30" customFormat="1">
      <c r="A2568" s="915">
        <v>44814</v>
      </c>
      <c r="B2568" s="916" t="s">
        <v>1879</v>
      </c>
      <c r="C2568" s="106" t="s">
        <v>509</v>
      </c>
      <c r="D2568" s="1013">
        <v>50000</v>
      </c>
      <c r="E2568" s="86"/>
      <c r="F2568" s="87">
        <f t="shared" si="41"/>
        <v>289287060</v>
      </c>
      <c r="G2568" s="60">
        <v>3</v>
      </c>
      <c r="H2568" s="29"/>
    </row>
    <row r="2569" spans="1:8" s="30" customFormat="1">
      <c r="A2569" s="915">
        <v>44814</v>
      </c>
      <c r="B2569" s="916" t="s">
        <v>1879</v>
      </c>
      <c r="C2569" s="24" t="s">
        <v>21</v>
      </c>
      <c r="D2569" s="1013">
        <v>10000</v>
      </c>
      <c r="E2569" s="86"/>
      <c r="F2569" s="87">
        <f t="shared" si="41"/>
        <v>289297060</v>
      </c>
      <c r="G2569" s="60">
        <v>3</v>
      </c>
      <c r="H2569" s="29"/>
    </row>
    <row r="2570" spans="1:8" s="30" customFormat="1">
      <c r="A2570" s="915">
        <v>44814</v>
      </c>
      <c r="B2570" s="916" t="s">
        <v>1879</v>
      </c>
      <c r="C2570" s="24" t="s">
        <v>21</v>
      </c>
      <c r="D2570" s="1013">
        <v>10000</v>
      </c>
      <c r="E2570" s="86"/>
      <c r="F2570" s="87">
        <f t="shared" si="41"/>
        <v>289307060</v>
      </c>
      <c r="G2570" s="60">
        <v>3</v>
      </c>
      <c r="H2570" s="29"/>
    </row>
    <row r="2571" spans="1:8" s="30" customFormat="1">
      <c r="A2571" s="915">
        <v>44814</v>
      </c>
      <c r="B2571" s="916" t="s">
        <v>1879</v>
      </c>
      <c r="C2571" s="24" t="s">
        <v>21</v>
      </c>
      <c r="D2571" s="1013">
        <v>10000</v>
      </c>
      <c r="E2571" s="86"/>
      <c r="F2571" s="87">
        <f t="shared" si="41"/>
        <v>289317060</v>
      </c>
      <c r="G2571" s="60">
        <v>3</v>
      </c>
      <c r="H2571" s="29"/>
    </row>
    <row r="2572" spans="1:8" s="30" customFormat="1">
      <c r="A2572" s="915">
        <v>44814</v>
      </c>
      <c r="B2572" s="916" t="s">
        <v>1879</v>
      </c>
      <c r="C2572" s="24" t="s">
        <v>21</v>
      </c>
      <c r="D2572" s="1013">
        <v>20000</v>
      </c>
      <c r="E2572" s="86"/>
      <c r="F2572" s="87">
        <f t="shared" si="41"/>
        <v>289337060</v>
      </c>
      <c r="G2572" s="60">
        <v>3</v>
      </c>
      <c r="H2572" s="29"/>
    </row>
    <row r="2573" spans="1:8" s="30" customFormat="1">
      <c r="A2573" s="915">
        <v>44814</v>
      </c>
      <c r="B2573" s="916" t="s">
        <v>1879</v>
      </c>
      <c r="C2573" s="24" t="s">
        <v>21</v>
      </c>
      <c r="D2573" s="1013">
        <v>10000</v>
      </c>
      <c r="E2573" s="86"/>
      <c r="F2573" s="87">
        <f t="shared" si="41"/>
        <v>289347060</v>
      </c>
      <c r="G2573" s="60">
        <v>3</v>
      </c>
      <c r="H2573" s="29"/>
    </row>
    <row r="2574" spans="1:8" s="30" customFormat="1">
      <c r="A2574" s="915">
        <v>44814</v>
      </c>
      <c r="B2574" s="916" t="s">
        <v>1879</v>
      </c>
      <c r="C2574" s="24" t="s">
        <v>21</v>
      </c>
      <c r="D2574" s="1013">
        <v>10000</v>
      </c>
      <c r="E2574" s="86"/>
      <c r="F2574" s="87">
        <f t="shared" si="41"/>
        <v>289357060</v>
      </c>
      <c r="G2574" s="60">
        <v>3</v>
      </c>
      <c r="H2574" s="29"/>
    </row>
    <row r="2575" spans="1:8" s="30" customFormat="1">
      <c r="A2575" s="915">
        <v>44814</v>
      </c>
      <c r="B2575" s="916" t="s">
        <v>1879</v>
      </c>
      <c r="C2575" s="24" t="s">
        <v>21</v>
      </c>
      <c r="D2575" s="1013">
        <v>10000</v>
      </c>
      <c r="E2575" s="86"/>
      <c r="F2575" s="87">
        <f t="shared" si="41"/>
        <v>289367060</v>
      </c>
      <c r="G2575" s="60">
        <v>3</v>
      </c>
      <c r="H2575" s="29"/>
    </row>
    <row r="2576" spans="1:8" s="30" customFormat="1">
      <c r="A2576" s="915">
        <v>44814</v>
      </c>
      <c r="B2576" s="916" t="s">
        <v>1879</v>
      </c>
      <c r="C2576" s="24" t="s">
        <v>21</v>
      </c>
      <c r="D2576" s="1013">
        <v>10000</v>
      </c>
      <c r="E2576" s="86"/>
      <c r="F2576" s="87">
        <f t="shared" si="41"/>
        <v>289377060</v>
      </c>
      <c r="G2576" s="60">
        <v>3</v>
      </c>
      <c r="H2576" s="29"/>
    </row>
    <row r="2577" spans="1:8" s="30" customFormat="1">
      <c r="A2577" s="915">
        <v>44814</v>
      </c>
      <c r="B2577" s="916" t="s">
        <v>1879</v>
      </c>
      <c r="C2577" s="24" t="s">
        <v>21</v>
      </c>
      <c r="D2577" s="1013">
        <v>20000</v>
      </c>
      <c r="E2577" s="86"/>
      <c r="F2577" s="87">
        <f t="shared" si="41"/>
        <v>289397060</v>
      </c>
      <c r="G2577" s="60">
        <v>3</v>
      </c>
      <c r="H2577" s="29"/>
    </row>
    <row r="2578" spans="1:8" s="30" customFormat="1">
      <c r="A2578" s="915">
        <v>44814</v>
      </c>
      <c r="B2578" s="916" t="s">
        <v>1879</v>
      </c>
      <c r="C2578" s="106" t="s">
        <v>2101</v>
      </c>
      <c r="D2578" s="1013">
        <v>500000</v>
      </c>
      <c r="E2578" s="86"/>
      <c r="F2578" s="87">
        <f t="shared" si="41"/>
        <v>289897060</v>
      </c>
      <c r="G2578" s="60">
        <v>3</v>
      </c>
      <c r="H2578" s="29"/>
    </row>
    <row r="2579" spans="1:8" s="30" customFormat="1">
      <c r="A2579" s="915">
        <v>44814</v>
      </c>
      <c r="B2579" s="916" t="s">
        <v>1879</v>
      </c>
      <c r="C2579" s="24" t="s">
        <v>21</v>
      </c>
      <c r="D2579" s="1013">
        <v>10000</v>
      </c>
      <c r="E2579" s="86"/>
      <c r="F2579" s="87">
        <f t="shared" si="41"/>
        <v>289907060</v>
      </c>
      <c r="G2579" s="60">
        <v>3</v>
      </c>
      <c r="H2579" s="29"/>
    </row>
    <row r="2580" spans="1:8" s="30" customFormat="1">
      <c r="A2580" s="915">
        <v>44814</v>
      </c>
      <c r="B2580" s="916" t="s">
        <v>1879</v>
      </c>
      <c r="C2580" s="106" t="s">
        <v>2102</v>
      </c>
      <c r="D2580" s="1013">
        <v>100000</v>
      </c>
      <c r="E2580" s="86"/>
      <c r="F2580" s="87">
        <f t="shared" si="41"/>
        <v>290007060</v>
      </c>
      <c r="G2580" s="60">
        <v>3</v>
      </c>
      <c r="H2580" s="29"/>
    </row>
    <row r="2581" spans="1:8" s="30" customFormat="1">
      <c r="A2581" s="915">
        <v>44814</v>
      </c>
      <c r="B2581" s="916" t="s">
        <v>1879</v>
      </c>
      <c r="C2581" s="24" t="s">
        <v>21</v>
      </c>
      <c r="D2581" s="1013">
        <v>10000</v>
      </c>
      <c r="E2581" s="86"/>
      <c r="F2581" s="87">
        <f t="shared" si="41"/>
        <v>290017060</v>
      </c>
      <c r="G2581" s="60">
        <v>3</v>
      </c>
      <c r="H2581" s="29"/>
    </row>
    <row r="2582" spans="1:8" s="30" customFormat="1">
      <c r="A2582" s="915">
        <v>44814</v>
      </c>
      <c r="B2582" s="916" t="s">
        <v>1879</v>
      </c>
      <c r="C2582" s="24" t="s">
        <v>21</v>
      </c>
      <c r="D2582" s="1013">
        <v>10000</v>
      </c>
      <c r="E2582" s="86"/>
      <c r="F2582" s="87">
        <f t="shared" si="41"/>
        <v>290027060</v>
      </c>
      <c r="G2582" s="60">
        <v>3</v>
      </c>
      <c r="H2582" s="29"/>
    </row>
    <row r="2583" spans="1:8" s="30" customFormat="1">
      <c r="A2583" s="915">
        <v>44814</v>
      </c>
      <c r="B2583" s="916" t="s">
        <v>1879</v>
      </c>
      <c r="C2583" s="24" t="s">
        <v>21</v>
      </c>
      <c r="D2583" s="1013">
        <v>10000</v>
      </c>
      <c r="E2583" s="86"/>
      <c r="F2583" s="87">
        <f t="shared" si="41"/>
        <v>290037060</v>
      </c>
      <c r="G2583" s="60">
        <v>3</v>
      </c>
      <c r="H2583" s="29"/>
    </row>
    <row r="2584" spans="1:8" s="30" customFormat="1">
      <c r="A2584" s="915">
        <v>44814</v>
      </c>
      <c r="B2584" s="916" t="s">
        <v>1879</v>
      </c>
      <c r="C2584" s="24" t="s">
        <v>21</v>
      </c>
      <c r="D2584" s="1013">
        <v>10000</v>
      </c>
      <c r="E2584" s="86"/>
      <c r="F2584" s="87">
        <f t="shared" si="41"/>
        <v>290047060</v>
      </c>
      <c r="G2584" s="60">
        <v>3</v>
      </c>
      <c r="H2584" s="29"/>
    </row>
    <row r="2585" spans="1:8" s="30" customFormat="1">
      <c r="A2585" s="915">
        <v>44814</v>
      </c>
      <c r="B2585" s="916" t="s">
        <v>1879</v>
      </c>
      <c r="C2585" s="24" t="s">
        <v>21</v>
      </c>
      <c r="D2585" s="1013">
        <v>1000</v>
      </c>
      <c r="E2585" s="86"/>
      <c r="F2585" s="87">
        <f t="shared" si="41"/>
        <v>290048060</v>
      </c>
      <c r="G2585" s="60">
        <v>3</v>
      </c>
      <c r="H2585" s="29"/>
    </row>
    <row r="2586" spans="1:8" s="30" customFormat="1">
      <c r="A2586" s="915">
        <v>44814</v>
      </c>
      <c r="B2586" s="916" t="s">
        <v>1879</v>
      </c>
      <c r="C2586" s="24" t="s">
        <v>21</v>
      </c>
      <c r="D2586" s="1013">
        <v>20000</v>
      </c>
      <c r="E2586" s="86"/>
      <c r="F2586" s="87">
        <f t="shared" si="41"/>
        <v>290068060</v>
      </c>
      <c r="G2586" s="60">
        <v>3</v>
      </c>
      <c r="H2586" s="29"/>
    </row>
    <row r="2587" spans="1:8" s="30" customFormat="1">
      <c r="A2587" s="915">
        <v>44814</v>
      </c>
      <c r="B2587" s="916" t="s">
        <v>1879</v>
      </c>
      <c r="C2587" s="24" t="s">
        <v>21</v>
      </c>
      <c r="D2587" s="1013">
        <v>10000</v>
      </c>
      <c r="E2587" s="86"/>
      <c r="F2587" s="87">
        <f t="shared" si="41"/>
        <v>290078060</v>
      </c>
      <c r="G2587" s="60">
        <v>3</v>
      </c>
      <c r="H2587" s="29"/>
    </row>
    <row r="2588" spans="1:8" s="30" customFormat="1">
      <c r="A2588" s="915">
        <v>44815</v>
      </c>
      <c r="B2588" s="916" t="s">
        <v>1880</v>
      </c>
      <c r="C2588" s="24" t="s">
        <v>21</v>
      </c>
      <c r="D2588" s="1013">
        <v>10000</v>
      </c>
      <c r="E2588" s="86"/>
      <c r="F2588" s="87">
        <f t="shared" si="41"/>
        <v>290088060</v>
      </c>
      <c r="G2588" s="60">
        <v>3</v>
      </c>
      <c r="H2588" s="29"/>
    </row>
    <row r="2589" spans="1:8" s="30" customFormat="1">
      <c r="A2589" s="915">
        <v>44815</v>
      </c>
      <c r="B2589" s="916" t="s">
        <v>1880</v>
      </c>
      <c r="C2589" s="24" t="s">
        <v>21</v>
      </c>
      <c r="D2589" s="1013">
        <v>10000</v>
      </c>
      <c r="E2589" s="86"/>
      <c r="F2589" s="87">
        <f t="shared" si="41"/>
        <v>290098060</v>
      </c>
      <c r="G2589" s="60">
        <v>3</v>
      </c>
      <c r="H2589" s="29"/>
    </row>
    <row r="2590" spans="1:8" s="30" customFormat="1">
      <c r="A2590" s="915">
        <v>44815</v>
      </c>
      <c r="B2590" s="916" t="s">
        <v>1880</v>
      </c>
      <c r="C2590" s="24" t="s">
        <v>21</v>
      </c>
      <c r="D2590" s="1013">
        <v>10000</v>
      </c>
      <c r="E2590" s="86"/>
      <c r="F2590" s="87">
        <f t="shared" si="41"/>
        <v>290108060</v>
      </c>
      <c r="G2590" s="60">
        <v>3</v>
      </c>
      <c r="H2590" s="29"/>
    </row>
    <row r="2591" spans="1:8" s="30" customFormat="1">
      <c r="A2591" s="915">
        <v>44815</v>
      </c>
      <c r="B2591" s="916" t="s">
        <v>1880</v>
      </c>
      <c r="C2591" s="24" t="s">
        <v>21</v>
      </c>
      <c r="D2591" s="1013">
        <v>10000</v>
      </c>
      <c r="E2591" s="86"/>
      <c r="F2591" s="87">
        <f t="shared" si="41"/>
        <v>290118060</v>
      </c>
      <c r="G2591" s="60">
        <v>3</v>
      </c>
      <c r="H2591" s="29"/>
    </row>
    <row r="2592" spans="1:8" s="30" customFormat="1">
      <c r="A2592" s="915">
        <v>44815</v>
      </c>
      <c r="B2592" s="916" t="s">
        <v>1880</v>
      </c>
      <c r="C2592" s="24" t="s">
        <v>21</v>
      </c>
      <c r="D2592" s="1013">
        <v>10000</v>
      </c>
      <c r="E2592" s="86"/>
      <c r="F2592" s="87">
        <f t="shared" si="41"/>
        <v>290128060</v>
      </c>
      <c r="G2592" s="60">
        <v>3</v>
      </c>
      <c r="H2592" s="29"/>
    </row>
    <row r="2593" spans="1:8" s="30" customFormat="1">
      <c r="A2593" s="915">
        <v>44815</v>
      </c>
      <c r="B2593" s="916" t="s">
        <v>1880</v>
      </c>
      <c r="C2593" s="24" t="s">
        <v>21</v>
      </c>
      <c r="D2593" s="1013">
        <v>10000</v>
      </c>
      <c r="E2593" s="86"/>
      <c r="F2593" s="87">
        <f t="shared" si="41"/>
        <v>290138060</v>
      </c>
      <c r="G2593" s="60">
        <v>3</v>
      </c>
      <c r="H2593" s="29"/>
    </row>
    <row r="2594" spans="1:8" s="30" customFormat="1">
      <c r="A2594" s="915">
        <v>44815</v>
      </c>
      <c r="B2594" s="916" t="s">
        <v>1880</v>
      </c>
      <c r="C2594" s="24" t="s">
        <v>21</v>
      </c>
      <c r="D2594" s="1013">
        <v>10000</v>
      </c>
      <c r="E2594" s="86"/>
      <c r="F2594" s="87">
        <f t="shared" si="41"/>
        <v>290148060</v>
      </c>
      <c r="G2594" s="60">
        <v>3</v>
      </c>
      <c r="H2594" s="29"/>
    </row>
    <row r="2595" spans="1:8" s="30" customFormat="1">
      <c r="A2595" s="915">
        <v>44815</v>
      </c>
      <c r="B2595" s="916" t="s">
        <v>1880</v>
      </c>
      <c r="C2595" s="24" t="s">
        <v>21</v>
      </c>
      <c r="D2595" s="1013">
        <v>10000</v>
      </c>
      <c r="E2595" s="86"/>
      <c r="F2595" s="87">
        <f t="shared" si="41"/>
        <v>290158060</v>
      </c>
      <c r="G2595" s="60">
        <v>3</v>
      </c>
      <c r="H2595" s="29"/>
    </row>
    <row r="2596" spans="1:8" s="30" customFormat="1">
      <c r="A2596" s="915">
        <v>44815</v>
      </c>
      <c r="B2596" s="916" t="s">
        <v>1880</v>
      </c>
      <c r="C2596" s="24" t="s">
        <v>21</v>
      </c>
      <c r="D2596" s="1013">
        <v>5000</v>
      </c>
      <c r="E2596" s="86"/>
      <c r="F2596" s="87">
        <f t="shared" ref="F2596:F2659" si="42">F2595+D2596-E2596</f>
        <v>290163060</v>
      </c>
      <c r="G2596" s="60">
        <v>3</v>
      </c>
      <c r="H2596" s="29"/>
    </row>
    <row r="2597" spans="1:8" s="30" customFormat="1">
      <c r="A2597" s="915">
        <v>44815</v>
      </c>
      <c r="B2597" s="916" t="s">
        <v>1880</v>
      </c>
      <c r="C2597" s="24" t="s">
        <v>21</v>
      </c>
      <c r="D2597" s="1013">
        <v>10000</v>
      </c>
      <c r="E2597" s="86"/>
      <c r="F2597" s="87">
        <f t="shared" si="42"/>
        <v>290173060</v>
      </c>
      <c r="G2597" s="60">
        <v>3</v>
      </c>
      <c r="H2597" s="29"/>
    </row>
    <row r="2598" spans="1:8" s="30" customFormat="1">
      <c r="A2598" s="915">
        <v>44815</v>
      </c>
      <c r="B2598" s="916" t="s">
        <v>1880</v>
      </c>
      <c r="C2598" s="24" t="s">
        <v>21</v>
      </c>
      <c r="D2598" s="1013">
        <v>10000</v>
      </c>
      <c r="E2598" s="86"/>
      <c r="F2598" s="87">
        <f t="shared" si="42"/>
        <v>290183060</v>
      </c>
      <c r="G2598" s="60">
        <v>3</v>
      </c>
      <c r="H2598" s="29"/>
    </row>
    <row r="2599" spans="1:8" s="30" customFormat="1">
      <c r="A2599" s="915">
        <v>44815</v>
      </c>
      <c r="B2599" s="916" t="s">
        <v>1880</v>
      </c>
      <c r="C2599" s="24" t="s">
        <v>21</v>
      </c>
      <c r="D2599" s="1013">
        <v>10000</v>
      </c>
      <c r="E2599" s="86"/>
      <c r="F2599" s="87">
        <f t="shared" si="42"/>
        <v>290193060</v>
      </c>
      <c r="G2599" s="60">
        <v>3</v>
      </c>
      <c r="H2599" s="29"/>
    </row>
    <row r="2600" spans="1:8" s="30" customFormat="1">
      <c r="A2600" s="915">
        <v>44815</v>
      </c>
      <c r="B2600" s="916" t="s">
        <v>1880</v>
      </c>
      <c r="C2600" s="24" t="s">
        <v>21</v>
      </c>
      <c r="D2600" s="1013">
        <v>10000</v>
      </c>
      <c r="E2600" s="86"/>
      <c r="F2600" s="87">
        <f t="shared" si="42"/>
        <v>290203060</v>
      </c>
      <c r="G2600" s="60">
        <v>3</v>
      </c>
      <c r="H2600" s="29"/>
    </row>
    <row r="2601" spans="1:8" s="30" customFormat="1">
      <c r="A2601" s="915">
        <v>44815</v>
      </c>
      <c r="B2601" s="916" t="s">
        <v>1880</v>
      </c>
      <c r="C2601" s="24" t="s">
        <v>21</v>
      </c>
      <c r="D2601" s="1013">
        <v>10000</v>
      </c>
      <c r="E2601" s="86"/>
      <c r="F2601" s="87">
        <f t="shared" si="42"/>
        <v>290213060</v>
      </c>
      <c r="G2601" s="60">
        <v>3</v>
      </c>
      <c r="H2601" s="29"/>
    </row>
    <row r="2602" spans="1:8" s="30" customFormat="1">
      <c r="A2602" s="915">
        <v>44815</v>
      </c>
      <c r="B2602" s="916" t="s">
        <v>1880</v>
      </c>
      <c r="C2602" s="24" t="s">
        <v>21</v>
      </c>
      <c r="D2602" s="1013">
        <v>10000</v>
      </c>
      <c r="E2602" s="86"/>
      <c r="F2602" s="87">
        <f t="shared" si="42"/>
        <v>290223060</v>
      </c>
      <c r="G2602" s="60">
        <v>3</v>
      </c>
      <c r="H2602" s="29"/>
    </row>
    <row r="2603" spans="1:8" s="30" customFormat="1">
      <c r="A2603" s="915">
        <v>44815</v>
      </c>
      <c r="B2603" s="916" t="s">
        <v>1880</v>
      </c>
      <c r="C2603" s="24" t="s">
        <v>21</v>
      </c>
      <c r="D2603" s="1013">
        <v>10000</v>
      </c>
      <c r="E2603" s="86"/>
      <c r="F2603" s="87">
        <f t="shared" si="42"/>
        <v>290233060</v>
      </c>
      <c r="G2603" s="60">
        <v>3</v>
      </c>
      <c r="H2603" s="29"/>
    </row>
    <row r="2604" spans="1:8" s="30" customFormat="1">
      <c r="A2604" s="915">
        <v>44815</v>
      </c>
      <c r="B2604" s="916" t="s">
        <v>1880</v>
      </c>
      <c r="C2604" s="24" t="s">
        <v>21</v>
      </c>
      <c r="D2604" s="1013">
        <v>10000</v>
      </c>
      <c r="E2604" s="86"/>
      <c r="F2604" s="87">
        <f t="shared" si="42"/>
        <v>290243060</v>
      </c>
      <c r="G2604" s="60">
        <v>3</v>
      </c>
      <c r="H2604" s="29"/>
    </row>
    <row r="2605" spans="1:8" s="30" customFormat="1">
      <c r="A2605" s="915">
        <v>44815</v>
      </c>
      <c r="B2605" s="916" t="s">
        <v>1880</v>
      </c>
      <c r="C2605" s="24" t="s">
        <v>21</v>
      </c>
      <c r="D2605" s="1013">
        <v>20000</v>
      </c>
      <c r="E2605" s="86"/>
      <c r="F2605" s="87">
        <f t="shared" si="42"/>
        <v>290263060</v>
      </c>
      <c r="G2605" s="60">
        <v>3</v>
      </c>
      <c r="H2605" s="29"/>
    </row>
    <row r="2606" spans="1:8" s="30" customFormat="1">
      <c r="A2606" s="915">
        <v>44815</v>
      </c>
      <c r="B2606" s="916" t="s">
        <v>1880</v>
      </c>
      <c r="C2606" s="24" t="s">
        <v>21</v>
      </c>
      <c r="D2606" s="1013">
        <v>10000</v>
      </c>
      <c r="E2606" s="86"/>
      <c r="F2606" s="87">
        <f t="shared" si="42"/>
        <v>290273060</v>
      </c>
      <c r="G2606" s="60">
        <v>3</v>
      </c>
      <c r="H2606" s="29"/>
    </row>
    <row r="2607" spans="1:8" s="30" customFormat="1">
      <c r="A2607" s="915">
        <v>44815</v>
      </c>
      <c r="B2607" s="916" t="s">
        <v>1880</v>
      </c>
      <c r="C2607" s="24" t="s">
        <v>21</v>
      </c>
      <c r="D2607" s="1013">
        <v>10000</v>
      </c>
      <c r="E2607" s="86"/>
      <c r="F2607" s="87">
        <f t="shared" si="42"/>
        <v>290283060</v>
      </c>
      <c r="G2607" s="60">
        <v>3</v>
      </c>
      <c r="H2607" s="29"/>
    </row>
    <row r="2608" spans="1:8" s="30" customFormat="1">
      <c r="A2608" s="915">
        <v>44815</v>
      </c>
      <c r="B2608" s="916" t="s">
        <v>1880</v>
      </c>
      <c r="C2608" s="24" t="s">
        <v>21</v>
      </c>
      <c r="D2608" s="1013">
        <v>10000</v>
      </c>
      <c r="E2608" s="86"/>
      <c r="F2608" s="87">
        <f t="shared" si="42"/>
        <v>290293060</v>
      </c>
      <c r="G2608" s="60">
        <v>3</v>
      </c>
      <c r="H2608" s="29"/>
    </row>
    <row r="2609" spans="1:8" s="30" customFormat="1">
      <c r="A2609" s="915">
        <v>44815</v>
      </c>
      <c r="B2609" s="916" t="s">
        <v>1880</v>
      </c>
      <c r="C2609" s="24" t="s">
        <v>21</v>
      </c>
      <c r="D2609" s="1013">
        <v>10000</v>
      </c>
      <c r="E2609" s="86"/>
      <c r="F2609" s="87">
        <f t="shared" si="42"/>
        <v>290303060</v>
      </c>
      <c r="G2609" s="60">
        <v>3</v>
      </c>
      <c r="H2609" s="29"/>
    </row>
    <row r="2610" spans="1:8" s="30" customFormat="1">
      <c r="A2610" s="915">
        <v>44815</v>
      </c>
      <c r="B2610" s="916" t="s">
        <v>1880</v>
      </c>
      <c r="C2610" s="24" t="s">
        <v>21</v>
      </c>
      <c r="D2610" s="1013">
        <v>10000</v>
      </c>
      <c r="E2610" s="86"/>
      <c r="F2610" s="87">
        <f t="shared" si="42"/>
        <v>290313060</v>
      </c>
      <c r="G2610" s="60">
        <v>3</v>
      </c>
      <c r="H2610" s="29"/>
    </row>
    <row r="2611" spans="1:8" s="30" customFormat="1">
      <c r="A2611" s="915">
        <v>44815</v>
      </c>
      <c r="B2611" s="916" t="s">
        <v>1880</v>
      </c>
      <c r="C2611" s="24" t="s">
        <v>21</v>
      </c>
      <c r="D2611" s="1013">
        <v>10000</v>
      </c>
      <c r="E2611" s="86"/>
      <c r="F2611" s="87">
        <f t="shared" si="42"/>
        <v>290323060</v>
      </c>
      <c r="G2611" s="60">
        <v>3</v>
      </c>
      <c r="H2611" s="29"/>
    </row>
    <row r="2612" spans="1:8" s="30" customFormat="1">
      <c r="A2612" s="915">
        <v>44815</v>
      </c>
      <c r="B2612" s="916" t="s">
        <v>1880</v>
      </c>
      <c r="C2612" s="24" t="s">
        <v>21</v>
      </c>
      <c r="D2612" s="1013">
        <v>10000</v>
      </c>
      <c r="E2612" s="86"/>
      <c r="F2612" s="87">
        <f t="shared" si="42"/>
        <v>290333060</v>
      </c>
      <c r="G2612" s="60">
        <v>3</v>
      </c>
      <c r="H2612" s="29"/>
    </row>
    <row r="2613" spans="1:8" s="30" customFormat="1">
      <c r="A2613" s="915">
        <v>44815</v>
      </c>
      <c r="B2613" s="916" t="s">
        <v>1880</v>
      </c>
      <c r="C2613" s="24" t="s">
        <v>21</v>
      </c>
      <c r="D2613" s="1013">
        <v>10000</v>
      </c>
      <c r="E2613" s="86"/>
      <c r="F2613" s="87">
        <f t="shared" si="42"/>
        <v>290343060</v>
      </c>
      <c r="G2613" s="60">
        <v>3</v>
      </c>
      <c r="H2613" s="29"/>
    </row>
    <row r="2614" spans="1:8" s="30" customFormat="1">
      <c r="A2614" s="915">
        <v>44815</v>
      </c>
      <c r="B2614" s="916" t="s">
        <v>1880</v>
      </c>
      <c r="C2614" s="106" t="s">
        <v>2103</v>
      </c>
      <c r="D2614" s="1013">
        <v>300000</v>
      </c>
      <c r="E2614" s="86"/>
      <c r="F2614" s="87">
        <f t="shared" si="42"/>
        <v>290643060</v>
      </c>
      <c r="G2614" s="60">
        <v>3</v>
      </c>
      <c r="H2614" s="29"/>
    </row>
    <row r="2615" spans="1:8" s="30" customFormat="1">
      <c r="A2615" s="915">
        <v>44815</v>
      </c>
      <c r="B2615" s="916" t="s">
        <v>1880</v>
      </c>
      <c r="C2615" s="106" t="s">
        <v>2104</v>
      </c>
      <c r="D2615" s="1013">
        <v>100000</v>
      </c>
      <c r="E2615" s="86"/>
      <c r="F2615" s="87">
        <f t="shared" si="42"/>
        <v>290743060</v>
      </c>
      <c r="G2615" s="60">
        <v>3</v>
      </c>
      <c r="H2615" s="29"/>
    </row>
    <row r="2616" spans="1:8" s="30" customFormat="1">
      <c r="A2616" s="915">
        <v>44816</v>
      </c>
      <c r="B2616" s="916" t="s">
        <v>1881</v>
      </c>
      <c r="C2616" s="106" t="s">
        <v>2463</v>
      </c>
      <c r="D2616" s="1013">
        <v>500000</v>
      </c>
      <c r="E2616" s="86"/>
      <c r="F2616" s="87">
        <f t="shared" si="42"/>
        <v>291243060</v>
      </c>
      <c r="G2616" s="60">
        <v>3</v>
      </c>
      <c r="H2616" s="29"/>
    </row>
    <row r="2617" spans="1:8" s="30" customFormat="1">
      <c r="A2617" s="915">
        <v>44816</v>
      </c>
      <c r="B2617" s="916" t="s">
        <v>1881</v>
      </c>
      <c r="C2617" s="289" t="s">
        <v>955</v>
      </c>
      <c r="D2617" s="1013">
        <v>100000</v>
      </c>
      <c r="E2617" s="86"/>
      <c r="F2617" s="87">
        <f t="shared" si="42"/>
        <v>291343060</v>
      </c>
      <c r="G2617" s="60">
        <v>3</v>
      </c>
      <c r="H2617" s="29"/>
    </row>
    <row r="2618" spans="1:8" s="30" customFormat="1">
      <c r="A2618" s="915">
        <v>44816</v>
      </c>
      <c r="B2618" s="916" t="s">
        <v>1881</v>
      </c>
      <c r="C2618" s="24" t="s">
        <v>21</v>
      </c>
      <c r="D2618" s="1013">
        <v>10000</v>
      </c>
      <c r="E2618" s="86"/>
      <c r="F2618" s="87">
        <f t="shared" si="42"/>
        <v>291353060</v>
      </c>
      <c r="G2618" s="60">
        <v>3</v>
      </c>
      <c r="H2618" s="29"/>
    </row>
    <row r="2619" spans="1:8" s="30" customFormat="1">
      <c r="A2619" s="915">
        <v>44816</v>
      </c>
      <c r="B2619" s="916" t="s">
        <v>1881</v>
      </c>
      <c r="C2619" s="24" t="s">
        <v>21</v>
      </c>
      <c r="D2619" s="1013">
        <v>10000</v>
      </c>
      <c r="E2619" s="86"/>
      <c r="F2619" s="87">
        <f t="shared" si="42"/>
        <v>291363060</v>
      </c>
      <c r="G2619" s="60">
        <v>3</v>
      </c>
      <c r="H2619" s="29"/>
    </row>
    <row r="2620" spans="1:8" s="30" customFormat="1">
      <c r="A2620" s="915">
        <v>44816</v>
      </c>
      <c r="B2620" s="916" t="s">
        <v>1881</v>
      </c>
      <c r="C2620" s="24" t="s">
        <v>21</v>
      </c>
      <c r="D2620" s="1013">
        <v>10000</v>
      </c>
      <c r="E2620" s="86"/>
      <c r="F2620" s="87">
        <f t="shared" si="42"/>
        <v>291373060</v>
      </c>
      <c r="G2620" s="60">
        <v>3</v>
      </c>
      <c r="H2620" s="29"/>
    </row>
    <row r="2621" spans="1:8" s="30" customFormat="1">
      <c r="A2621" s="915">
        <v>44816</v>
      </c>
      <c r="B2621" s="916" t="s">
        <v>1881</v>
      </c>
      <c r="C2621" s="24" t="s">
        <v>21</v>
      </c>
      <c r="D2621" s="1013">
        <v>80000</v>
      </c>
      <c r="E2621" s="86"/>
      <c r="F2621" s="87">
        <f t="shared" si="42"/>
        <v>291453060</v>
      </c>
      <c r="G2621" s="60">
        <v>3</v>
      </c>
      <c r="H2621" s="29"/>
    </row>
    <row r="2622" spans="1:8" s="30" customFormat="1">
      <c r="A2622" s="915">
        <v>44816</v>
      </c>
      <c r="B2622" s="916" t="s">
        <v>1881</v>
      </c>
      <c r="C2622" s="24" t="s">
        <v>21</v>
      </c>
      <c r="D2622" s="1013">
        <v>10000</v>
      </c>
      <c r="E2622" s="86"/>
      <c r="F2622" s="87">
        <f t="shared" si="42"/>
        <v>291463060</v>
      </c>
      <c r="G2622" s="60">
        <v>3</v>
      </c>
      <c r="H2622" s="29"/>
    </row>
    <row r="2623" spans="1:8" s="30" customFormat="1">
      <c r="A2623" s="915">
        <v>44816</v>
      </c>
      <c r="B2623" s="916" t="s">
        <v>1881</v>
      </c>
      <c r="C2623" s="24" t="s">
        <v>21</v>
      </c>
      <c r="D2623" s="1013">
        <v>10000</v>
      </c>
      <c r="E2623" s="86"/>
      <c r="F2623" s="87">
        <f t="shared" si="42"/>
        <v>291473060</v>
      </c>
      <c r="G2623" s="60">
        <v>3</v>
      </c>
      <c r="H2623" s="29"/>
    </row>
    <row r="2624" spans="1:8" s="30" customFormat="1">
      <c r="A2624" s="915">
        <v>44816</v>
      </c>
      <c r="B2624" s="916" t="s">
        <v>1881</v>
      </c>
      <c r="C2624" s="24" t="s">
        <v>21</v>
      </c>
      <c r="D2624" s="1013">
        <v>10000</v>
      </c>
      <c r="E2624" s="86"/>
      <c r="F2624" s="87">
        <f t="shared" si="42"/>
        <v>291483060</v>
      </c>
      <c r="G2624" s="60">
        <v>3</v>
      </c>
      <c r="H2624" s="29"/>
    </row>
    <row r="2625" spans="1:8" s="30" customFormat="1">
      <c r="A2625" s="915">
        <v>44816</v>
      </c>
      <c r="B2625" s="916" t="s">
        <v>1881</v>
      </c>
      <c r="C2625" s="106" t="s">
        <v>147</v>
      </c>
      <c r="D2625" s="1013">
        <v>50000</v>
      </c>
      <c r="E2625" s="86"/>
      <c r="F2625" s="87">
        <f t="shared" si="42"/>
        <v>291533060</v>
      </c>
      <c r="G2625" s="60">
        <v>3</v>
      </c>
      <c r="H2625" s="29"/>
    </row>
    <row r="2626" spans="1:8" s="30" customFormat="1">
      <c r="A2626" s="915">
        <v>44816</v>
      </c>
      <c r="B2626" s="916" t="s">
        <v>1881</v>
      </c>
      <c r="C2626" s="24" t="s">
        <v>21</v>
      </c>
      <c r="D2626" s="1013">
        <v>10000</v>
      </c>
      <c r="E2626" s="86"/>
      <c r="F2626" s="87">
        <f t="shared" si="42"/>
        <v>291543060</v>
      </c>
      <c r="G2626" s="60">
        <v>3</v>
      </c>
      <c r="H2626" s="29"/>
    </row>
    <row r="2627" spans="1:8" s="30" customFormat="1">
      <c r="A2627" s="915">
        <v>44816</v>
      </c>
      <c r="B2627" s="916" t="s">
        <v>1881</v>
      </c>
      <c r="C2627" s="24" t="s">
        <v>21</v>
      </c>
      <c r="D2627" s="1013">
        <v>10000</v>
      </c>
      <c r="E2627" s="86"/>
      <c r="F2627" s="87">
        <f t="shared" si="42"/>
        <v>291553060</v>
      </c>
      <c r="G2627" s="60">
        <v>3</v>
      </c>
      <c r="H2627" s="29"/>
    </row>
    <row r="2628" spans="1:8" s="30" customFormat="1">
      <c r="A2628" s="915">
        <v>44816</v>
      </c>
      <c r="B2628" s="916" t="s">
        <v>1881</v>
      </c>
      <c r="C2628" s="24" t="s">
        <v>21</v>
      </c>
      <c r="D2628" s="1013">
        <v>10000</v>
      </c>
      <c r="E2628" s="86"/>
      <c r="F2628" s="87">
        <f t="shared" si="42"/>
        <v>291563060</v>
      </c>
      <c r="G2628" s="60">
        <v>3</v>
      </c>
      <c r="H2628" s="29"/>
    </row>
    <row r="2629" spans="1:8" s="30" customFormat="1">
      <c r="A2629" s="915">
        <v>44816</v>
      </c>
      <c r="B2629" s="916" t="s">
        <v>1881</v>
      </c>
      <c r="C2629" s="24" t="s">
        <v>21</v>
      </c>
      <c r="D2629" s="1013">
        <v>10000</v>
      </c>
      <c r="E2629" s="86"/>
      <c r="F2629" s="87">
        <f t="shared" si="42"/>
        <v>291573060</v>
      </c>
      <c r="G2629" s="60">
        <v>3</v>
      </c>
      <c r="H2629" s="29"/>
    </row>
    <row r="2630" spans="1:8" s="30" customFormat="1">
      <c r="A2630" s="915">
        <v>44816</v>
      </c>
      <c r="B2630" s="916" t="s">
        <v>1881</v>
      </c>
      <c r="C2630" s="24" t="s">
        <v>21</v>
      </c>
      <c r="D2630" s="1013">
        <v>10000</v>
      </c>
      <c r="E2630" s="86"/>
      <c r="F2630" s="87">
        <f t="shared" si="42"/>
        <v>291583060</v>
      </c>
      <c r="G2630" s="60">
        <v>3</v>
      </c>
      <c r="H2630" s="29"/>
    </row>
    <row r="2631" spans="1:8" s="30" customFormat="1">
      <c r="A2631" s="915">
        <v>44816</v>
      </c>
      <c r="B2631" s="916" t="s">
        <v>1881</v>
      </c>
      <c r="C2631" s="24" t="s">
        <v>21</v>
      </c>
      <c r="D2631" s="1013">
        <v>10000</v>
      </c>
      <c r="E2631" s="86"/>
      <c r="F2631" s="87">
        <f t="shared" si="42"/>
        <v>291593060</v>
      </c>
      <c r="G2631" s="60">
        <v>3</v>
      </c>
      <c r="H2631" s="29"/>
    </row>
    <row r="2632" spans="1:8" s="30" customFormat="1">
      <c r="A2632" s="915">
        <v>44816</v>
      </c>
      <c r="B2632" s="916" t="s">
        <v>1881</v>
      </c>
      <c r="C2632" s="24" t="s">
        <v>21</v>
      </c>
      <c r="D2632" s="1013">
        <v>10000</v>
      </c>
      <c r="E2632" s="86"/>
      <c r="F2632" s="87">
        <f t="shared" si="42"/>
        <v>291603060</v>
      </c>
      <c r="G2632" s="60">
        <v>3</v>
      </c>
      <c r="H2632" s="29"/>
    </row>
    <row r="2633" spans="1:8" s="30" customFormat="1">
      <c r="A2633" s="915">
        <v>44816</v>
      </c>
      <c r="B2633" s="916" t="s">
        <v>1881</v>
      </c>
      <c r="C2633" s="24" t="s">
        <v>21</v>
      </c>
      <c r="D2633" s="1013">
        <v>10000</v>
      </c>
      <c r="E2633" s="86"/>
      <c r="F2633" s="87">
        <f t="shared" si="42"/>
        <v>291613060</v>
      </c>
      <c r="G2633" s="60">
        <v>3</v>
      </c>
      <c r="H2633" s="29"/>
    </row>
    <row r="2634" spans="1:8" s="30" customFormat="1">
      <c r="A2634" s="915">
        <v>44816</v>
      </c>
      <c r="B2634" s="916" t="s">
        <v>1881</v>
      </c>
      <c r="C2634" s="24" t="s">
        <v>21</v>
      </c>
      <c r="D2634" s="1013">
        <v>10000</v>
      </c>
      <c r="E2634" s="86"/>
      <c r="F2634" s="87">
        <f t="shared" si="42"/>
        <v>291623060</v>
      </c>
      <c r="G2634" s="60">
        <v>3</v>
      </c>
      <c r="H2634" s="29"/>
    </row>
    <row r="2635" spans="1:8" s="30" customFormat="1">
      <c r="A2635" s="915">
        <v>44816</v>
      </c>
      <c r="B2635" s="916" t="s">
        <v>1881</v>
      </c>
      <c r="C2635" s="24" t="s">
        <v>21</v>
      </c>
      <c r="D2635" s="1013">
        <v>10000</v>
      </c>
      <c r="E2635" s="86"/>
      <c r="F2635" s="87">
        <f t="shared" si="42"/>
        <v>291633060</v>
      </c>
      <c r="G2635" s="60">
        <v>3</v>
      </c>
      <c r="H2635" s="29"/>
    </row>
    <row r="2636" spans="1:8" s="30" customFormat="1">
      <c r="A2636" s="915">
        <v>44816</v>
      </c>
      <c r="B2636" s="916" t="s">
        <v>1881</v>
      </c>
      <c r="C2636" s="24" t="s">
        <v>21</v>
      </c>
      <c r="D2636" s="1013">
        <v>10000</v>
      </c>
      <c r="E2636" s="86"/>
      <c r="F2636" s="87">
        <f t="shared" si="42"/>
        <v>291643060</v>
      </c>
      <c r="G2636" s="60">
        <v>3</v>
      </c>
      <c r="H2636" s="29"/>
    </row>
    <row r="2637" spans="1:8" s="30" customFormat="1">
      <c r="A2637" s="915">
        <v>44816</v>
      </c>
      <c r="B2637" s="916" t="s">
        <v>1881</v>
      </c>
      <c r="C2637" s="24" t="s">
        <v>21</v>
      </c>
      <c r="D2637" s="1013">
        <v>10000</v>
      </c>
      <c r="E2637" s="86"/>
      <c r="F2637" s="87">
        <f t="shared" si="42"/>
        <v>291653060</v>
      </c>
      <c r="G2637" s="60">
        <v>3</v>
      </c>
      <c r="H2637" s="29"/>
    </row>
    <row r="2638" spans="1:8" s="30" customFormat="1">
      <c r="A2638" s="915">
        <v>44816</v>
      </c>
      <c r="B2638" s="916" t="s">
        <v>1881</v>
      </c>
      <c r="C2638" s="24" t="s">
        <v>21</v>
      </c>
      <c r="D2638" s="1013">
        <v>10000</v>
      </c>
      <c r="E2638" s="86"/>
      <c r="F2638" s="87">
        <f t="shared" si="42"/>
        <v>291663060</v>
      </c>
      <c r="G2638" s="60">
        <v>3</v>
      </c>
      <c r="H2638" s="29"/>
    </row>
    <row r="2639" spans="1:8" s="30" customFormat="1">
      <c r="A2639" s="915">
        <v>44816</v>
      </c>
      <c r="B2639" s="916" t="s">
        <v>1881</v>
      </c>
      <c r="C2639" s="24" t="s">
        <v>21</v>
      </c>
      <c r="D2639" s="1013">
        <v>10000</v>
      </c>
      <c r="E2639" s="86"/>
      <c r="F2639" s="87">
        <f t="shared" si="42"/>
        <v>291673060</v>
      </c>
      <c r="G2639" s="60">
        <v>3</v>
      </c>
      <c r="H2639" s="29"/>
    </row>
    <row r="2640" spans="1:8" s="30" customFormat="1">
      <c r="A2640" s="915">
        <v>44816</v>
      </c>
      <c r="B2640" s="916" t="s">
        <v>1881</v>
      </c>
      <c r="C2640" s="24" t="s">
        <v>21</v>
      </c>
      <c r="D2640" s="1013">
        <v>20000</v>
      </c>
      <c r="E2640" s="86"/>
      <c r="F2640" s="87">
        <f t="shared" si="42"/>
        <v>291693060</v>
      </c>
      <c r="G2640" s="60">
        <v>3</v>
      </c>
      <c r="H2640" s="29"/>
    </row>
    <row r="2641" spans="1:8" s="30" customFormat="1">
      <c r="A2641" s="915">
        <v>44816</v>
      </c>
      <c r="B2641" s="916" t="s">
        <v>1881</v>
      </c>
      <c r="C2641" s="24" t="s">
        <v>21</v>
      </c>
      <c r="D2641" s="1013">
        <v>10000</v>
      </c>
      <c r="E2641" s="86"/>
      <c r="F2641" s="87">
        <f t="shared" si="42"/>
        <v>291703060</v>
      </c>
      <c r="G2641" s="60">
        <v>3</v>
      </c>
      <c r="H2641" s="29"/>
    </row>
    <row r="2642" spans="1:8" s="30" customFormat="1">
      <c r="A2642" s="915">
        <v>44816</v>
      </c>
      <c r="B2642" s="916" t="s">
        <v>1881</v>
      </c>
      <c r="C2642" s="106" t="s">
        <v>1004</v>
      </c>
      <c r="D2642" s="1013">
        <v>500000</v>
      </c>
      <c r="E2642" s="86"/>
      <c r="F2642" s="87">
        <f t="shared" si="42"/>
        <v>292203060</v>
      </c>
      <c r="G2642" s="60">
        <v>3</v>
      </c>
      <c r="H2642" s="29"/>
    </row>
    <row r="2643" spans="1:8" s="30" customFormat="1">
      <c r="A2643" s="915">
        <v>44816</v>
      </c>
      <c r="B2643" s="916" t="s">
        <v>1881</v>
      </c>
      <c r="C2643" s="24" t="s">
        <v>21</v>
      </c>
      <c r="D2643" s="1013">
        <v>10000</v>
      </c>
      <c r="E2643" s="86"/>
      <c r="F2643" s="87">
        <f t="shared" si="42"/>
        <v>292213060</v>
      </c>
      <c r="G2643" s="60">
        <v>3</v>
      </c>
      <c r="H2643" s="29"/>
    </row>
    <row r="2644" spans="1:8" s="30" customFormat="1">
      <c r="A2644" s="915">
        <v>44816</v>
      </c>
      <c r="B2644" s="916" t="s">
        <v>1881</v>
      </c>
      <c r="C2644" s="24" t="s">
        <v>21</v>
      </c>
      <c r="D2644" s="1013">
        <v>10000</v>
      </c>
      <c r="E2644" s="86"/>
      <c r="F2644" s="87">
        <f t="shared" si="42"/>
        <v>292223060</v>
      </c>
      <c r="G2644" s="60">
        <v>3</v>
      </c>
      <c r="H2644" s="29"/>
    </row>
    <row r="2645" spans="1:8" s="30" customFormat="1">
      <c r="A2645" s="915">
        <v>44816</v>
      </c>
      <c r="B2645" s="916" t="s">
        <v>1881</v>
      </c>
      <c r="C2645" s="24" t="s">
        <v>21</v>
      </c>
      <c r="D2645" s="1013">
        <v>20000</v>
      </c>
      <c r="E2645" s="86"/>
      <c r="F2645" s="87">
        <f t="shared" si="42"/>
        <v>292243060</v>
      </c>
      <c r="G2645" s="60">
        <v>3</v>
      </c>
      <c r="H2645" s="29"/>
    </row>
    <row r="2646" spans="1:8" s="30" customFormat="1">
      <c r="A2646" s="915">
        <v>44816</v>
      </c>
      <c r="B2646" s="916" t="s">
        <v>1881</v>
      </c>
      <c r="C2646" s="24" t="s">
        <v>21</v>
      </c>
      <c r="D2646" s="1013">
        <v>10000</v>
      </c>
      <c r="E2646" s="86"/>
      <c r="F2646" s="87">
        <f t="shared" si="42"/>
        <v>292253060</v>
      </c>
      <c r="G2646" s="60">
        <v>3</v>
      </c>
      <c r="H2646" s="29"/>
    </row>
    <row r="2647" spans="1:8" s="30" customFormat="1">
      <c r="A2647" s="915">
        <v>44816</v>
      </c>
      <c r="B2647" s="916" t="s">
        <v>1881</v>
      </c>
      <c r="C2647" s="24" t="s">
        <v>21</v>
      </c>
      <c r="D2647" s="1013">
        <v>10000</v>
      </c>
      <c r="E2647" s="86"/>
      <c r="F2647" s="87">
        <f t="shared" si="42"/>
        <v>292263060</v>
      </c>
      <c r="G2647" s="60">
        <v>3</v>
      </c>
      <c r="H2647" s="29"/>
    </row>
    <row r="2648" spans="1:8" s="30" customFormat="1">
      <c r="A2648" s="915">
        <v>44816</v>
      </c>
      <c r="B2648" s="916" t="s">
        <v>1881</v>
      </c>
      <c r="C2648" s="24" t="s">
        <v>21</v>
      </c>
      <c r="D2648" s="1013">
        <v>10000</v>
      </c>
      <c r="E2648" s="86"/>
      <c r="F2648" s="87">
        <f t="shared" si="42"/>
        <v>292273060</v>
      </c>
      <c r="G2648" s="60">
        <v>3</v>
      </c>
      <c r="H2648" s="29"/>
    </row>
    <row r="2649" spans="1:8" s="30" customFormat="1">
      <c r="A2649" s="915">
        <v>44816</v>
      </c>
      <c r="B2649" s="916" t="s">
        <v>1881</v>
      </c>
      <c r="C2649" s="24" t="s">
        <v>21</v>
      </c>
      <c r="D2649" s="1013">
        <v>10000</v>
      </c>
      <c r="E2649" s="86"/>
      <c r="F2649" s="87">
        <f t="shared" si="42"/>
        <v>292283060</v>
      </c>
      <c r="G2649" s="60">
        <v>3</v>
      </c>
      <c r="H2649" s="29"/>
    </row>
    <row r="2650" spans="1:8" s="30" customFormat="1">
      <c r="A2650" s="915">
        <v>44816</v>
      </c>
      <c r="B2650" s="916" t="s">
        <v>1881</v>
      </c>
      <c r="C2650" s="24" t="s">
        <v>21</v>
      </c>
      <c r="D2650" s="1013">
        <v>10000</v>
      </c>
      <c r="E2650" s="86"/>
      <c r="F2650" s="87">
        <f t="shared" si="42"/>
        <v>292293060</v>
      </c>
      <c r="G2650" s="60">
        <v>3</v>
      </c>
      <c r="H2650" s="29"/>
    </row>
    <row r="2651" spans="1:8" s="30" customFormat="1">
      <c r="A2651" s="915">
        <v>44816</v>
      </c>
      <c r="B2651" s="916" t="s">
        <v>1881</v>
      </c>
      <c r="C2651" s="24" t="s">
        <v>21</v>
      </c>
      <c r="D2651" s="1013">
        <v>10000</v>
      </c>
      <c r="E2651" s="86"/>
      <c r="F2651" s="87">
        <f t="shared" si="42"/>
        <v>292303060</v>
      </c>
      <c r="G2651" s="60">
        <v>3</v>
      </c>
      <c r="H2651" s="29"/>
    </row>
    <row r="2652" spans="1:8" s="30" customFormat="1">
      <c r="A2652" s="915">
        <v>44816</v>
      </c>
      <c r="B2652" s="916" t="s">
        <v>1881</v>
      </c>
      <c r="C2652" s="24" t="s">
        <v>21</v>
      </c>
      <c r="D2652" s="1013">
        <v>10000</v>
      </c>
      <c r="E2652" s="86"/>
      <c r="F2652" s="87">
        <f t="shared" si="42"/>
        <v>292313060</v>
      </c>
      <c r="G2652" s="60">
        <v>3</v>
      </c>
      <c r="H2652" s="29"/>
    </row>
    <row r="2653" spans="1:8" s="30" customFormat="1">
      <c r="A2653" s="915">
        <v>44816</v>
      </c>
      <c r="B2653" s="916" t="s">
        <v>1881</v>
      </c>
      <c r="C2653" s="24" t="s">
        <v>21</v>
      </c>
      <c r="D2653" s="1013">
        <v>10000</v>
      </c>
      <c r="E2653" s="86"/>
      <c r="F2653" s="87">
        <f t="shared" si="42"/>
        <v>292323060</v>
      </c>
      <c r="G2653" s="60">
        <v>3</v>
      </c>
      <c r="H2653" s="29"/>
    </row>
    <row r="2654" spans="1:8" s="30" customFormat="1">
      <c r="A2654" s="915">
        <v>44816</v>
      </c>
      <c r="B2654" s="916" t="s">
        <v>1881</v>
      </c>
      <c r="C2654" s="24" t="s">
        <v>21</v>
      </c>
      <c r="D2654" s="1013">
        <v>20000</v>
      </c>
      <c r="E2654" s="86"/>
      <c r="F2654" s="87">
        <f t="shared" si="42"/>
        <v>292343060</v>
      </c>
      <c r="G2654" s="60">
        <v>3</v>
      </c>
      <c r="H2654" s="29"/>
    </row>
    <row r="2655" spans="1:8" s="30" customFormat="1">
      <c r="A2655" s="915">
        <v>44816</v>
      </c>
      <c r="B2655" s="916" t="s">
        <v>1881</v>
      </c>
      <c r="C2655" s="24" t="s">
        <v>21</v>
      </c>
      <c r="D2655" s="1013">
        <v>10000</v>
      </c>
      <c r="E2655" s="86"/>
      <c r="F2655" s="87">
        <f t="shared" si="42"/>
        <v>292353060</v>
      </c>
      <c r="G2655" s="60">
        <v>3</v>
      </c>
      <c r="H2655" s="29"/>
    </row>
    <row r="2656" spans="1:8" s="30" customFormat="1">
      <c r="A2656" s="915">
        <v>44817</v>
      </c>
      <c r="B2656" s="916" t="s">
        <v>1882</v>
      </c>
      <c r="C2656" s="24" t="s">
        <v>21</v>
      </c>
      <c r="D2656" s="1013">
        <v>10000</v>
      </c>
      <c r="E2656" s="86"/>
      <c r="F2656" s="87">
        <f t="shared" si="42"/>
        <v>292363060</v>
      </c>
      <c r="G2656" s="60">
        <v>3</v>
      </c>
      <c r="H2656" s="29"/>
    </row>
    <row r="2657" spans="1:8" s="30" customFormat="1">
      <c r="A2657" s="915">
        <v>44817</v>
      </c>
      <c r="B2657" s="916" t="s">
        <v>1882</v>
      </c>
      <c r="C2657" s="24" t="s">
        <v>21</v>
      </c>
      <c r="D2657" s="1013">
        <v>10000</v>
      </c>
      <c r="E2657" s="86"/>
      <c r="F2657" s="87">
        <f t="shared" si="42"/>
        <v>292373060</v>
      </c>
      <c r="G2657" s="60">
        <v>3</v>
      </c>
      <c r="H2657" s="29"/>
    </row>
    <row r="2658" spans="1:8" s="30" customFormat="1">
      <c r="A2658" s="915">
        <v>44817</v>
      </c>
      <c r="B2658" s="916" t="s">
        <v>1882</v>
      </c>
      <c r="C2658" s="24" t="s">
        <v>21</v>
      </c>
      <c r="D2658" s="1013">
        <v>10000</v>
      </c>
      <c r="E2658" s="86"/>
      <c r="F2658" s="87">
        <f t="shared" si="42"/>
        <v>292383060</v>
      </c>
      <c r="G2658" s="60">
        <v>3</v>
      </c>
      <c r="H2658" s="29"/>
    </row>
    <row r="2659" spans="1:8" s="30" customFormat="1">
      <c r="A2659" s="915">
        <v>44817</v>
      </c>
      <c r="B2659" s="916" t="s">
        <v>1882</v>
      </c>
      <c r="C2659" s="24" t="s">
        <v>21</v>
      </c>
      <c r="D2659" s="1013">
        <v>10000</v>
      </c>
      <c r="E2659" s="86"/>
      <c r="F2659" s="87">
        <f t="shared" si="42"/>
        <v>292393060</v>
      </c>
      <c r="G2659" s="60">
        <v>3</v>
      </c>
      <c r="H2659" s="29"/>
    </row>
    <row r="2660" spans="1:8" s="30" customFormat="1">
      <c r="A2660" s="915">
        <v>44817</v>
      </c>
      <c r="B2660" s="916" t="s">
        <v>1882</v>
      </c>
      <c r="C2660" s="24" t="s">
        <v>21</v>
      </c>
      <c r="D2660" s="1013">
        <v>10000</v>
      </c>
      <c r="E2660" s="86"/>
      <c r="F2660" s="87">
        <f t="shared" ref="F2660:F2723" si="43">F2659+D2660-E2660</f>
        <v>292403060</v>
      </c>
      <c r="G2660" s="60">
        <v>3</v>
      </c>
      <c r="H2660" s="29"/>
    </row>
    <row r="2661" spans="1:8" s="30" customFormat="1">
      <c r="A2661" s="915">
        <v>44817</v>
      </c>
      <c r="B2661" s="916" t="s">
        <v>1882</v>
      </c>
      <c r="C2661" s="24" t="s">
        <v>21</v>
      </c>
      <c r="D2661" s="1013">
        <v>10000</v>
      </c>
      <c r="E2661" s="86"/>
      <c r="F2661" s="87">
        <f t="shared" si="43"/>
        <v>292413060</v>
      </c>
      <c r="G2661" s="60">
        <v>3</v>
      </c>
      <c r="H2661" s="29"/>
    </row>
    <row r="2662" spans="1:8" s="30" customFormat="1">
      <c r="A2662" s="915">
        <v>44817</v>
      </c>
      <c r="B2662" s="916" t="s">
        <v>1882</v>
      </c>
      <c r="C2662" s="24" t="s">
        <v>21</v>
      </c>
      <c r="D2662" s="1013">
        <v>10000</v>
      </c>
      <c r="E2662" s="86"/>
      <c r="F2662" s="87">
        <f t="shared" si="43"/>
        <v>292423060</v>
      </c>
      <c r="G2662" s="60">
        <v>3</v>
      </c>
      <c r="H2662" s="29"/>
    </row>
    <row r="2663" spans="1:8" s="30" customFormat="1">
      <c r="A2663" s="915">
        <v>44817</v>
      </c>
      <c r="B2663" s="916" t="s">
        <v>1882</v>
      </c>
      <c r="C2663" s="24" t="s">
        <v>21</v>
      </c>
      <c r="D2663" s="1013">
        <v>10000</v>
      </c>
      <c r="E2663" s="86"/>
      <c r="F2663" s="87">
        <f t="shared" si="43"/>
        <v>292433060</v>
      </c>
      <c r="G2663" s="60">
        <v>3</v>
      </c>
      <c r="H2663" s="29"/>
    </row>
    <row r="2664" spans="1:8" s="30" customFormat="1">
      <c r="A2664" s="915">
        <v>44817</v>
      </c>
      <c r="B2664" s="916" t="s">
        <v>1882</v>
      </c>
      <c r="C2664" s="24" t="s">
        <v>21</v>
      </c>
      <c r="D2664" s="1013">
        <v>20000</v>
      </c>
      <c r="E2664" s="86"/>
      <c r="F2664" s="87">
        <f t="shared" si="43"/>
        <v>292453060</v>
      </c>
      <c r="G2664" s="60">
        <v>3</v>
      </c>
      <c r="H2664" s="29"/>
    </row>
    <row r="2665" spans="1:8" s="30" customFormat="1">
      <c r="A2665" s="915">
        <v>44817</v>
      </c>
      <c r="B2665" s="916" t="s">
        <v>1882</v>
      </c>
      <c r="C2665" s="24" t="s">
        <v>21</v>
      </c>
      <c r="D2665" s="1013">
        <v>10000</v>
      </c>
      <c r="E2665" s="86"/>
      <c r="F2665" s="87">
        <f t="shared" si="43"/>
        <v>292463060</v>
      </c>
      <c r="G2665" s="60">
        <v>3</v>
      </c>
      <c r="H2665" s="29"/>
    </row>
    <row r="2666" spans="1:8" s="30" customFormat="1">
      <c r="A2666" s="915">
        <v>44817</v>
      </c>
      <c r="B2666" s="916" t="s">
        <v>1882</v>
      </c>
      <c r="C2666" s="24" t="s">
        <v>21</v>
      </c>
      <c r="D2666" s="1013">
        <v>10000</v>
      </c>
      <c r="E2666" s="86"/>
      <c r="F2666" s="87">
        <f t="shared" si="43"/>
        <v>292473060</v>
      </c>
      <c r="G2666" s="60">
        <v>3</v>
      </c>
      <c r="H2666" s="29"/>
    </row>
    <row r="2667" spans="1:8" s="30" customFormat="1">
      <c r="A2667" s="915">
        <v>44817</v>
      </c>
      <c r="B2667" s="916" t="s">
        <v>1882</v>
      </c>
      <c r="C2667" s="106" t="s">
        <v>2024</v>
      </c>
      <c r="D2667" s="1013">
        <v>200000</v>
      </c>
      <c r="E2667" s="86"/>
      <c r="F2667" s="87">
        <f t="shared" si="43"/>
        <v>292673060</v>
      </c>
      <c r="G2667" s="60">
        <v>3</v>
      </c>
      <c r="H2667" s="29"/>
    </row>
    <row r="2668" spans="1:8" s="30" customFormat="1">
      <c r="A2668" s="915">
        <v>44817</v>
      </c>
      <c r="B2668" s="916" t="s">
        <v>1882</v>
      </c>
      <c r="C2668" s="24" t="s">
        <v>21</v>
      </c>
      <c r="D2668" s="1013">
        <v>10000</v>
      </c>
      <c r="E2668" s="86"/>
      <c r="F2668" s="87">
        <f t="shared" si="43"/>
        <v>292683060</v>
      </c>
      <c r="G2668" s="60">
        <v>3</v>
      </c>
      <c r="H2668" s="29"/>
    </row>
    <row r="2669" spans="1:8" s="30" customFormat="1">
      <c r="A2669" s="915">
        <v>44817</v>
      </c>
      <c r="B2669" s="916" t="s">
        <v>1882</v>
      </c>
      <c r="C2669" s="24" t="s">
        <v>21</v>
      </c>
      <c r="D2669" s="1013">
        <v>10000</v>
      </c>
      <c r="E2669" s="86"/>
      <c r="F2669" s="87">
        <f t="shared" si="43"/>
        <v>292693060</v>
      </c>
      <c r="G2669" s="60">
        <v>3</v>
      </c>
      <c r="H2669" s="29"/>
    </row>
    <row r="2670" spans="1:8" s="30" customFormat="1">
      <c r="A2670" s="915">
        <v>44817</v>
      </c>
      <c r="B2670" s="916" t="s">
        <v>1882</v>
      </c>
      <c r="C2670" s="24" t="s">
        <v>21</v>
      </c>
      <c r="D2670" s="1013">
        <v>10000</v>
      </c>
      <c r="E2670" s="86"/>
      <c r="F2670" s="87">
        <f t="shared" si="43"/>
        <v>292703060</v>
      </c>
      <c r="G2670" s="60">
        <v>3</v>
      </c>
      <c r="H2670" s="29"/>
    </row>
    <row r="2671" spans="1:8" s="30" customFormat="1">
      <c r="A2671" s="915">
        <v>44817</v>
      </c>
      <c r="B2671" s="916" t="s">
        <v>1882</v>
      </c>
      <c r="C2671" s="24" t="s">
        <v>21</v>
      </c>
      <c r="D2671" s="1013">
        <v>10000</v>
      </c>
      <c r="E2671" s="86"/>
      <c r="F2671" s="87">
        <f t="shared" si="43"/>
        <v>292713060</v>
      </c>
      <c r="G2671" s="60">
        <v>3</v>
      </c>
      <c r="H2671" s="29"/>
    </row>
    <row r="2672" spans="1:8" s="30" customFormat="1">
      <c r="A2672" s="915">
        <v>44817</v>
      </c>
      <c r="B2672" s="916" t="s">
        <v>1882</v>
      </c>
      <c r="C2672" s="24" t="s">
        <v>21</v>
      </c>
      <c r="D2672" s="1013">
        <v>10000</v>
      </c>
      <c r="E2672" s="86"/>
      <c r="F2672" s="87">
        <f t="shared" si="43"/>
        <v>292723060</v>
      </c>
      <c r="G2672" s="60">
        <v>3</v>
      </c>
      <c r="H2672" s="29"/>
    </row>
    <row r="2673" spans="1:8" s="30" customFormat="1">
      <c r="A2673" s="915">
        <v>44817</v>
      </c>
      <c r="B2673" s="916" t="s">
        <v>1882</v>
      </c>
      <c r="C2673" s="24" t="s">
        <v>21</v>
      </c>
      <c r="D2673" s="1013">
        <v>10000</v>
      </c>
      <c r="E2673" s="86"/>
      <c r="F2673" s="87">
        <f t="shared" si="43"/>
        <v>292733060</v>
      </c>
      <c r="G2673" s="60">
        <v>3</v>
      </c>
      <c r="H2673" s="29"/>
    </row>
    <row r="2674" spans="1:8" s="30" customFormat="1">
      <c r="A2674" s="915">
        <v>44817</v>
      </c>
      <c r="B2674" s="916" t="s">
        <v>1882</v>
      </c>
      <c r="C2674" s="24" t="s">
        <v>21</v>
      </c>
      <c r="D2674" s="1013">
        <v>10000</v>
      </c>
      <c r="E2674" s="86"/>
      <c r="F2674" s="87">
        <f t="shared" si="43"/>
        <v>292743060</v>
      </c>
      <c r="G2674" s="60">
        <v>3</v>
      </c>
      <c r="H2674" s="29"/>
    </row>
    <row r="2675" spans="1:8" s="30" customFormat="1">
      <c r="A2675" s="915">
        <v>44817</v>
      </c>
      <c r="B2675" s="916" t="s">
        <v>1882</v>
      </c>
      <c r="C2675" s="24" t="s">
        <v>21</v>
      </c>
      <c r="D2675" s="1013">
        <v>5000</v>
      </c>
      <c r="E2675" s="86"/>
      <c r="F2675" s="87">
        <f t="shared" si="43"/>
        <v>292748060</v>
      </c>
      <c r="G2675" s="60">
        <v>3</v>
      </c>
      <c r="H2675" s="29"/>
    </row>
    <row r="2676" spans="1:8" s="30" customFormat="1">
      <c r="A2676" s="915">
        <v>44817</v>
      </c>
      <c r="B2676" s="916" t="s">
        <v>1882</v>
      </c>
      <c r="C2676" s="24" t="s">
        <v>21</v>
      </c>
      <c r="D2676" s="1013">
        <v>10000</v>
      </c>
      <c r="E2676" s="86"/>
      <c r="F2676" s="87">
        <f t="shared" si="43"/>
        <v>292758060</v>
      </c>
      <c r="G2676" s="60">
        <v>3</v>
      </c>
      <c r="H2676" s="29"/>
    </row>
    <row r="2677" spans="1:8" s="30" customFormat="1">
      <c r="A2677" s="915">
        <v>44817</v>
      </c>
      <c r="B2677" s="916" t="s">
        <v>1882</v>
      </c>
      <c r="C2677" s="24" t="s">
        <v>21</v>
      </c>
      <c r="D2677" s="1013">
        <v>10000</v>
      </c>
      <c r="E2677" s="86"/>
      <c r="F2677" s="87">
        <f t="shared" si="43"/>
        <v>292768060</v>
      </c>
      <c r="G2677" s="60">
        <v>3</v>
      </c>
      <c r="H2677" s="29"/>
    </row>
    <row r="2678" spans="1:8" s="30" customFormat="1">
      <c r="A2678" s="915">
        <v>44817</v>
      </c>
      <c r="B2678" s="916" t="s">
        <v>1882</v>
      </c>
      <c r="C2678" s="24" t="s">
        <v>21</v>
      </c>
      <c r="D2678" s="1013">
        <v>10000</v>
      </c>
      <c r="E2678" s="86"/>
      <c r="F2678" s="87">
        <f t="shared" si="43"/>
        <v>292778060</v>
      </c>
      <c r="G2678" s="60">
        <v>3</v>
      </c>
      <c r="H2678" s="29"/>
    </row>
    <row r="2679" spans="1:8" s="30" customFormat="1">
      <c r="A2679" s="915">
        <v>44817</v>
      </c>
      <c r="B2679" s="916" t="s">
        <v>1882</v>
      </c>
      <c r="C2679" s="24" t="s">
        <v>21</v>
      </c>
      <c r="D2679" s="1013">
        <v>10000</v>
      </c>
      <c r="E2679" s="86"/>
      <c r="F2679" s="87">
        <f t="shared" si="43"/>
        <v>292788060</v>
      </c>
      <c r="G2679" s="60">
        <v>3</v>
      </c>
      <c r="H2679" s="29"/>
    </row>
    <row r="2680" spans="1:8" s="30" customFormat="1">
      <c r="A2680" s="915">
        <v>44817</v>
      </c>
      <c r="B2680" s="916" t="s">
        <v>1882</v>
      </c>
      <c r="C2680" s="24" t="s">
        <v>21</v>
      </c>
      <c r="D2680" s="1013">
        <v>10000</v>
      </c>
      <c r="E2680" s="86"/>
      <c r="F2680" s="87">
        <f t="shared" si="43"/>
        <v>292798060</v>
      </c>
      <c r="G2680" s="60">
        <v>3</v>
      </c>
      <c r="H2680" s="29"/>
    </row>
    <row r="2681" spans="1:8" s="30" customFormat="1">
      <c r="A2681" s="915">
        <v>44817</v>
      </c>
      <c r="B2681" s="916" t="s">
        <v>1882</v>
      </c>
      <c r="C2681" s="24" t="s">
        <v>21</v>
      </c>
      <c r="D2681" s="1013">
        <v>10000</v>
      </c>
      <c r="E2681" s="86"/>
      <c r="F2681" s="87">
        <f t="shared" si="43"/>
        <v>292808060</v>
      </c>
      <c r="G2681" s="60">
        <v>3</v>
      </c>
      <c r="H2681" s="29"/>
    </row>
    <row r="2682" spans="1:8" s="30" customFormat="1">
      <c r="A2682" s="915">
        <v>44817</v>
      </c>
      <c r="B2682" s="916" t="s">
        <v>1882</v>
      </c>
      <c r="C2682" s="24" t="s">
        <v>21</v>
      </c>
      <c r="D2682" s="1013">
        <v>10000</v>
      </c>
      <c r="E2682" s="86"/>
      <c r="F2682" s="87">
        <f t="shared" si="43"/>
        <v>292818060</v>
      </c>
      <c r="G2682" s="60">
        <v>3</v>
      </c>
      <c r="H2682" s="29"/>
    </row>
    <row r="2683" spans="1:8" s="30" customFormat="1">
      <c r="A2683" s="915">
        <v>44817</v>
      </c>
      <c r="B2683" s="916" t="s">
        <v>1882</v>
      </c>
      <c r="C2683" s="106" t="s">
        <v>1933</v>
      </c>
      <c r="D2683" s="1013">
        <v>50000</v>
      </c>
      <c r="E2683" s="86"/>
      <c r="F2683" s="87">
        <f t="shared" si="43"/>
        <v>292868060</v>
      </c>
      <c r="G2683" s="60">
        <v>3</v>
      </c>
      <c r="H2683" s="29"/>
    </row>
    <row r="2684" spans="1:8" s="30" customFormat="1">
      <c r="A2684" s="915">
        <v>44817</v>
      </c>
      <c r="B2684" s="916" t="s">
        <v>1882</v>
      </c>
      <c r="C2684" s="24" t="s">
        <v>21</v>
      </c>
      <c r="D2684" s="1013">
        <v>10000</v>
      </c>
      <c r="E2684" s="86"/>
      <c r="F2684" s="87">
        <f t="shared" si="43"/>
        <v>292878060</v>
      </c>
      <c r="G2684" s="60">
        <v>3</v>
      </c>
      <c r="H2684" s="29"/>
    </row>
    <row r="2685" spans="1:8" s="30" customFormat="1">
      <c r="A2685" s="915">
        <v>44817</v>
      </c>
      <c r="B2685" s="916" t="s">
        <v>1882</v>
      </c>
      <c r="C2685" s="24" t="s">
        <v>21</v>
      </c>
      <c r="D2685" s="1013">
        <v>10000</v>
      </c>
      <c r="E2685" s="86"/>
      <c r="F2685" s="87">
        <f t="shared" si="43"/>
        <v>292888060</v>
      </c>
      <c r="G2685" s="60">
        <v>3</v>
      </c>
      <c r="H2685" s="29"/>
    </row>
    <row r="2686" spans="1:8" s="30" customFormat="1">
      <c r="A2686" s="915">
        <v>44817</v>
      </c>
      <c r="B2686" s="916" t="s">
        <v>1882</v>
      </c>
      <c r="C2686" s="24" t="s">
        <v>21</v>
      </c>
      <c r="D2686" s="1013">
        <v>10000</v>
      </c>
      <c r="E2686" s="86"/>
      <c r="F2686" s="87">
        <f t="shared" si="43"/>
        <v>292898060</v>
      </c>
      <c r="G2686" s="60">
        <v>3</v>
      </c>
      <c r="H2686" s="29"/>
    </row>
    <row r="2687" spans="1:8" s="30" customFormat="1">
      <c r="A2687" s="915">
        <v>44818</v>
      </c>
      <c r="B2687" s="916" t="s">
        <v>1883</v>
      </c>
      <c r="C2687" s="106" t="s">
        <v>2105</v>
      </c>
      <c r="D2687" s="1013">
        <v>50000</v>
      </c>
      <c r="E2687" s="86"/>
      <c r="F2687" s="87">
        <f t="shared" si="43"/>
        <v>292948060</v>
      </c>
      <c r="G2687" s="60">
        <v>3</v>
      </c>
      <c r="H2687" s="29"/>
    </row>
    <row r="2688" spans="1:8" s="30" customFormat="1">
      <c r="A2688" s="915">
        <v>44818</v>
      </c>
      <c r="B2688" s="916" t="s">
        <v>1883</v>
      </c>
      <c r="C2688" s="24" t="s">
        <v>21</v>
      </c>
      <c r="D2688" s="1013">
        <v>21000</v>
      </c>
      <c r="E2688" s="86"/>
      <c r="F2688" s="87">
        <f t="shared" si="43"/>
        <v>292969060</v>
      </c>
      <c r="G2688" s="60">
        <v>3</v>
      </c>
      <c r="H2688" s="29"/>
    </row>
    <row r="2689" spans="1:8" s="30" customFormat="1">
      <c r="A2689" s="915">
        <v>44818</v>
      </c>
      <c r="B2689" s="916" t="s">
        <v>1883</v>
      </c>
      <c r="C2689" s="106" t="s">
        <v>2441</v>
      </c>
      <c r="D2689" s="1013">
        <v>100000</v>
      </c>
      <c r="E2689" s="86"/>
      <c r="F2689" s="87">
        <f t="shared" si="43"/>
        <v>293069060</v>
      </c>
      <c r="G2689" s="60">
        <v>3</v>
      </c>
      <c r="H2689" s="29"/>
    </row>
    <row r="2690" spans="1:8" s="30" customFormat="1">
      <c r="A2690" s="915">
        <v>44818</v>
      </c>
      <c r="B2690" s="916" t="s">
        <v>1883</v>
      </c>
      <c r="C2690" s="24" t="s">
        <v>21</v>
      </c>
      <c r="D2690" s="1013">
        <v>10000</v>
      </c>
      <c r="E2690" s="86"/>
      <c r="F2690" s="87">
        <f t="shared" si="43"/>
        <v>293079060</v>
      </c>
      <c r="G2690" s="60">
        <v>3</v>
      </c>
      <c r="H2690" s="29"/>
    </row>
    <row r="2691" spans="1:8" s="30" customFormat="1">
      <c r="A2691" s="915">
        <v>44818</v>
      </c>
      <c r="B2691" s="916" t="s">
        <v>1883</v>
      </c>
      <c r="C2691" s="24" t="s">
        <v>21</v>
      </c>
      <c r="D2691" s="1013">
        <v>10000</v>
      </c>
      <c r="E2691" s="86"/>
      <c r="F2691" s="87">
        <f t="shared" si="43"/>
        <v>293089060</v>
      </c>
      <c r="G2691" s="60">
        <v>3</v>
      </c>
      <c r="H2691" s="29"/>
    </row>
    <row r="2692" spans="1:8" s="30" customFormat="1">
      <c r="A2692" s="915">
        <v>44818</v>
      </c>
      <c r="B2692" s="916" t="s">
        <v>1883</v>
      </c>
      <c r="C2692" s="24" t="s">
        <v>21</v>
      </c>
      <c r="D2692" s="1013">
        <v>20000</v>
      </c>
      <c r="E2692" s="86"/>
      <c r="F2692" s="87">
        <f t="shared" si="43"/>
        <v>293109060</v>
      </c>
      <c r="G2692" s="60">
        <v>3</v>
      </c>
      <c r="H2692" s="29"/>
    </row>
    <row r="2693" spans="1:8" s="30" customFormat="1">
      <c r="A2693" s="915">
        <v>44818</v>
      </c>
      <c r="B2693" s="916" t="s">
        <v>1883</v>
      </c>
      <c r="C2693" s="106" t="s">
        <v>2466</v>
      </c>
      <c r="D2693" s="1013">
        <v>600000</v>
      </c>
      <c r="E2693" s="86"/>
      <c r="F2693" s="87">
        <f t="shared" si="43"/>
        <v>293709060</v>
      </c>
      <c r="G2693" s="60">
        <v>3</v>
      </c>
      <c r="H2693" s="29"/>
    </row>
    <row r="2694" spans="1:8" s="30" customFormat="1">
      <c r="A2694" s="915">
        <v>44818</v>
      </c>
      <c r="B2694" s="916" t="s">
        <v>1883</v>
      </c>
      <c r="C2694" s="24" t="s">
        <v>21</v>
      </c>
      <c r="D2694" s="1013">
        <v>20000</v>
      </c>
      <c r="E2694" s="86"/>
      <c r="F2694" s="87">
        <f t="shared" si="43"/>
        <v>293729060</v>
      </c>
      <c r="G2694" s="60">
        <v>3</v>
      </c>
      <c r="H2694" s="29"/>
    </row>
    <row r="2695" spans="1:8" s="30" customFormat="1">
      <c r="A2695" s="915">
        <v>44818</v>
      </c>
      <c r="B2695" s="916" t="s">
        <v>1883</v>
      </c>
      <c r="C2695" s="24" t="s">
        <v>21</v>
      </c>
      <c r="D2695" s="1013">
        <v>10000</v>
      </c>
      <c r="E2695" s="86"/>
      <c r="F2695" s="87">
        <f t="shared" si="43"/>
        <v>293739060</v>
      </c>
      <c r="G2695" s="60">
        <v>3</v>
      </c>
      <c r="H2695" s="29"/>
    </row>
    <row r="2696" spans="1:8" s="30" customFormat="1">
      <c r="A2696" s="915">
        <v>44818</v>
      </c>
      <c r="B2696" s="916" t="s">
        <v>1883</v>
      </c>
      <c r="C2696" s="24" t="s">
        <v>21</v>
      </c>
      <c r="D2696" s="1013">
        <v>10000</v>
      </c>
      <c r="E2696" s="86"/>
      <c r="F2696" s="87">
        <f t="shared" si="43"/>
        <v>293749060</v>
      </c>
      <c r="G2696" s="60">
        <v>3</v>
      </c>
      <c r="H2696" s="29"/>
    </row>
    <row r="2697" spans="1:8" s="30" customFormat="1">
      <c r="A2697" s="915">
        <v>44818</v>
      </c>
      <c r="B2697" s="916" t="s">
        <v>1883</v>
      </c>
      <c r="C2697" s="24" t="s">
        <v>21</v>
      </c>
      <c r="D2697" s="1013">
        <v>20000</v>
      </c>
      <c r="E2697" s="86"/>
      <c r="F2697" s="87">
        <f t="shared" si="43"/>
        <v>293769060</v>
      </c>
      <c r="G2697" s="60">
        <v>3</v>
      </c>
      <c r="H2697" s="29"/>
    </row>
    <row r="2698" spans="1:8" s="30" customFormat="1">
      <c r="A2698" s="915">
        <v>44818</v>
      </c>
      <c r="B2698" s="916" t="s">
        <v>1883</v>
      </c>
      <c r="C2698" s="24" t="s">
        <v>21</v>
      </c>
      <c r="D2698" s="1013">
        <v>10000</v>
      </c>
      <c r="E2698" s="86"/>
      <c r="F2698" s="87">
        <f t="shared" si="43"/>
        <v>293779060</v>
      </c>
      <c r="G2698" s="60">
        <v>3</v>
      </c>
      <c r="H2698" s="29"/>
    </row>
    <row r="2699" spans="1:8" s="30" customFormat="1">
      <c r="A2699" s="915">
        <v>44818</v>
      </c>
      <c r="B2699" s="916" t="s">
        <v>1883</v>
      </c>
      <c r="C2699" s="24" t="s">
        <v>21</v>
      </c>
      <c r="D2699" s="1013">
        <v>20000</v>
      </c>
      <c r="E2699" s="86"/>
      <c r="F2699" s="87">
        <f t="shared" si="43"/>
        <v>293799060</v>
      </c>
      <c r="G2699" s="60">
        <v>3</v>
      </c>
      <c r="H2699" s="29"/>
    </row>
    <row r="2700" spans="1:8" s="30" customFormat="1">
      <c r="A2700" s="915">
        <v>44818</v>
      </c>
      <c r="B2700" s="916" t="s">
        <v>1883</v>
      </c>
      <c r="C2700" s="24" t="s">
        <v>21</v>
      </c>
      <c r="D2700" s="1013">
        <v>10000</v>
      </c>
      <c r="E2700" s="86"/>
      <c r="F2700" s="87">
        <f t="shared" si="43"/>
        <v>293809060</v>
      </c>
      <c r="G2700" s="60">
        <v>3</v>
      </c>
      <c r="H2700" s="29"/>
    </row>
    <row r="2701" spans="1:8" s="30" customFormat="1">
      <c r="A2701" s="915">
        <v>44818</v>
      </c>
      <c r="B2701" s="916" t="s">
        <v>1883</v>
      </c>
      <c r="C2701" s="24" t="s">
        <v>21</v>
      </c>
      <c r="D2701" s="1013">
        <v>10000</v>
      </c>
      <c r="E2701" s="86"/>
      <c r="F2701" s="87">
        <f t="shared" si="43"/>
        <v>293819060</v>
      </c>
      <c r="G2701" s="60">
        <v>3</v>
      </c>
      <c r="H2701" s="29"/>
    </row>
    <row r="2702" spans="1:8" s="30" customFormat="1">
      <c r="A2702" s="915">
        <v>44818</v>
      </c>
      <c r="B2702" s="916" t="s">
        <v>1883</v>
      </c>
      <c r="C2702" s="24" t="s">
        <v>21</v>
      </c>
      <c r="D2702" s="1013">
        <v>10000</v>
      </c>
      <c r="E2702" s="86"/>
      <c r="F2702" s="87">
        <f t="shared" si="43"/>
        <v>293829060</v>
      </c>
      <c r="G2702" s="60">
        <v>3</v>
      </c>
      <c r="H2702" s="29"/>
    </row>
    <row r="2703" spans="1:8" s="30" customFormat="1">
      <c r="A2703" s="915">
        <v>44818</v>
      </c>
      <c r="B2703" s="916" t="s">
        <v>1883</v>
      </c>
      <c r="C2703" s="24" t="s">
        <v>21</v>
      </c>
      <c r="D2703" s="1013">
        <v>10000</v>
      </c>
      <c r="E2703" s="86"/>
      <c r="F2703" s="87">
        <f t="shared" si="43"/>
        <v>293839060</v>
      </c>
      <c r="G2703" s="60">
        <v>3</v>
      </c>
      <c r="H2703" s="29"/>
    </row>
    <row r="2704" spans="1:8" s="30" customFormat="1">
      <c r="A2704" s="915">
        <v>44818</v>
      </c>
      <c r="B2704" s="916" t="s">
        <v>1883</v>
      </c>
      <c r="C2704" s="24" t="s">
        <v>21</v>
      </c>
      <c r="D2704" s="1013">
        <v>10000</v>
      </c>
      <c r="E2704" s="86"/>
      <c r="F2704" s="87">
        <f t="shared" si="43"/>
        <v>293849060</v>
      </c>
      <c r="G2704" s="60">
        <v>3</v>
      </c>
      <c r="H2704" s="29"/>
    </row>
    <row r="2705" spans="1:8" s="30" customFormat="1">
      <c r="A2705" s="915">
        <v>44818</v>
      </c>
      <c r="B2705" s="916" t="s">
        <v>1883</v>
      </c>
      <c r="C2705" s="24" t="s">
        <v>21</v>
      </c>
      <c r="D2705" s="1013">
        <v>10000</v>
      </c>
      <c r="E2705" s="86"/>
      <c r="F2705" s="87">
        <f t="shared" si="43"/>
        <v>293859060</v>
      </c>
      <c r="G2705" s="60">
        <v>3</v>
      </c>
      <c r="H2705" s="29"/>
    </row>
    <row r="2706" spans="1:8" s="30" customFormat="1">
      <c r="A2706" s="915">
        <v>44818</v>
      </c>
      <c r="B2706" s="916" t="s">
        <v>1883</v>
      </c>
      <c r="C2706" s="24" t="s">
        <v>21</v>
      </c>
      <c r="D2706" s="1013">
        <v>10000</v>
      </c>
      <c r="E2706" s="86"/>
      <c r="F2706" s="87">
        <f t="shared" si="43"/>
        <v>293869060</v>
      </c>
      <c r="G2706" s="60">
        <v>3</v>
      </c>
      <c r="H2706" s="29"/>
    </row>
    <row r="2707" spans="1:8" s="30" customFormat="1">
      <c r="A2707" s="915">
        <v>44818</v>
      </c>
      <c r="B2707" s="916" t="s">
        <v>1883</v>
      </c>
      <c r="C2707" s="24" t="s">
        <v>21</v>
      </c>
      <c r="D2707" s="1013">
        <v>10000</v>
      </c>
      <c r="E2707" s="86"/>
      <c r="F2707" s="87">
        <f t="shared" si="43"/>
        <v>293879060</v>
      </c>
      <c r="G2707" s="60">
        <v>3</v>
      </c>
      <c r="H2707" s="29"/>
    </row>
    <row r="2708" spans="1:8" s="30" customFormat="1">
      <c r="A2708" s="915">
        <v>44819</v>
      </c>
      <c r="B2708" s="916" t="s">
        <v>1884</v>
      </c>
      <c r="C2708" s="24" t="s">
        <v>21</v>
      </c>
      <c r="D2708" s="1013">
        <v>10000</v>
      </c>
      <c r="E2708" s="86"/>
      <c r="F2708" s="87">
        <f t="shared" si="43"/>
        <v>293889060</v>
      </c>
      <c r="G2708" s="60">
        <v>3</v>
      </c>
      <c r="H2708" s="29"/>
    </row>
    <row r="2709" spans="1:8" s="30" customFormat="1">
      <c r="A2709" s="915">
        <v>44819</v>
      </c>
      <c r="B2709" s="916" t="s">
        <v>1884</v>
      </c>
      <c r="C2709" s="24" t="s">
        <v>21</v>
      </c>
      <c r="D2709" s="1013">
        <v>10000</v>
      </c>
      <c r="E2709" s="86"/>
      <c r="F2709" s="87">
        <f t="shared" si="43"/>
        <v>293899060</v>
      </c>
      <c r="G2709" s="60">
        <v>3</v>
      </c>
      <c r="H2709" s="29"/>
    </row>
    <row r="2710" spans="1:8" s="30" customFormat="1">
      <c r="A2710" s="915">
        <v>44819</v>
      </c>
      <c r="B2710" s="916" t="s">
        <v>1884</v>
      </c>
      <c r="C2710" s="24" t="s">
        <v>21</v>
      </c>
      <c r="D2710" s="1013">
        <v>10000</v>
      </c>
      <c r="E2710" s="86"/>
      <c r="F2710" s="87">
        <f t="shared" si="43"/>
        <v>293909060</v>
      </c>
      <c r="G2710" s="60">
        <v>3</v>
      </c>
      <c r="H2710" s="29"/>
    </row>
    <row r="2711" spans="1:8" s="30" customFormat="1">
      <c r="A2711" s="915">
        <v>44819</v>
      </c>
      <c r="B2711" s="916" t="s">
        <v>1884</v>
      </c>
      <c r="C2711" s="24" t="s">
        <v>21</v>
      </c>
      <c r="D2711" s="1013">
        <v>10000</v>
      </c>
      <c r="E2711" s="86"/>
      <c r="F2711" s="87">
        <f t="shared" si="43"/>
        <v>293919060</v>
      </c>
      <c r="G2711" s="60">
        <v>3</v>
      </c>
      <c r="H2711" s="29"/>
    </row>
    <row r="2712" spans="1:8" s="30" customFormat="1">
      <c r="A2712" s="915">
        <v>44819</v>
      </c>
      <c r="B2712" s="916" t="s">
        <v>1884</v>
      </c>
      <c r="C2712" s="24" t="s">
        <v>2014</v>
      </c>
      <c r="D2712" s="1013">
        <v>100000</v>
      </c>
      <c r="E2712" s="86"/>
      <c r="F2712" s="87">
        <f t="shared" si="43"/>
        <v>294019060</v>
      </c>
      <c r="G2712" s="60">
        <v>3</v>
      </c>
      <c r="H2712" s="29"/>
    </row>
    <row r="2713" spans="1:8" s="30" customFormat="1">
      <c r="A2713" s="915">
        <v>44819</v>
      </c>
      <c r="B2713" s="916" t="s">
        <v>1884</v>
      </c>
      <c r="C2713" s="24" t="s">
        <v>21</v>
      </c>
      <c r="D2713" s="1013">
        <v>10000</v>
      </c>
      <c r="E2713" s="86"/>
      <c r="F2713" s="87">
        <f t="shared" si="43"/>
        <v>294029060</v>
      </c>
      <c r="G2713" s="60">
        <v>3</v>
      </c>
      <c r="H2713" s="29"/>
    </row>
    <row r="2714" spans="1:8" s="30" customFormat="1">
      <c r="A2714" s="915">
        <v>44819</v>
      </c>
      <c r="B2714" s="916" t="s">
        <v>1884</v>
      </c>
      <c r="C2714" s="24" t="s">
        <v>21</v>
      </c>
      <c r="D2714" s="1013">
        <v>10000</v>
      </c>
      <c r="E2714" s="86"/>
      <c r="F2714" s="87">
        <f t="shared" si="43"/>
        <v>294039060</v>
      </c>
      <c r="G2714" s="60">
        <v>3</v>
      </c>
      <c r="H2714" s="29"/>
    </row>
    <row r="2715" spans="1:8" s="30" customFormat="1">
      <c r="A2715" s="915">
        <v>44819</v>
      </c>
      <c r="B2715" s="916" t="s">
        <v>1884</v>
      </c>
      <c r="C2715" s="24" t="s">
        <v>21</v>
      </c>
      <c r="D2715" s="1013">
        <v>10000</v>
      </c>
      <c r="E2715" s="86"/>
      <c r="F2715" s="87">
        <f t="shared" si="43"/>
        <v>294049060</v>
      </c>
      <c r="G2715" s="60">
        <v>3</v>
      </c>
      <c r="H2715" s="29"/>
    </row>
    <row r="2716" spans="1:8" s="30" customFormat="1">
      <c r="A2716" s="915">
        <v>44819</v>
      </c>
      <c r="B2716" s="916" t="s">
        <v>1884</v>
      </c>
      <c r="C2716" s="24" t="s">
        <v>21</v>
      </c>
      <c r="D2716" s="1013">
        <v>20000</v>
      </c>
      <c r="E2716" s="86"/>
      <c r="F2716" s="87">
        <f t="shared" si="43"/>
        <v>294069060</v>
      </c>
      <c r="G2716" s="60">
        <v>3</v>
      </c>
      <c r="H2716" s="29"/>
    </row>
    <row r="2717" spans="1:8" s="30" customFormat="1">
      <c r="A2717" s="915">
        <v>44819</v>
      </c>
      <c r="B2717" s="916" t="s">
        <v>1884</v>
      </c>
      <c r="C2717" s="24" t="s">
        <v>21</v>
      </c>
      <c r="D2717" s="1013">
        <v>10000</v>
      </c>
      <c r="E2717" s="86"/>
      <c r="F2717" s="87">
        <f t="shared" si="43"/>
        <v>294079060</v>
      </c>
      <c r="G2717" s="60">
        <v>3</v>
      </c>
      <c r="H2717" s="29"/>
    </row>
    <row r="2718" spans="1:8" s="30" customFormat="1">
      <c r="A2718" s="915">
        <v>44819</v>
      </c>
      <c r="B2718" s="916" t="s">
        <v>1884</v>
      </c>
      <c r="C2718" s="24" t="s">
        <v>21</v>
      </c>
      <c r="D2718" s="1013">
        <v>10000</v>
      </c>
      <c r="E2718" s="86"/>
      <c r="F2718" s="87">
        <f t="shared" si="43"/>
        <v>294089060</v>
      </c>
      <c r="G2718" s="60">
        <v>3</v>
      </c>
      <c r="H2718" s="29"/>
    </row>
    <row r="2719" spans="1:8" s="30" customFormat="1">
      <c r="A2719" s="915">
        <v>44819</v>
      </c>
      <c r="B2719" s="916" t="s">
        <v>1884</v>
      </c>
      <c r="C2719" s="106" t="s">
        <v>2106</v>
      </c>
      <c r="D2719" s="1013">
        <v>71000</v>
      </c>
      <c r="E2719" s="86"/>
      <c r="F2719" s="87">
        <f t="shared" si="43"/>
        <v>294160060</v>
      </c>
      <c r="G2719" s="60">
        <v>3</v>
      </c>
      <c r="H2719" s="29"/>
    </row>
    <row r="2720" spans="1:8" s="30" customFormat="1">
      <c r="A2720" s="915">
        <v>44819</v>
      </c>
      <c r="B2720" s="916" t="s">
        <v>1884</v>
      </c>
      <c r="C2720" s="24" t="s">
        <v>21</v>
      </c>
      <c r="D2720" s="1013">
        <v>10000</v>
      </c>
      <c r="E2720" s="86"/>
      <c r="F2720" s="87">
        <f t="shared" si="43"/>
        <v>294170060</v>
      </c>
      <c r="G2720" s="60">
        <v>3</v>
      </c>
      <c r="H2720" s="29"/>
    </row>
    <row r="2721" spans="1:8" s="30" customFormat="1">
      <c r="A2721" s="915">
        <v>44819</v>
      </c>
      <c r="B2721" s="916" t="s">
        <v>1884</v>
      </c>
      <c r="C2721" s="24" t="s">
        <v>21</v>
      </c>
      <c r="D2721" s="1013">
        <v>20000</v>
      </c>
      <c r="E2721" s="86"/>
      <c r="F2721" s="87">
        <f t="shared" si="43"/>
        <v>294190060</v>
      </c>
      <c r="G2721" s="60">
        <v>3</v>
      </c>
      <c r="H2721" s="29"/>
    </row>
    <row r="2722" spans="1:8" s="30" customFormat="1">
      <c r="A2722" s="915">
        <v>44819</v>
      </c>
      <c r="B2722" s="916" t="s">
        <v>1884</v>
      </c>
      <c r="C2722" s="24" t="s">
        <v>21</v>
      </c>
      <c r="D2722" s="1013">
        <v>10000</v>
      </c>
      <c r="E2722" s="86"/>
      <c r="F2722" s="87">
        <f t="shared" si="43"/>
        <v>294200060</v>
      </c>
      <c r="G2722" s="60">
        <v>3</v>
      </c>
      <c r="H2722" s="29"/>
    </row>
    <row r="2723" spans="1:8" s="30" customFormat="1">
      <c r="A2723" s="915">
        <v>44819</v>
      </c>
      <c r="B2723" s="916" t="s">
        <v>1884</v>
      </c>
      <c r="C2723" s="24" t="s">
        <v>21</v>
      </c>
      <c r="D2723" s="1013">
        <v>10000</v>
      </c>
      <c r="E2723" s="86"/>
      <c r="F2723" s="87">
        <f t="shared" si="43"/>
        <v>294210060</v>
      </c>
      <c r="G2723" s="60">
        <v>3</v>
      </c>
      <c r="H2723" s="29"/>
    </row>
    <row r="2724" spans="1:8" s="30" customFormat="1">
      <c r="A2724" s="915">
        <v>44819</v>
      </c>
      <c r="B2724" s="916" t="s">
        <v>1884</v>
      </c>
      <c r="C2724" s="24" t="s">
        <v>21</v>
      </c>
      <c r="D2724" s="1013">
        <v>10000</v>
      </c>
      <c r="E2724" s="86"/>
      <c r="F2724" s="87">
        <f t="shared" ref="F2724:F2787" si="44">F2723+D2724-E2724</f>
        <v>294220060</v>
      </c>
      <c r="G2724" s="60">
        <v>3</v>
      </c>
      <c r="H2724" s="29"/>
    </row>
    <row r="2725" spans="1:8" s="30" customFormat="1">
      <c r="A2725" s="915">
        <v>44819</v>
      </c>
      <c r="B2725" s="916" t="s">
        <v>1884</v>
      </c>
      <c r="C2725" s="24" t="s">
        <v>21</v>
      </c>
      <c r="D2725" s="1013">
        <v>10000</v>
      </c>
      <c r="E2725" s="86"/>
      <c r="F2725" s="87">
        <f t="shared" si="44"/>
        <v>294230060</v>
      </c>
      <c r="G2725" s="60">
        <v>3</v>
      </c>
      <c r="H2725" s="29"/>
    </row>
    <row r="2726" spans="1:8" s="30" customFormat="1">
      <c r="A2726" s="915">
        <v>44819</v>
      </c>
      <c r="B2726" s="916" t="s">
        <v>1884</v>
      </c>
      <c r="C2726" s="106" t="s">
        <v>2107</v>
      </c>
      <c r="D2726" s="1013">
        <v>1000000</v>
      </c>
      <c r="E2726" s="86"/>
      <c r="F2726" s="87">
        <f t="shared" si="44"/>
        <v>295230060</v>
      </c>
      <c r="G2726" s="60">
        <v>3</v>
      </c>
      <c r="H2726" s="29"/>
    </row>
    <row r="2727" spans="1:8" s="30" customFormat="1">
      <c r="A2727" s="915">
        <v>44819</v>
      </c>
      <c r="B2727" s="916" t="s">
        <v>1884</v>
      </c>
      <c r="C2727" s="24" t="s">
        <v>21</v>
      </c>
      <c r="D2727" s="1013">
        <v>10000</v>
      </c>
      <c r="E2727" s="86"/>
      <c r="F2727" s="87">
        <f t="shared" si="44"/>
        <v>295240060</v>
      </c>
      <c r="G2727" s="60">
        <v>3</v>
      </c>
      <c r="H2727" s="29"/>
    </row>
    <row r="2728" spans="1:8" s="30" customFormat="1">
      <c r="A2728" s="915">
        <v>44819</v>
      </c>
      <c r="B2728" s="916" t="s">
        <v>1884</v>
      </c>
      <c r="C2728" s="24" t="s">
        <v>21</v>
      </c>
      <c r="D2728" s="1013">
        <v>10000</v>
      </c>
      <c r="E2728" s="86"/>
      <c r="F2728" s="87">
        <f t="shared" si="44"/>
        <v>295250060</v>
      </c>
      <c r="G2728" s="60">
        <v>3</v>
      </c>
      <c r="H2728" s="29"/>
    </row>
    <row r="2729" spans="1:8" s="30" customFormat="1">
      <c r="A2729" s="915">
        <v>44819</v>
      </c>
      <c r="B2729" s="916" t="s">
        <v>1884</v>
      </c>
      <c r="C2729" s="24" t="s">
        <v>21</v>
      </c>
      <c r="D2729" s="1013">
        <v>10000</v>
      </c>
      <c r="E2729" s="86"/>
      <c r="F2729" s="87">
        <f t="shared" si="44"/>
        <v>295260060</v>
      </c>
      <c r="G2729" s="60">
        <v>3</v>
      </c>
      <c r="H2729" s="29"/>
    </row>
    <row r="2730" spans="1:8" s="30" customFormat="1">
      <c r="A2730" s="915">
        <v>44819</v>
      </c>
      <c r="B2730" s="916" t="s">
        <v>1884</v>
      </c>
      <c r="C2730" s="106" t="s">
        <v>2108</v>
      </c>
      <c r="D2730" s="1013">
        <v>50000</v>
      </c>
      <c r="E2730" s="86"/>
      <c r="F2730" s="87">
        <f t="shared" si="44"/>
        <v>295310060</v>
      </c>
      <c r="G2730" s="60">
        <v>3</v>
      </c>
      <c r="H2730" s="29"/>
    </row>
    <row r="2731" spans="1:8" s="30" customFormat="1">
      <c r="A2731" s="915">
        <v>44819</v>
      </c>
      <c r="B2731" s="916" t="s">
        <v>1884</v>
      </c>
      <c r="C2731" s="24" t="s">
        <v>21</v>
      </c>
      <c r="D2731" s="1013">
        <v>10000</v>
      </c>
      <c r="E2731" s="86"/>
      <c r="F2731" s="87">
        <f t="shared" si="44"/>
        <v>295320060</v>
      </c>
      <c r="G2731" s="60">
        <v>3</v>
      </c>
      <c r="H2731" s="29"/>
    </row>
    <row r="2732" spans="1:8" s="30" customFormat="1">
      <c r="A2732" s="915">
        <v>44820</v>
      </c>
      <c r="B2732" s="916" t="s">
        <v>1888</v>
      </c>
      <c r="C2732" s="106" t="s">
        <v>991</v>
      </c>
      <c r="D2732" s="1013">
        <v>570000</v>
      </c>
      <c r="E2732" s="86"/>
      <c r="F2732" s="87">
        <f t="shared" si="44"/>
        <v>295890060</v>
      </c>
      <c r="G2732" s="60">
        <v>3</v>
      </c>
      <c r="H2732" s="29"/>
    </row>
    <row r="2733" spans="1:8" s="30" customFormat="1" ht="25.5">
      <c r="A2733" s="915">
        <v>44820</v>
      </c>
      <c r="B2733" s="916" t="s">
        <v>1888</v>
      </c>
      <c r="C2733" s="106" t="s">
        <v>2467</v>
      </c>
      <c r="D2733" s="1013">
        <v>1200000</v>
      </c>
      <c r="E2733" s="86"/>
      <c r="F2733" s="87">
        <f t="shared" si="44"/>
        <v>297090060</v>
      </c>
      <c r="G2733" s="60">
        <v>3</v>
      </c>
      <c r="H2733" s="29"/>
    </row>
    <row r="2734" spans="1:8" s="30" customFormat="1">
      <c r="A2734" s="915">
        <v>44820</v>
      </c>
      <c r="B2734" s="916" t="s">
        <v>1888</v>
      </c>
      <c r="C2734" s="24" t="s">
        <v>21</v>
      </c>
      <c r="D2734" s="1013">
        <v>10000</v>
      </c>
      <c r="E2734" s="86"/>
      <c r="F2734" s="87">
        <f t="shared" si="44"/>
        <v>297100060</v>
      </c>
      <c r="G2734" s="60">
        <v>3</v>
      </c>
      <c r="H2734" s="29"/>
    </row>
    <row r="2735" spans="1:8" s="30" customFormat="1">
      <c r="A2735" s="915">
        <v>44820</v>
      </c>
      <c r="B2735" s="916" t="s">
        <v>1888</v>
      </c>
      <c r="C2735" s="24" t="s">
        <v>21</v>
      </c>
      <c r="D2735" s="1013">
        <v>10000</v>
      </c>
      <c r="E2735" s="86"/>
      <c r="F2735" s="87">
        <f t="shared" si="44"/>
        <v>297110060</v>
      </c>
      <c r="G2735" s="60">
        <v>3</v>
      </c>
      <c r="H2735" s="29"/>
    </row>
    <row r="2736" spans="1:8" s="30" customFormat="1">
      <c r="A2736" s="915">
        <v>44820</v>
      </c>
      <c r="B2736" s="916" t="s">
        <v>1888</v>
      </c>
      <c r="C2736" s="24" t="s">
        <v>21</v>
      </c>
      <c r="D2736" s="1013">
        <v>10000</v>
      </c>
      <c r="E2736" s="86"/>
      <c r="F2736" s="87">
        <f t="shared" si="44"/>
        <v>297120060</v>
      </c>
      <c r="G2736" s="60">
        <v>3</v>
      </c>
      <c r="H2736" s="29"/>
    </row>
    <row r="2737" spans="1:8" s="30" customFormat="1">
      <c r="A2737" s="915">
        <v>44820</v>
      </c>
      <c r="B2737" s="916" t="s">
        <v>1888</v>
      </c>
      <c r="C2737" s="24" t="s">
        <v>21</v>
      </c>
      <c r="D2737" s="1013">
        <v>10000</v>
      </c>
      <c r="E2737" s="86"/>
      <c r="F2737" s="87">
        <f t="shared" si="44"/>
        <v>297130060</v>
      </c>
      <c r="G2737" s="60">
        <v>3</v>
      </c>
      <c r="H2737" s="29"/>
    </row>
    <row r="2738" spans="1:8" s="30" customFormat="1">
      <c r="A2738" s="915">
        <v>44820</v>
      </c>
      <c r="B2738" s="916" t="s">
        <v>1888</v>
      </c>
      <c r="C2738" s="24" t="s">
        <v>21</v>
      </c>
      <c r="D2738" s="1013">
        <v>10000</v>
      </c>
      <c r="E2738" s="86"/>
      <c r="F2738" s="87">
        <f t="shared" si="44"/>
        <v>297140060</v>
      </c>
      <c r="G2738" s="60">
        <v>3</v>
      </c>
      <c r="H2738" s="29"/>
    </row>
    <row r="2739" spans="1:8" s="30" customFormat="1">
      <c r="A2739" s="915">
        <v>44820</v>
      </c>
      <c r="B2739" s="916" t="s">
        <v>1888</v>
      </c>
      <c r="C2739" s="24" t="s">
        <v>21</v>
      </c>
      <c r="D2739" s="1013">
        <v>20000</v>
      </c>
      <c r="E2739" s="86"/>
      <c r="F2739" s="87">
        <f t="shared" si="44"/>
        <v>297160060</v>
      </c>
      <c r="G2739" s="60">
        <v>3</v>
      </c>
      <c r="H2739" s="29"/>
    </row>
    <row r="2740" spans="1:8" s="30" customFormat="1">
      <c r="A2740" s="915">
        <v>44820</v>
      </c>
      <c r="B2740" s="916" t="s">
        <v>1888</v>
      </c>
      <c r="C2740" s="24" t="s">
        <v>21</v>
      </c>
      <c r="D2740" s="1013">
        <v>10000</v>
      </c>
      <c r="E2740" s="86"/>
      <c r="F2740" s="87">
        <f t="shared" si="44"/>
        <v>297170060</v>
      </c>
      <c r="G2740" s="60">
        <v>3</v>
      </c>
      <c r="H2740" s="29"/>
    </row>
    <row r="2741" spans="1:8" s="30" customFormat="1">
      <c r="A2741" s="915">
        <v>44820</v>
      </c>
      <c r="B2741" s="916" t="s">
        <v>1888</v>
      </c>
      <c r="C2741" s="24" t="s">
        <v>21</v>
      </c>
      <c r="D2741" s="1013">
        <v>10000</v>
      </c>
      <c r="E2741" s="86"/>
      <c r="F2741" s="87">
        <f t="shared" si="44"/>
        <v>297180060</v>
      </c>
      <c r="G2741" s="60">
        <v>3</v>
      </c>
      <c r="H2741" s="29"/>
    </row>
    <row r="2742" spans="1:8" s="30" customFormat="1">
      <c r="A2742" s="915">
        <v>44820</v>
      </c>
      <c r="B2742" s="916" t="s">
        <v>1888</v>
      </c>
      <c r="C2742" s="106" t="s">
        <v>2109</v>
      </c>
      <c r="D2742" s="1013">
        <v>200000</v>
      </c>
      <c r="E2742" s="86"/>
      <c r="F2742" s="87">
        <f t="shared" si="44"/>
        <v>297380060</v>
      </c>
      <c r="G2742" s="60">
        <v>3</v>
      </c>
      <c r="H2742" s="29"/>
    </row>
    <row r="2743" spans="1:8" s="30" customFormat="1">
      <c r="A2743" s="915">
        <v>44820</v>
      </c>
      <c r="B2743" s="916" t="s">
        <v>1888</v>
      </c>
      <c r="C2743" s="106" t="s">
        <v>343</v>
      </c>
      <c r="D2743" s="1013">
        <v>100000</v>
      </c>
      <c r="E2743" s="86"/>
      <c r="F2743" s="87">
        <f t="shared" si="44"/>
        <v>297480060</v>
      </c>
      <c r="G2743" s="60">
        <v>3</v>
      </c>
      <c r="H2743" s="29"/>
    </row>
    <row r="2744" spans="1:8" s="30" customFormat="1">
      <c r="A2744" s="915">
        <v>44820</v>
      </c>
      <c r="B2744" s="916" t="s">
        <v>1888</v>
      </c>
      <c r="C2744" s="24" t="s">
        <v>21</v>
      </c>
      <c r="D2744" s="1013">
        <v>10000</v>
      </c>
      <c r="E2744" s="86"/>
      <c r="F2744" s="87">
        <f t="shared" si="44"/>
        <v>297490060</v>
      </c>
      <c r="G2744" s="60">
        <v>3</v>
      </c>
      <c r="H2744" s="29"/>
    </row>
    <row r="2745" spans="1:8" s="30" customFormat="1">
      <c r="A2745" s="915">
        <v>44820</v>
      </c>
      <c r="B2745" s="916" t="s">
        <v>1888</v>
      </c>
      <c r="C2745" s="24" t="s">
        <v>21</v>
      </c>
      <c r="D2745" s="1013">
        <v>10000</v>
      </c>
      <c r="E2745" s="86"/>
      <c r="F2745" s="87">
        <f t="shared" si="44"/>
        <v>297500060</v>
      </c>
      <c r="G2745" s="60">
        <v>3</v>
      </c>
      <c r="H2745" s="29"/>
    </row>
    <row r="2746" spans="1:8" s="30" customFormat="1">
      <c r="A2746" s="915">
        <v>44820</v>
      </c>
      <c r="B2746" s="916" t="s">
        <v>1888</v>
      </c>
      <c r="C2746" s="24" t="s">
        <v>21</v>
      </c>
      <c r="D2746" s="1013">
        <v>10000</v>
      </c>
      <c r="E2746" s="86"/>
      <c r="F2746" s="87">
        <f t="shared" si="44"/>
        <v>297510060</v>
      </c>
      <c r="G2746" s="60">
        <v>3</v>
      </c>
      <c r="H2746" s="29"/>
    </row>
    <row r="2747" spans="1:8" s="30" customFormat="1">
      <c r="A2747" s="915">
        <v>44820</v>
      </c>
      <c r="B2747" s="916" t="s">
        <v>1888</v>
      </c>
      <c r="C2747" s="24" t="s">
        <v>21</v>
      </c>
      <c r="D2747" s="1013">
        <v>10000</v>
      </c>
      <c r="E2747" s="86"/>
      <c r="F2747" s="87">
        <f t="shared" si="44"/>
        <v>297520060</v>
      </c>
      <c r="G2747" s="60">
        <v>3</v>
      </c>
      <c r="H2747" s="29"/>
    </row>
    <row r="2748" spans="1:8" s="30" customFormat="1">
      <c r="A2748" s="915">
        <v>44820</v>
      </c>
      <c r="B2748" s="916" t="s">
        <v>1888</v>
      </c>
      <c r="C2748" s="24" t="s">
        <v>21</v>
      </c>
      <c r="D2748" s="1013">
        <v>10000</v>
      </c>
      <c r="E2748" s="86"/>
      <c r="F2748" s="87">
        <f t="shared" si="44"/>
        <v>297530060</v>
      </c>
      <c r="G2748" s="60">
        <v>3</v>
      </c>
      <c r="H2748" s="29"/>
    </row>
    <row r="2749" spans="1:8" s="30" customFormat="1">
      <c r="A2749" s="915">
        <v>44820</v>
      </c>
      <c r="B2749" s="916" t="s">
        <v>1888</v>
      </c>
      <c r="C2749" s="24" t="s">
        <v>21</v>
      </c>
      <c r="D2749" s="1013">
        <v>10000</v>
      </c>
      <c r="E2749" s="86"/>
      <c r="F2749" s="87">
        <f t="shared" si="44"/>
        <v>297540060</v>
      </c>
      <c r="G2749" s="60">
        <v>3</v>
      </c>
      <c r="H2749" s="29"/>
    </row>
    <row r="2750" spans="1:8" s="30" customFormat="1">
      <c r="A2750" s="915">
        <v>44820</v>
      </c>
      <c r="B2750" s="916" t="s">
        <v>1888</v>
      </c>
      <c r="C2750" s="24" t="s">
        <v>21</v>
      </c>
      <c r="D2750" s="1013">
        <v>10000</v>
      </c>
      <c r="E2750" s="86"/>
      <c r="F2750" s="87">
        <f t="shared" si="44"/>
        <v>297550060</v>
      </c>
      <c r="G2750" s="60">
        <v>3</v>
      </c>
      <c r="H2750" s="29"/>
    </row>
    <row r="2751" spans="1:8" s="30" customFormat="1">
      <c r="A2751" s="915">
        <v>44820</v>
      </c>
      <c r="B2751" s="916" t="s">
        <v>1888</v>
      </c>
      <c r="C2751" s="24" t="s">
        <v>21</v>
      </c>
      <c r="D2751" s="1013">
        <v>10000</v>
      </c>
      <c r="E2751" s="86"/>
      <c r="F2751" s="87">
        <f t="shared" si="44"/>
        <v>297560060</v>
      </c>
      <c r="G2751" s="60">
        <v>3</v>
      </c>
      <c r="H2751" s="29"/>
    </row>
    <row r="2752" spans="1:8" s="30" customFormat="1">
      <c r="A2752" s="915">
        <v>44820</v>
      </c>
      <c r="B2752" s="916" t="s">
        <v>1888</v>
      </c>
      <c r="C2752" s="24" t="s">
        <v>21</v>
      </c>
      <c r="D2752" s="1013">
        <v>10000</v>
      </c>
      <c r="E2752" s="86"/>
      <c r="F2752" s="87">
        <f t="shared" si="44"/>
        <v>297570060</v>
      </c>
      <c r="G2752" s="60">
        <v>3</v>
      </c>
      <c r="H2752" s="29"/>
    </row>
    <row r="2753" spans="1:8" s="30" customFormat="1">
      <c r="A2753" s="915">
        <v>44820</v>
      </c>
      <c r="B2753" s="916" t="s">
        <v>1888</v>
      </c>
      <c r="C2753" s="24" t="s">
        <v>21</v>
      </c>
      <c r="D2753" s="1013">
        <v>10000</v>
      </c>
      <c r="E2753" s="86"/>
      <c r="F2753" s="87">
        <f t="shared" si="44"/>
        <v>297580060</v>
      </c>
      <c r="G2753" s="60">
        <v>3</v>
      </c>
      <c r="H2753" s="29"/>
    </row>
    <row r="2754" spans="1:8" s="30" customFormat="1">
      <c r="A2754" s="915">
        <v>44821</v>
      </c>
      <c r="B2754" s="916" t="s">
        <v>1889</v>
      </c>
      <c r="C2754" s="24" t="s">
        <v>21</v>
      </c>
      <c r="D2754" s="1013">
        <v>10000</v>
      </c>
      <c r="E2754" s="86"/>
      <c r="F2754" s="87">
        <f t="shared" si="44"/>
        <v>297590060</v>
      </c>
      <c r="G2754" s="60">
        <v>3</v>
      </c>
      <c r="H2754" s="29"/>
    </row>
    <row r="2755" spans="1:8" s="30" customFormat="1">
      <c r="A2755" s="915">
        <v>44821</v>
      </c>
      <c r="B2755" s="916" t="s">
        <v>1889</v>
      </c>
      <c r="C2755" s="24" t="s">
        <v>21</v>
      </c>
      <c r="D2755" s="1013">
        <v>10000</v>
      </c>
      <c r="E2755" s="86"/>
      <c r="F2755" s="87">
        <f t="shared" si="44"/>
        <v>297600060</v>
      </c>
      <c r="G2755" s="60">
        <v>3</v>
      </c>
      <c r="H2755" s="29"/>
    </row>
    <row r="2756" spans="1:8" s="30" customFormat="1">
      <c r="A2756" s="915">
        <v>44821</v>
      </c>
      <c r="B2756" s="916" t="s">
        <v>1889</v>
      </c>
      <c r="C2756" s="24" t="s">
        <v>21</v>
      </c>
      <c r="D2756" s="1013">
        <v>10000</v>
      </c>
      <c r="E2756" s="86"/>
      <c r="F2756" s="87">
        <f t="shared" si="44"/>
        <v>297610060</v>
      </c>
      <c r="G2756" s="60">
        <v>3</v>
      </c>
      <c r="H2756" s="29"/>
    </row>
    <row r="2757" spans="1:8" s="30" customFormat="1">
      <c r="A2757" s="915">
        <v>44821</v>
      </c>
      <c r="B2757" s="916" t="s">
        <v>1889</v>
      </c>
      <c r="C2757" s="24" t="s">
        <v>21</v>
      </c>
      <c r="D2757" s="1013">
        <v>10000</v>
      </c>
      <c r="E2757" s="86"/>
      <c r="F2757" s="87">
        <f t="shared" si="44"/>
        <v>297620060</v>
      </c>
      <c r="G2757" s="60">
        <v>3</v>
      </c>
      <c r="H2757" s="29"/>
    </row>
    <row r="2758" spans="1:8" s="30" customFormat="1">
      <c r="A2758" s="915">
        <v>44821</v>
      </c>
      <c r="B2758" s="916" t="s">
        <v>1889</v>
      </c>
      <c r="C2758" s="24" t="s">
        <v>21</v>
      </c>
      <c r="D2758" s="1013">
        <v>10000</v>
      </c>
      <c r="E2758" s="86"/>
      <c r="F2758" s="87">
        <f t="shared" si="44"/>
        <v>297630060</v>
      </c>
      <c r="G2758" s="60">
        <v>3</v>
      </c>
      <c r="H2758" s="29"/>
    </row>
    <row r="2759" spans="1:8" s="30" customFormat="1">
      <c r="A2759" s="915">
        <v>44821</v>
      </c>
      <c r="B2759" s="916" t="s">
        <v>1889</v>
      </c>
      <c r="C2759" s="24" t="s">
        <v>21</v>
      </c>
      <c r="D2759" s="1013">
        <v>10000</v>
      </c>
      <c r="E2759" s="86"/>
      <c r="F2759" s="87">
        <f t="shared" si="44"/>
        <v>297640060</v>
      </c>
      <c r="G2759" s="60">
        <v>3</v>
      </c>
      <c r="H2759" s="29"/>
    </row>
    <row r="2760" spans="1:8" s="30" customFormat="1">
      <c r="A2760" s="915">
        <v>44821</v>
      </c>
      <c r="B2760" s="916" t="s">
        <v>1889</v>
      </c>
      <c r="C2760" s="24" t="s">
        <v>21</v>
      </c>
      <c r="D2760" s="1013">
        <v>10000</v>
      </c>
      <c r="E2760" s="86"/>
      <c r="F2760" s="87">
        <f t="shared" si="44"/>
        <v>297650060</v>
      </c>
      <c r="G2760" s="60">
        <v>3</v>
      </c>
      <c r="H2760" s="29"/>
    </row>
    <row r="2761" spans="1:8" s="30" customFormat="1">
      <c r="A2761" s="915">
        <v>44821</v>
      </c>
      <c r="B2761" s="916" t="s">
        <v>1889</v>
      </c>
      <c r="C2761" s="24" t="s">
        <v>21</v>
      </c>
      <c r="D2761" s="1013">
        <v>10000</v>
      </c>
      <c r="E2761" s="86"/>
      <c r="F2761" s="87">
        <f t="shared" si="44"/>
        <v>297660060</v>
      </c>
      <c r="G2761" s="60">
        <v>3</v>
      </c>
      <c r="H2761" s="29"/>
    </row>
    <row r="2762" spans="1:8" s="30" customFormat="1">
      <c r="A2762" s="915">
        <v>44821</v>
      </c>
      <c r="B2762" s="916" t="s">
        <v>1889</v>
      </c>
      <c r="C2762" s="24" t="s">
        <v>21</v>
      </c>
      <c r="D2762" s="1013">
        <v>10000</v>
      </c>
      <c r="E2762" s="86"/>
      <c r="F2762" s="87">
        <f t="shared" si="44"/>
        <v>297670060</v>
      </c>
      <c r="G2762" s="60">
        <v>3</v>
      </c>
      <c r="H2762" s="29"/>
    </row>
    <row r="2763" spans="1:8" s="30" customFormat="1">
      <c r="A2763" s="915">
        <v>44821</v>
      </c>
      <c r="B2763" s="916" t="s">
        <v>1889</v>
      </c>
      <c r="C2763" s="24" t="s">
        <v>21</v>
      </c>
      <c r="D2763" s="1013">
        <v>10000</v>
      </c>
      <c r="E2763" s="86"/>
      <c r="F2763" s="87">
        <f t="shared" si="44"/>
        <v>297680060</v>
      </c>
      <c r="G2763" s="60">
        <v>3</v>
      </c>
      <c r="H2763" s="29"/>
    </row>
    <row r="2764" spans="1:8" s="30" customFormat="1">
      <c r="A2764" s="915">
        <v>44821</v>
      </c>
      <c r="B2764" s="916" t="s">
        <v>1889</v>
      </c>
      <c r="C2764" s="24" t="s">
        <v>21</v>
      </c>
      <c r="D2764" s="1013">
        <v>10000</v>
      </c>
      <c r="E2764" s="86"/>
      <c r="F2764" s="87">
        <f t="shared" si="44"/>
        <v>297690060</v>
      </c>
      <c r="G2764" s="60">
        <v>3</v>
      </c>
      <c r="H2764" s="29"/>
    </row>
    <row r="2765" spans="1:8" s="30" customFormat="1">
      <c r="A2765" s="915">
        <v>44821</v>
      </c>
      <c r="B2765" s="916" t="s">
        <v>1889</v>
      </c>
      <c r="C2765" s="24" t="s">
        <v>21</v>
      </c>
      <c r="D2765" s="1013">
        <v>10000</v>
      </c>
      <c r="E2765" s="86"/>
      <c r="F2765" s="87">
        <f t="shared" si="44"/>
        <v>297700060</v>
      </c>
      <c r="G2765" s="60">
        <v>3</v>
      </c>
      <c r="H2765" s="29"/>
    </row>
    <row r="2766" spans="1:8" s="30" customFormat="1">
      <c r="A2766" s="915">
        <v>44821</v>
      </c>
      <c r="B2766" s="916" t="s">
        <v>1889</v>
      </c>
      <c r="C2766" s="106" t="s">
        <v>2110</v>
      </c>
      <c r="D2766" s="1013">
        <v>200000</v>
      </c>
      <c r="E2766" s="86"/>
      <c r="F2766" s="87">
        <f t="shared" si="44"/>
        <v>297900060</v>
      </c>
      <c r="G2766" s="60">
        <v>3</v>
      </c>
      <c r="H2766" s="29"/>
    </row>
    <row r="2767" spans="1:8" s="30" customFormat="1">
      <c r="A2767" s="915">
        <v>44821</v>
      </c>
      <c r="B2767" s="916" t="s">
        <v>1889</v>
      </c>
      <c r="C2767" s="106" t="s">
        <v>2011</v>
      </c>
      <c r="D2767" s="1013">
        <v>100000</v>
      </c>
      <c r="E2767" s="86"/>
      <c r="F2767" s="87">
        <f t="shared" si="44"/>
        <v>298000060</v>
      </c>
      <c r="G2767" s="60">
        <v>3</v>
      </c>
      <c r="H2767" s="29"/>
    </row>
    <row r="2768" spans="1:8" s="30" customFormat="1">
      <c r="A2768" s="915">
        <v>44821</v>
      </c>
      <c r="B2768" s="916" t="s">
        <v>1889</v>
      </c>
      <c r="C2768" s="24" t="s">
        <v>21</v>
      </c>
      <c r="D2768" s="1013">
        <v>20000</v>
      </c>
      <c r="E2768" s="86"/>
      <c r="F2768" s="87">
        <f t="shared" si="44"/>
        <v>298020060</v>
      </c>
      <c r="G2768" s="60">
        <v>3</v>
      </c>
      <c r="H2768" s="29"/>
    </row>
    <row r="2769" spans="1:8" s="30" customFormat="1">
      <c r="A2769" s="915">
        <v>44821</v>
      </c>
      <c r="B2769" s="916" t="s">
        <v>1889</v>
      </c>
      <c r="C2769" s="24" t="s">
        <v>21</v>
      </c>
      <c r="D2769" s="1013">
        <v>20000</v>
      </c>
      <c r="E2769" s="86"/>
      <c r="F2769" s="87">
        <f t="shared" si="44"/>
        <v>298040060</v>
      </c>
      <c r="G2769" s="60">
        <v>3</v>
      </c>
      <c r="H2769" s="29"/>
    </row>
    <row r="2770" spans="1:8" s="30" customFormat="1">
      <c r="A2770" s="915">
        <v>44821</v>
      </c>
      <c r="B2770" s="916" t="s">
        <v>1889</v>
      </c>
      <c r="C2770" s="24" t="s">
        <v>21</v>
      </c>
      <c r="D2770" s="1013">
        <v>10000</v>
      </c>
      <c r="E2770" s="86"/>
      <c r="F2770" s="87">
        <f t="shared" si="44"/>
        <v>298050060</v>
      </c>
      <c r="G2770" s="60">
        <v>3</v>
      </c>
      <c r="H2770" s="29"/>
    </row>
    <row r="2771" spans="1:8" s="30" customFormat="1">
      <c r="A2771" s="915">
        <v>44821</v>
      </c>
      <c r="B2771" s="916" t="s">
        <v>1889</v>
      </c>
      <c r="C2771" s="24" t="s">
        <v>21</v>
      </c>
      <c r="D2771" s="1013">
        <v>10000</v>
      </c>
      <c r="E2771" s="86"/>
      <c r="F2771" s="87">
        <f t="shared" si="44"/>
        <v>298060060</v>
      </c>
      <c r="G2771" s="60">
        <v>3</v>
      </c>
      <c r="H2771" s="29"/>
    </row>
    <row r="2772" spans="1:8" s="30" customFormat="1">
      <c r="A2772" s="915">
        <v>44822</v>
      </c>
      <c r="B2772" s="916" t="s">
        <v>1890</v>
      </c>
      <c r="C2772" s="24" t="s">
        <v>21</v>
      </c>
      <c r="D2772" s="1013">
        <v>10000</v>
      </c>
      <c r="E2772" s="86"/>
      <c r="F2772" s="87">
        <f t="shared" si="44"/>
        <v>298070060</v>
      </c>
      <c r="G2772" s="60">
        <v>3</v>
      </c>
      <c r="H2772" s="29"/>
    </row>
    <row r="2773" spans="1:8" s="30" customFormat="1">
      <c r="A2773" s="915">
        <v>44822</v>
      </c>
      <c r="B2773" s="916" t="s">
        <v>1890</v>
      </c>
      <c r="C2773" s="24" t="s">
        <v>21</v>
      </c>
      <c r="D2773" s="1013">
        <v>10000</v>
      </c>
      <c r="E2773" s="86"/>
      <c r="F2773" s="87">
        <f t="shared" si="44"/>
        <v>298080060</v>
      </c>
      <c r="G2773" s="60">
        <v>3</v>
      </c>
      <c r="H2773" s="29"/>
    </row>
    <row r="2774" spans="1:8" s="30" customFormat="1">
      <c r="A2774" s="915">
        <v>44822</v>
      </c>
      <c r="B2774" s="916" t="s">
        <v>1890</v>
      </c>
      <c r="C2774" s="24" t="s">
        <v>21</v>
      </c>
      <c r="D2774" s="1013">
        <v>10000</v>
      </c>
      <c r="E2774" s="86"/>
      <c r="F2774" s="87">
        <f t="shared" si="44"/>
        <v>298090060</v>
      </c>
      <c r="G2774" s="60">
        <v>3</v>
      </c>
      <c r="H2774" s="29"/>
    </row>
    <row r="2775" spans="1:8" s="30" customFormat="1">
      <c r="A2775" s="915">
        <v>44822</v>
      </c>
      <c r="B2775" s="916" t="s">
        <v>1890</v>
      </c>
      <c r="C2775" s="24" t="s">
        <v>21</v>
      </c>
      <c r="D2775" s="1013">
        <v>10000</v>
      </c>
      <c r="E2775" s="86"/>
      <c r="F2775" s="87">
        <f t="shared" si="44"/>
        <v>298100060</v>
      </c>
      <c r="G2775" s="60">
        <v>3</v>
      </c>
      <c r="H2775" s="29"/>
    </row>
    <row r="2776" spans="1:8" s="30" customFormat="1">
      <c r="A2776" s="915">
        <v>44822</v>
      </c>
      <c r="B2776" s="916" t="s">
        <v>1890</v>
      </c>
      <c r="C2776" s="24" t="s">
        <v>21</v>
      </c>
      <c r="D2776" s="1013">
        <v>10000</v>
      </c>
      <c r="E2776" s="86"/>
      <c r="F2776" s="87">
        <f t="shared" si="44"/>
        <v>298110060</v>
      </c>
      <c r="G2776" s="60">
        <v>3</v>
      </c>
      <c r="H2776" s="29"/>
    </row>
    <row r="2777" spans="1:8" s="30" customFormat="1">
      <c r="A2777" s="915">
        <v>44822</v>
      </c>
      <c r="B2777" s="916" t="s">
        <v>1890</v>
      </c>
      <c r="C2777" s="24" t="s">
        <v>21</v>
      </c>
      <c r="D2777" s="1013">
        <v>10000</v>
      </c>
      <c r="E2777" s="86"/>
      <c r="F2777" s="87">
        <f t="shared" si="44"/>
        <v>298120060</v>
      </c>
      <c r="G2777" s="60">
        <v>3</v>
      </c>
      <c r="H2777" s="29"/>
    </row>
    <row r="2778" spans="1:8" s="30" customFormat="1">
      <c r="A2778" s="915">
        <v>44822</v>
      </c>
      <c r="B2778" s="916" t="s">
        <v>1890</v>
      </c>
      <c r="C2778" s="24" t="s">
        <v>21</v>
      </c>
      <c r="D2778" s="1013">
        <v>20000</v>
      </c>
      <c r="E2778" s="86"/>
      <c r="F2778" s="87">
        <f t="shared" si="44"/>
        <v>298140060</v>
      </c>
      <c r="G2778" s="60">
        <v>3</v>
      </c>
      <c r="H2778" s="29"/>
    </row>
    <row r="2779" spans="1:8" s="30" customFormat="1">
      <c r="A2779" s="915">
        <v>44822</v>
      </c>
      <c r="B2779" s="916" t="s">
        <v>1890</v>
      </c>
      <c r="C2779" s="24" t="s">
        <v>21</v>
      </c>
      <c r="D2779" s="1013">
        <v>10000</v>
      </c>
      <c r="E2779" s="86"/>
      <c r="F2779" s="87">
        <f t="shared" si="44"/>
        <v>298150060</v>
      </c>
      <c r="G2779" s="60">
        <v>3</v>
      </c>
      <c r="H2779" s="29"/>
    </row>
    <row r="2780" spans="1:8" s="30" customFormat="1">
      <c r="A2780" s="915">
        <v>44822</v>
      </c>
      <c r="B2780" s="916" t="s">
        <v>1890</v>
      </c>
      <c r="C2780" s="24" t="s">
        <v>21</v>
      </c>
      <c r="D2780" s="1013">
        <v>10000</v>
      </c>
      <c r="E2780" s="86"/>
      <c r="F2780" s="87">
        <f t="shared" si="44"/>
        <v>298160060</v>
      </c>
      <c r="G2780" s="60">
        <v>3</v>
      </c>
      <c r="H2780" s="29"/>
    </row>
    <row r="2781" spans="1:8" s="30" customFormat="1">
      <c r="A2781" s="915">
        <v>44822</v>
      </c>
      <c r="B2781" s="916" t="s">
        <v>1890</v>
      </c>
      <c r="C2781" s="24" t="s">
        <v>21</v>
      </c>
      <c r="D2781" s="1013">
        <v>10000</v>
      </c>
      <c r="E2781" s="86"/>
      <c r="F2781" s="87">
        <f t="shared" si="44"/>
        <v>298170060</v>
      </c>
      <c r="G2781" s="60">
        <v>3</v>
      </c>
      <c r="H2781" s="29"/>
    </row>
    <row r="2782" spans="1:8" s="30" customFormat="1">
      <c r="A2782" s="915">
        <v>44822</v>
      </c>
      <c r="B2782" s="916" t="s">
        <v>1890</v>
      </c>
      <c r="C2782" s="24" t="s">
        <v>21</v>
      </c>
      <c r="D2782" s="1013">
        <v>10000</v>
      </c>
      <c r="E2782" s="86"/>
      <c r="F2782" s="87">
        <f t="shared" si="44"/>
        <v>298180060</v>
      </c>
      <c r="G2782" s="60">
        <v>3</v>
      </c>
      <c r="H2782" s="29"/>
    </row>
    <row r="2783" spans="1:8" s="30" customFormat="1">
      <c r="A2783" s="915">
        <v>44822</v>
      </c>
      <c r="B2783" s="916" t="s">
        <v>1890</v>
      </c>
      <c r="C2783" s="24" t="s">
        <v>21</v>
      </c>
      <c r="D2783" s="1013">
        <v>10000</v>
      </c>
      <c r="E2783" s="86"/>
      <c r="F2783" s="87">
        <f t="shared" si="44"/>
        <v>298190060</v>
      </c>
      <c r="G2783" s="60">
        <v>3</v>
      </c>
      <c r="H2783" s="29"/>
    </row>
    <row r="2784" spans="1:8" s="30" customFormat="1">
      <c r="A2784" s="915">
        <v>44822</v>
      </c>
      <c r="B2784" s="916" t="s">
        <v>1890</v>
      </c>
      <c r="C2784" s="24" t="s">
        <v>21</v>
      </c>
      <c r="D2784" s="1013">
        <v>10000</v>
      </c>
      <c r="E2784" s="86"/>
      <c r="F2784" s="87">
        <f t="shared" si="44"/>
        <v>298200060</v>
      </c>
      <c r="G2784" s="60">
        <v>3</v>
      </c>
      <c r="H2784" s="29"/>
    </row>
    <row r="2785" spans="1:8" s="30" customFormat="1">
      <c r="A2785" s="915">
        <v>44822</v>
      </c>
      <c r="B2785" s="916" t="s">
        <v>1890</v>
      </c>
      <c r="C2785" s="24" t="s">
        <v>21</v>
      </c>
      <c r="D2785" s="1013">
        <v>10000</v>
      </c>
      <c r="E2785" s="86"/>
      <c r="F2785" s="87">
        <f t="shared" si="44"/>
        <v>298210060</v>
      </c>
      <c r="G2785" s="60">
        <v>3</v>
      </c>
      <c r="H2785" s="29"/>
    </row>
    <row r="2786" spans="1:8" s="30" customFormat="1">
      <c r="A2786" s="915">
        <v>44822</v>
      </c>
      <c r="B2786" s="916" t="s">
        <v>1890</v>
      </c>
      <c r="C2786" s="106" t="s">
        <v>263</v>
      </c>
      <c r="D2786" s="1013">
        <v>50000</v>
      </c>
      <c r="E2786" s="86"/>
      <c r="F2786" s="87">
        <f t="shared" si="44"/>
        <v>298260060</v>
      </c>
      <c r="G2786" s="60">
        <v>3</v>
      </c>
      <c r="H2786" s="29"/>
    </row>
    <row r="2787" spans="1:8" s="30" customFormat="1">
      <c r="A2787" s="915">
        <v>44822</v>
      </c>
      <c r="B2787" s="916" t="s">
        <v>1890</v>
      </c>
      <c r="C2787" s="24" t="s">
        <v>21</v>
      </c>
      <c r="D2787" s="1013">
        <v>10000</v>
      </c>
      <c r="E2787" s="86"/>
      <c r="F2787" s="87">
        <f t="shared" si="44"/>
        <v>298270060</v>
      </c>
      <c r="G2787" s="60">
        <v>3</v>
      </c>
      <c r="H2787" s="29"/>
    </row>
    <row r="2788" spans="1:8" s="30" customFormat="1">
      <c r="A2788" s="915">
        <v>44822</v>
      </c>
      <c r="B2788" s="916" t="s">
        <v>1890</v>
      </c>
      <c r="C2788" s="24" t="s">
        <v>21</v>
      </c>
      <c r="D2788" s="1013">
        <v>10000</v>
      </c>
      <c r="E2788" s="86"/>
      <c r="F2788" s="87">
        <f t="shared" ref="F2788:F2851" si="45">F2787+D2788-E2788</f>
        <v>298280060</v>
      </c>
      <c r="G2788" s="60">
        <v>3</v>
      </c>
      <c r="H2788" s="29"/>
    </row>
    <row r="2789" spans="1:8" s="30" customFormat="1">
      <c r="A2789" s="915">
        <v>44822</v>
      </c>
      <c r="B2789" s="916" t="s">
        <v>1890</v>
      </c>
      <c r="C2789" s="24" t="s">
        <v>21</v>
      </c>
      <c r="D2789" s="1013">
        <v>10000</v>
      </c>
      <c r="E2789" s="86"/>
      <c r="F2789" s="87">
        <f t="shared" si="45"/>
        <v>298290060</v>
      </c>
      <c r="G2789" s="60">
        <v>3</v>
      </c>
      <c r="H2789" s="29"/>
    </row>
    <row r="2790" spans="1:8" s="30" customFormat="1">
      <c r="A2790" s="915">
        <v>44822</v>
      </c>
      <c r="B2790" s="916" t="s">
        <v>1890</v>
      </c>
      <c r="C2790" s="24" t="s">
        <v>21</v>
      </c>
      <c r="D2790" s="1013">
        <v>10000</v>
      </c>
      <c r="E2790" s="86"/>
      <c r="F2790" s="87">
        <f t="shared" si="45"/>
        <v>298300060</v>
      </c>
      <c r="G2790" s="60">
        <v>3</v>
      </c>
      <c r="H2790" s="29"/>
    </row>
    <row r="2791" spans="1:8" s="30" customFormat="1">
      <c r="A2791" s="915">
        <v>44822</v>
      </c>
      <c r="B2791" s="916" t="s">
        <v>1890</v>
      </c>
      <c r="C2791" s="24" t="s">
        <v>21</v>
      </c>
      <c r="D2791" s="1013">
        <v>10000</v>
      </c>
      <c r="E2791" s="86"/>
      <c r="F2791" s="87">
        <f t="shared" si="45"/>
        <v>298310060</v>
      </c>
      <c r="G2791" s="60">
        <v>3</v>
      </c>
      <c r="H2791" s="29"/>
    </row>
    <row r="2792" spans="1:8" s="30" customFormat="1">
      <c r="A2792" s="915">
        <v>44822</v>
      </c>
      <c r="B2792" s="916" t="s">
        <v>1890</v>
      </c>
      <c r="C2792" s="24" t="s">
        <v>21</v>
      </c>
      <c r="D2792" s="1013">
        <v>10000</v>
      </c>
      <c r="E2792" s="86"/>
      <c r="F2792" s="87">
        <f t="shared" si="45"/>
        <v>298320060</v>
      </c>
      <c r="G2792" s="60">
        <v>3</v>
      </c>
      <c r="H2792" s="29"/>
    </row>
    <row r="2793" spans="1:8" s="30" customFormat="1">
      <c r="A2793" s="915">
        <v>44823</v>
      </c>
      <c r="B2793" s="916" t="s">
        <v>1891</v>
      </c>
      <c r="C2793" s="106" t="s">
        <v>2448</v>
      </c>
      <c r="D2793" s="1013">
        <v>300000</v>
      </c>
      <c r="E2793" s="86"/>
      <c r="F2793" s="87">
        <f t="shared" si="45"/>
        <v>298620060</v>
      </c>
      <c r="G2793" s="60">
        <v>3</v>
      </c>
      <c r="H2793" s="29"/>
    </row>
    <row r="2794" spans="1:8" s="30" customFormat="1">
      <c r="A2794" s="915">
        <v>44823</v>
      </c>
      <c r="B2794" s="916" t="s">
        <v>1891</v>
      </c>
      <c r="C2794" s="106" t="s">
        <v>537</v>
      </c>
      <c r="D2794" s="1013">
        <v>300000</v>
      </c>
      <c r="E2794" s="86"/>
      <c r="F2794" s="87">
        <f t="shared" si="45"/>
        <v>298920060</v>
      </c>
      <c r="G2794" s="60">
        <v>3</v>
      </c>
      <c r="H2794" s="29"/>
    </row>
    <row r="2795" spans="1:8" s="30" customFormat="1">
      <c r="A2795" s="915">
        <v>44823</v>
      </c>
      <c r="B2795" s="916" t="s">
        <v>1891</v>
      </c>
      <c r="C2795" s="24" t="s">
        <v>21</v>
      </c>
      <c r="D2795" s="1013">
        <v>10000</v>
      </c>
      <c r="E2795" s="86"/>
      <c r="F2795" s="87">
        <f t="shared" si="45"/>
        <v>298930060</v>
      </c>
      <c r="G2795" s="60">
        <v>3</v>
      </c>
      <c r="H2795" s="29"/>
    </row>
    <row r="2796" spans="1:8" s="30" customFormat="1">
      <c r="A2796" s="915">
        <v>44823</v>
      </c>
      <c r="B2796" s="916" t="s">
        <v>1891</v>
      </c>
      <c r="C2796" s="24" t="s">
        <v>21</v>
      </c>
      <c r="D2796" s="1013">
        <v>10000</v>
      </c>
      <c r="E2796" s="86"/>
      <c r="F2796" s="87">
        <f t="shared" si="45"/>
        <v>298940060</v>
      </c>
      <c r="G2796" s="60">
        <v>3</v>
      </c>
      <c r="H2796" s="29"/>
    </row>
    <row r="2797" spans="1:8" s="30" customFormat="1" ht="25.5">
      <c r="A2797" s="915">
        <v>44823</v>
      </c>
      <c r="B2797" s="916" t="s">
        <v>1891</v>
      </c>
      <c r="C2797" s="289" t="s">
        <v>25</v>
      </c>
      <c r="D2797" s="1013">
        <v>750000</v>
      </c>
      <c r="E2797" s="86"/>
      <c r="F2797" s="87">
        <f t="shared" si="45"/>
        <v>299690060</v>
      </c>
      <c r="G2797" s="60">
        <v>3</v>
      </c>
      <c r="H2797" s="29"/>
    </row>
    <row r="2798" spans="1:8" s="30" customFormat="1">
      <c r="A2798" s="915">
        <v>44823</v>
      </c>
      <c r="B2798" s="916" t="s">
        <v>1891</v>
      </c>
      <c r="C2798" s="24" t="s">
        <v>21</v>
      </c>
      <c r="D2798" s="1013">
        <v>10000</v>
      </c>
      <c r="E2798" s="86"/>
      <c r="F2798" s="87">
        <f t="shared" si="45"/>
        <v>299700060</v>
      </c>
      <c r="G2798" s="60">
        <v>3</v>
      </c>
      <c r="H2798" s="29"/>
    </row>
    <row r="2799" spans="1:8" s="30" customFormat="1">
      <c r="A2799" s="915">
        <v>44823</v>
      </c>
      <c r="B2799" s="916" t="s">
        <v>1891</v>
      </c>
      <c r="C2799" s="24" t="s">
        <v>21</v>
      </c>
      <c r="D2799" s="1013">
        <v>20000</v>
      </c>
      <c r="E2799" s="86"/>
      <c r="F2799" s="87">
        <f t="shared" si="45"/>
        <v>299720060</v>
      </c>
      <c r="G2799" s="60">
        <v>3</v>
      </c>
      <c r="H2799" s="29"/>
    </row>
    <row r="2800" spans="1:8" s="30" customFormat="1">
      <c r="A2800" s="915">
        <v>44823</v>
      </c>
      <c r="B2800" s="916" t="s">
        <v>1891</v>
      </c>
      <c r="C2800" s="24" t="s">
        <v>21</v>
      </c>
      <c r="D2800" s="1013">
        <v>10000</v>
      </c>
      <c r="E2800" s="86"/>
      <c r="F2800" s="87">
        <f t="shared" si="45"/>
        <v>299730060</v>
      </c>
      <c r="G2800" s="60">
        <v>3</v>
      </c>
      <c r="H2800" s="29"/>
    </row>
    <row r="2801" spans="1:8" s="30" customFormat="1">
      <c r="A2801" s="915">
        <v>44823</v>
      </c>
      <c r="B2801" s="916" t="s">
        <v>1891</v>
      </c>
      <c r="C2801" s="24" t="s">
        <v>21</v>
      </c>
      <c r="D2801" s="1013">
        <v>10000</v>
      </c>
      <c r="E2801" s="86"/>
      <c r="F2801" s="87">
        <f t="shared" si="45"/>
        <v>299740060</v>
      </c>
      <c r="G2801" s="60">
        <v>3</v>
      </c>
      <c r="H2801" s="29"/>
    </row>
    <row r="2802" spans="1:8" s="30" customFormat="1">
      <c r="A2802" s="915">
        <v>44823</v>
      </c>
      <c r="B2802" s="916" t="s">
        <v>1891</v>
      </c>
      <c r="C2802" s="24" t="s">
        <v>21</v>
      </c>
      <c r="D2802" s="1013">
        <v>20000</v>
      </c>
      <c r="E2802" s="86"/>
      <c r="F2802" s="87">
        <f t="shared" si="45"/>
        <v>299760060</v>
      </c>
      <c r="G2802" s="60">
        <v>3</v>
      </c>
      <c r="H2802" s="29"/>
    </row>
    <row r="2803" spans="1:8" s="30" customFormat="1">
      <c r="A2803" s="915">
        <v>44823</v>
      </c>
      <c r="B2803" s="916" t="s">
        <v>1891</v>
      </c>
      <c r="C2803" s="24" t="s">
        <v>21</v>
      </c>
      <c r="D2803" s="1013">
        <v>10000</v>
      </c>
      <c r="E2803" s="86"/>
      <c r="F2803" s="87">
        <f t="shared" si="45"/>
        <v>299770060</v>
      </c>
      <c r="G2803" s="60">
        <v>3</v>
      </c>
      <c r="H2803" s="29"/>
    </row>
    <row r="2804" spans="1:8" s="30" customFormat="1">
      <c r="A2804" s="915">
        <v>44823</v>
      </c>
      <c r="B2804" s="916" t="s">
        <v>1891</v>
      </c>
      <c r="C2804" s="24" t="s">
        <v>21</v>
      </c>
      <c r="D2804" s="1013">
        <v>10000</v>
      </c>
      <c r="E2804" s="86"/>
      <c r="F2804" s="87">
        <f t="shared" si="45"/>
        <v>299780060</v>
      </c>
      <c r="G2804" s="60">
        <v>3</v>
      </c>
      <c r="H2804" s="29"/>
    </row>
    <row r="2805" spans="1:8" s="30" customFormat="1">
      <c r="A2805" s="915">
        <v>44823</v>
      </c>
      <c r="B2805" s="916" t="s">
        <v>1891</v>
      </c>
      <c r="C2805" s="24" t="s">
        <v>21</v>
      </c>
      <c r="D2805" s="1013">
        <v>10000</v>
      </c>
      <c r="E2805" s="86"/>
      <c r="F2805" s="87">
        <f t="shared" si="45"/>
        <v>299790060</v>
      </c>
      <c r="G2805" s="60">
        <v>3</v>
      </c>
      <c r="H2805" s="29"/>
    </row>
    <row r="2806" spans="1:8" s="30" customFormat="1">
      <c r="A2806" s="915">
        <v>44823</v>
      </c>
      <c r="B2806" s="916" t="s">
        <v>1891</v>
      </c>
      <c r="C2806" s="106" t="s">
        <v>218</v>
      </c>
      <c r="D2806" s="1013">
        <v>300000</v>
      </c>
      <c r="E2806" s="86"/>
      <c r="F2806" s="87">
        <f t="shared" si="45"/>
        <v>300090060</v>
      </c>
      <c r="G2806" s="60">
        <v>3</v>
      </c>
      <c r="H2806" s="29"/>
    </row>
    <row r="2807" spans="1:8" s="30" customFormat="1">
      <c r="A2807" s="915">
        <v>44823</v>
      </c>
      <c r="B2807" s="916" t="s">
        <v>1891</v>
      </c>
      <c r="C2807" s="24" t="s">
        <v>21</v>
      </c>
      <c r="D2807" s="1013">
        <v>10000</v>
      </c>
      <c r="E2807" s="86"/>
      <c r="F2807" s="87">
        <f t="shared" si="45"/>
        <v>300100060</v>
      </c>
      <c r="G2807" s="60">
        <v>3</v>
      </c>
      <c r="H2807" s="29"/>
    </row>
    <row r="2808" spans="1:8" s="30" customFormat="1">
      <c r="A2808" s="915">
        <v>44823</v>
      </c>
      <c r="B2808" s="916" t="s">
        <v>1891</v>
      </c>
      <c r="C2808" s="24" t="s">
        <v>21</v>
      </c>
      <c r="D2808" s="1013">
        <v>10000</v>
      </c>
      <c r="E2808" s="86"/>
      <c r="F2808" s="87">
        <f t="shared" si="45"/>
        <v>300110060</v>
      </c>
      <c r="G2808" s="60">
        <v>3</v>
      </c>
      <c r="H2808" s="29"/>
    </row>
    <row r="2809" spans="1:8" s="30" customFormat="1">
      <c r="A2809" s="915">
        <v>44823</v>
      </c>
      <c r="B2809" s="916" t="s">
        <v>1891</v>
      </c>
      <c r="C2809" s="24" t="s">
        <v>21</v>
      </c>
      <c r="D2809" s="1013">
        <v>10000</v>
      </c>
      <c r="E2809" s="86"/>
      <c r="F2809" s="87">
        <f t="shared" si="45"/>
        <v>300120060</v>
      </c>
      <c r="G2809" s="60">
        <v>3</v>
      </c>
      <c r="H2809" s="29"/>
    </row>
    <row r="2810" spans="1:8" s="30" customFormat="1">
      <c r="A2810" s="915">
        <v>44823</v>
      </c>
      <c r="B2810" s="916" t="s">
        <v>1891</v>
      </c>
      <c r="C2810" s="24" t="s">
        <v>21</v>
      </c>
      <c r="D2810" s="1013">
        <v>10000</v>
      </c>
      <c r="E2810" s="86"/>
      <c r="F2810" s="87">
        <f t="shared" si="45"/>
        <v>300130060</v>
      </c>
      <c r="G2810" s="60">
        <v>3</v>
      </c>
      <c r="H2810" s="29"/>
    </row>
    <row r="2811" spans="1:8" s="30" customFormat="1">
      <c r="A2811" s="915">
        <v>44823</v>
      </c>
      <c r="B2811" s="916" t="s">
        <v>1891</v>
      </c>
      <c r="C2811" s="24" t="s">
        <v>21</v>
      </c>
      <c r="D2811" s="1013">
        <v>10000</v>
      </c>
      <c r="E2811" s="86"/>
      <c r="F2811" s="87">
        <f t="shared" si="45"/>
        <v>300140060</v>
      </c>
      <c r="G2811" s="60">
        <v>3</v>
      </c>
      <c r="H2811" s="29"/>
    </row>
    <row r="2812" spans="1:8" s="30" customFormat="1">
      <c r="A2812" s="915">
        <v>44823</v>
      </c>
      <c r="B2812" s="916" t="s">
        <v>1891</v>
      </c>
      <c r="C2812" s="24" t="s">
        <v>21</v>
      </c>
      <c r="D2812" s="1013">
        <v>10000</v>
      </c>
      <c r="E2812" s="86"/>
      <c r="F2812" s="87">
        <f t="shared" si="45"/>
        <v>300150060</v>
      </c>
      <c r="G2812" s="60">
        <v>3</v>
      </c>
      <c r="H2812" s="29"/>
    </row>
    <row r="2813" spans="1:8" s="30" customFormat="1">
      <c r="A2813" s="915">
        <v>44823</v>
      </c>
      <c r="B2813" s="916" t="s">
        <v>1891</v>
      </c>
      <c r="C2813" s="24" t="s">
        <v>21</v>
      </c>
      <c r="D2813" s="1013">
        <v>10000</v>
      </c>
      <c r="E2813" s="86"/>
      <c r="F2813" s="87">
        <f t="shared" si="45"/>
        <v>300160060</v>
      </c>
      <c r="G2813" s="60">
        <v>3</v>
      </c>
      <c r="H2813" s="29"/>
    </row>
    <row r="2814" spans="1:8" s="30" customFormat="1">
      <c r="A2814" s="915">
        <v>44823</v>
      </c>
      <c r="B2814" s="916" t="s">
        <v>1891</v>
      </c>
      <c r="C2814" s="24" t="s">
        <v>21</v>
      </c>
      <c r="D2814" s="1013">
        <v>10000</v>
      </c>
      <c r="E2814" s="86"/>
      <c r="F2814" s="87">
        <f t="shared" si="45"/>
        <v>300170060</v>
      </c>
      <c r="G2814" s="60">
        <v>3</v>
      </c>
      <c r="H2814" s="29"/>
    </row>
    <row r="2815" spans="1:8" s="30" customFormat="1">
      <c r="A2815" s="915">
        <v>44823</v>
      </c>
      <c r="B2815" s="916" t="s">
        <v>1891</v>
      </c>
      <c r="C2815" s="24" t="s">
        <v>21</v>
      </c>
      <c r="D2815" s="1013">
        <v>10000</v>
      </c>
      <c r="E2815" s="86"/>
      <c r="F2815" s="87">
        <f t="shared" si="45"/>
        <v>300180060</v>
      </c>
      <c r="G2815" s="60">
        <v>3</v>
      </c>
      <c r="H2815" s="29"/>
    </row>
    <row r="2816" spans="1:8" s="30" customFormat="1">
      <c r="A2816" s="915">
        <v>44823</v>
      </c>
      <c r="B2816" s="916" t="s">
        <v>1891</v>
      </c>
      <c r="C2816" s="24" t="s">
        <v>21</v>
      </c>
      <c r="D2816" s="1013">
        <v>10000</v>
      </c>
      <c r="E2816" s="86"/>
      <c r="F2816" s="87">
        <f t="shared" si="45"/>
        <v>300190060</v>
      </c>
      <c r="G2816" s="60">
        <v>3</v>
      </c>
      <c r="H2816" s="29"/>
    </row>
    <row r="2817" spans="1:8" s="30" customFormat="1">
      <c r="A2817" s="915">
        <v>44823</v>
      </c>
      <c r="B2817" s="916" t="s">
        <v>1891</v>
      </c>
      <c r="C2817" s="106" t="s">
        <v>191</v>
      </c>
      <c r="D2817" s="1013">
        <v>100000</v>
      </c>
      <c r="E2817" s="86"/>
      <c r="F2817" s="87">
        <f t="shared" si="45"/>
        <v>300290060</v>
      </c>
      <c r="G2817" s="60">
        <v>3</v>
      </c>
      <c r="H2817" s="29"/>
    </row>
    <row r="2818" spans="1:8" s="30" customFormat="1">
      <c r="A2818" s="915">
        <v>44823</v>
      </c>
      <c r="B2818" s="916" t="s">
        <v>1891</v>
      </c>
      <c r="C2818" s="24" t="s">
        <v>21</v>
      </c>
      <c r="D2818" s="1013">
        <v>10000</v>
      </c>
      <c r="E2818" s="86"/>
      <c r="F2818" s="87">
        <f t="shared" si="45"/>
        <v>300300060</v>
      </c>
      <c r="G2818" s="60">
        <v>3</v>
      </c>
      <c r="H2818" s="29"/>
    </row>
    <row r="2819" spans="1:8" s="30" customFormat="1">
      <c r="A2819" s="915">
        <v>44823</v>
      </c>
      <c r="B2819" s="916" t="s">
        <v>1891</v>
      </c>
      <c r="C2819" s="24" t="s">
        <v>21</v>
      </c>
      <c r="D2819" s="1013">
        <v>10000</v>
      </c>
      <c r="E2819" s="86"/>
      <c r="F2819" s="87">
        <f t="shared" si="45"/>
        <v>300310060</v>
      </c>
      <c r="G2819" s="60">
        <v>3</v>
      </c>
      <c r="H2819" s="29"/>
    </row>
    <row r="2820" spans="1:8" s="30" customFormat="1">
      <c r="A2820" s="915">
        <v>44823</v>
      </c>
      <c r="B2820" s="916" t="s">
        <v>1891</v>
      </c>
      <c r="C2820" s="24" t="s">
        <v>21</v>
      </c>
      <c r="D2820" s="1013">
        <v>10000</v>
      </c>
      <c r="E2820" s="86"/>
      <c r="F2820" s="87">
        <f t="shared" si="45"/>
        <v>300320060</v>
      </c>
      <c r="G2820" s="60">
        <v>3</v>
      </c>
      <c r="H2820" s="29"/>
    </row>
    <row r="2821" spans="1:8" s="30" customFormat="1">
      <c r="A2821" s="915">
        <v>44823</v>
      </c>
      <c r="B2821" s="916" t="s">
        <v>1891</v>
      </c>
      <c r="C2821" s="24" t="s">
        <v>21</v>
      </c>
      <c r="D2821" s="1013">
        <v>10000</v>
      </c>
      <c r="E2821" s="86"/>
      <c r="F2821" s="87">
        <f t="shared" si="45"/>
        <v>300330060</v>
      </c>
      <c r="G2821" s="60">
        <v>3</v>
      </c>
      <c r="H2821" s="29"/>
    </row>
    <row r="2822" spans="1:8" s="30" customFormat="1">
      <c r="A2822" s="915">
        <v>44824</v>
      </c>
      <c r="B2822" s="916" t="s">
        <v>1892</v>
      </c>
      <c r="C2822" s="106" t="s">
        <v>948</v>
      </c>
      <c r="D2822" s="1013">
        <v>300000</v>
      </c>
      <c r="E2822" s="86"/>
      <c r="F2822" s="87">
        <f t="shared" si="45"/>
        <v>300630060</v>
      </c>
      <c r="G2822" s="60">
        <v>3</v>
      </c>
      <c r="H2822" s="29"/>
    </row>
    <row r="2823" spans="1:8" s="30" customFormat="1">
      <c r="A2823" s="915">
        <v>44824</v>
      </c>
      <c r="B2823" s="916" t="s">
        <v>1892</v>
      </c>
      <c r="C2823" s="106" t="s">
        <v>146</v>
      </c>
      <c r="D2823" s="1013">
        <v>200000</v>
      </c>
      <c r="E2823" s="86"/>
      <c r="F2823" s="87">
        <f t="shared" si="45"/>
        <v>300830060</v>
      </c>
      <c r="G2823" s="60">
        <v>3</v>
      </c>
      <c r="H2823" s="29"/>
    </row>
    <row r="2824" spans="1:8" s="30" customFormat="1">
      <c r="A2824" s="915">
        <v>44824</v>
      </c>
      <c r="B2824" s="916" t="s">
        <v>1892</v>
      </c>
      <c r="C2824" s="24" t="s">
        <v>21</v>
      </c>
      <c r="D2824" s="1013">
        <v>10000</v>
      </c>
      <c r="E2824" s="86"/>
      <c r="F2824" s="87">
        <f t="shared" si="45"/>
        <v>300840060</v>
      </c>
      <c r="G2824" s="60">
        <v>3</v>
      </c>
      <c r="H2824" s="29"/>
    </row>
    <row r="2825" spans="1:8" s="30" customFormat="1">
      <c r="A2825" s="915">
        <v>44824</v>
      </c>
      <c r="B2825" s="916" t="s">
        <v>1892</v>
      </c>
      <c r="C2825" s="24" t="s">
        <v>21</v>
      </c>
      <c r="D2825" s="1013">
        <v>20000</v>
      </c>
      <c r="E2825" s="86"/>
      <c r="F2825" s="87">
        <f t="shared" si="45"/>
        <v>300860060</v>
      </c>
      <c r="G2825" s="60">
        <v>3</v>
      </c>
      <c r="H2825" s="29"/>
    </row>
    <row r="2826" spans="1:8" s="30" customFormat="1">
      <c r="A2826" s="915">
        <v>44824</v>
      </c>
      <c r="B2826" s="916" t="s">
        <v>1892</v>
      </c>
      <c r="C2826" s="24" t="s">
        <v>21</v>
      </c>
      <c r="D2826" s="1013">
        <v>15000</v>
      </c>
      <c r="E2826" s="86"/>
      <c r="F2826" s="87">
        <f t="shared" si="45"/>
        <v>300875060</v>
      </c>
      <c r="G2826" s="60">
        <v>3</v>
      </c>
      <c r="H2826" s="29"/>
    </row>
    <row r="2827" spans="1:8" s="30" customFormat="1">
      <c r="A2827" s="915">
        <v>44824</v>
      </c>
      <c r="B2827" s="916" t="s">
        <v>1892</v>
      </c>
      <c r="C2827" s="24" t="s">
        <v>21</v>
      </c>
      <c r="D2827" s="1013">
        <v>20000</v>
      </c>
      <c r="E2827" s="86"/>
      <c r="F2827" s="87">
        <f t="shared" si="45"/>
        <v>300895060</v>
      </c>
      <c r="G2827" s="60">
        <v>3</v>
      </c>
      <c r="H2827" s="29"/>
    </row>
    <row r="2828" spans="1:8" s="30" customFormat="1">
      <c r="A2828" s="915">
        <v>44824</v>
      </c>
      <c r="B2828" s="916" t="s">
        <v>1892</v>
      </c>
      <c r="C2828" s="24" t="s">
        <v>21</v>
      </c>
      <c r="D2828" s="1013">
        <v>300000</v>
      </c>
      <c r="E2828" s="86"/>
      <c r="F2828" s="87">
        <f t="shared" si="45"/>
        <v>301195060</v>
      </c>
      <c r="G2828" s="60">
        <v>3</v>
      </c>
      <c r="H2828" s="29"/>
    </row>
    <row r="2829" spans="1:8" s="30" customFormat="1">
      <c r="A2829" s="915">
        <v>44824</v>
      </c>
      <c r="B2829" s="916" t="s">
        <v>1892</v>
      </c>
      <c r="C2829" s="24" t="s">
        <v>21</v>
      </c>
      <c r="D2829" s="1013">
        <v>10000</v>
      </c>
      <c r="E2829" s="86"/>
      <c r="F2829" s="87">
        <f t="shared" si="45"/>
        <v>301205060</v>
      </c>
      <c r="G2829" s="60">
        <v>3</v>
      </c>
      <c r="H2829" s="29"/>
    </row>
    <row r="2830" spans="1:8" s="30" customFormat="1">
      <c r="A2830" s="915">
        <v>44824</v>
      </c>
      <c r="B2830" s="916" t="s">
        <v>1892</v>
      </c>
      <c r="C2830" s="24" t="s">
        <v>21</v>
      </c>
      <c r="D2830" s="1013">
        <v>20000</v>
      </c>
      <c r="E2830" s="86"/>
      <c r="F2830" s="87">
        <f t="shared" si="45"/>
        <v>301225060</v>
      </c>
      <c r="G2830" s="60">
        <v>3</v>
      </c>
      <c r="H2830" s="29"/>
    </row>
    <row r="2831" spans="1:8" s="30" customFormat="1">
      <c r="A2831" s="915">
        <v>44824</v>
      </c>
      <c r="B2831" s="916" t="s">
        <v>1892</v>
      </c>
      <c r="C2831" s="24" t="s">
        <v>21</v>
      </c>
      <c r="D2831" s="1013">
        <v>10000</v>
      </c>
      <c r="E2831" s="86"/>
      <c r="F2831" s="87">
        <f t="shared" si="45"/>
        <v>301235060</v>
      </c>
      <c r="G2831" s="60">
        <v>3</v>
      </c>
      <c r="H2831" s="29"/>
    </row>
    <row r="2832" spans="1:8" s="30" customFormat="1">
      <c r="A2832" s="915">
        <v>44824</v>
      </c>
      <c r="B2832" s="916" t="s">
        <v>1892</v>
      </c>
      <c r="C2832" s="24" t="s">
        <v>21</v>
      </c>
      <c r="D2832" s="1013">
        <v>10000</v>
      </c>
      <c r="E2832" s="86"/>
      <c r="F2832" s="87">
        <f t="shared" si="45"/>
        <v>301245060</v>
      </c>
      <c r="G2832" s="60">
        <v>3</v>
      </c>
      <c r="H2832" s="29"/>
    </row>
    <row r="2833" spans="1:8" s="30" customFormat="1">
      <c r="A2833" s="915">
        <v>44824</v>
      </c>
      <c r="B2833" s="916" t="s">
        <v>1892</v>
      </c>
      <c r="C2833" s="24" t="s">
        <v>21</v>
      </c>
      <c r="D2833" s="1013">
        <v>10000</v>
      </c>
      <c r="E2833" s="86"/>
      <c r="F2833" s="87">
        <f t="shared" si="45"/>
        <v>301255060</v>
      </c>
      <c r="G2833" s="60">
        <v>3</v>
      </c>
      <c r="H2833" s="29"/>
    </row>
    <row r="2834" spans="1:8" s="30" customFormat="1">
      <c r="A2834" s="915">
        <v>44824</v>
      </c>
      <c r="B2834" s="916" t="s">
        <v>1892</v>
      </c>
      <c r="C2834" s="24" t="s">
        <v>21</v>
      </c>
      <c r="D2834" s="1013">
        <v>10000</v>
      </c>
      <c r="E2834" s="86"/>
      <c r="F2834" s="87">
        <f t="shared" si="45"/>
        <v>301265060</v>
      </c>
      <c r="G2834" s="60">
        <v>3</v>
      </c>
      <c r="H2834" s="29"/>
    </row>
    <row r="2835" spans="1:8" s="30" customFormat="1">
      <c r="A2835" s="915">
        <v>44824</v>
      </c>
      <c r="B2835" s="916" t="s">
        <v>1892</v>
      </c>
      <c r="C2835" s="24" t="s">
        <v>21</v>
      </c>
      <c r="D2835" s="1013">
        <v>10000</v>
      </c>
      <c r="E2835" s="86"/>
      <c r="F2835" s="87">
        <f t="shared" si="45"/>
        <v>301275060</v>
      </c>
      <c r="G2835" s="60">
        <v>3</v>
      </c>
      <c r="H2835" s="29"/>
    </row>
    <row r="2836" spans="1:8" s="30" customFormat="1">
      <c r="A2836" s="915">
        <v>44824</v>
      </c>
      <c r="B2836" s="916" t="s">
        <v>1892</v>
      </c>
      <c r="C2836" s="24" t="s">
        <v>21</v>
      </c>
      <c r="D2836" s="1013">
        <v>10000</v>
      </c>
      <c r="E2836" s="86"/>
      <c r="F2836" s="87">
        <f t="shared" si="45"/>
        <v>301285060</v>
      </c>
      <c r="G2836" s="60">
        <v>3</v>
      </c>
      <c r="H2836" s="29"/>
    </row>
    <row r="2837" spans="1:8" s="30" customFormat="1">
      <c r="A2837" s="915">
        <v>44824</v>
      </c>
      <c r="B2837" s="916" t="s">
        <v>1892</v>
      </c>
      <c r="C2837" s="24" t="s">
        <v>21</v>
      </c>
      <c r="D2837" s="1013">
        <v>10000</v>
      </c>
      <c r="E2837" s="86"/>
      <c r="F2837" s="87">
        <f t="shared" si="45"/>
        <v>301295060</v>
      </c>
      <c r="G2837" s="60">
        <v>3</v>
      </c>
      <c r="H2837" s="29"/>
    </row>
    <row r="2838" spans="1:8" s="30" customFormat="1">
      <c r="A2838" s="915">
        <v>44824</v>
      </c>
      <c r="B2838" s="916" t="s">
        <v>1892</v>
      </c>
      <c r="C2838" s="24" t="s">
        <v>21</v>
      </c>
      <c r="D2838" s="1013">
        <v>50000</v>
      </c>
      <c r="E2838" s="86"/>
      <c r="F2838" s="87">
        <f t="shared" si="45"/>
        <v>301345060</v>
      </c>
      <c r="G2838" s="60">
        <v>3</v>
      </c>
      <c r="H2838" s="29"/>
    </row>
    <row r="2839" spans="1:8" s="30" customFormat="1">
      <c r="A2839" s="915">
        <v>44824</v>
      </c>
      <c r="B2839" s="916" t="s">
        <v>1892</v>
      </c>
      <c r="C2839" s="24" t="s">
        <v>21</v>
      </c>
      <c r="D2839" s="1013">
        <v>10000</v>
      </c>
      <c r="E2839" s="86"/>
      <c r="F2839" s="87">
        <f t="shared" si="45"/>
        <v>301355060</v>
      </c>
      <c r="G2839" s="60">
        <v>3</v>
      </c>
      <c r="H2839" s="29"/>
    </row>
    <row r="2840" spans="1:8" s="30" customFormat="1">
      <c r="A2840" s="915">
        <v>44824</v>
      </c>
      <c r="B2840" s="916" t="s">
        <v>1892</v>
      </c>
      <c r="C2840" s="24" t="s">
        <v>21</v>
      </c>
      <c r="D2840" s="1013">
        <v>10000</v>
      </c>
      <c r="E2840" s="86"/>
      <c r="F2840" s="87">
        <f t="shared" si="45"/>
        <v>301365060</v>
      </c>
      <c r="G2840" s="60">
        <v>3</v>
      </c>
      <c r="H2840" s="29"/>
    </row>
    <row r="2841" spans="1:8" s="30" customFormat="1">
      <c r="A2841" s="915">
        <v>44824</v>
      </c>
      <c r="B2841" s="916" t="s">
        <v>1892</v>
      </c>
      <c r="C2841" s="24" t="s">
        <v>21</v>
      </c>
      <c r="D2841" s="1013">
        <v>30000</v>
      </c>
      <c r="E2841" s="86"/>
      <c r="F2841" s="87">
        <f t="shared" si="45"/>
        <v>301395060</v>
      </c>
      <c r="G2841" s="60">
        <v>3</v>
      </c>
      <c r="H2841" s="29"/>
    </row>
    <row r="2842" spans="1:8" s="30" customFormat="1">
      <c r="A2842" s="915">
        <v>44824</v>
      </c>
      <c r="B2842" s="916" t="s">
        <v>1892</v>
      </c>
      <c r="C2842" s="24" t="s">
        <v>21</v>
      </c>
      <c r="D2842" s="1013">
        <v>10000</v>
      </c>
      <c r="E2842" s="86"/>
      <c r="F2842" s="87">
        <f t="shared" si="45"/>
        <v>301405060</v>
      </c>
      <c r="G2842" s="60">
        <v>3</v>
      </c>
      <c r="H2842" s="29"/>
    </row>
    <row r="2843" spans="1:8" s="30" customFormat="1">
      <c r="A2843" s="915">
        <v>44825</v>
      </c>
      <c r="B2843" s="916" t="s">
        <v>1893</v>
      </c>
      <c r="C2843" s="106" t="s">
        <v>2111</v>
      </c>
      <c r="D2843" s="1013">
        <v>500000</v>
      </c>
      <c r="E2843" s="86"/>
      <c r="F2843" s="87">
        <f t="shared" si="45"/>
        <v>301905060</v>
      </c>
      <c r="G2843" s="60">
        <v>3</v>
      </c>
      <c r="H2843" s="29"/>
    </row>
    <row r="2844" spans="1:8" s="30" customFormat="1">
      <c r="A2844" s="915">
        <v>44825</v>
      </c>
      <c r="B2844" s="916" t="s">
        <v>1893</v>
      </c>
      <c r="C2844" s="106" t="s">
        <v>2076</v>
      </c>
      <c r="D2844" s="1013">
        <v>200000</v>
      </c>
      <c r="E2844" s="86"/>
      <c r="F2844" s="87">
        <f t="shared" si="45"/>
        <v>302105060</v>
      </c>
      <c r="G2844" s="60">
        <v>3</v>
      </c>
      <c r="H2844" s="29"/>
    </row>
    <row r="2845" spans="1:8" s="30" customFormat="1">
      <c r="A2845" s="915">
        <v>44825</v>
      </c>
      <c r="B2845" s="916" t="s">
        <v>1893</v>
      </c>
      <c r="C2845" s="106" t="s">
        <v>361</v>
      </c>
      <c r="D2845" s="1013">
        <v>500000</v>
      </c>
      <c r="E2845" s="86"/>
      <c r="F2845" s="87">
        <f t="shared" si="45"/>
        <v>302605060</v>
      </c>
      <c r="G2845" s="60">
        <v>3</v>
      </c>
      <c r="H2845" s="29"/>
    </row>
    <row r="2846" spans="1:8" s="30" customFormat="1">
      <c r="A2846" s="915">
        <v>44825</v>
      </c>
      <c r="B2846" s="916" t="s">
        <v>1893</v>
      </c>
      <c r="C2846" s="24" t="s">
        <v>21</v>
      </c>
      <c r="D2846" s="1013">
        <v>10000</v>
      </c>
      <c r="E2846" s="86"/>
      <c r="F2846" s="87">
        <f t="shared" si="45"/>
        <v>302615060</v>
      </c>
      <c r="G2846" s="60">
        <v>3</v>
      </c>
      <c r="H2846" s="29"/>
    </row>
    <row r="2847" spans="1:8" s="30" customFormat="1">
      <c r="A2847" s="915">
        <v>44825</v>
      </c>
      <c r="B2847" s="916" t="s">
        <v>1893</v>
      </c>
      <c r="C2847" s="24" t="s">
        <v>21</v>
      </c>
      <c r="D2847" s="1013">
        <v>10000</v>
      </c>
      <c r="E2847" s="86"/>
      <c r="F2847" s="87">
        <f t="shared" si="45"/>
        <v>302625060</v>
      </c>
      <c r="G2847" s="60">
        <v>3</v>
      </c>
      <c r="H2847" s="29"/>
    </row>
    <row r="2848" spans="1:8" s="30" customFormat="1">
      <c r="A2848" s="915">
        <v>44825</v>
      </c>
      <c r="B2848" s="916" t="s">
        <v>1893</v>
      </c>
      <c r="C2848" s="24" t="s">
        <v>21</v>
      </c>
      <c r="D2848" s="1013">
        <v>20000</v>
      </c>
      <c r="E2848" s="86"/>
      <c r="F2848" s="87">
        <f t="shared" si="45"/>
        <v>302645060</v>
      </c>
      <c r="G2848" s="60">
        <v>3</v>
      </c>
      <c r="H2848" s="29"/>
    </row>
    <row r="2849" spans="1:8" s="30" customFormat="1">
      <c r="A2849" s="915">
        <v>44825</v>
      </c>
      <c r="B2849" s="916" t="s">
        <v>1893</v>
      </c>
      <c r="C2849" s="24" t="s">
        <v>21</v>
      </c>
      <c r="D2849" s="1013">
        <v>10000</v>
      </c>
      <c r="E2849" s="86"/>
      <c r="F2849" s="87">
        <f t="shared" si="45"/>
        <v>302655060</v>
      </c>
      <c r="G2849" s="60">
        <v>3</v>
      </c>
      <c r="H2849" s="29"/>
    </row>
    <row r="2850" spans="1:8" s="30" customFormat="1">
      <c r="A2850" s="915">
        <v>44825</v>
      </c>
      <c r="B2850" s="916" t="s">
        <v>1893</v>
      </c>
      <c r="C2850" s="24" t="s">
        <v>21</v>
      </c>
      <c r="D2850" s="1013">
        <v>10000</v>
      </c>
      <c r="E2850" s="86"/>
      <c r="F2850" s="87">
        <f t="shared" si="45"/>
        <v>302665060</v>
      </c>
      <c r="G2850" s="60">
        <v>3</v>
      </c>
      <c r="H2850" s="29"/>
    </row>
    <row r="2851" spans="1:8" s="30" customFormat="1">
      <c r="A2851" s="915">
        <v>44825</v>
      </c>
      <c r="B2851" s="916" t="s">
        <v>1893</v>
      </c>
      <c r="C2851" s="24" t="s">
        <v>21</v>
      </c>
      <c r="D2851" s="1013">
        <v>10000</v>
      </c>
      <c r="E2851" s="86"/>
      <c r="F2851" s="87">
        <f t="shared" si="45"/>
        <v>302675060</v>
      </c>
      <c r="G2851" s="60">
        <v>3</v>
      </c>
      <c r="H2851" s="29"/>
    </row>
    <row r="2852" spans="1:8" s="30" customFormat="1">
      <c r="A2852" s="915">
        <v>44825</v>
      </c>
      <c r="B2852" s="916" t="s">
        <v>1893</v>
      </c>
      <c r="C2852" s="24" t="s">
        <v>21</v>
      </c>
      <c r="D2852" s="1013">
        <v>10000</v>
      </c>
      <c r="E2852" s="86"/>
      <c r="F2852" s="87">
        <f t="shared" ref="F2852:F2915" si="46">F2851+D2852-E2852</f>
        <v>302685060</v>
      </c>
      <c r="G2852" s="60">
        <v>3</v>
      </c>
      <c r="H2852" s="29"/>
    </row>
    <row r="2853" spans="1:8" s="30" customFormat="1">
      <c r="A2853" s="915">
        <v>44825</v>
      </c>
      <c r="B2853" s="916" t="s">
        <v>1893</v>
      </c>
      <c r="C2853" s="24" t="s">
        <v>21</v>
      </c>
      <c r="D2853" s="1013">
        <v>10000</v>
      </c>
      <c r="E2853" s="86"/>
      <c r="F2853" s="87">
        <f t="shared" si="46"/>
        <v>302695060</v>
      </c>
      <c r="G2853" s="60">
        <v>3</v>
      </c>
      <c r="H2853" s="29"/>
    </row>
    <row r="2854" spans="1:8" s="30" customFormat="1">
      <c r="A2854" s="915">
        <v>44825</v>
      </c>
      <c r="B2854" s="916" t="s">
        <v>1893</v>
      </c>
      <c r="C2854" s="24" t="s">
        <v>21</v>
      </c>
      <c r="D2854" s="1013">
        <v>10000</v>
      </c>
      <c r="E2854" s="86"/>
      <c r="F2854" s="87">
        <f t="shared" si="46"/>
        <v>302705060</v>
      </c>
      <c r="G2854" s="60">
        <v>3</v>
      </c>
      <c r="H2854" s="29"/>
    </row>
    <row r="2855" spans="1:8" s="30" customFormat="1">
      <c r="A2855" s="915">
        <v>44825</v>
      </c>
      <c r="B2855" s="916" t="s">
        <v>1893</v>
      </c>
      <c r="C2855" s="24" t="s">
        <v>21</v>
      </c>
      <c r="D2855" s="1013">
        <v>20000</v>
      </c>
      <c r="E2855" s="86"/>
      <c r="F2855" s="87">
        <f t="shared" si="46"/>
        <v>302725060</v>
      </c>
      <c r="G2855" s="60">
        <v>3</v>
      </c>
      <c r="H2855" s="29"/>
    </row>
    <row r="2856" spans="1:8" s="30" customFormat="1">
      <c r="A2856" s="915">
        <v>44825</v>
      </c>
      <c r="B2856" s="916" t="s">
        <v>1893</v>
      </c>
      <c r="C2856" s="24" t="s">
        <v>21</v>
      </c>
      <c r="D2856" s="1013">
        <v>20000</v>
      </c>
      <c r="E2856" s="86"/>
      <c r="F2856" s="87">
        <f t="shared" si="46"/>
        <v>302745060</v>
      </c>
      <c r="G2856" s="60">
        <v>3</v>
      </c>
      <c r="H2856" s="29"/>
    </row>
    <row r="2857" spans="1:8" s="30" customFormat="1">
      <c r="A2857" s="915">
        <v>44825</v>
      </c>
      <c r="B2857" s="916" t="s">
        <v>1893</v>
      </c>
      <c r="C2857" s="24" t="s">
        <v>21</v>
      </c>
      <c r="D2857" s="1013">
        <v>10000</v>
      </c>
      <c r="E2857" s="86"/>
      <c r="F2857" s="87">
        <f t="shared" si="46"/>
        <v>302755060</v>
      </c>
      <c r="G2857" s="60">
        <v>3</v>
      </c>
      <c r="H2857" s="29"/>
    </row>
    <row r="2858" spans="1:8" s="30" customFormat="1">
      <c r="A2858" s="915">
        <v>44825</v>
      </c>
      <c r="B2858" s="916" t="s">
        <v>1893</v>
      </c>
      <c r="C2858" s="24" t="s">
        <v>21</v>
      </c>
      <c r="D2858" s="1013">
        <v>10000</v>
      </c>
      <c r="E2858" s="86"/>
      <c r="F2858" s="87">
        <f t="shared" si="46"/>
        <v>302765060</v>
      </c>
      <c r="G2858" s="60">
        <v>3</v>
      </c>
      <c r="H2858" s="29"/>
    </row>
    <row r="2859" spans="1:8" s="30" customFormat="1">
      <c r="A2859" s="915">
        <v>44825</v>
      </c>
      <c r="B2859" s="916" t="s">
        <v>1893</v>
      </c>
      <c r="C2859" s="24" t="s">
        <v>21</v>
      </c>
      <c r="D2859" s="1013">
        <v>10000</v>
      </c>
      <c r="E2859" s="86"/>
      <c r="F2859" s="87">
        <f t="shared" si="46"/>
        <v>302775060</v>
      </c>
      <c r="G2859" s="60">
        <v>3</v>
      </c>
      <c r="H2859" s="29"/>
    </row>
    <row r="2860" spans="1:8" s="30" customFormat="1">
      <c r="A2860" s="915">
        <v>44825</v>
      </c>
      <c r="B2860" s="916" t="s">
        <v>1893</v>
      </c>
      <c r="C2860" s="24" t="s">
        <v>21</v>
      </c>
      <c r="D2860" s="1013">
        <v>10000</v>
      </c>
      <c r="E2860" s="86"/>
      <c r="F2860" s="87">
        <f t="shared" si="46"/>
        <v>302785060</v>
      </c>
      <c r="G2860" s="60">
        <v>3</v>
      </c>
      <c r="H2860" s="29"/>
    </row>
    <row r="2861" spans="1:8" s="30" customFormat="1">
      <c r="A2861" s="915">
        <v>44825</v>
      </c>
      <c r="B2861" s="916" t="s">
        <v>1893</v>
      </c>
      <c r="C2861" s="24" t="s">
        <v>21</v>
      </c>
      <c r="D2861" s="1013">
        <v>10000</v>
      </c>
      <c r="E2861" s="86"/>
      <c r="F2861" s="87">
        <f t="shared" si="46"/>
        <v>302795060</v>
      </c>
      <c r="G2861" s="60">
        <v>3</v>
      </c>
      <c r="H2861" s="29"/>
    </row>
    <row r="2862" spans="1:8" s="30" customFormat="1">
      <c r="A2862" s="915">
        <v>44825</v>
      </c>
      <c r="B2862" s="916" t="s">
        <v>1893</v>
      </c>
      <c r="C2862" s="24" t="s">
        <v>21</v>
      </c>
      <c r="D2862" s="1013">
        <v>10000</v>
      </c>
      <c r="E2862" s="86"/>
      <c r="F2862" s="87">
        <f t="shared" si="46"/>
        <v>302805060</v>
      </c>
      <c r="G2862" s="60">
        <v>3</v>
      </c>
      <c r="H2862" s="29"/>
    </row>
    <row r="2863" spans="1:8" s="30" customFormat="1">
      <c r="A2863" s="915">
        <v>44825</v>
      </c>
      <c r="B2863" s="916" t="s">
        <v>1893</v>
      </c>
      <c r="C2863" s="24" t="s">
        <v>21</v>
      </c>
      <c r="D2863" s="1013">
        <v>10000</v>
      </c>
      <c r="E2863" s="86"/>
      <c r="F2863" s="87">
        <f t="shared" si="46"/>
        <v>302815060</v>
      </c>
      <c r="G2863" s="60">
        <v>3</v>
      </c>
      <c r="H2863" s="29"/>
    </row>
    <row r="2864" spans="1:8" s="30" customFormat="1">
      <c r="A2864" s="915">
        <v>44825</v>
      </c>
      <c r="B2864" s="916" t="s">
        <v>1893</v>
      </c>
      <c r="C2864" s="24" t="s">
        <v>21</v>
      </c>
      <c r="D2864" s="1013">
        <v>10000</v>
      </c>
      <c r="E2864" s="86"/>
      <c r="F2864" s="87">
        <f t="shared" si="46"/>
        <v>302825060</v>
      </c>
      <c r="G2864" s="60">
        <v>3</v>
      </c>
      <c r="H2864" s="29"/>
    </row>
    <row r="2865" spans="1:8" s="30" customFormat="1">
      <c r="A2865" s="915">
        <v>44825</v>
      </c>
      <c r="B2865" s="916" t="s">
        <v>1893</v>
      </c>
      <c r="C2865" s="24" t="s">
        <v>21</v>
      </c>
      <c r="D2865" s="1013">
        <v>10000</v>
      </c>
      <c r="E2865" s="86"/>
      <c r="F2865" s="87">
        <f t="shared" si="46"/>
        <v>302835060</v>
      </c>
      <c r="G2865" s="60">
        <v>3</v>
      </c>
      <c r="H2865" s="29"/>
    </row>
    <row r="2866" spans="1:8" s="30" customFormat="1">
      <c r="A2866" s="915">
        <v>44825</v>
      </c>
      <c r="B2866" s="916" t="s">
        <v>1893</v>
      </c>
      <c r="C2866" s="24" t="s">
        <v>21</v>
      </c>
      <c r="D2866" s="1013">
        <v>10000</v>
      </c>
      <c r="E2866" s="86"/>
      <c r="F2866" s="87">
        <f t="shared" si="46"/>
        <v>302845060</v>
      </c>
      <c r="G2866" s="60">
        <v>3</v>
      </c>
      <c r="H2866" s="29"/>
    </row>
    <row r="2867" spans="1:8" s="30" customFormat="1">
      <c r="A2867" s="915">
        <v>44825</v>
      </c>
      <c r="B2867" s="916" t="s">
        <v>1893</v>
      </c>
      <c r="C2867" s="24" t="s">
        <v>21</v>
      </c>
      <c r="D2867" s="1013">
        <v>10000</v>
      </c>
      <c r="E2867" s="86"/>
      <c r="F2867" s="87">
        <f t="shared" si="46"/>
        <v>302855060</v>
      </c>
      <c r="G2867" s="60">
        <v>3</v>
      </c>
      <c r="H2867" s="29"/>
    </row>
    <row r="2868" spans="1:8" s="30" customFormat="1">
      <c r="A2868" s="915">
        <v>44826</v>
      </c>
      <c r="B2868" s="916" t="s">
        <v>1894</v>
      </c>
      <c r="C2868" s="24" t="s">
        <v>21</v>
      </c>
      <c r="D2868" s="1013">
        <v>10000</v>
      </c>
      <c r="E2868" s="86"/>
      <c r="F2868" s="87">
        <f t="shared" si="46"/>
        <v>302865060</v>
      </c>
      <c r="G2868" s="60">
        <v>3</v>
      </c>
      <c r="H2868" s="29"/>
    </row>
    <row r="2869" spans="1:8" s="30" customFormat="1">
      <c r="A2869" s="915">
        <v>44826</v>
      </c>
      <c r="B2869" s="916" t="s">
        <v>1894</v>
      </c>
      <c r="C2869" s="24" t="s">
        <v>21</v>
      </c>
      <c r="D2869" s="1013">
        <v>10000</v>
      </c>
      <c r="E2869" s="86"/>
      <c r="F2869" s="87">
        <f t="shared" si="46"/>
        <v>302875060</v>
      </c>
      <c r="G2869" s="60">
        <v>3</v>
      </c>
      <c r="H2869" s="29"/>
    </row>
    <row r="2870" spans="1:8" s="30" customFormat="1">
      <c r="A2870" s="915">
        <v>44826</v>
      </c>
      <c r="B2870" s="916" t="s">
        <v>1894</v>
      </c>
      <c r="C2870" s="24" t="s">
        <v>21</v>
      </c>
      <c r="D2870" s="1013">
        <v>10000</v>
      </c>
      <c r="E2870" s="86"/>
      <c r="F2870" s="87">
        <f t="shared" si="46"/>
        <v>302885060</v>
      </c>
      <c r="G2870" s="60">
        <v>3</v>
      </c>
      <c r="H2870" s="29"/>
    </row>
    <row r="2871" spans="1:8" s="30" customFormat="1">
      <c r="A2871" s="915">
        <v>44826</v>
      </c>
      <c r="B2871" s="916" t="s">
        <v>1894</v>
      </c>
      <c r="C2871" s="24" t="s">
        <v>21</v>
      </c>
      <c r="D2871" s="1013">
        <v>10000</v>
      </c>
      <c r="E2871" s="86"/>
      <c r="F2871" s="87">
        <f t="shared" si="46"/>
        <v>302895060</v>
      </c>
      <c r="G2871" s="60">
        <v>3</v>
      </c>
      <c r="H2871" s="29"/>
    </row>
    <row r="2872" spans="1:8" s="30" customFormat="1">
      <c r="A2872" s="915">
        <v>44826</v>
      </c>
      <c r="B2872" s="916" t="s">
        <v>1894</v>
      </c>
      <c r="C2872" s="24" t="s">
        <v>21</v>
      </c>
      <c r="D2872" s="1013">
        <v>10000</v>
      </c>
      <c r="E2872" s="86"/>
      <c r="F2872" s="87">
        <f t="shared" si="46"/>
        <v>302905060</v>
      </c>
      <c r="G2872" s="60">
        <v>3</v>
      </c>
      <c r="H2872" s="29"/>
    </row>
    <row r="2873" spans="1:8" s="30" customFormat="1">
      <c r="A2873" s="915">
        <v>44826</v>
      </c>
      <c r="B2873" s="916" t="s">
        <v>1894</v>
      </c>
      <c r="C2873" s="24" t="s">
        <v>21</v>
      </c>
      <c r="D2873" s="1013">
        <v>10000</v>
      </c>
      <c r="E2873" s="86"/>
      <c r="F2873" s="87">
        <f t="shared" si="46"/>
        <v>302915060</v>
      </c>
      <c r="G2873" s="60">
        <v>3</v>
      </c>
      <c r="H2873" s="29"/>
    </row>
    <row r="2874" spans="1:8" s="30" customFormat="1">
      <c r="A2874" s="915">
        <v>44826</v>
      </c>
      <c r="B2874" s="916" t="s">
        <v>1894</v>
      </c>
      <c r="C2874" s="24" t="s">
        <v>21</v>
      </c>
      <c r="D2874" s="1013">
        <v>10000</v>
      </c>
      <c r="E2874" s="86"/>
      <c r="F2874" s="87">
        <f t="shared" si="46"/>
        <v>302925060</v>
      </c>
      <c r="G2874" s="60">
        <v>3</v>
      </c>
      <c r="H2874" s="29"/>
    </row>
    <row r="2875" spans="1:8" s="30" customFormat="1">
      <c r="A2875" s="915">
        <v>44826</v>
      </c>
      <c r="B2875" s="916" t="s">
        <v>1894</v>
      </c>
      <c r="C2875" s="24" t="s">
        <v>21</v>
      </c>
      <c r="D2875" s="1013">
        <v>10000</v>
      </c>
      <c r="E2875" s="86"/>
      <c r="F2875" s="87">
        <f t="shared" si="46"/>
        <v>302935060</v>
      </c>
      <c r="G2875" s="60">
        <v>3</v>
      </c>
      <c r="H2875" s="29"/>
    </row>
    <row r="2876" spans="1:8" s="30" customFormat="1">
      <c r="A2876" s="915">
        <v>44826</v>
      </c>
      <c r="B2876" s="916" t="s">
        <v>1894</v>
      </c>
      <c r="C2876" s="24" t="s">
        <v>21</v>
      </c>
      <c r="D2876" s="1013">
        <v>10000</v>
      </c>
      <c r="E2876" s="86"/>
      <c r="F2876" s="87">
        <f t="shared" si="46"/>
        <v>302945060</v>
      </c>
      <c r="G2876" s="60">
        <v>3</v>
      </c>
      <c r="H2876" s="29"/>
    </row>
    <row r="2877" spans="1:8" s="30" customFormat="1">
      <c r="A2877" s="915">
        <v>44826</v>
      </c>
      <c r="B2877" s="916" t="s">
        <v>1894</v>
      </c>
      <c r="C2877" s="24" t="s">
        <v>21</v>
      </c>
      <c r="D2877" s="1013">
        <v>10000</v>
      </c>
      <c r="E2877" s="86"/>
      <c r="F2877" s="87">
        <f t="shared" si="46"/>
        <v>302955060</v>
      </c>
      <c r="G2877" s="60">
        <v>3</v>
      </c>
      <c r="H2877" s="29"/>
    </row>
    <row r="2878" spans="1:8" s="30" customFormat="1">
      <c r="A2878" s="915">
        <v>44826</v>
      </c>
      <c r="B2878" s="916" t="s">
        <v>1894</v>
      </c>
      <c r="C2878" s="24" t="s">
        <v>21</v>
      </c>
      <c r="D2878" s="1013">
        <v>10000</v>
      </c>
      <c r="E2878" s="86"/>
      <c r="F2878" s="87">
        <f t="shared" si="46"/>
        <v>302965060</v>
      </c>
      <c r="G2878" s="60">
        <v>3</v>
      </c>
      <c r="H2878" s="29"/>
    </row>
    <row r="2879" spans="1:8" s="30" customFormat="1">
      <c r="A2879" s="915">
        <v>44826</v>
      </c>
      <c r="B2879" s="916" t="s">
        <v>1894</v>
      </c>
      <c r="C2879" s="24" t="s">
        <v>21</v>
      </c>
      <c r="D2879" s="1013">
        <v>20000</v>
      </c>
      <c r="E2879" s="86"/>
      <c r="F2879" s="87">
        <f t="shared" si="46"/>
        <v>302985060</v>
      </c>
      <c r="G2879" s="60">
        <v>3</v>
      </c>
      <c r="H2879" s="29"/>
    </row>
    <row r="2880" spans="1:8" s="30" customFormat="1">
      <c r="A2880" s="915">
        <v>44826</v>
      </c>
      <c r="B2880" s="916" t="s">
        <v>1894</v>
      </c>
      <c r="C2880" s="24" t="s">
        <v>21</v>
      </c>
      <c r="D2880" s="1013">
        <v>10000</v>
      </c>
      <c r="E2880" s="86"/>
      <c r="F2880" s="87">
        <f t="shared" si="46"/>
        <v>302995060</v>
      </c>
      <c r="G2880" s="60">
        <v>3</v>
      </c>
      <c r="H2880" s="29"/>
    </row>
    <row r="2881" spans="1:8" s="30" customFormat="1">
      <c r="A2881" s="915">
        <v>44826</v>
      </c>
      <c r="B2881" s="916" t="s">
        <v>1894</v>
      </c>
      <c r="C2881" s="24" t="s">
        <v>21</v>
      </c>
      <c r="D2881" s="1013">
        <v>10000</v>
      </c>
      <c r="E2881" s="86"/>
      <c r="F2881" s="87">
        <f t="shared" si="46"/>
        <v>303005060</v>
      </c>
      <c r="G2881" s="60">
        <v>3</v>
      </c>
      <c r="H2881" s="29"/>
    </row>
    <row r="2882" spans="1:8" s="30" customFormat="1">
      <c r="A2882" s="915">
        <v>44826</v>
      </c>
      <c r="B2882" s="916" t="s">
        <v>1894</v>
      </c>
      <c r="C2882" s="24" t="s">
        <v>21</v>
      </c>
      <c r="D2882" s="1013">
        <v>10000</v>
      </c>
      <c r="E2882" s="86"/>
      <c r="F2882" s="87">
        <f t="shared" si="46"/>
        <v>303015060</v>
      </c>
      <c r="G2882" s="60">
        <v>3</v>
      </c>
      <c r="H2882" s="29"/>
    </row>
    <row r="2883" spans="1:8" s="30" customFormat="1">
      <c r="A2883" s="915">
        <v>44826</v>
      </c>
      <c r="B2883" s="916" t="s">
        <v>1894</v>
      </c>
      <c r="C2883" s="24" t="s">
        <v>21</v>
      </c>
      <c r="D2883" s="1013">
        <v>10000</v>
      </c>
      <c r="E2883" s="86"/>
      <c r="F2883" s="87">
        <f t="shared" si="46"/>
        <v>303025060</v>
      </c>
      <c r="G2883" s="60">
        <v>3</v>
      </c>
      <c r="H2883" s="29"/>
    </row>
    <row r="2884" spans="1:8" s="30" customFormat="1">
      <c r="A2884" s="915">
        <v>44826</v>
      </c>
      <c r="B2884" s="916" t="s">
        <v>1894</v>
      </c>
      <c r="C2884" s="24" t="s">
        <v>21</v>
      </c>
      <c r="D2884" s="1013">
        <v>10000</v>
      </c>
      <c r="E2884" s="86"/>
      <c r="F2884" s="87">
        <f t="shared" si="46"/>
        <v>303035060</v>
      </c>
      <c r="G2884" s="60">
        <v>3</v>
      </c>
      <c r="H2884" s="29"/>
    </row>
    <row r="2885" spans="1:8" s="30" customFormat="1">
      <c r="A2885" s="915">
        <v>44826</v>
      </c>
      <c r="B2885" s="916" t="s">
        <v>1894</v>
      </c>
      <c r="C2885" s="24" t="s">
        <v>21</v>
      </c>
      <c r="D2885" s="1013">
        <v>10000</v>
      </c>
      <c r="E2885" s="86"/>
      <c r="F2885" s="87">
        <f t="shared" si="46"/>
        <v>303045060</v>
      </c>
      <c r="G2885" s="60">
        <v>3</v>
      </c>
      <c r="H2885" s="29"/>
    </row>
    <row r="2886" spans="1:8" s="30" customFormat="1">
      <c r="A2886" s="915">
        <v>44826</v>
      </c>
      <c r="B2886" s="916" t="s">
        <v>1894</v>
      </c>
      <c r="C2886" s="24" t="s">
        <v>21</v>
      </c>
      <c r="D2886" s="1013">
        <v>20000</v>
      </c>
      <c r="E2886" s="86"/>
      <c r="F2886" s="87">
        <f t="shared" si="46"/>
        <v>303065060</v>
      </c>
      <c r="G2886" s="60">
        <v>3</v>
      </c>
      <c r="H2886" s="29"/>
    </row>
    <row r="2887" spans="1:8" s="30" customFormat="1">
      <c r="A2887" s="915">
        <v>44826</v>
      </c>
      <c r="B2887" s="916" t="s">
        <v>1894</v>
      </c>
      <c r="C2887" s="24" t="s">
        <v>21</v>
      </c>
      <c r="D2887" s="1013">
        <v>10000</v>
      </c>
      <c r="E2887" s="86"/>
      <c r="F2887" s="87">
        <f t="shared" si="46"/>
        <v>303075060</v>
      </c>
      <c r="G2887" s="60">
        <v>3</v>
      </c>
      <c r="H2887" s="29"/>
    </row>
    <row r="2888" spans="1:8" s="30" customFormat="1">
      <c r="A2888" s="915">
        <v>44826</v>
      </c>
      <c r="B2888" s="916" t="s">
        <v>1894</v>
      </c>
      <c r="C2888" s="24" t="s">
        <v>21</v>
      </c>
      <c r="D2888" s="1013">
        <v>10000</v>
      </c>
      <c r="E2888" s="86"/>
      <c r="F2888" s="87">
        <f t="shared" si="46"/>
        <v>303085060</v>
      </c>
      <c r="G2888" s="60">
        <v>3</v>
      </c>
      <c r="H2888" s="29"/>
    </row>
    <row r="2889" spans="1:8" s="30" customFormat="1">
      <c r="A2889" s="915">
        <v>44826</v>
      </c>
      <c r="B2889" s="916" t="s">
        <v>1894</v>
      </c>
      <c r="C2889" s="24" t="s">
        <v>21</v>
      </c>
      <c r="D2889" s="1013">
        <v>10000</v>
      </c>
      <c r="E2889" s="86"/>
      <c r="F2889" s="87">
        <f t="shared" si="46"/>
        <v>303095060</v>
      </c>
      <c r="G2889" s="60">
        <v>3</v>
      </c>
      <c r="H2889" s="29"/>
    </row>
    <row r="2890" spans="1:8" s="30" customFormat="1">
      <c r="A2890" s="915">
        <v>44826</v>
      </c>
      <c r="B2890" s="916" t="s">
        <v>1894</v>
      </c>
      <c r="C2890" s="24" t="s">
        <v>21</v>
      </c>
      <c r="D2890" s="1013">
        <v>10000</v>
      </c>
      <c r="E2890" s="86"/>
      <c r="F2890" s="87">
        <f t="shared" si="46"/>
        <v>303105060</v>
      </c>
      <c r="G2890" s="60">
        <v>3</v>
      </c>
      <c r="H2890" s="29"/>
    </row>
    <row r="2891" spans="1:8" s="30" customFormat="1">
      <c r="A2891" s="915">
        <v>44826</v>
      </c>
      <c r="B2891" s="916" t="s">
        <v>1894</v>
      </c>
      <c r="C2891" s="24" t="s">
        <v>21</v>
      </c>
      <c r="D2891" s="1013">
        <v>10000</v>
      </c>
      <c r="E2891" s="86"/>
      <c r="F2891" s="87">
        <f t="shared" si="46"/>
        <v>303115060</v>
      </c>
      <c r="G2891" s="60">
        <v>3</v>
      </c>
      <c r="H2891" s="29"/>
    </row>
    <row r="2892" spans="1:8" s="30" customFormat="1">
      <c r="A2892" s="915">
        <v>44826</v>
      </c>
      <c r="B2892" s="916" t="s">
        <v>1894</v>
      </c>
      <c r="C2892" s="24" t="s">
        <v>21</v>
      </c>
      <c r="D2892" s="1013">
        <v>10000</v>
      </c>
      <c r="E2892" s="86"/>
      <c r="F2892" s="87">
        <f t="shared" si="46"/>
        <v>303125060</v>
      </c>
      <c r="G2892" s="60">
        <v>3</v>
      </c>
      <c r="H2892" s="29"/>
    </row>
    <row r="2893" spans="1:8" s="30" customFormat="1">
      <c r="A2893" s="915">
        <v>44826</v>
      </c>
      <c r="B2893" s="916" t="s">
        <v>1894</v>
      </c>
      <c r="C2893" s="24" t="s">
        <v>21</v>
      </c>
      <c r="D2893" s="1013">
        <v>10000</v>
      </c>
      <c r="E2893" s="86"/>
      <c r="F2893" s="87">
        <f t="shared" si="46"/>
        <v>303135060</v>
      </c>
      <c r="G2893" s="60">
        <v>3</v>
      </c>
      <c r="H2893" s="29"/>
    </row>
    <row r="2894" spans="1:8" s="30" customFormat="1">
      <c r="A2894" s="915">
        <v>44826</v>
      </c>
      <c r="B2894" s="916" t="s">
        <v>1894</v>
      </c>
      <c r="C2894" s="24" t="s">
        <v>21</v>
      </c>
      <c r="D2894" s="1013">
        <v>10000</v>
      </c>
      <c r="E2894" s="86"/>
      <c r="F2894" s="87">
        <f t="shared" si="46"/>
        <v>303145060</v>
      </c>
      <c r="G2894" s="60">
        <v>3</v>
      </c>
      <c r="H2894" s="29"/>
    </row>
    <row r="2895" spans="1:8" s="30" customFormat="1">
      <c r="A2895" s="915">
        <v>44827</v>
      </c>
      <c r="B2895" s="916" t="s">
        <v>1895</v>
      </c>
      <c r="C2895" s="24" t="s">
        <v>21</v>
      </c>
      <c r="D2895" s="1013">
        <v>100000</v>
      </c>
      <c r="E2895" s="86"/>
      <c r="F2895" s="87">
        <f t="shared" si="46"/>
        <v>303245060</v>
      </c>
      <c r="G2895" s="60">
        <v>3</v>
      </c>
      <c r="H2895" s="29"/>
    </row>
    <row r="2896" spans="1:8" s="30" customFormat="1">
      <c r="A2896" s="915">
        <v>44827</v>
      </c>
      <c r="B2896" s="916" t="s">
        <v>1895</v>
      </c>
      <c r="C2896" s="24" t="s">
        <v>21</v>
      </c>
      <c r="D2896" s="1013">
        <v>10000</v>
      </c>
      <c r="E2896" s="86"/>
      <c r="F2896" s="87">
        <f t="shared" si="46"/>
        <v>303255060</v>
      </c>
      <c r="G2896" s="60">
        <v>3</v>
      </c>
      <c r="H2896" s="29"/>
    </row>
    <row r="2897" spans="1:8" s="30" customFormat="1">
      <c r="A2897" s="915">
        <v>44827</v>
      </c>
      <c r="B2897" s="916" t="s">
        <v>1895</v>
      </c>
      <c r="C2897" s="24" t="s">
        <v>21</v>
      </c>
      <c r="D2897" s="1013">
        <v>10000</v>
      </c>
      <c r="E2897" s="86"/>
      <c r="F2897" s="87">
        <f t="shared" si="46"/>
        <v>303265060</v>
      </c>
      <c r="G2897" s="60">
        <v>3</v>
      </c>
      <c r="H2897" s="29"/>
    </row>
    <row r="2898" spans="1:8" s="30" customFormat="1">
      <c r="A2898" s="915">
        <v>44827</v>
      </c>
      <c r="B2898" s="916" t="s">
        <v>1895</v>
      </c>
      <c r="C2898" s="24" t="s">
        <v>21</v>
      </c>
      <c r="D2898" s="1013">
        <v>10000</v>
      </c>
      <c r="E2898" s="86"/>
      <c r="F2898" s="87">
        <f t="shared" si="46"/>
        <v>303275060</v>
      </c>
      <c r="G2898" s="60">
        <v>3</v>
      </c>
      <c r="H2898" s="29"/>
    </row>
    <row r="2899" spans="1:8" s="30" customFormat="1">
      <c r="A2899" s="915">
        <v>44827</v>
      </c>
      <c r="B2899" s="916" t="s">
        <v>1895</v>
      </c>
      <c r="C2899" s="24" t="s">
        <v>21</v>
      </c>
      <c r="D2899" s="1013">
        <v>10000</v>
      </c>
      <c r="E2899" s="86"/>
      <c r="F2899" s="87">
        <f t="shared" si="46"/>
        <v>303285060</v>
      </c>
      <c r="G2899" s="60">
        <v>3</v>
      </c>
      <c r="H2899" s="29"/>
    </row>
    <row r="2900" spans="1:8" s="30" customFormat="1">
      <c r="A2900" s="915">
        <v>44827</v>
      </c>
      <c r="B2900" s="916" t="s">
        <v>1895</v>
      </c>
      <c r="C2900" s="24" t="s">
        <v>21</v>
      </c>
      <c r="D2900" s="1013">
        <v>10000</v>
      </c>
      <c r="E2900" s="86"/>
      <c r="F2900" s="87">
        <f t="shared" si="46"/>
        <v>303295060</v>
      </c>
      <c r="G2900" s="60">
        <v>3</v>
      </c>
      <c r="H2900" s="29"/>
    </row>
    <row r="2901" spans="1:8" s="30" customFormat="1">
      <c r="A2901" s="915">
        <v>44827</v>
      </c>
      <c r="B2901" s="916" t="s">
        <v>1895</v>
      </c>
      <c r="C2901" s="24" t="s">
        <v>21</v>
      </c>
      <c r="D2901" s="1013">
        <v>10000</v>
      </c>
      <c r="E2901" s="86"/>
      <c r="F2901" s="87">
        <f t="shared" si="46"/>
        <v>303305060</v>
      </c>
      <c r="G2901" s="60">
        <v>3</v>
      </c>
      <c r="H2901" s="29"/>
    </row>
    <row r="2902" spans="1:8" s="30" customFormat="1">
      <c r="A2902" s="915">
        <v>44827</v>
      </c>
      <c r="B2902" s="916" t="s">
        <v>1895</v>
      </c>
      <c r="C2902" s="24" t="s">
        <v>21</v>
      </c>
      <c r="D2902" s="1013">
        <v>10000</v>
      </c>
      <c r="E2902" s="86"/>
      <c r="F2902" s="87">
        <f t="shared" si="46"/>
        <v>303315060</v>
      </c>
      <c r="G2902" s="60">
        <v>3</v>
      </c>
      <c r="H2902" s="29"/>
    </row>
    <row r="2903" spans="1:8" s="30" customFormat="1">
      <c r="A2903" s="915">
        <v>44827</v>
      </c>
      <c r="B2903" s="916" t="s">
        <v>1895</v>
      </c>
      <c r="C2903" s="24" t="s">
        <v>21</v>
      </c>
      <c r="D2903" s="1013">
        <v>10000</v>
      </c>
      <c r="E2903" s="86"/>
      <c r="F2903" s="87">
        <f t="shared" si="46"/>
        <v>303325060</v>
      </c>
      <c r="G2903" s="60">
        <v>3</v>
      </c>
      <c r="H2903" s="29"/>
    </row>
    <row r="2904" spans="1:8" s="30" customFormat="1">
      <c r="A2904" s="915">
        <v>44827</v>
      </c>
      <c r="B2904" s="916" t="s">
        <v>1895</v>
      </c>
      <c r="C2904" s="24" t="s">
        <v>21</v>
      </c>
      <c r="D2904" s="1013">
        <v>10000</v>
      </c>
      <c r="E2904" s="86"/>
      <c r="F2904" s="87">
        <f t="shared" si="46"/>
        <v>303335060</v>
      </c>
      <c r="G2904" s="60">
        <v>3</v>
      </c>
      <c r="H2904" s="29"/>
    </row>
    <row r="2905" spans="1:8" s="30" customFormat="1">
      <c r="A2905" s="915">
        <v>44827</v>
      </c>
      <c r="B2905" s="916" t="s">
        <v>1895</v>
      </c>
      <c r="C2905" s="24" t="s">
        <v>21</v>
      </c>
      <c r="D2905" s="1013">
        <v>10000</v>
      </c>
      <c r="E2905" s="86"/>
      <c r="F2905" s="87">
        <f t="shared" si="46"/>
        <v>303345060</v>
      </c>
      <c r="G2905" s="60">
        <v>3</v>
      </c>
      <c r="H2905" s="29"/>
    </row>
    <row r="2906" spans="1:8" s="30" customFormat="1">
      <c r="A2906" s="915">
        <v>44827</v>
      </c>
      <c r="B2906" s="916" t="s">
        <v>1895</v>
      </c>
      <c r="C2906" s="24" t="s">
        <v>21</v>
      </c>
      <c r="D2906" s="1013">
        <v>10000</v>
      </c>
      <c r="E2906" s="86"/>
      <c r="F2906" s="87">
        <f t="shared" si="46"/>
        <v>303355060</v>
      </c>
      <c r="G2906" s="60">
        <v>3</v>
      </c>
      <c r="H2906" s="29"/>
    </row>
    <row r="2907" spans="1:8" s="30" customFormat="1">
      <c r="A2907" s="915">
        <v>44827</v>
      </c>
      <c r="B2907" s="916" t="s">
        <v>1895</v>
      </c>
      <c r="C2907" s="24" t="s">
        <v>21</v>
      </c>
      <c r="D2907" s="1013">
        <v>10000</v>
      </c>
      <c r="E2907" s="86"/>
      <c r="F2907" s="87">
        <f t="shared" si="46"/>
        <v>303365060</v>
      </c>
      <c r="G2907" s="60">
        <v>3</v>
      </c>
      <c r="H2907" s="29"/>
    </row>
    <row r="2908" spans="1:8" s="30" customFormat="1">
      <c r="A2908" s="915">
        <v>44827</v>
      </c>
      <c r="B2908" s="916" t="s">
        <v>1895</v>
      </c>
      <c r="C2908" s="106" t="s">
        <v>143</v>
      </c>
      <c r="D2908" s="1013">
        <v>200000</v>
      </c>
      <c r="E2908" s="86"/>
      <c r="F2908" s="87">
        <f t="shared" si="46"/>
        <v>303565060</v>
      </c>
      <c r="G2908" s="60">
        <v>3</v>
      </c>
      <c r="H2908" s="29"/>
    </row>
    <row r="2909" spans="1:8" s="30" customFormat="1">
      <c r="A2909" s="915">
        <v>44827</v>
      </c>
      <c r="B2909" s="916" t="s">
        <v>1895</v>
      </c>
      <c r="C2909" s="24" t="s">
        <v>21</v>
      </c>
      <c r="D2909" s="1013">
        <v>10000</v>
      </c>
      <c r="E2909" s="86"/>
      <c r="F2909" s="87">
        <f t="shared" si="46"/>
        <v>303575060</v>
      </c>
      <c r="G2909" s="60">
        <v>3</v>
      </c>
      <c r="H2909" s="29"/>
    </row>
    <row r="2910" spans="1:8" s="30" customFormat="1">
      <c r="A2910" s="915">
        <v>44827</v>
      </c>
      <c r="B2910" s="916" t="s">
        <v>1895</v>
      </c>
      <c r="C2910" s="24" t="s">
        <v>21</v>
      </c>
      <c r="D2910" s="1013">
        <v>10000</v>
      </c>
      <c r="E2910" s="86"/>
      <c r="F2910" s="87">
        <f t="shared" si="46"/>
        <v>303585060</v>
      </c>
      <c r="G2910" s="60">
        <v>3</v>
      </c>
      <c r="H2910" s="29"/>
    </row>
    <row r="2911" spans="1:8" s="30" customFormat="1">
      <c r="A2911" s="915">
        <v>44827</v>
      </c>
      <c r="B2911" s="916" t="s">
        <v>1895</v>
      </c>
      <c r="C2911" s="24" t="s">
        <v>21</v>
      </c>
      <c r="D2911" s="1013">
        <v>10000</v>
      </c>
      <c r="E2911" s="86"/>
      <c r="F2911" s="87">
        <f t="shared" si="46"/>
        <v>303595060</v>
      </c>
      <c r="G2911" s="60">
        <v>3</v>
      </c>
      <c r="H2911" s="29"/>
    </row>
    <row r="2912" spans="1:8" s="30" customFormat="1">
      <c r="A2912" s="915">
        <v>44827</v>
      </c>
      <c r="B2912" s="916" t="s">
        <v>1895</v>
      </c>
      <c r="C2912" s="24" t="s">
        <v>21</v>
      </c>
      <c r="D2912" s="1013">
        <v>10000</v>
      </c>
      <c r="E2912" s="86"/>
      <c r="F2912" s="87">
        <f t="shared" si="46"/>
        <v>303605060</v>
      </c>
      <c r="G2912" s="60">
        <v>3</v>
      </c>
      <c r="H2912" s="29"/>
    </row>
    <row r="2913" spans="1:8" s="30" customFormat="1">
      <c r="A2913" s="915">
        <v>44827</v>
      </c>
      <c r="B2913" s="916" t="s">
        <v>1895</v>
      </c>
      <c r="C2913" s="24" t="s">
        <v>21</v>
      </c>
      <c r="D2913" s="1013">
        <v>10000</v>
      </c>
      <c r="E2913" s="86"/>
      <c r="F2913" s="87">
        <f t="shared" si="46"/>
        <v>303615060</v>
      </c>
      <c r="G2913" s="60">
        <v>3</v>
      </c>
      <c r="H2913" s="29"/>
    </row>
    <row r="2914" spans="1:8" s="30" customFormat="1">
      <c r="A2914" s="915">
        <v>44827</v>
      </c>
      <c r="B2914" s="916" t="s">
        <v>1895</v>
      </c>
      <c r="C2914" s="24" t="s">
        <v>21</v>
      </c>
      <c r="D2914" s="1013">
        <v>10000</v>
      </c>
      <c r="E2914" s="86"/>
      <c r="F2914" s="87">
        <f t="shared" si="46"/>
        <v>303625060</v>
      </c>
      <c r="G2914" s="60">
        <v>3</v>
      </c>
      <c r="H2914" s="29"/>
    </row>
    <row r="2915" spans="1:8" s="30" customFormat="1">
      <c r="A2915" s="915">
        <v>44827</v>
      </c>
      <c r="B2915" s="916" t="s">
        <v>1895</v>
      </c>
      <c r="C2915" s="24" t="s">
        <v>21</v>
      </c>
      <c r="D2915" s="1013">
        <v>10000</v>
      </c>
      <c r="E2915" s="86"/>
      <c r="F2915" s="87">
        <f t="shared" si="46"/>
        <v>303635060</v>
      </c>
      <c r="G2915" s="60">
        <v>3</v>
      </c>
      <c r="H2915" s="29"/>
    </row>
    <row r="2916" spans="1:8" s="30" customFormat="1">
      <c r="A2916" s="915">
        <v>44827</v>
      </c>
      <c r="B2916" s="916" t="s">
        <v>1895</v>
      </c>
      <c r="C2916" s="24" t="s">
        <v>21</v>
      </c>
      <c r="D2916" s="1013">
        <v>10000</v>
      </c>
      <c r="E2916" s="86"/>
      <c r="F2916" s="87">
        <f t="shared" ref="F2916:F2979" si="47">F2915+D2916-E2916</f>
        <v>303645060</v>
      </c>
      <c r="G2916" s="60">
        <v>3</v>
      </c>
      <c r="H2916" s="29"/>
    </row>
    <row r="2917" spans="1:8" s="30" customFormat="1">
      <c r="A2917" s="915">
        <v>44827</v>
      </c>
      <c r="B2917" s="916" t="s">
        <v>1895</v>
      </c>
      <c r="C2917" s="24" t="s">
        <v>21</v>
      </c>
      <c r="D2917" s="1013">
        <v>10000</v>
      </c>
      <c r="E2917" s="86"/>
      <c r="F2917" s="87">
        <f t="shared" si="47"/>
        <v>303655060</v>
      </c>
      <c r="G2917" s="60">
        <v>3</v>
      </c>
      <c r="H2917" s="29"/>
    </row>
    <row r="2918" spans="1:8" s="30" customFormat="1">
      <c r="A2918" s="915">
        <v>44828</v>
      </c>
      <c r="B2918" s="916" t="s">
        <v>1896</v>
      </c>
      <c r="C2918" s="24" t="s">
        <v>21</v>
      </c>
      <c r="D2918" s="1013">
        <v>10000</v>
      </c>
      <c r="E2918" s="86"/>
      <c r="F2918" s="87">
        <f t="shared" si="47"/>
        <v>303665060</v>
      </c>
      <c r="G2918" s="60">
        <v>3</v>
      </c>
      <c r="H2918" s="29"/>
    </row>
    <row r="2919" spans="1:8" s="30" customFormat="1">
      <c r="A2919" s="915">
        <v>44828</v>
      </c>
      <c r="B2919" s="916" t="s">
        <v>1896</v>
      </c>
      <c r="C2919" s="24" t="s">
        <v>21</v>
      </c>
      <c r="D2919" s="1013">
        <v>10000</v>
      </c>
      <c r="E2919" s="86"/>
      <c r="F2919" s="87">
        <f t="shared" si="47"/>
        <v>303675060</v>
      </c>
      <c r="G2919" s="60">
        <v>3</v>
      </c>
      <c r="H2919" s="29"/>
    </row>
    <row r="2920" spans="1:8" s="30" customFormat="1">
      <c r="A2920" s="915">
        <v>44828</v>
      </c>
      <c r="B2920" s="916" t="s">
        <v>1896</v>
      </c>
      <c r="C2920" s="24" t="s">
        <v>21</v>
      </c>
      <c r="D2920" s="1013">
        <v>10000</v>
      </c>
      <c r="E2920" s="86"/>
      <c r="F2920" s="87">
        <f t="shared" si="47"/>
        <v>303685060</v>
      </c>
      <c r="G2920" s="60">
        <v>3</v>
      </c>
      <c r="H2920" s="29"/>
    </row>
    <row r="2921" spans="1:8" s="30" customFormat="1">
      <c r="A2921" s="915">
        <v>44828</v>
      </c>
      <c r="B2921" s="916" t="s">
        <v>1896</v>
      </c>
      <c r="C2921" s="24" t="s">
        <v>21</v>
      </c>
      <c r="D2921" s="1013">
        <v>10000</v>
      </c>
      <c r="E2921" s="86"/>
      <c r="F2921" s="87">
        <f t="shared" si="47"/>
        <v>303695060</v>
      </c>
      <c r="G2921" s="60">
        <v>3</v>
      </c>
      <c r="H2921" s="29"/>
    </row>
    <row r="2922" spans="1:8" s="30" customFormat="1">
      <c r="A2922" s="915">
        <v>44828</v>
      </c>
      <c r="B2922" s="916" t="s">
        <v>1896</v>
      </c>
      <c r="C2922" s="24" t="s">
        <v>21</v>
      </c>
      <c r="D2922" s="1013">
        <v>20000</v>
      </c>
      <c r="E2922" s="86"/>
      <c r="F2922" s="87">
        <f t="shared" si="47"/>
        <v>303715060</v>
      </c>
      <c r="G2922" s="60">
        <v>3</v>
      </c>
      <c r="H2922" s="29"/>
    </row>
    <row r="2923" spans="1:8" s="30" customFormat="1">
      <c r="A2923" s="915">
        <v>44828</v>
      </c>
      <c r="B2923" s="916" t="s">
        <v>1896</v>
      </c>
      <c r="C2923" s="24" t="s">
        <v>21</v>
      </c>
      <c r="D2923" s="1013">
        <v>10000</v>
      </c>
      <c r="E2923" s="86"/>
      <c r="F2923" s="87">
        <f t="shared" si="47"/>
        <v>303725060</v>
      </c>
      <c r="G2923" s="60">
        <v>3</v>
      </c>
      <c r="H2923" s="29"/>
    </row>
    <row r="2924" spans="1:8" s="30" customFormat="1">
      <c r="A2924" s="915">
        <v>44828</v>
      </c>
      <c r="B2924" s="916" t="s">
        <v>1896</v>
      </c>
      <c r="C2924" s="24" t="s">
        <v>21</v>
      </c>
      <c r="D2924" s="1013">
        <v>10000</v>
      </c>
      <c r="E2924" s="86"/>
      <c r="F2924" s="87">
        <f t="shared" si="47"/>
        <v>303735060</v>
      </c>
      <c r="G2924" s="60">
        <v>3</v>
      </c>
      <c r="H2924" s="29"/>
    </row>
    <row r="2925" spans="1:8" s="30" customFormat="1">
      <c r="A2925" s="915">
        <v>44828</v>
      </c>
      <c r="B2925" s="916" t="s">
        <v>1896</v>
      </c>
      <c r="C2925" s="24" t="s">
        <v>21</v>
      </c>
      <c r="D2925" s="1013">
        <v>20000</v>
      </c>
      <c r="E2925" s="86"/>
      <c r="F2925" s="87">
        <f t="shared" si="47"/>
        <v>303755060</v>
      </c>
      <c r="G2925" s="60">
        <v>3</v>
      </c>
      <c r="H2925" s="29"/>
    </row>
    <row r="2926" spans="1:8" s="30" customFormat="1">
      <c r="A2926" s="915">
        <v>44828</v>
      </c>
      <c r="B2926" s="916" t="s">
        <v>1896</v>
      </c>
      <c r="C2926" s="106" t="s">
        <v>2112</v>
      </c>
      <c r="D2926" s="1013">
        <v>2000000</v>
      </c>
      <c r="E2926" s="86"/>
      <c r="F2926" s="87">
        <f t="shared" si="47"/>
        <v>305755060</v>
      </c>
      <c r="G2926" s="60">
        <v>3</v>
      </c>
      <c r="H2926" s="29"/>
    </row>
    <row r="2927" spans="1:8" s="30" customFormat="1">
      <c r="A2927" s="915">
        <v>44828</v>
      </c>
      <c r="B2927" s="916" t="s">
        <v>1896</v>
      </c>
      <c r="C2927" s="24" t="s">
        <v>21</v>
      </c>
      <c r="D2927" s="1013">
        <v>10000</v>
      </c>
      <c r="E2927" s="86"/>
      <c r="F2927" s="87">
        <f t="shared" si="47"/>
        <v>305765060</v>
      </c>
      <c r="G2927" s="60">
        <v>3</v>
      </c>
      <c r="H2927" s="29"/>
    </row>
    <row r="2928" spans="1:8" s="30" customFormat="1">
      <c r="A2928" s="915">
        <v>44828</v>
      </c>
      <c r="B2928" s="916" t="s">
        <v>1896</v>
      </c>
      <c r="C2928" s="24" t="s">
        <v>21</v>
      </c>
      <c r="D2928" s="1013">
        <v>20000</v>
      </c>
      <c r="E2928" s="86"/>
      <c r="F2928" s="87">
        <f t="shared" si="47"/>
        <v>305785060</v>
      </c>
      <c r="G2928" s="60">
        <v>3</v>
      </c>
      <c r="H2928" s="29"/>
    </row>
    <row r="2929" spans="1:8" s="30" customFormat="1">
      <c r="A2929" s="915">
        <v>44828</v>
      </c>
      <c r="B2929" s="916" t="s">
        <v>1896</v>
      </c>
      <c r="C2929" s="106" t="s">
        <v>2113</v>
      </c>
      <c r="D2929" s="1013">
        <v>100000</v>
      </c>
      <c r="E2929" s="86"/>
      <c r="F2929" s="87">
        <f t="shared" si="47"/>
        <v>305885060</v>
      </c>
      <c r="G2929" s="60">
        <v>3</v>
      </c>
      <c r="H2929" s="29"/>
    </row>
    <row r="2930" spans="1:8" s="30" customFormat="1">
      <c r="A2930" s="915">
        <v>44828</v>
      </c>
      <c r="B2930" s="916" t="s">
        <v>1896</v>
      </c>
      <c r="C2930" s="24" t="s">
        <v>21</v>
      </c>
      <c r="D2930" s="1013">
        <v>10000</v>
      </c>
      <c r="E2930" s="86"/>
      <c r="F2930" s="87">
        <f t="shared" si="47"/>
        <v>305895060</v>
      </c>
      <c r="G2930" s="60">
        <v>3</v>
      </c>
      <c r="H2930" s="29"/>
    </row>
    <row r="2931" spans="1:8" s="30" customFormat="1">
      <c r="A2931" s="915">
        <v>44828</v>
      </c>
      <c r="B2931" s="916" t="s">
        <v>1896</v>
      </c>
      <c r="C2931" s="24" t="s">
        <v>21</v>
      </c>
      <c r="D2931" s="1013">
        <v>10000</v>
      </c>
      <c r="E2931" s="86"/>
      <c r="F2931" s="87">
        <f t="shared" si="47"/>
        <v>305905060</v>
      </c>
      <c r="G2931" s="60">
        <v>3</v>
      </c>
      <c r="H2931" s="29"/>
    </row>
    <row r="2932" spans="1:8" s="30" customFormat="1">
      <c r="A2932" s="915">
        <v>44828</v>
      </c>
      <c r="B2932" s="916" t="s">
        <v>1896</v>
      </c>
      <c r="C2932" s="24" t="s">
        <v>21</v>
      </c>
      <c r="D2932" s="1013">
        <v>10000</v>
      </c>
      <c r="E2932" s="86"/>
      <c r="F2932" s="87">
        <f t="shared" si="47"/>
        <v>305915060</v>
      </c>
      <c r="G2932" s="60">
        <v>3</v>
      </c>
      <c r="H2932" s="29"/>
    </row>
    <row r="2933" spans="1:8" s="30" customFormat="1">
      <c r="A2933" s="915">
        <v>44828</v>
      </c>
      <c r="B2933" s="916" t="s">
        <v>1896</v>
      </c>
      <c r="C2933" s="24" t="s">
        <v>21</v>
      </c>
      <c r="D2933" s="1013">
        <v>10000</v>
      </c>
      <c r="E2933" s="86"/>
      <c r="F2933" s="87">
        <f t="shared" si="47"/>
        <v>305925060</v>
      </c>
      <c r="G2933" s="60">
        <v>3</v>
      </c>
      <c r="H2933" s="29"/>
    </row>
    <row r="2934" spans="1:8" s="30" customFormat="1">
      <c r="A2934" s="915">
        <v>44828</v>
      </c>
      <c r="B2934" s="916" t="s">
        <v>1896</v>
      </c>
      <c r="C2934" s="24" t="s">
        <v>21</v>
      </c>
      <c r="D2934" s="1013">
        <v>10000</v>
      </c>
      <c r="E2934" s="86"/>
      <c r="F2934" s="87">
        <f t="shared" si="47"/>
        <v>305935060</v>
      </c>
      <c r="G2934" s="60">
        <v>3</v>
      </c>
      <c r="H2934" s="29"/>
    </row>
    <row r="2935" spans="1:8" s="30" customFormat="1">
      <c r="A2935" s="915">
        <v>44828</v>
      </c>
      <c r="B2935" s="916" t="s">
        <v>1896</v>
      </c>
      <c r="C2935" s="24" t="s">
        <v>21</v>
      </c>
      <c r="D2935" s="1013">
        <v>10000</v>
      </c>
      <c r="E2935" s="86"/>
      <c r="F2935" s="87">
        <f t="shared" si="47"/>
        <v>305945060</v>
      </c>
      <c r="G2935" s="60">
        <v>3</v>
      </c>
      <c r="H2935" s="29"/>
    </row>
    <row r="2936" spans="1:8" s="30" customFormat="1">
      <c r="A2936" s="915">
        <v>44828</v>
      </c>
      <c r="B2936" s="916" t="s">
        <v>1896</v>
      </c>
      <c r="C2936" s="24" t="s">
        <v>21</v>
      </c>
      <c r="D2936" s="1013">
        <v>20000</v>
      </c>
      <c r="E2936" s="86"/>
      <c r="F2936" s="87">
        <f t="shared" si="47"/>
        <v>305965060</v>
      </c>
      <c r="G2936" s="60">
        <v>3</v>
      </c>
      <c r="H2936" s="29"/>
    </row>
    <row r="2937" spans="1:8" s="30" customFormat="1">
      <c r="A2937" s="915">
        <v>44828</v>
      </c>
      <c r="B2937" s="916" t="s">
        <v>1896</v>
      </c>
      <c r="C2937" s="24" t="s">
        <v>21</v>
      </c>
      <c r="D2937" s="1013">
        <v>10000</v>
      </c>
      <c r="E2937" s="86"/>
      <c r="F2937" s="87">
        <f t="shared" si="47"/>
        <v>305975060</v>
      </c>
      <c r="G2937" s="60">
        <v>3</v>
      </c>
      <c r="H2937" s="29"/>
    </row>
    <row r="2938" spans="1:8" s="30" customFormat="1">
      <c r="A2938" s="915">
        <v>44828</v>
      </c>
      <c r="B2938" s="916" t="s">
        <v>1896</v>
      </c>
      <c r="C2938" s="24" t="s">
        <v>21</v>
      </c>
      <c r="D2938" s="1013">
        <v>10000</v>
      </c>
      <c r="E2938" s="86"/>
      <c r="F2938" s="87">
        <f t="shared" si="47"/>
        <v>305985060</v>
      </c>
      <c r="G2938" s="60">
        <v>3</v>
      </c>
      <c r="H2938" s="29"/>
    </row>
    <row r="2939" spans="1:8" s="30" customFormat="1">
      <c r="A2939" s="915">
        <v>44828</v>
      </c>
      <c r="B2939" s="916" t="s">
        <v>1896</v>
      </c>
      <c r="C2939" s="24" t="s">
        <v>21</v>
      </c>
      <c r="D2939" s="1013">
        <v>10000</v>
      </c>
      <c r="E2939" s="86"/>
      <c r="F2939" s="87">
        <f t="shared" si="47"/>
        <v>305995060</v>
      </c>
      <c r="G2939" s="60">
        <v>3</v>
      </c>
      <c r="H2939" s="29"/>
    </row>
    <row r="2940" spans="1:8" s="30" customFormat="1">
      <c r="A2940" s="915">
        <v>44828</v>
      </c>
      <c r="B2940" s="916" t="s">
        <v>1896</v>
      </c>
      <c r="C2940" s="24" t="s">
        <v>21</v>
      </c>
      <c r="D2940" s="1013">
        <v>10000</v>
      </c>
      <c r="E2940" s="86"/>
      <c r="F2940" s="87">
        <f t="shared" si="47"/>
        <v>306005060</v>
      </c>
      <c r="G2940" s="60">
        <v>3</v>
      </c>
      <c r="H2940" s="29"/>
    </row>
    <row r="2941" spans="1:8" s="30" customFormat="1">
      <c r="A2941" s="915">
        <v>44828</v>
      </c>
      <c r="B2941" s="916" t="s">
        <v>1896</v>
      </c>
      <c r="C2941" s="24" t="s">
        <v>21</v>
      </c>
      <c r="D2941" s="1013">
        <v>10000</v>
      </c>
      <c r="E2941" s="86"/>
      <c r="F2941" s="87">
        <f t="shared" si="47"/>
        <v>306015060</v>
      </c>
      <c r="G2941" s="60">
        <v>3</v>
      </c>
      <c r="H2941" s="29"/>
    </row>
    <row r="2942" spans="1:8" s="30" customFormat="1">
      <c r="A2942" s="915">
        <v>44828</v>
      </c>
      <c r="B2942" s="916" t="s">
        <v>1896</v>
      </c>
      <c r="C2942" s="24" t="s">
        <v>21</v>
      </c>
      <c r="D2942" s="1013">
        <v>10000</v>
      </c>
      <c r="E2942" s="86"/>
      <c r="F2942" s="87">
        <f t="shared" si="47"/>
        <v>306025060</v>
      </c>
      <c r="G2942" s="60">
        <v>3</v>
      </c>
      <c r="H2942" s="29"/>
    </row>
    <row r="2943" spans="1:8" s="30" customFormat="1">
      <c r="A2943" s="915">
        <v>44828</v>
      </c>
      <c r="B2943" s="916" t="s">
        <v>1896</v>
      </c>
      <c r="C2943" s="24" t="s">
        <v>21</v>
      </c>
      <c r="D2943" s="1013">
        <v>10000</v>
      </c>
      <c r="E2943" s="86"/>
      <c r="F2943" s="87">
        <f t="shared" si="47"/>
        <v>306035060</v>
      </c>
      <c r="G2943" s="60">
        <v>3</v>
      </c>
      <c r="H2943" s="29"/>
    </row>
    <row r="2944" spans="1:8" s="30" customFormat="1">
      <c r="A2944" s="915">
        <v>44829</v>
      </c>
      <c r="B2944" s="916" t="s">
        <v>1897</v>
      </c>
      <c r="C2944" s="24" t="s">
        <v>21</v>
      </c>
      <c r="D2944" s="1013">
        <v>10000</v>
      </c>
      <c r="E2944" s="86"/>
      <c r="F2944" s="87">
        <f t="shared" si="47"/>
        <v>306045060</v>
      </c>
      <c r="G2944" s="60">
        <v>3</v>
      </c>
      <c r="H2944" s="29"/>
    </row>
    <row r="2945" spans="1:8" s="30" customFormat="1">
      <c r="A2945" s="915">
        <v>44829</v>
      </c>
      <c r="B2945" s="916" t="s">
        <v>1897</v>
      </c>
      <c r="C2945" s="106" t="s">
        <v>294</v>
      </c>
      <c r="D2945" s="1013">
        <v>200000</v>
      </c>
      <c r="E2945" s="86"/>
      <c r="F2945" s="87">
        <f t="shared" si="47"/>
        <v>306245060</v>
      </c>
      <c r="G2945" s="60">
        <v>3</v>
      </c>
      <c r="H2945" s="29"/>
    </row>
    <row r="2946" spans="1:8" s="30" customFormat="1">
      <c r="A2946" s="915">
        <v>44829</v>
      </c>
      <c r="B2946" s="916" t="s">
        <v>1897</v>
      </c>
      <c r="C2946" s="24" t="s">
        <v>21</v>
      </c>
      <c r="D2946" s="1013">
        <v>10000</v>
      </c>
      <c r="E2946" s="86"/>
      <c r="F2946" s="87">
        <f t="shared" si="47"/>
        <v>306255060</v>
      </c>
      <c r="G2946" s="60">
        <v>3</v>
      </c>
      <c r="H2946" s="29"/>
    </row>
    <row r="2947" spans="1:8" s="30" customFormat="1">
      <c r="A2947" s="915">
        <v>44829</v>
      </c>
      <c r="B2947" s="916" t="s">
        <v>1897</v>
      </c>
      <c r="C2947" s="24" t="s">
        <v>21</v>
      </c>
      <c r="D2947" s="1013">
        <v>10000</v>
      </c>
      <c r="E2947" s="86"/>
      <c r="F2947" s="87">
        <f t="shared" si="47"/>
        <v>306265060</v>
      </c>
      <c r="G2947" s="60">
        <v>3</v>
      </c>
      <c r="H2947" s="29"/>
    </row>
    <row r="2948" spans="1:8" s="30" customFormat="1">
      <c r="A2948" s="915">
        <v>44829</v>
      </c>
      <c r="B2948" s="916" t="s">
        <v>1897</v>
      </c>
      <c r="C2948" s="24" t="s">
        <v>21</v>
      </c>
      <c r="D2948" s="1013">
        <v>10000</v>
      </c>
      <c r="E2948" s="86"/>
      <c r="F2948" s="87">
        <f t="shared" si="47"/>
        <v>306275060</v>
      </c>
      <c r="G2948" s="60">
        <v>3</v>
      </c>
      <c r="H2948" s="29"/>
    </row>
    <row r="2949" spans="1:8" s="30" customFormat="1">
      <c r="A2949" s="915">
        <v>44829</v>
      </c>
      <c r="B2949" s="916" t="s">
        <v>1897</v>
      </c>
      <c r="C2949" s="24" t="s">
        <v>21</v>
      </c>
      <c r="D2949" s="1013">
        <v>10000</v>
      </c>
      <c r="E2949" s="86"/>
      <c r="F2949" s="87">
        <f t="shared" si="47"/>
        <v>306285060</v>
      </c>
      <c r="G2949" s="60">
        <v>3</v>
      </c>
      <c r="H2949" s="29"/>
    </row>
    <row r="2950" spans="1:8" s="30" customFormat="1">
      <c r="A2950" s="915">
        <v>44829</v>
      </c>
      <c r="B2950" s="916" t="s">
        <v>1897</v>
      </c>
      <c r="C2950" s="24" t="s">
        <v>21</v>
      </c>
      <c r="D2950" s="1013">
        <v>10000</v>
      </c>
      <c r="E2950" s="86"/>
      <c r="F2950" s="87">
        <f t="shared" si="47"/>
        <v>306295060</v>
      </c>
      <c r="G2950" s="60">
        <v>3</v>
      </c>
      <c r="H2950" s="29"/>
    </row>
    <row r="2951" spans="1:8" s="30" customFormat="1">
      <c r="A2951" s="915">
        <v>44829</v>
      </c>
      <c r="B2951" s="916" t="s">
        <v>1897</v>
      </c>
      <c r="C2951" s="24" t="s">
        <v>21</v>
      </c>
      <c r="D2951" s="1013">
        <v>10000</v>
      </c>
      <c r="E2951" s="86"/>
      <c r="F2951" s="87">
        <f t="shared" si="47"/>
        <v>306305060</v>
      </c>
      <c r="G2951" s="60">
        <v>3</v>
      </c>
      <c r="H2951" s="29"/>
    </row>
    <row r="2952" spans="1:8" s="30" customFormat="1">
      <c r="A2952" s="915">
        <v>44829</v>
      </c>
      <c r="B2952" s="916" t="s">
        <v>1897</v>
      </c>
      <c r="C2952" s="24" t="s">
        <v>21</v>
      </c>
      <c r="D2952" s="1013">
        <v>20000</v>
      </c>
      <c r="E2952" s="86"/>
      <c r="F2952" s="87">
        <f t="shared" si="47"/>
        <v>306325060</v>
      </c>
      <c r="G2952" s="60">
        <v>3</v>
      </c>
      <c r="H2952" s="29"/>
    </row>
    <row r="2953" spans="1:8" s="30" customFormat="1">
      <c r="A2953" s="915">
        <v>44829</v>
      </c>
      <c r="B2953" s="916" t="s">
        <v>1897</v>
      </c>
      <c r="C2953" s="24" t="s">
        <v>21</v>
      </c>
      <c r="D2953" s="1013">
        <v>10000</v>
      </c>
      <c r="E2953" s="86"/>
      <c r="F2953" s="87">
        <f t="shared" si="47"/>
        <v>306335060</v>
      </c>
      <c r="G2953" s="60">
        <v>3</v>
      </c>
      <c r="H2953" s="29"/>
    </row>
    <row r="2954" spans="1:8" s="30" customFormat="1">
      <c r="A2954" s="915">
        <v>44829</v>
      </c>
      <c r="B2954" s="916" t="s">
        <v>1897</v>
      </c>
      <c r="C2954" s="24" t="s">
        <v>21</v>
      </c>
      <c r="D2954" s="1013">
        <v>10000</v>
      </c>
      <c r="E2954" s="86"/>
      <c r="F2954" s="87">
        <f t="shared" si="47"/>
        <v>306345060</v>
      </c>
      <c r="G2954" s="60">
        <v>3</v>
      </c>
      <c r="H2954" s="29"/>
    </row>
    <row r="2955" spans="1:8" s="30" customFormat="1">
      <c r="A2955" s="915">
        <v>44829</v>
      </c>
      <c r="B2955" s="916" t="s">
        <v>1897</v>
      </c>
      <c r="C2955" s="24" t="s">
        <v>21</v>
      </c>
      <c r="D2955" s="1013">
        <v>10000</v>
      </c>
      <c r="E2955" s="86"/>
      <c r="F2955" s="87">
        <f t="shared" si="47"/>
        <v>306355060</v>
      </c>
      <c r="G2955" s="60">
        <v>3</v>
      </c>
      <c r="H2955" s="29"/>
    </row>
    <row r="2956" spans="1:8" s="30" customFormat="1">
      <c r="A2956" s="915">
        <v>44829</v>
      </c>
      <c r="B2956" s="916" t="s">
        <v>1897</v>
      </c>
      <c r="C2956" s="24" t="s">
        <v>21</v>
      </c>
      <c r="D2956" s="1013">
        <v>10000</v>
      </c>
      <c r="E2956" s="86"/>
      <c r="F2956" s="87">
        <f t="shared" si="47"/>
        <v>306365060</v>
      </c>
      <c r="G2956" s="60">
        <v>3</v>
      </c>
      <c r="H2956" s="29"/>
    </row>
    <row r="2957" spans="1:8" s="30" customFormat="1">
      <c r="A2957" s="915">
        <v>44829</v>
      </c>
      <c r="B2957" s="916" t="s">
        <v>1897</v>
      </c>
      <c r="C2957" s="24" t="s">
        <v>21</v>
      </c>
      <c r="D2957" s="1013">
        <v>10000</v>
      </c>
      <c r="E2957" s="86"/>
      <c r="F2957" s="87">
        <f t="shared" si="47"/>
        <v>306375060</v>
      </c>
      <c r="G2957" s="60">
        <v>3</v>
      </c>
      <c r="H2957" s="29"/>
    </row>
    <row r="2958" spans="1:8" s="30" customFormat="1">
      <c r="A2958" s="915">
        <v>44829</v>
      </c>
      <c r="B2958" s="916" t="s">
        <v>1897</v>
      </c>
      <c r="C2958" s="24" t="s">
        <v>21</v>
      </c>
      <c r="D2958" s="1013">
        <v>10000</v>
      </c>
      <c r="E2958" s="86"/>
      <c r="F2958" s="87">
        <f t="shared" si="47"/>
        <v>306385060</v>
      </c>
      <c r="G2958" s="60">
        <v>3</v>
      </c>
      <c r="H2958" s="29"/>
    </row>
    <row r="2959" spans="1:8" s="30" customFormat="1">
      <c r="A2959" s="915">
        <v>44829</v>
      </c>
      <c r="B2959" s="916" t="s">
        <v>1897</v>
      </c>
      <c r="C2959" s="24" t="s">
        <v>21</v>
      </c>
      <c r="D2959" s="1013">
        <v>10000</v>
      </c>
      <c r="E2959" s="86"/>
      <c r="F2959" s="87">
        <f t="shared" si="47"/>
        <v>306395060</v>
      </c>
      <c r="G2959" s="60">
        <v>3</v>
      </c>
      <c r="H2959" s="29"/>
    </row>
    <row r="2960" spans="1:8" s="30" customFormat="1">
      <c r="A2960" s="915">
        <v>44829</v>
      </c>
      <c r="B2960" s="916" t="s">
        <v>1897</v>
      </c>
      <c r="C2960" s="24" t="s">
        <v>21</v>
      </c>
      <c r="D2960" s="1013">
        <v>5000</v>
      </c>
      <c r="E2960" s="86"/>
      <c r="F2960" s="87">
        <f t="shared" si="47"/>
        <v>306400060</v>
      </c>
      <c r="G2960" s="60">
        <v>3</v>
      </c>
      <c r="H2960" s="29"/>
    </row>
    <row r="2961" spans="1:8" s="30" customFormat="1">
      <c r="A2961" s="915">
        <v>44829</v>
      </c>
      <c r="B2961" s="916" t="s">
        <v>1897</v>
      </c>
      <c r="C2961" s="24" t="s">
        <v>21</v>
      </c>
      <c r="D2961" s="1013">
        <v>20000</v>
      </c>
      <c r="E2961" s="86"/>
      <c r="F2961" s="87">
        <f t="shared" si="47"/>
        <v>306420060</v>
      </c>
      <c r="G2961" s="60">
        <v>3</v>
      </c>
      <c r="H2961" s="29"/>
    </row>
    <row r="2962" spans="1:8" s="30" customFormat="1">
      <c r="A2962" s="915">
        <v>44829</v>
      </c>
      <c r="B2962" s="916" t="s">
        <v>1897</v>
      </c>
      <c r="C2962" s="24" t="s">
        <v>21</v>
      </c>
      <c r="D2962" s="1013">
        <v>10000</v>
      </c>
      <c r="E2962" s="86"/>
      <c r="F2962" s="87">
        <f t="shared" si="47"/>
        <v>306430060</v>
      </c>
      <c r="G2962" s="60">
        <v>3</v>
      </c>
      <c r="H2962" s="29"/>
    </row>
    <row r="2963" spans="1:8" s="30" customFormat="1">
      <c r="A2963" s="915">
        <v>44829</v>
      </c>
      <c r="B2963" s="916" t="s">
        <v>1897</v>
      </c>
      <c r="C2963" s="24" t="s">
        <v>21</v>
      </c>
      <c r="D2963" s="1013">
        <v>10000</v>
      </c>
      <c r="E2963" s="86"/>
      <c r="F2963" s="87">
        <f t="shared" si="47"/>
        <v>306440060</v>
      </c>
      <c r="G2963" s="60">
        <v>3</v>
      </c>
      <c r="H2963" s="29"/>
    </row>
    <row r="2964" spans="1:8" s="30" customFormat="1">
      <c r="A2964" s="915">
        <v>44829</v>
      </c>
      <c r="B2964" s="916" t="s">
        <v>1897</v>
      </c>
      <c r="C2964" s="24" t="s">
        <v>21</v>
      </c>
      <c r="D2964" s="1013">
        <v>10000</v>
      </c>
      <c r="E2964" s="86"/>
      <c r="F2964" s="87">
        <f t="shared" si="47"/>
        <v>306450060</v>
      </c>
      <c r="G2964" s="60">
        <v>3</v>
      </c>
      <c r="H2964" s="29"/>
    </row>
    <row r="2965" spans="1:8" s="30" customFormat="1">
      <c r="A2965" s="915">
        <v>44829</v>
      </c>
      <c r="B2965" s="916" t="s">
        <v>1897</v>
      </c>
      <c r="C2965" s="24" t="s">
        <v>21</v>
      </c>
      <c r="D2965" s="1013">
        <v>10000</v>
      </c>
      <c r="E2965" s="86"/>
      <c r="F2965" s="87">
        <f t="shared" si="47"/>
        <v>306460060</v>
      </c>
      <c r="G2965" s="60">
        <v>3</v>
      </c>
      <c r="H2965" s="29"/>
    </row>
    <row r="2966" spans="1:8" s="30" customFormat="1">
      <c r="A2966" s="915">
        <v>44829</v>
      </c>
      <c r="B2966" s="916" t="s">
        <v>1897</v>
      </c>
      <c r="C2966" s="24" t="s">
        <v>21</v>
      </c>
      <c r="D2966" s="1013">
        <v>10000</v>
      </c>
      <c r="E2966" s="86"/>
      <c r="F2966" s="87">
        <f t="shared" si="47"/>
        <v>306470060</v>
      </c>
      <c r="G2966" s="60">
        <v>3</v>
      </c>
      <c r="H2966" s="29"/>
    </row>
    <row r="2967" spans="1:8" s="30" customFormat="1">
      <c r="A2967" s="915">
        <v>44829</v>
      </c>
      <c r="B2967" s="916" t="s">
        <v>1897</v>
      </c>
      <c r="C2967" s="24" t="s">
        <v>21</v>
      </c>
      <c r="D2967" s="1013">
        <v>10000</v>
      </c>
      <c r="E2967" s="86"/>
      <c r="F2967" s="87">
        <f t="shared" si="47"/>
        <v>306480060</v>
      </c>
      <c r="G2967" s="60">
        <v>3</v>
      </c>
      <c r="H2967" s="29"/>
    </row>
    <row r="2968" spans="1:8" s="30" customFormat="1">
      <c r="A2968" s="915">
        <v>44829</v>
      </c>
      <c r="B2968" s="916" t="s">
        <v>1897</v>
      </c>
      <c r="C2968" s="24" t="s">
        <v>21</v>
      </c>
      <c r="D2968" s="1013">
        <v>10000</v>
      </c>
      <c r="E2968" s="86"/>
      <c r="F2968" s="87">
        <f t="shared" si="47"/>
        <v>306490060</v>
      </c>
      <c r="G2968" s="60">
        <v>3</v>
      </c>
      <c r="H2968" s="29"/>
    </row>
    <row r="2969" spans="1:8" s="30" customFormat="1">
      <c r="A2969" s="915">
        <v>44829</v>
      </c>
      <c r="B2969" s="916" t="s">
        <v>1897</v>
      </c>
      <c r="C2969" s="24" t="s">
        <v>21</v>
      </c>
      <c r="D2969" s="1013">
        <v>10000</v>
      </c>
      <c r="E2969" s="86"/>
      <c r="F2969" s="87">
        <f t="shared" si="47"/>
        <v>306500060</v>
      </c>
      <c r="G2969" s="60">
        <v>3</v>
      </c>
      <c r="H2969" s="29"/>
    </row>
    <row r="2970" spans="1:8" s="30" customFormat="1">
      <c r="A2970" s="915">
        <v>44829</v>
      </c>
      <c r="B2970" s="916" t="s">
        <v>1897</v>
      </c>
      <c r="C2970" s="24" t="s">
        <v>21</v>
      </c>
      <c r="D2970" s="1013">
        <v>10000</v>
      </c>
      <c r="E2970" s="86"/>
      <c r="F2970" s="87">
        <f t="shared" si="47"/>
        <v>306510060</v>
      </c>
      <c r="G2970" s="60">
        <v>3</v>
      </c>
      <c r="H2970" s="29"/>
    </row>
    <row r="2971" spans="1:8" s="30" customFormat="1">
      <c r="A2971" s="915">
        <v>44829</v>
      </c>
      <c r="B2971" s="916" t="s">
        <v>1897</v>
      </c>
      <c r="C2971" s="24" t="s">
        <v>21</v>
      </c>
      <c r="D2971" s="1013">
        <v>10000</v>
      </c>
      <c r="E2971" s="86"/>
      <c r="F2971" s="87">
        <f t="shared" si="47"/>
        <v>306520060</v>
      </c>
      <c r="G2971" s="60">
        <v>3</v>
      </c>
      <c r="H2971" s="29"/>
    </row>
    <row r="2972" spans="1:8" s="30" customFormat="1">
      <c r="A2972" s="915">
        <v>44829</v>
      </c>
      <c r="B2972" s="916" t="s">
        <v>1897</v>
      </c>
      <c r="C2972" s="24" t="s">
        <v>21</v>
      </c>
      <c r="D2972" s="1013">
        <v>10000</v>
      </c>
      <c r="E2972" s="86"/>
      <c r="F2972" s="87">
        <f t="shared" si="47"/>
        <v>306530060</v>
      </c>
      <c r="G2972" s="60">
        <v>3</v>
      </c>
      <c r="H2972" s="29"/>
    </row>
    <row r="2973" spans="1:8" s="30" customFormat="1">
      <c r="A2973" s="915">
        <v>44829</v>
      </c>
      <c r="B2973" s="916" t="s">
        <v>1897</v>
      </c>
      <c r="C2973" s="24" t="s">
        <v>21</v>
      </c>
      <c r="D2973" s="1013">
        <v>20000</v>
      </c>
      <c r="E2973" s="86"/>
      <c r="F2973" s="87">
        <f t="shared" si="47"/>
        <v>306550060</v>
      </c>
      <c r="G2973" s="60">
        <v>3</v>
      </c>
      <c r="H2973" s="29"/>
    </row>
    <row r="2974" spans="1:8" s="30" customFormat="1">
      <c r="A2974" s="915">
        <v>44829</v>
      </c>
      <c r="B2974" s="916" t="s">
        <v>1897</v>
      </c>
      <c r="C2974" s="106" t="s">
        <v>250</v>
      </c>
      <c r="D2974" s="1013">
        <v>100000</v>
      </c>
      <c r="E2974" s="86"/>
      <c r="F2974" s="87">
        <f t="shared" si="47"/>
        <v>306650060</v>
      </c>
      <c r="G2974" s="60">
        <v>3</v>
      </c>
      <c r="H2974" s="29"/>
    </row>
    <row r="2975" spans="1:8" s="30" customFormat="1">
      <c r="A2975" s="915">
        <v>44829</v>
      </c>
      <c r="B2975" s="916" t="s">
        <v>1897</v>
      </c>
      <c r="C2975" s="24" t="s">
        <v>21</v>
      </c>
      <c r="D2975" s="1013">
        <v>10000</v>
      </c>
      <c r="E2975" s="86"/>
      <c r="F2975" s="87">
        <f t="shared" si="47"/>
        <v>306660060</v>
      </c>
      <c r="G2975" s="60">
        <v>3</v>
      </c>
      <c r="H2975" s="29"/>
    </row>
    <row r="2976" spans="1:8" s="30" customFormat="1">
      <c r="A2976" s="915">
        <v>44829</v>
      </c>
      <c r="B2976" s="916" t="s">
        <v>1897</v>
      </c>
      <c r="C2976" s="24" t="s">
        <v>21</v>
      </c>
      <c r="D2976" s="1013">
        <v>10000</v>
      </c>
      <c r="E2976" s="86"/>
      <c r="F2976" s="87">
        <f t="shared" si="47"/>
        <v>306670060</v>
      </c>
      <c r="G2976" s="60">
        <v>3</v>
      </c>
      <c r="H2976" s="29"/>
    </row>
    <row r="2977" spans="1:8" s="30" customFormat="1">
      <c r="A2977" s="915">
        <v>44829</v>
      </c>
      <c r="B2977" s="916" t="s">
        <v>1897</v>
      </c>
      <c r="C2977" s="289" t="s">
        <v>2060</v>
      </c>
      <c r="D2977" s="1013"/>
      <c r="E2977" s="86">
        <v>22000</v>
      </c>
      <c r="F2977" s="87">
        <f t="shared" si="47"/>
        <v>306648060</v>
      </c>
      <c r="G2977" s="60">
        <v>8</v>
      </c>
      <c r="H2977" s="29" t="s">
        <v>39</v>
      </c>
    </row>
    <row r="2978" spans="1:8" s="30" customFormat="1">
      <c r="A2978" s="915">
        <v>44829</v>
      </c>
      <c r="B2978" s="916" t="s">
        <v>1897</v>
      </c>
      <c r="C2978" s="289" t="s">
        <v>2058</v>
      </c>
      <c r="D2978" s="1060">
        <v>48907</v>
      </c>
      <c r="E2978" s="86"/>
      <c r="F2978" s="87">
        <f t="shared" si="47"/>
        <v>306696967</v>
      </c>
      <c r="G2978" s="60">
        <v>4</v>
      </c>
      <c r="H2978" s="29">
        <v>4.0999999999999996</v>
      </c>
    </row>
    <row r="2979" spans="1:8" s="30" customFormat="1">
      <c r="A2979" s="915">
        <v>44830</v>
      </c>
      <c r="B2979" s="916" t="s">
        <v>1898</v>
      </c>
      <c r="C2979" s="24" t="s">
        <v>21</v>
      </c>
      <c r="D2979" s="1013">
        <v>10000</v>
      </c>
      <c r="E2979" s="86"/>
      <c r="F2979" s="87">
        <f t="shared" si="47"/>
        <v>306706967</v>
      </c>
      <c r="G2979" s="60">
        <v>3</v>
      </c>
      <c r="H2979" s="29"/>
    </row>
    <row r="2980" spans="1:8" s="30" customFormat="1">
      <c r="A2980" s="915">
        <v>44830</v>
      </c>
      <c r="B2980" s="916" t="s">
        <v>1898</v>
      </c>
      <c r="C2980" s="24" t="s">
        <v>21</v>
      </c>
      <c r="D2980" s="1013">
        <v>20000</v>
      </c>
      <c r="E2980" s="86"/>
      <c r="F2980" s="87">
        <f t="shared" ref="F2980:F3043" si="48">F2979+D2980-E2980</f>
        <v>306726967</v>
      </c>
      <c r="G2980" s="60">
        <v>3</v>
      </c>
      <c r="H2980" s="29"/>
    </row>
    <row r="2981" spans="1:8" s="30" customFormat="1">
      <c r="A2981" s="915">
        <v>44830</v>
      </c>
      <c r="B2981" s="916" t="s">
        <v>1898</v>
      </c>
      <c r="C2981" s="24" t="s">
        <v>21</v>
      </c>
      <c r="D2981" s="1013">
        <v>10000</v>
      </c>
      <c r="E2981" s="86"/>
      <c r="F2981" s="87">
        <f t="shared" si="48"/>
        <v>306736967</v>
      </c>
      <c r="G2981" s="60">
        <v>3</v>
      </c>
      <c r="H2981" s="29"/>
    </row>
    <row r="2982" spans="1:8" s="30" customFormat="1">
      <c r="A2982" s="915">
        <v>44830</v>
      </c>
      <c r="B2982" s="916" t="s">
        <v>1898</v>
      </c>
      <c r="C2982" s="24" t="s">
        <v>21</v>
      </c>
      <c r="D2982" s="1013">
        <v>10000</v>
      </c>
      <c r="E2982" s="86"/>
      <c r="F2982" s="87">
        <f t="shared" si="48"/>
        <v>306746967</v>
      </c>
      <c r="G2982" s="60">
        <v>3</v>
      </c>
      <c r="H2982" s="29"/>
    </row>
    <row r="2983" spans="1:8" s="30" customFormat="1">
      <c r="A2983" s="915">
        <v>44830</v>
      </c>
      <c r="B2983" s="916" t="s">
        <v>1898</v>
      </c>
      <c r="C2983" s="24" t="s">
        <v>21</v>
      </c>
      <c r="D2983" s="1013">
        <v>10000</v>
      </c>
      <c r="E2983" s="86"/>
      <c r="F2983" s="87">
        <f t="shared" si="48"/>
        <v>306756967</v>
      </c>
      <c r="G2983" s="60">
        <v>3</v>
      </c>
      <c r="H2983" s="29"/>
    </row>
    <row r="2984" spans="1:8" s="30" customFormat="1">
      <c r="A2984" s="915">
        <v>44830</v>
      </c>
      <c r="B2984" s="916" t="s">
        <v>1898</v>
      </c>
      <c r="C2984" s="24" t="s">
        <v>21</v>
      </c>
      <c r="D2984" s="1013">
        <v>10000</v>
      </c>
      <c r="E2984" s="86"/>
      <c r="F2984" s="87">
        <f t="shared" si="48"/>
        <v>306766967</v>
      </c>
      <c r="G2984" s="60">
        <v>3</v>
      </c>
      <c r="H2984" s="29"/>
    </row>
    <row r="2985" spans="1:8" s="30" customFormat="1">
      <c r="A2985" s="915">
        <v>44830</v>
      </c>
      <c r="B2985" s="916" t="s">
        <v>1898</v>
      </c>
      <c r="C2985" s="24" t="s">
        <v>21</v>
      </c>
      <c r="D2985" s="1013">
        <v>20000</v>
      </c>
      <c r="E2985" s="86"/>
      <c r="F2985" s="87">
        <f t="shared" si="48"/>
        <v>306786967</v>
      </c>
      <c r="G2985" s="60">
        <v>3</v>
      </c>
      <c r="H2985" s="29"/>
    </row>
    <row r="2986" spans="1:8" s="30" customFormat="1">
      <c r="A2986" s="915">
        <v>44830</v>
      </c>
      <c r="B2986" s="916" t="s">
        <v>1898</v>
      </c>
      <c r="C2986" s="24" t="s">
        <v>21</v>
      </c>
      <c r="D2986" s="1013">
        <v>10000</v>
      </c>
      <c r="E2986" s="86"/>
      <c r="F2986" s="87">
        <f t="shared" si="48"/>
        <v>306796967</v>
      </c>
      <c r="G2986" s="60">
        <v>3</v>
      </c>
      <c r="H2986" s="29"/>
    </row>
    <row r="2987" spans="1:8" s="30" customFormat="1">
      <c r="A2987" s="915">
        <v>44830</v>
      </c>
      <c r="B2987" s="916" t="s">
        <v>1898</v>
      </c>
      <c r="C2987" s="24" t="s">
        <v>21</v>
      </c>
      <c r="D2987" s="1013">
        <v>10000</v>
      </c>
      <c r="E2987" s="86"/>
      <c r="F2987" s="87">
        <f t="shared" si="48"/>
        <v>306806967</v>
      </c>
      <c r="G2987" s="60">
        <v>3</v>
      </c>
      <c r="H2987" s="29"/>
    </row>
    <row r="2988" spans="1:8" s="30" customFormat="1">
      <c r="A2988" s="915">
        <v>44830</v>
      </c>
      <c r="B2988" s="916" t="s">
        <v>1898</v>
      </c>
      <c r="C2988" s="106" t="s">
        <v>2114</v>
      </c>
      <c r="D2988" s="1013">
        <v>200000</v>
      </c>
      <c r="E2988" s="86"/>
      <c r="F2988" s="87">
        <f t="shared" si="48"/>
        <v>307006967</v>
      </c>
      <c r="G2988" s="60">
        <v>3</v>
      </c>
      <c r="H2988" s="29"/>
    </row>
    <row r="2989" spans="1:8" s="30" customFormat="1">
      <c r="A2989" s="915">
        <v>44830</v>
      </c>
      <c r="B2989" s="916" t="s">
        <v>1898</v>
      </c>
      <c r="C2989" s="24" t="s">
        <v>21</v>
      </c>
      <c r="D2989" s="1013">
        <v>10000</v>
      </c>
      <c r="E2989" s="86"/>
      <c r="F2989" s="87">
        <f t="shared" si="48"/>
        <v>307016967</v>
      </c>
      <c r="G2989" s="60">
        <v>3</v>
      </c>
      <c r="H2989" s="29"/>
    </row>
    <row r="2990" spans="1:8" s="30" customFormat="1">
      <c r="A2990" s="915">
        <v>44830</v>
      </c>
      <c r="B2990" s="916" t="s">
        <v>1898</v>
      </c>
      <c r="C2990" s="24" t="s">
        <v>21</v>
      </c>
      <c r="D2990" s="1013">
        <v>10000</v>
      </c>
      <c r="E2990" s="86"/>
      <c r="F2990" s="87">
        <f t="shared" si="48"/>
        <v>307026967</v>
      </c>
      <c r="G2990" s="60">
        <v>3</v>
      </c>
      <c r="H2990" s="29"/>
    </row>
    <row r="2991" spans="1:8" s="30" customFormat="1">
      <c r="A2991" s="915">
        <v>44830</v>
      </c>
      <c r="B2991" s="916" t="s">
        <v>1898</v>
      </c>
      <c r="C2991" s="24" t="s">
        <v>21</v>
      </c>
      <c r="D2991" s="1013">
        <v>10000</v>
      </c>
      <c r="E2991" s="86"/>
      <c r="F2991" s="87">
        <f t="shared" si="48"/>
        <v>307036967</v>
      </c>
      <c r="G2991" s="60">
        <v>3</v>
      </c>
      <c r="H2991" s="29"/>
    </row>
    <row r="2992" spans="1:8" s="30" customFormat="1">
      <c r="A2992" s="915">
        <v>44830</v>
      </c>
      <c r="B2992" s="916" t="s">
        <v>1898</v>
      </c>
      <c r="C2992" s="24" t="s">
        <v>21</v>
      </c>
      <c r="D2992" s="1013">
        <v>10000</v>
      </c>
      <c r="E2992" s="86"/>
      <c r="F2992" s="87">
        <f t="shared" si="48"/>
        <v>307046967</v>
      </c>
      <c r="G2992" s="60">
        <v>3</v>
      </c>
      <c r="H2992" s="29"/>
    </row>
    <row r="2993" spans="1:8" s="30" customFormat="1">
      <c r="A2993" s="915">
        <v>44830</v>
      </c>
      <c r="B2993" s="916" t="s">
        <v>1898</v>
      </c>
      <c r="C2993" s="24" t="s">
        <v>21</v>
      </c>
      <c r="D2993" s="1013">
        <v>10000</v>
      </c>
      <c r="E2993" s="86"/>
      <c r="F2993" s="87">
        <f t="shared" si="48"/>
        <v>307056967</v>
      </c>
      <c r="G2993" s="60">
        <v>3</v>
      </c>
      <c r="H2993" s="29"/>
    </row>
    <row r="2994" spans="1:8" s="30" customFormat="1">
      <c r="A2994" s="915">
        <v>44830</v>
      </c>
      <c r="B2994" s="916" t="s">
        <v>1898</v>
      </c>
      <c r="C2994" s="24" t="s">
        <v>21</v>
      </c>
      <c r="D2994" s="1013">
        <v>10000</v>
      </c>
      <c r="E2994" s="86"/>
      <c r="F2994" s="87">
        <f t="shared" si="48"/>
        <v>307066967</v>
      </c>
      <c r="G2994" s="60">
        <v>3</v>
      </c>
      <c r="H2994" s="29"/>
    </row>
    <row r="2995" spans="1:8" s="30" customFormat="1">
      <c r="A2995" s="915">
        <v>44830</v>
      </c>
      <c r="B2995" s="916" t="s">
        <v>1898</v>
      </c>
      <c r="C2995" s="24" t="s">
        <v>21</v>
      </c>
      <c r="D2995" s="1013">
        <v>10000</v>
      </c>
      <c r="E2995" s="86"/>
      <c r="F2995" s="87">
        <f t="shared" si="48"/>
        <v>307076967</v>
      </c>
      <c r="G2995" s="60">
        <v>3</v>
      </c>
      <c r="H2995" s="29"/>
    </row>
    <row r="2996" spans="1:8" s="30" customFormat="1">
      <c r="A2996" s="915">
        <v>44830</v>
      </c>
      <c r="B2996" s="916" t="s">
        <v>1898</v>
      </c>
      <c r="C2996" s="24" t="s">
        <v>21</v>
      </c>
      <c r="D2996" s="1013">
        <v>10000</v>
      </c>
      <c r="E2996" s="86"/>
      <c r="F2996" s="87">
        <f t="shared" si="48"/>
        <v>307086967</v>
      </c>
      <c r="G2996" s="60">
        <v>3</v>
      </c>
      <c r="H2996" s="29"/>
    </row>
    <row r="2997" spans="1:8" s="30" customFormat="1">
      <c r="A2997" s="915">
        <v>44830</v>
      </c>
      <c r="B2997" s="916" t="s">
        <v>1898</v>
      </c>
      <c r="C2997" s="24" t="s">
        <v>21</v>
      </c>
      <c r="D2997" s="1013">
        <v>10000</v>
      </c>
      <c r="E2997" s="86"/>
      <c r="F2997" s="87">
        <f t="shared" si="48"/>
        <v>307096967</v>
      </c>
      <c r="G2997" s="60">
        <v>3</v>
      </c>
      <c r="H2997" s="29"/>
    </row>
    <row r="2998" spans="1:8" s="30" customFormat="1">
      <c r="A2998" s="915">
        <v>44830</v>
      </c>
      <c r="B2998" s="916" t="s">
        <v>1898</v>
      </c>
      <c r="C2998" s="24" t="s">
        <v>21</v>
      </c>
      <c r="D2998" s="1013">
        <v>10000</v>
      </c>
      <c r="E2998" s="86"/>
      <c r="F2998" s="87">
        <f t="shared" si="48"/>
        <v>307106967</v>
      </c>
      <c r="G2998" s="60">
        <v>3</v>
      </c>
      <c r="H2998" s="29"/>
    </row>
    <row r="2999" spans="1:8" s="30" customFormat="1">
      <c r="A2999" s="915">
        <v>44830</v>
      </c>
      <c r="B2999" s="916" t="s">
        <v>1898</v>
      </c>
      <c r="C2999" s="24" t="s">
        <v>21</v>
      </c>
      <c r="D2999" s="1013">
        <v>10000</v>
      </c>
      <c r="E2999" s="86"/>
      <c r="F2999" s="87">
        <f t="shared" si="48"/>
        <v>307116967</v>
      </c>
      <c r="G2999" s="60">
        <v>3</v>
      </c>
      <c r="H2999" s="29"/>
    </row>
    <row r="3000" spans="1:8" s="30" customFormat="1">
      <c r="A3000" s="915">
        <v>44830</v>
      </c>
      <c r="B3000" s="916" t="s">
        <v>1898</v>
      </c>
      <c r="C3000" s="24" t="s">
        <v>21</v>
      </c>
      <c r="D3000" s="1013">
        <v>10000</v>
      </c>
      <c r="E3000" s="86"/>
      <c r="F3000" s="87">
        <f t="shared" si="48"/>
        <v>307126967</v>
      </c>
      <c r="G3000" s="60">
        <v>3</v>
      </c>
      <c r="H3000" s="29"/>
    </row>
    <row r="3001" spans="1:8" s="30" customFormat="1">
      <c r="A3001" s="915">
        <v>44830</v>
      </c>
      <c r="B3001" s="916" t="s">
        <v>1898</v>
      </c>
      <c r="C3001" s="106" t="s">
        <v>967</v>
      </c>
      <c r="D3001" s="1013">
        <v>170000</v>
      </c>
      <c r="E3001" s="86"/>
      <c r="F3001" s="87">
        <f t="shared" si="48"/>
        <v>307296967</v>
      </c>
      <c r="G3001" s="60">
        <v>3</v>
      </c>
      <c r="H3001" s="29"/>
    </row>
    <row r="3002" spans="1:8" s="30" customFormat="1">
      <c r="A3002" s="915">
        <v>44830</v>
      </c>
      <c r="B3002" s="916" t="s">
        <v>1898</v>
      </c>
      <c r="C3002" s="24" t="s">
        <v>21</v>
      </c>
      <c r="D3002" s="1013">
        <v>10000</v>
      </c>
      <c r="E3002" s="86"/>
      <c r="F3002" s="87">
        <f t="shared" si="48"/>
        <v>307306967</v>
      </c>
      <c r="G3002" s="60">
        <v>3</v>
      </c>
      <c r="H3002" s="29"/>
    </row>
    <row r="3003" spans="1:8" s="30" customFormat="1">
      <c r="A3003" s="915">
        <v>44830</v>
      </c>
      <c r="B3003" s="916" t="s">
        <v>1898</v>
      </c>
      <c r="C3003" s="24" t="s">
        <v>21</v>
      </c>
      <c r="D3003" s="1013">
        <v>10000</v>
      </c>
      <c r="E3003" s="86"/>
      <c r="F3003" s="87">
        <f t="shared" si="48"/>
        <v>307316967</v>
      </c>
      <c r="G3003" s="60">
        <v>3</v>
      </c>
      <c r="H3003" s="29"/>
    </row>
    <row r="3004" spans="1:8" s="30" customFormat="1">
      <c r="A3004" s="915">
        <v>44830</v>
      </c>
      <c r="B3004" s="916" t="s">
        <v>1898</v>
      </c>
      <c r="C3004" s="24" t="s">
        <v>21</v>
      </c>
      <c r="D3004" s="1013">
        <v>10000</v>
      </c>
      <c r="E3004" s="86"/>
      <c r="F3004" s="87">
        <f t="shared" si="48"/>
        <v>307326967</v>
      </c>
      <c r="G3004" s="60">
        <v>3</v>
      </c>
      <c r="H3004" s="29"/>
    </row>
    <row r="3005" spans="1:8" s="30" customFormat="1">
      <c r="A3005" s="915">
        <v>44830</v>
      </c>
      <c r="B3005" s="916" t="s">
        <v>1898</v>
      </c>
      <c r="C3005" s="24" t="s">
        <v>21</v>
      </c>
      <c r="D3005" s="1013">
        <v>10000</v>
      </c>
      <c r="E3005" s="86"/>
      <c r="F3005" s="87">
        <f t="shared" si="48"/>
        <v>307336967</v>
      </c>
      <c r="G3005" s="60">
        <v>3</v>
      </c>
      <c r="H3005" s="29"/>
    </row>
    <row r="3006" spans="1:8" s="30" customFormat="1">
      <c r="A3006" s="915">
        <v>44830</v>
      </c>
      <c r="B3006" s="916" t="s">
        <v>1898</v>
      </c>
      <c r="C3006" s="24" t="s">
        <v>21</v>
      </c>
      <c r="D3006" s="1013">
        <v>10000</v>
      </c>
      <c r="E3006" s="86"/>
      <c r="F3006" s="87">
        <f t="shared" si="48"/>
        <v>307346967</v>
      </c>
      <c r="G3006" s="60">
        <v>3</v>
      </c>
      <c r="H3006" s="29"/>
    </row>
    <row r="3007" spans="1:8" s="30" customFormat="1">
      <c r="A3007" s="915">
        <v>44830</v>
      </c>
      <c r="B3007" s="916" t="s">
        <v>1898</v>
      </c>
      <c r="C3007" s="24" t="s">
        <v>21</v>
      </c>
      <c r="D3007" s="1013">
        <v>10000</v>
      </c>
      <c r="E3007" s="86"/>
      <c r="F3007" s="87">
        <f t="shared" si="48"/>
        <v>307356967</v>
      </c>
      <c r="G3007" s="60">
        <v>3</v>
      </c>
      <c r="H3007" s="29"/>
    </row>
    <row r="3008" spans="1:8" s="30" customFormat="1">
      <c r="A3008" s="915">
        <v>44830</v>
      </c>
      <c r="B3008" s="916" t="s">
        <v>1898</v>
      </c>
      <c r="C3008" s="24" t="s">
        <v>21</v>
      </c>
      <c r="D3008" s="1013">
        <v>10000</v>
      </c>
      <c r="E3008" s="86"/>
      <c r="F3008" s="87">
        <f t="shared" si="48"/>
        <v>307366967</v>
      </c>
      <c r="G3008" s="60">
        <v>3</v>
      </c>
      <c r="H3008" s="29"/>
    </row>
    <row r="3009" spans="1:8" s="30" customFormat="1">
      <c r="A3009" s="915">
        <v>44831</v>
      </c>
      <c r="B3009" s="916" t="s">
        <v>1899</v>
      </c>
      <c r="C3009" s="106" t="s">
        <v>2115</v>
      </c>
      <c r="D3009" s="1013">
        <v>100000</v>
      </c>
      <c r="E3009" s="86"/>
      <c r="F3009" s="87">
        <f t="shared" si="48"/>
        <v>307466967</v>
      </c>
      <c r="G3009" s="60">
        <v>3</v>
      </c>
      <c r="H3009" s="29"/>
    </row>
    <row r="3010" spans="1:8" s="30" customFormat="1">
      <c r="A3010" s="915">
        <v>44831</v>
      </c>
      <c r="B3010" s="916" t="s">
        <v>1899</v>
      </c>
      <c r="C3010" s="24" t="s">
        <v>21</v>
      </c>
      <c r="D3010" s="1013">
        <v>10000</v>
      </c>
      <c r="E3010" s="86"/>
      <c r="F3010" s="87">
        <f t="shared" si="48"/>
        <v>307476967</v>
      </c>
      <c r="G3010" s="60">
        <v>3</v>
      </c>
      <c r="H3010" s="29"/>
    </row>
    <row r="3011" spans="1:8" s="30" customFormat="1">
      <c r="A3011" s="915">
        <v>44831</v>
      </c>
      <c r="B3011" s="916" t="s">
        <v>1899</v>
      </c>
      <c r="C3011" s="24" t="s">
        <v>21</v>
      </c>
      <c r="D3011" s="1013">
        <v>20000</v>
      </c>
      <c r="E3011" s="86"/>
      <c r="F3011" s="87">
        <f t="shared" si="48"/>
        <v>307496967</v>
      </c>
      <c r="G3011" s="60">
        <v>3</v>
      </c>
      <c r="H3011" s="29"/>
    </row>
    <row r="3012" spans="1:8" s="30" customFormat="1">
      <c r="A3012" s="915">
        <v>44831</v>
      </c>
      <c r="B3012" s="916" t="s">
        <v>1899</v>
      </c>
      <c r="C3012" s="24" t="s">
        <v>21</v>
      </c>
      <c r="D3012" s="1013">
        <v>10000</v>
      </c>
      <c r="E3012" s="86"/>
      <c r="F3012" s="87">
        <f t="shared" si="48"/>
        <v>307506967</v>
      </c>
      <c r="G3012" s="60">
        <v>3</v>
      </c>
      <c r="H3012" s="29"/>
    </row>
    <row r="3013" spans="1:8" s="30" customFormat="1">
      <c r="A3013" s="915">
        <v>44831</v>
      </c>
      <c r="B3013" s="916" t="s">
        <v>1899</v>
      </c>
      <c r="C3013" s="24" t="s">
        <v>21</v>
      </c>
      <c r="D3013" s="1013">
        <v>10000</v>
      </c>
      <c r="E3013" s="86"/>
      <c r="F3013" s="87">
        <f t="shared" si="48"/>
        <v>307516967</v>
      </c>
      <c r="G3013" s="60">
        <v>3</v>
      </c>
      <c r="H3013" s="29"/>
    </row>
    <row r="3014" spans="1:8" s="30" customFormat="1">
      <c r="A3014" s="915">
        <v>44831</v>
      </c>
      <c r="B3014" s="916" t="s">
        <v>1899</v>
      </c>
      <c r="C3014" s="24" t="s">
        <v>21</v>
      </c>
      <c r="D3014" s="1013">
        <v>10000</v>
      </c>
      <c r="E3014" s="86"/>
      <c r="F3014" s="87">
        <f t="shared" si="48"/>
        <v>307526967</v>
      </c>
      <c r="G3014" s="60">
        <v>3</v>
      </c>
      <c r="H3014" s="29"/>
    </row>
    <row r="3015" spans="1:8" s="30" customFormat="1">
      <c r="A3015" s="915">
        <v>44831</v>
      </c>
      <c r="B3015" s="916" t="s">
        <v>1899</v>
      </c>
      <c r="C3015" s="24" t="s">
        <v>21</v>
      </c>
      <c r="D3015" s="1013">
        <v>10000</v>
      </c>
      <c r="E3015" s="86"/>
      <c r="F3015" s="87">
        <f t="shared" si="48"/>
        <v>307536967</v>
      </c>
      <c r="G3015" s="60">
        <v>3</v>
      </c>
      <c r="H3015" s="29"/>
    </row>
    <row r="3016" spans="1:8" s="30" customFormat="1">
      <c r="A3016" s="915">
        <v>44831</v>
      </c>
      <c r="B3016" s="916" t="s">
        <v>1899</v>
      </c>
      <c r="C3016" s="24" t="s">
        <v>21</v>
      </c>
      <c r="D3016" s="1013">
        <v>20000</v>
      </c>
      <c r="E3016" s="86"/>
      <c r="F3016" s="87">
        <f t="shared" si="48"/>
        <v>307556967</v>
      </c>
      <c r="G3016" s="60">
        <v>3</v>
      </c>
      <c r="H3016" s="29"/>
    </row>
    <row r="3017" spans="1:8" s="30" customFormat="1">
      <c r="A3017" s="915">
        <v>44831</v>
      </c>
      <c r="B3017" s="916" t="s">
        <v>1899</v>
      </c>
      <c r="C3017" s="24" t="s">
        <v>21</v>
      </c>
      <c r="D3017" s="1013">
        <v>10000</v>
      </c>
      <c r="E3017" s="86"/>
      <c r="F3017" s="87">
        <f t="shared" si="48"/>
        <v>307566967</v>
      </c>
      <c r="G3017" s="60">
        <v>3</v>
      </c>
      <c r="H3017" s="29"/>
    </row>
    <row r="3018" spans="1:8" s="30" customFormat="1">
      <c r="A3018" s="915">
        <v>44831</v>
      </c>
      <c r="B3018" s="916" t="s">
        <v>1899</v>
      </c>
      <c r="C3018" s="24" t="s">
        <v>21</v>
      </c>
      <c r="D3018" s="1013">
        <v>10000</v>
      </c>
      <c r="E3018" s="86"/>
      <c r="F3018" s="87">
        <f t="shared" si="48"/>
        <v>307576967</v>
      </c>
      <c r="G3018" s="60">
        <v>3</v>
      </c>
      <c r="H3018" s="29"/>
    </row>
    <row r="3019" spans="1:8" s="30" customFormat="1">
      <c r="A3019" s="915">
        <v>44831</v>
      </c>
      <c r="B3019" s="916" t="s">
        <v>1899</v>
      </c>
      <c r="C3019" s="24" t="s">
        <v>21</v>
      </c>
      <c r="D3019" s="1013">
        <v>10000</v>
      </c>
      <c r="E3019" s="86"/>
      <c r="F3019" s="87">
        <f t="shared" si="48"/>
        <v>307586967</v>
      </c>
      <c r="G3019" s="60">
        <v>3</v>
      </c>
      <c r="H3019" s="29"/>
    </row>
    <row r="3020" spans="1:8" s="30" customFormat="1">
      <c r="A3020" s="915">
        <v>44831</v>
      </c>
      <c r="B3020" s="916" t="s">
        <v>1899</v>
      </c>
      <c r="C3020" s="24" t="s">
        <v>21</v>
      </c>
      <c r="D3020" s="1013">
        <v>10000</v>
      </c>
      <c r="E3020" s="86"/>
      <c r="F3020" s="87">
        <f t="shared" si="48"/>
        <v>307596967</v>
      </c>
      <c r="G3020" s="60">
        <v>3</v>
      </c>
      <c r="H3020" s="29"/>
    </row>
    <row r="3021" spans="1:8" s="30" customFormat="1">
      <c r="A3021" s="915">
        <v>44831</v>
      </c>
      <c r="B3021" s="916" t="s">
        <v>1899</v>
      </c>
      <c r="C3021" s="24" t="s">
        <v>21</v>
      </c>
      <c r="D3021" s="1013">
        <v>10000</v>
      </c>
      <c r="E3021" s="86"/>
      <c r="F3021" s="87">
        <f t="shared" si="48"/>
        <v>307606967</v>
      </c>
      <c r="G3021" s="60">
        <v>3</v>
      </c>
      <c r="H3021" s="29"/>
    </row>
    <row r="3022" spans="1:8" s="30" customFormat="1">
      <c r="A3022" s="915">
        <v>44831</v>
      </c>
      <c r="B3022" s="916" t="s">
        <v>1899</v>
      </c>
      <c r="C3022" s="24" t="s">
        <v>21</v>
      </c>
      <c r="D3022" s="1013">
        <v>10000</v>
      </c>
      <c r="E3022" s="86"/>
      <c r="F3022" s="87">
        <f t="shared" si="48"/>
        <v>307616967</v>
      </c>
      <c r="G3022" s="60">
        <v>3</v>
      </c>
      <c r="H3022" s="29"/>
    </row>
    <row r="3023" spans="1:8" s="30" customFormat="1">
      <c r="A3023" s="915">
        <v>44831</v>
      </c>
      <c r="B3023" s="916" t="s">
        <v>1899</v>
      </c>
      <c r="C3023" s="24" t="s">
        <v>21</v>
      </c>
      <c r="D3023" s="1013">
        <v>10000</v>
      </c>
      <c r="E3023" s="86"/>
      <c r="F3023" s="87">
        <f t="shared" si="48"/>
        <v>307626967</v>
      </c>
      <c r="G3023" s="60">
        <v>3</v>
      </c>
      <c r="H3023" s="29"/>
    </row>
    <row r="3024" spans="1:8" s="30" customFormat="1">
      <c r="A3024" s="915">
        <v>44831</v>
      </c>
      <c r="B3024" s="916" t="s">
        <v>1899</v>
      </c>
      <c r="C3024" s="24" t="s">
        <v>21</v>
      </c>
      <c r="D3024" s="1013">
        <v>10000</v>
      </c>
      <c r="E3024" s="86"/>
      <c r="F3024" s="87">
        <f t="shared" si="48"/>
        <v>307636967</v>
      </c>
      <c r="G3024" s="60">
        <v>3</v>
      </c>
      <c r="H3024" s="29"/>
    </row>
    <row r="3025" spans="1:8" s="30" customFormat="1">
      <c r="A3025" s="915">
        <v>44831</v>
      </c>
      <c r="B3025" s="916" t="s">
        <v>1899</v>
      </c>
      <c r="C3025" s="24" t="s">
        <v>21</v>
      </c>
      <c r="D3025" s="1013">
        <v>21805</v>
      </c>
      <c r="E3025" s="86"/>
      <c r="F3025" s="87">
        <f t="shared" si="48"/>
        <v>307658772</v>
      </c>
      <c r="G3025" s="60">
        <v>3</v>
      </c>
      <c r="H3025" s="29"/>
    </row>
    <row r="3026" spans="1:8" s="30" customFormat="1">
      <c r="A3026" s="915">
        <v>44831</v>
      </c>
      <c r="B3026" s="916" t="s">
        <v>1899</v>
      </c>
      <c r="C3026" s="24" t="s">
        <v>21</v>
      </c>
      <c r="D3026" s="1013">
        <v>10000</v>
      </c>
      <c r="E3026" s="86"/>
      <c r="F3026" s="87">
        <f t="shared" si="48"/>
        <v>307668772</v>
      </c>
      <c r="G3026" s="60">
        <v>3</v>
      </c>
      <c r="H3026" s="29"/>
    </row>
    <row r="3027" spans="1:8" s="30" customFormat="1">
      <c r="A3027" s="915">
        <v>44831</v>
      </c>
      <c r="B3027" s="916" t="s">
        <v>1899</v>
      </c>
      <c r="C3027" s="24" t="s">
        <v>21</v>
      </c>
      <c r="D3027" s="1013">
        <v>20000</v>
      </c>
      <c r="E3027" s="86"/>
      <c r="F3027" s="87">
        <f t="shared" si="48"/>
        <v>307688772</v>
      </c>
      <c r="G3027" s="60">
        <v>3</v>
      </c>
      <c r="H3027" s="29"/>
    </row>
    <row r="3028" spans="1:8" s="30" customFormat="1">
      <c r="A3028" s="915">
        <v>44831</v>
      </c>
      <c r="B3028" s="916" t="s">
        <v>1899</v>
      </c>
      <c r="C3028" s="24" t="s">
        <v>21</v>
      </c>
      <c r="D3028" s="1013">
        <v>10000</v>
      </c>
      <c r="E3028" s="86"/>
      <c r="F3028" s="87">
        <f t="shared" si="48"/>
        <v>307698772</v>
      </c>
      <c r="G3028" s="60">
        <v>3</v>
      </c>
      <c r="H3028" s="29"/>
    </row>
    <row r="3029" spans="1:8" s="30" customFormat="1">
      <c r="A3029" s="915">
        <v>44831</v>
      </c>
      <c r="B3029" s="916" t="s">
        <v>1899</v>
      </c>
      <c r="C3029" s="24" t="s">
        <v>21</v>
      </c>
      <c r="D3029" s="1013">
        <v>10000</v>
      </c>
      <c r="E3029" s="86"/>
      <c r="F3029" s="87">
        <f t="shared" si="48"/>
        <v>307708772</v>
      </c>
      <c r="G3029" s="60">
        <v>3</v>
      </c>
      <c r="H3029" s="29"/>
    </row>
    <row r="3030" spans="1:8" s="30" customFormat="1">
      <c r="A3030" s="915">
        <v>44831</v>
      </c>
      <c r="B3030" s="916" t="s">
        <v>1899</v>
      </c>
      <c r="C3030" s="24" t="s">
        <v>21</v>
      </c>
      <c r="D3030" s="1013">
        <v>10000</v>
      </c>
      <c r="E3030" s="86"/>
      <c r="F3030" s="87">
        <f t="shared" si="48"/>
        <v>307718772</v>
      </c>
      <c r="G3030" s="60">
        <v>3</v>
      </c>
      <c r="H3030" s="29"/>
    </row>
    <row r="3031" spans="1:8" s="30" customFormat="1">
      <c r="A3031" s="915">
        <v>44831</v>
      </c>
      <c r="B3031" s="916" t="s">
        <v>1899</v>
      </c>
      <c r="C3031" s="24" t="s">
        <v>21</v>
      </c>
      <c r="D3031" s="1013">
        <v>1000</v>
      </c>
      <c r="E3031" s="86"/>
      <c r="F3031" s="87">
        <f t="shared" si="48"/>
        <v>307719772</v>
      </c>
      <c r="G3031" s="60">
        <v>3</v>
      </c>
      <c r="H3031" s="29"/>
    </row>
    <row r="3032" spans="1:8" s="30" customFormat="1">
      <c r="A3032" s="915">
        <v>44831</v>
      </c>
      <c r="B3032" s="916" t="s">
        <v>1899</v>
      </c>
      <c r="C3032" s="24" t="s">
        <v>21</v>
      </c>
      <c r="D3032" s="1013">
        <v>10000</v>
      </c>
      <c r="E3032" s="86"/>
      <c r="F3032" s="87">
        <f t="shared" si="48"/>
        <v>307729772</v>
      </c>
      <c r="G3032" s="60">
        <v>3</v>
      </c>
      <c r="H3032" s="29"/>
    </row>
    <row r="3033" spans="1:8" s="30" customFormat="1">
      <c r="A3033" s="915">
        <v>44831</v>
      </c>
      <c r="B3033" s="916" t="s">
        <v>1899</v>
      </c>
      <c r="C3033" s="24" t="s">
        <v>21</v>
      </c>
      <c r="D3033" s="1013">
        <v>10000</v>
      </c>
      <c r="E3033" s="86"/>
      <c r="F3033" s="87">
        <f t="shared" si="48"/>
        <v>307739772</v>
      </c>
      <c r="G3033" s="60">
        <v>3</v>
      </c>
      <c r="H3033" s="29"/>
    </row>
    <row r="3034" spans="1:8" s="30" customFormat="1">
      <c r="A3034" s="915">
        <v>44831</v>
      </c>
      <c r="B3034" s="916" t="s">
        <v>1899</v>
      </c>
      <c r="C3034" s="24" t="s">
        <v>21</v>
      </c>
      <c r="D3034" s="1013">
        <v>10000</v>
      </c>
      <c r="E3034" s="86"/>
      <c r="F3034" s="87">
        <f t="shared" si="48"/>
        <v>307749772</v>
      </c>
      <c r="G3034" s="60">
        <v>3</v>
      </c>
      <c r="H3034" s="29"/>
    </row>
    <row r="3035" spans="1:8" s="30" customFormat="1">
      <c r="A3035" s="915">
        <v>44831</v>
      </c>
      <c r="B3035" s="916" t="s">
        <v>1899</v>
      </c>
      <c r="C3035" s="24" t="s">
        <v>21</v>
      </c>
      <c r="D3035" s="1013">
        <v>10000</v>
      </c>
      <c r="E3035" s="86"/>
      <c r="F3035" s="87">
        <f t="shared" si="48"/>
        <v>307759772</v>
      </c>
      <c r="G3035" s="60">
        <v>3</v>
      </c>
      <c r="H3035" s="29"/>
    </row>
    <row r="3036" spans="1:8" s="30" customFormat="1">
      <c r="A3036" s="915">
        <v>44831</v>
      </c>
      <c r="B3036" s="916" t="s">
        <v>1899</v>
      </c>
      <c r="C3036" s="24" t="s">
        <v>21</v>
      </c>
      <c r="D3036" s="1013">
        <v>10000</v>
      </c>
      <c r="E3036" s="86"/>
      <c r="F3036" s="87">
        <f t="shared" si="48"/>
        <v>307769772</v>
      </c>
      <c r="G3036" s="60">
        <v>3</v>
      </c>
      <c r="H3036" s="29"/>
    </row>
    <row r="3037" spans="1:8" s="30" customFormat="1">
      <c r="A3037" s="915">
        <v>44831</v>
      </c>
      <c r="B3037" s="916" t="s">
        <v>1899</v>
      </c>
      <c r="C3037" s="24" t="s">
        <v>21</v>
      </c>
      <c r="D3037" s="1013">
        <v>10000</v>
      </c>
      <c r="E3037" s="86"/>
      <c r="F3037" s="87">
        <f t="shared" si="48"/>
        <v>307779772</v>
      </c>
      <c r="G3037" s="60">
        <v>3</v>
      </c>
      <c r="H3037" s="29"/>
    </row>
    <row r="3038" spans="1:8" s="30" customFormat="1">
      <c r="A3038" s="915">
        <v>44831</v>
      </c>
      <c r="B3038" s="916" t="s">
        <v>1899</v>
      </c>
      <c r="C3038" s="24" t="s">
        <v>21</v>
      </c>
      <c r="D3038" s="1013">
        <v>10000</v>
      </c>
      <c r="E3038" s="86"/>
      <c r="F3038" s="87">
        <f t="shared" si="48"/>
        <v>307789772</v>
      </c>
      <c r="G3038" s="60">
        <v>3</v>
      </c>
      <c r="H3038" s="29"/>
    </row>
    <row r="3039" spans="1:8" s="30" customFormat="1">
      <c r="A3039" s="915">
        <v>44831</v>
      </c>
      <c r="B3039" s="916" t="s">
        <v>1899</v>
      </c>
      <c r="C3039" s="24" t="s">
        <v>21</v>
      </c>
      <c r="D3039" s="1013">
        <v>10000</v>
      </c>
      <c r="E3039" s="86"/>
      <c r="F3039" s="87">
        <f t="shared" si="48"/>
        <v>307799772</v>
      </c>
      <c r="G3039" s="60">
        <v>3</v>
      </c>
      <c r="H3039" s="29"/>
    </row>
    <row r="3040" spans="1:8" s="30" customFormat="1">
      <c r="A3040" s="915">
        <v>44831</v>
      </c>
      <c r="B3040" s="916" t="s">
        <v>1899</v>
      </c>
      <c r="C3040" s="24" t="s">
        <v>21</v>
      </c>
      <c r="D3040" s="1013">
        <v>10000</v>
      </c>
      <c r="E3040" s="86"/>
      <c r="F3040" s="87">
        <f t="shared" si="48"/>
        <v>307809772</v>
      </c>
      <c r="G3040" s="60">
        <v>3</v>
      </c>
      <c r="H3040" s="29"/>
    </row>
    <row r="3041" spans="1:8" s="30" customFormat="1">
      <c r="A3041" s="915">
        <v>44831</v>
      </c>
      <c r="B3041" s="916" t="s">
        <v>1899</v>
      </c>
      <c r="C3041" s="24" t="s">
        <v>21</v>
      </c>
      <c r="D3041" s="1013">
        <v>10000</v>
      </c>
      <c r="E3041" s="86"/>
      <c r="F3041" s="87">
        <f t="shared" si="48"/>
        <v>307819772</v>
      </c>
      <c r="G3041" s="60">
        <v>3</v>
      </c>
      <c r="H3041" s="29"/>
    </row>
    <row r="3042" spans="1:8" s="30" customFormat="1">
      <c r="A3042" s="915">
        <v>44831</v>
      </c>
      <c r="B3042" s="916" t="s">
        <v>1899</v>
      </c>
      <c r="C3042" s="24" t="s">
        <v>21</v>
      </c>
      <c r="D3042" s="1013">
        <v>10000</v>
      </c>
      <c r="E3042" s="86"/>
      <c r="F3042" s="87">
        <f t="shared" si="48"/>
        <v>307829772</v>
      </c>
      <c r="G3042" s="60">
        <v>3</v>
      </c>
      <c r="H3042" s="29"/>
    </row>
    <row r="3043" spans="1:8" s="30" customFormat="1">
      <c r="A3043" s="915">
        <v>44831</v>
      </c>
      <c r="B3043" s="916" t="s">
        <v>1899</v>
      </c>
      <c r="C3043" s="24" t="s">
        <v>21</v>
      </c>
      <c r="D3043" s="1013">
        <v>10000</v>
      </c>
      <c r="E3043" s="86"/>
      <c r="F3043" s="87">
        <f t="shared" si="48"/>
        <v>307839772</v>
      </c>
      <c r="G3043" s="60">
        <v>3</v>
      </c>
      <c r="H3043" s="29"/>
    </row>
    <row r="3044" spans="1:8" s="30" customFormat="1">
      <c r="A3044" s="915">
        <v>44831</v>
      </c>
      <c r="B3044" s="916" t="s">
        <v>1899</v>
      </c>
      <c r="C3044" s="24" t="s">
        <v>21</v>
      </c>
      <c r="D3044" s="1013">
        <v>10000</v>
      </c>
      <c r="E3044" s="86"/>
      <c r="F3044" s="87">
        <f t="shared" ref="F3044:F3107" si="49">F3043+D3044-E3044</f>
        <v>307849772</v>
      </c>
      <c r="G3044" s="60">
        <v>3</v>
      </c>
      <c r="H3044" s="29"/>
    </row>
    <row r="3045" spans="1:8" s="30" customFormat="1">
      <c r="A3045" s="915">
        <v>44831</v>
      </c>
      <c r="B3045" s="916" t="s">
        <v>1899</v>
      </c>
      <c r="C3045" s="24" t="s">
        <v>21</v>
      </c>
      <c r="D3045" s="1013">
        <v>20000</v>
      </c>
      <c r="E3045" s="86"/>
      <c r="F3045" s="87">
        <f t="shared" si="49"/>
        <v>307869772</v>
      </c>
      <c r="G3045" s="60">
        <v>3</v>
      </c>
      <c r="H3045" s="29"/>
    </row>
    <row r="3046" spans="1:8" s="30" customFormat="1">
      <c r="A3046" s="915">
        <v>44831</v>
      </c>
      <c r="B3046" s="916" t="s">
        <v>1899</v>
      </c>
      <c r="C3046" s="24" t="s">
        <v>21</v>
      </c>
      <c r="D3046" s="1013">
        <v>10000</v>
      </c>
      <c r="E3046" s="86"/>
      <c r="F3046" s="87">
        <f t="shared" si="49"/>
        <v>307879772</v>
      </c>
      <c r="G3046" s="60">
        <v>3</v>
      </c>
      <c r="H3046" s="29"/>
    </row>
    <row r="3047" spans="1:8" s="30" customFormat="1">
      <c r="A3047" s="915">
        <v>44831</v>
      </c>
      <c r="B3047" s="916" t="s">
        <v>1899</v>
      </c>
      <c r="C3047" s="24" t="s">
        <v>21</v>
      </c>
      <c r="D3047" s="1013">
        <v>10000</v>
      </c>
      <c r="E3047" s="86"/>
      <c r="F3047" s="87">
        <f t="shared" si="49"/>
        <v>307889772</v>
      </c>
      <c r="G3047" s="60">
        <v>3</v>
      </c>
      <c r="H3047" s="29"/>
    </row>
    <row r="3048" spans="1:8" s="30" customFormat="1">
      <c r="A3048" s="915">
        <v>44831</v>
      </c>
      <c r="B3048" s="916" t="s">
        <v>1899</v>
      </c>
      <c r="C3048" s="24" t="s">
        <v>21</v>
      </c>
      <c r="D3048" s="1013">
        <v>10000</v>
      </c>
      <c r="E3048" s="86"/>
      <c r="F3048" s="87">
        <f t="shared" si="49"/>
        <v>307899772</v>
      </c>
      <c r="G3048" s="60">
        <v>3</v>
      </c>
      <c r="H3048" s="29"/>
    </row>
    <row r="3049" spans="1:8" s="30" customFormat="1">
      <c r="A3049" s="915">
        <v>44831</v>
      </c>
      <c r="B3049" s="916" t="s">
        <v>1899</v>
      </c>
      <c r="C3049" s="24" t="s">
        <v>21</v>
      </c>
      <c r="D3049" s="1013">
        <v>10000</v>
      </c>
      <c r="E3049" s="86"/>
      <c r="F3049" s="87">
        <f t="shared" si="49"/>
        <v>307909772</v>
      </c>
      <c r="G3049" s="60">
        <v>3</v>
      </c>
      <c r="H3049" s="29"/>
    </row>
    <row r="3050" spans="1:8" s="30" customFormat="1">
      <c r="A3050" s="915">
        <v>44832</v>
      </c>
      <c r="B3050" s="916" t="s">
        <v>1900</v>
      </c>
      <c r="C3050" s="24" t="s">
        <v>21</v>
      </c>
      <c r="D3050" s="1013">
        <v>10000</v>
      </c>
      <c r="E3050" s="86"/>
      <c r="F3050" s="87">
        <f t="shared" si="49"/>
        <v>307919772</v>
      </c>
      <c r="G3050" s="60">
        <v>3</v>
      </c>
      <c r="H3050" s="29"/>
    </row>
    <row r="3051" spans="1:8" s="30" customFormat="1">
      <c r="A3051" s="915">
        <v>44832</v>
      </c>
      <c r="B3051" s="916" t="s">
        <v>1900</v>
      </c>
      <c r="C3051" s="24" t="s">
        <v>21</v>
      </c>
      <c r="D3051" s="1013">
        <v>10000</v>
      </c>
      <c r="E3051" s="86"/>
      <c r="F3051" s="87">
        <f t="shared" si="49"/>
        <v>307929772</v>
      </c>
      <c r="G3051" s="60">
        <v>3</v>
      </c>
      <c r="H3051" s="29"/>
    </row>
    <row r="3052" spans="1:8" s="30" customFormat="1">
      <c r="A3052" s="915">
        <v>44832</v>
      </c>
      <c r="B3052" s="916" t="s">
        <v>1900</v>
      </c>
      <c r="C3052" s="24" t="s">
        <v>21</v>
      </c>
      <c r="D3052" s="1013">
        <v>10000</v>
      </c>
      <c r="E3052" s="86"/>
      <c r="F3052" s="87">
        <f t="shared" si="49"/>
        <v>307939772</v>
      </c>
      <c r="G3052" s="60">
        <v>3</v>
      </c>
      <c r="H3052" s="29"/>
    </row>
    <row r="3053" spans="1:8" s="30" customFormat="1">
      <c r="A3053" s="915">
        <v>44832</v>
      </c>
      <c r="B3053" s="916" t="s">
        <v>1900</v>
      </c>
      <c r="C3053" s="24" t="s">
        <v>21</v>
      </c>
      <c r="D3053" s="1013">
        <v>1</v>
      </c>
      <c r="E3053" s="86"/>
      <c r="F3053" s="87">
        <f t="shared" si="49"/>
        <v>307939773</v>
      </c>
      <c r="G3053" s="60">
        <v>3</v>
      </c>
      <c r="H3053" s="29"/>
    </row>
    <row r="3054" spans="1:8" s="30" customFormat="1">
      <c r="A3054" s="915">
        <v>44832</v>
      </c>
      <c r="B3054" s="916" t="s">
        <v>1900</v>
      </c>
      <c r="C3054" s="24" t="s">
        <v>21</v>
      </c>
      <c r="D3054" s="1013">
        <v>1</v>
      </c>
      <c r="E3054" s="86"/>
      <c r="F3054" s="87">
        <f t="shared" si="49"/>
        <v>307939774</v>
      </c>
      <c r="G3054" s="60">
        <v>3</v>
      </c>
      <c r="H3054" s="29"/>
    </row>
    <row r="3055" spans="1:8" s="30" customFormat="1">
      <c r="A3055" s="915">
        <v>44832</v>
      </c>
      <c r="B3055" s="916" t="s">
        <v>1900</v>
      </c>
      <c r="C3055" s="24" t="s">
        <v>21</v>
      </c>
      <c r="D3055" s="1013">
        <v>10000</v>
      </c>
      <c r="E3055" s="86"/>
      <c r="F3055" s="87">
        <f t="shared" si="49"/>
        <v>307949774</v>
      </c>
      <c r="G3055" s="60">
        <v>3</v>
      </c>
      <c r="H3055" s="29"/>
    </row>
    <row r="3056" spans="1:8" s="30" customFormat="1">
      <c r="A3056" s="915">
        <v>44832</v>
      </c>
      <c r="B3056" s="916" t="s">
        <v>1900</v>
      </c>
      <c r="C3056" s="24" t="s">
        <v>21</v>
      </c>
      <c r="D3056" s="1013">
        <v>10000</v>
      </c>
      <c r="E3056" s="86"/>
      <c r="F3056" s="87">
        <f t="shared" si="49"/>
        <v>307959774</v>
      </c>
      <c r="G3056" s="60">
        <v>3</v>
      </c>
      <c r="H3056" s="29"/>
    </row>
    <row r="3057" spans="1:8" s="30" customFormat="1">
      <c r="A3057" s="915">
        <v>44832</v>
      </c>
      <c r="B3057" s="916" t="s">
        <v>1900</v>
      </c>
      <c r="C3057" s="24" t="s">
        <v>21</v>
      </c>
      <c r="D3057" s="1013">
        <v>10000</v>
      </c>
      <c r="E3057" s="86"/>
      <c r="F3057" s="87">
        <f t="shared" si="49"/>
        <v>307969774</v>
      </c>
      <c r="G3057" s="60">
        <v>3</v>
      </c>
      <c r="H3057" s="29"/>
    </row>
    <row r="3058" spans="1:8" s="30" customFormat="1">
      <c r="A3058" s="915">
        <v>44832</v>
      </c>
      <c r="B3058" s="916" t="s">
        <v>1900</v>
      </c>
      <c r="C3058" s="24" t="s">
        <v>21</v>
      </c>
      <c r="D3058" s="1013">
        <v>10000</v>
      </c>
      <c r="E3058" s="86"/>
      <c r="F3058" s="87">
        <f t="shared" si="49"/>
        <v>307979774</v>
      </c>
      <c r="G3058" s="60">
        <v>3</v>
      </c>
      <c r="H3058" s="29"/>
    </row>
    <row r="3059" spans="1:8" s="30" customFormat="1">
      <c r="A3059" s="915">
        <v>44832</v>
      </c>
      <c r="B3059" s="916" t="s">
        <v>1900</v>
      </c>
      <c r="C3059" s="24" t="s">
        <v>21</v>
      </c>
      <c r="D3059" s="1013">
        <v>20000</v>
      </c>
      <c r="E3059" s="86"/>
      <c r="F3059" s="87">
        <f t="shared" si="49"/>
        <v>307999774</v>
      </c>
      <c r="G3059" s="60">
        <v>3</v>
      </c>
      <c r="H3059" s="29"/>
    </row>
    <row r="3060" spans="1:8" s="30" customFormat="1">
      <c r="A3060" s="915">
        <v>44832</v>
      </c>
      <c r="B3060" s="916" t="s">
        <v>1900</v>
      </c>
      <c r="C3060" s="24" t="s">
        <v>21</v>
      </c>
      <c r="D3060" s="1013">
        <v>20000</v>
      </c>
      <c r="E3060" s="86"/>
      <c r="F3060" s="87">
        <f t="shared" si="49"/>
        <v>308019774</v>
      </c>
      <c r="G3060" s="60">
        <v>3</v>
      </c>
      <c r="H3060" s="29"/>
    </row>
    <row r="3061" spans="1:8" s="30" customFormat="1">
      <c r="A3061" s="915">
        <v>44832</v>
      </c>
      <c r="B3061" s="916" t="s">
        <v>1900</v>
      </c>
      <c r="C3061" s="24" t="s">
        <v>21</v>
      </c>
      <c r="D3061" s="1013">
        <v>10000</v>
      </c>
      <c r="E3061" s="86"/>
      <c r="F3061" s="87">
        <f t="shared" si="49"/>
        <v>308029774</v>
      </c>
      <c r="G3061" s="60">
        <v>3</v>
      </c>
      <c r="H3061" s="29"/>
    </row>
    <row r="3062" spans="1:8" s="30" customFormat="1">
      <c r="A3062" s="915">
        <v>44832</v>
      </c>
      <c r="B3062" s="916" t="s">
        <v>1900</v>
      </c>
      <c r="C3062" s="24" t="s">
        <v>21</v>
      </c>
      <c r="D3062" s="1013">
        <v>10000</v>
      </c>
      <c r="E3062" s="86"/>
      <c r="F3062" s="87">
        <f t="shared" si="49"/>
        <v>308039774</v>
      </c>
      <c r="G3062" s="60">
        <v>3</v>
      </c>
      <c r="H3062" s="29"/>
    </row>
    <row r="3063" spans="1:8" s="30" customFormat="1">
      <c r="A3063" s="915">
        <v>44832</v>
      </c>
      <c r="B3063" s="916" t="s">
        <v>1900</v>
      </c>
      <c r="C3063" s="24" t="s">
        <v>21</v>
      </c>
      <c r="D3063" s="1013">
        <v>5000</v>
      </c>
      <c r="E3063" s="86"/>
      <c r="F3063" s="87">
        <f t="shared" si="49"/>
        <v>308044774</v>
      </c>
      <c r="G3063" s="60">
        <v>3</v>
      </c>
      <c r="H3063" s="29"/>
    </row>
    <row r="3064" spans="1:8" s="30" customFormat="1">
      <c r="A3064" s="915">
        <v>44832</v>
      </c>
      <c r="B3064" s="916" t="s">
        <v>1900</v>
      </c>
      <c r="C3064" s="24" t="s">
        <v>21</v>
      </c>
      <c r="D3064" s="1013">
        <v>10000</v>
      </c>
      <c r="E3064" s="86"/>
      <c r="F3064" s="87">
        <f t="shared" si="49"/>
        <v>308054774</v>
      </c>
      <c r="G3064" s="60">
        <v>3</v>
      </c>
      <c r="H3064" s="29"/>
    </row>
    <row r="3065" spans="1:8" s="30" customFormat="1">
      <c r="A3065" s="915">
        <v>44832</v>
      </c>
      <c r="B3065" s="916" t="s">
        <v>1900</v>
      </c>
      <c r="C3065" s="24" t="s">
        <v>21</v>
      </c>
      <c r="D3065" s="1013">
        <v>10000</v>
      </c>
      <c r="E3065" s="86"/>
      <c r="F3065" s="87">
        <f t="shared" si="49"/>
        <v>308064774</v>
      </c>
      <c r="G3065" s="60">
        <v>3</v>
      </c>
      <c r="H3065" s="29"/>
    </row>
    <row r="3066" spans="1:8" s="30" customFormat="1">
      <c r="A3066" s="915">
        <v>44832</v>
      </c>
      <c r="B3066" s="916" t="s">
        <v>1900</v>
      </c>
      <c r="C3066" s="24" t="s">
        <v>21</v>
      </c>
      <c r="D3066" s="1013">
        <v>10000</v>
      </c>
      <c r="E3066" s="86"/>
      <c r="F3066" s="87">
        <f t="shared" si="49"/>
        <v>308074774</v>
      </c>
      <c r="G3066" s="60">
        <v>3</v>
      </c>
      <c r="H3066" s="29"/>
    </row>
    <row r="3067" spans="1:8" s="30" customFormat="1">
      <c r="A3067" s="915">
        <v>44832</v>
      </c>
      <c r="B3067" s="916" t="s">
        <v>1900</v>
      </c>
      <c r="C3067" s="24" t="s">
        <v>21</v>
      </c>
      <c r="D3067" s="1013">
        <v>10000</v>
      </c>
      <c r="E3067" s="86"/>
      <c r="F3067" s="87">
        <f t="shared" si="49"/>
        <v>308084774</v>
      </c>
      <c r="G3067" s="60">
        <v>3</v>
      </c>
      <c r="H3067" s="29"/>
    </row>
    <row r="3068" spans="1:8" s="30" customFormat="1">
      <c r="A3068" s="915">
        <v>44832</v>
      </c>
      <c r="B3068" s="916" t="s">
        <v>1900</v>
      </c>
      <c r="C3068" s="24" t="s">
        <v>21</v>
      </c>
      <c r="D3068" s="1013">
        <v>10000</v>
      </c>
      <c r="E3068" s="86"/>
      <c r="F3068" s="87">
        <f t="shared" si="49"/>
        <v>308094774</v>
      </c>
      <c r="G3068" s="60">
        <v>3</v>
      </c>
      <c r="H3068" s="29"/>
    </row>
    <row r="3069" spans="1:8" s="30" customFormat="1">
      <c r="A3069" s="915">
        <v>44832</v>
      </c>
      <c r="B3069" s="916" t="s">
        <v>1900</v>
      </c>
      <c r="C3069" s="24" t="s">
        <v>21</v>
      </c>
      <c r="D3069" s="1013">
        <v>20000</v>
      </c>
      <c r="E3069" s="86"/>
      <c r="F3069" s="87">
        <f t="shared" si="49"/>
        <v>308114774</v>
      </c>
      <c r="G3069" s="60">
        <v>3</v>
      </c>
      <c r="H3069" s="29"/>
    </row>
    <row r="3070" spans="1:8" s="30" customFormat="1">
      <c r="A3070" s="915">
        <v>44832</v>
      </c>
      <c r="B3070" s="916" t="s">
        <v>1900</v>
      </c>
      <c r="C3070" s="24" t="s">
        <v>21</v>
      </c>
      <c r="D3070" s="1013">
        <v>10000</v>
      </c>
      <c r="E3070" s="86"/>
      <c r="F3070" s="87">
        <f t="shared" si="49"/>
        <v>308124774</v>
      </c>
      <c r="G3070" s="60">
        <v>3</v>
      </c>
      <c r="H3070" s="29"/>
    </row>
    <row r="3071" spans="1:8" s="30" customFormat="1">
      <c r="A3071" s="915">
        <v>44832</v>
      </c>
      <c r="B3071" s="916" t="s">
        <v>1900</v>
      </c>
      <c r="C3071" s="24" t="s">
        <v>21</v>
      </c>
      <c r="D3071" s="1013">
        <v>10000</v>
      </c>
      <c r="E3071" s="86"/>
      <c r="F3071" s="87">
        <f t="shared" si="49"/>
        <v>308134774</v>
      </c>
      <c r="G3071" s="60">
        <v>3</v>
      </c>
      <c r="H3071" s="29"/>
    </row>
    <row r="3072" spans="1:8" s="30" customFormat="1">
      <c r="A3072" s="915">
        <v>44832</v>
      </c>
      <c r="B3072" s="916" t="s">
        <v>1900</v>
      </c>
      <c r="C3072" s="24" t="s">
        <v>21</v>
      </c>
      <c r="D3072" s="1013">
        <v>10000</v>
      </c>
      <c r="E3072" s="86"/>
      <c r="F3072" s="87">
        <f t="shared" si="49"/>
        <v>308144774</v>
      </c>
      <c r="G3072" s="60">
        <v>3</v>
      </c>
      <c r="H3072" s="29"/>
    </row>
    <row r="3073" spans="1:8" s="30" customFormat="1">
      <c r="A3073" s="915">
        <v>44832</v>
      </c>
      <c r="B3073" s="916" t="s">
        <v>1900</v>
      </c>
      <c r="C3073" s="24" t="s">
        <v>21</v>
      </c>
      <c r="D3073" s="1013">
        <v>10000</v>
      </c>
      <c r="E3073" s="86"/>
      <c r="F3073" s="87">
        <f t="shared" si="49"/>
        <v>308154774</v>
      </c>
      <c r="G3073" s="60">
        <v>3</v>
      </c>
      <c r="H3073" s="29"/>
    </row>
    <row r="3074" spans="1:8" s="30" customFormat="1">
      <c r="A3074" s="915">
        <v>44832</v>
      </c>
      <c r="B3074" s="916" t="s">
        <v>1900</v>
      </c>
      <c r="C3074" s="24" t="s">
        <v>21</v>
      </c>
      <c r="D3074" s="1013">
        <v>10000</v>
      </c>
      <c r="E3074" s="86"/>
      <c r="F3074" s="87">
        <f t="shared" si="49"/>
        <v>308164774</v>
      </c>
      <c r="G3074" s="60">
        <v>3</v>
      </c>
      <c r="H3074" s="29"/>
    </row>
    <row r="3075" spans="1:8" s="30" customFormat="1">
      <c r="A3075" s="915">
        <v>44832</v>
      </c>
      <c r="B3075" s="916" t="s">
        <v>1900</v>
      </c>
      <c r="C3075" s="24" t="s">
        <v>21</v>
      </c>
      <c r="D3075" s="1013">
        <v>10000</v>
      </c>
      <c r="E3075" s="86"/>
      <c r="F3075" s="87">
        <f t="shared" si="49"/>
        <v>308174774</v>
      </c>
      <c r="G3075" s="60">
        <v>3</v>
      </c>
      <c r="H3075" s="29"/>
    </row>
    <row r="3076" spans="1:8" s="30" customFormat="1">
      <c r="A3076" s="915">
        <v>44832</v>
      </c>
      <c r="B3076" s="916" t="s">
        <v>1900</v>
      </c>
      <c r="C3076" s="24" t="s">
        <v>21</v>
      </c>
      <c r="D3076" s="1013">
        <v>10000</v>
      </c>
      <c r="E3076" s="86"/>
      <c r="F3076" s="87">
        <f t="shared" si="49"/>
        <v>308184774</v>
      </c>
      <c r="G3076" s="60">
        <v>3</v>
      </c>
      <c r="H3076" s="29"/>
    </row>
    <row r="3077" spans="1:8" s="30" customFormat="1">
      <c r="A3077" s="915">
        <v>44832</v>
      </c>
      <c r="B3077" s="916" t="s">
        <v>1900</v>
      </c>
      <c r="C3077" s="24" t="s">
        <v>21</v>
      </c>
      <c r="D3077" s="1013">
        <v>10000</v>
      </c>
      <c r="E3077" s="86"/>
      <c r="F3077" s="87">
        <f t="shared" si="49"/>
        <v>308194774</v>
      </c>
      <c r="G3077" s="60">
        <v>3</v>
      </c>
      <c r="H3077" s="29"/>
    </row>
    <row r="3078" spans="1:8" s="30" customFormat="1">
      <c r="A3078" s="915">
        <v>44832</v>
      </c>
      <c r="B3078" s="916" t="s">
        <v>1900</v>
      </c>
      <c r="C3078" s="24" t="s">
        <v>21</v>
      </c>
      <c r="D3078" s="1013">
        <v>10000</v>
      </c>
      <c r="E3078" s="86"/>
      <c r="F3078" s="87">
        <f t="shared" si="49"/>
        <v>308204774</v>
      </c>
      <c r="G3078" s="60">
        <v>3</v>
      </c>
      <c r="H3078" s="29"/>
    </row>
    <row r="3079" spans="1:8" s="30" customFormat="1">
      <c r="A3079" s="915">
        <v>44832</v>
      </c>
      <c r="B3079" s="916" t="s">
        <v>1900</v>
      </c>
      <c r="C3079" s="24" t="s">
        <v>21</v>
      </c>
      <c r="D3079" s="1013">
        <v>10000</v>
      </c>
      <c r="E3079" s="86"/>
      <c r="F3079" s="87">
        <f t="shared" si="49"/>
        <v>308214774</v>
      </c>
      <c r="G3079" s="60">
        <v>3</v>
      </c>
      <c r="H3079" s="29"/>
    </row>
    <row r="3080" spans="1:8" s="30" customFormat="1">
      <c r="A3080" s="915">
        <v>44832</v>
      </c>
      <c r="B3080" s="916" t="s">
        <v>1900</v>
      </c>
      <c r="C3080" s="24" t="s">
        <v>21</v>
      </c>
      <c r="D3080" s="1013">
        <v>10000</v>
      </c>
      <c r="E3080" s="86"/>
      <c r="F3080" s="87">
        <f t="shared" si="49"/>
        <v>308224774</v>
      </c>
      <c r="G3080" s="60">
        <v>3</v>
      </c>
      <c r="H3080" s="29"/>
    </row>
    <row r="3081" spans="1:8" s="30" customFormat="1">
      <c r="A3081" s="915">
        <v>44832</v>
      </c>
      <c r="B3081" s="916" t="s">
        <v>1900</v>
      </c>
      <c r="C3081" s="24" t="s">
        <v>21</v>
      </c>
      <c r="D3081" s="1013">
        <v>10000</v>
      </c>
      <c r="E3081" s="86"/>
      <c r="F3081" s="87">
        <f t="shared" si="49"/>
        <v>308234774</v>
      </c>
      <c r="G3081" s="60">
        <v>3</v>
      </c>
      <c r="H3081" s="29"/>
    </row>
    <row r="3082" spans="1:8" s="30" customFormat="1">
      <c r="A3082" s="915">
        <v>44832</v>
      </c>
      <c r="B3082" s="916" t="s">
        <v>1900</v>
      </c>
      <c r="C3082" s="24" t="s">
        <v>21</v>
      </c>
      <c r="D3082" s="1013">
        <v>10000</v>
      </c>
      <c r="E3082" s="86"/>
      <c r="F3082" s="87">
        <f t="shared" si="49"/>
        <v>308244774</v>
      </c>
      <c r="G3082" s="60">
        <v>3</v>
      </c>
      <c r="H3082" s="29"/>
    </row>
    <row r="3083" spans="1:8" s="30" customFormat="1">
      <c r="A3083" s="915">
        <v>44832</v>
      </c>
      <c r="B3083" s="916" t="s">
        <v>1900</v>
      </c>
      <c r="C3083" s="24" t="s">
        <v>21</v>
      </c>
      <c r="D3083" s="1013">
        <v>20000</v>
      </c>
      <c r="E3083" s="86"/>
      <c r="F3083" s="87">
        <f t="shared" si="49"/>
        <v>308264774</v>
      </c>
      <c r="G3083" s="60">
        <v>3</v>
      </c>
      <c r="H3083" s="29"/>
    </row>
    <row r="3084" spans="1:8" s="30" customFormat="1">
      <c r="A3084" s="915">
        <v>44832</v>
      </c>
      <c r="B3084" s="916" t="s">
        <v>1900</v>
      </c>
      <c r="C3084" s="24" t="s">
        <v>21</v>
      </c>
      <c r="D3084" s="1013">
        <v>10000</v>
      </c>
      <c r="E3084" s="86"/>
      <c r="F3084" s="87">
        <f t="shared" si="49"/>
        <v>308274774</v>
      </c>
      <c r="G3084" s="60">
        <v>3</v>
      </c>
      <c r="H3084" s="29"/>
    </row>
    <row r="3085" spans="1:8" s="30" customFormat="1">
      <c r="A3085" s="915">
        <v>44832</v>
      </c>
      <c r="B3085" s="916" t="s">
        <v>1900</v>
      </c>
      <c r="C3085" s="24" t="s">
        <v>21</v>
      </c>
      <c r="D3085" s="1013">
        <v>10000</v>
      </c>
      <c r="E3085" s="86"/>
      <c r="F3085" s="87">
        <f t="shared" si="49"/>
        <v>308284774</v>
      </c>
      <c r="G3085" s="60">
        <v>3</v>
      </c>
      <c r="H3085" s="29"/>
    </row>
    <row r="3086" spans="1:8" s="30" customFormat="1">
      <c r="A3086" s="915">
        <v>44832</v>
      </c>
      <c r="B3086" s="916" t="s">
        <v>1900</v>
      </c>
      <c r="C3086" s="24" t="s">
        <v>21</v>
      </c>
      <c r="D3086" s="1013">
        <v>10000</v>
      </c>
      <c r="E3086" s="86"/>
      <c r="F3086" s="87">
        <f t="shared" si="49"/>
        <v>308294774</v>
      </c>
      <c r="G3086" s="60">
        <v>3</v>
      </c>
      <c r="H3086" s="29"/>
    </row>
    <row r="3087" spans="1:8" s="30" customFormat="1">
      <c r="A3087" s="915">
        <v>44832</v>
      </c>
      <c r="B3087" s="916" t="s">
        <v>1900</v>
      </c>
      <c r="C3087" s="24" t="s">
        <v>21</v>
      </c>
      <c r="D3087" s="1013">
        <v>10000</v>
      </c>
      <c r="E3087" s="86"/>
      <c r="F3087" s="87">
        <f t="shared" si="49"/>
        <v>308304774</v>
      </c>
      <c r="G3087" s="60">
        <v>3</v>
      </c>
      <c r="H3087" s="29"/>
    </row>
    <row r="3088" spans="1:8" s="30" customFormat="1">
      <c r="A3088" s="915">
        <v>44832</v>
      </c>
      <c r="B3088" s="916" t="s">
        <v>1900</v>
      </c>
      <c r="C3088" s="24" t="s">
        <v>21</v>
      </c>
      <c r="D3088" s="1013">
        <v>10000</v>
      </c>
      <c r="E3088" s="86"/>
      <c r="F3088" s="87">
        <f t="shared" si="49"/>
        <v>308314774</v>
      </c>
      <c r="G3088" s="60">
        <v>3</v>
      </c>
      <c r="H3088" s="29"/>
    </row>
    <row r="3089" spans="1:8" s="30" customFormat="1">
      <c r="A3089" s="915">
        <v>44832</v>
      </c>
      <c r="B3089" s="916" t="s">
        <v>1900</v>
      </c>
      <c r="C3089" s="24" t="s">
        <v>21</v>
      </c>
      <c r="D3089" s="1013">
        <v>10000</v>
      </c>
      <c r="E3089" s="86"/>
      <c r="F3089" s="87">
        <f t="shared" si="49"/>
        <v>308324774</v>
      </c>
      <c r="G3089" s="60">
        <v>3</v>
      </c>
      <c r="H3089" s="29"/>
    </row>
    <row r="3090" spans="1:8" s="30" customFormat="1">
      <c r="A3090" s="915">
        <v>44832</v>
      </c>
      <c r="B3090" s="916" t="s">
        <v>1900</v>
      </c>
      <c r="C3090" s="24" t="s">
        <v>21</v>
      </c>
      <c r="D3090" s="1013">
        <v>10000</v>
      </c>
      <c r="E3090" s="86"/>
      <c r="F3090" s="87">
        <f t="shared" si="49"/>
        <v>308334774</v>
      </c>
      <c r="G3090" s="60">
        <v>3</v>
      </c>
      <c r="H3090" s="29"/>
    </row>
    <row r="3091" spans="1:8" s="30" customFormat="1">
      <c r="A3091" s="915">
        <v>44832</v>
      </c>
      <c r="B3091" s="916" t="s">
        <v>1900</v>
      </c>
      <c r="C3091" s="24" t="s">
        <v>21</v>
      </c>
      <c r="D3091" s="1013">
        <v>10000</v>
      </c>
      <c r="E3091" s="86"/>
      <c r="F3091" s="87">
        <f t="shared" si="49"/>
        <v>308344774</v>
      </c>
      <c r="G3091" s="60">
        <v>3</v>
      </c>
      <c r="H3091" s="29"/>
    </row>
    <row r="3092" spans="1:8" s="30" customFormat="1">
      <c r="A3092" s="915">
        <v>44832</v>
      </c>
      <c r="B3092" s="916" t="s">
        <v>1900</v>
      </c>
      <c r="C3092" s="24" t="s">
        <v>21</v>
      </c>
      <c r="D3092" s="1013">
        <v>10000</v>
      </c>
      <c r="E3092" s="86"/>
      <c r="F3092" s="87">
        <f t="shared" si="49"/>
        <v>308354774</v>
      </c>
      <c r="G3092" s="60">
        <v>3</v>
      </c>
      <c r="H3092" s="29"/>
    </row>
    <row r="3093" spans="1:8" s="30" customFormat="1">
      <c r="A3093" s="915">
        <v>44832</v>
      </c>
      <c r="B3093" s="916" t="s">
        <v>1900</v>
      </c>
      <c r="C3093" s="24" t="s">
        <v>21</v>
      </c>
      <c r="D3093" s="1013">
        <v>10000</v>
      </c>
      <c r="E3093" s="86"/>
      <c r="F3093" s="87">
        <f t="shared" si="49"/>
        <v>308364774</v>
      </c>
      <c r="G3093" s="60">
        <v>3</v>
      </c>
      <c r="H3093" s="29"/>
    </row>
    <row r="3094" spans="1:8" s="30" customFormat="1">
      <c r="A3094" s="915">
        <v>44832</v>
      </c>
      <c r="B3094" s="916" t="s">
        <v>1900</v>
      </c>
      <c r="C3094" s="24" t="s">
        <v>21</v>
      </c>
      <c r="D3094" s="1013">
        <v>10000</v>
      </c>
      <c r="E3094" s="86"/>
      <c r="F3094" s="87">
        <f t="shared" si="49"/>
        <v>308374774</v>
      </c>
      <c r="G3094" s="60">
        <v>3</v>
      </c>
      <c r="H3094" s="29"/>
    </row>
    <row r="3095" spans="1:8" s="30" customFormat="1">
      <c r="A3095" s="915">
        <v>44832</v>
      </c>
      <c r="B3095" s="916" t="s">
        <v>1900</v>
      </c>
      <c r="C3095" s="24" t="s">
        <v>21</v>
      </c>
      <c r="D3095" s="1013">
        <v>10000</v>
      </c>
      <c r="E3095" s="86"/>
      <c r="F3095" s="87">
        <f t="shared" si="49"/>
        <v>308384774</v>
      </c>
      <c r="G3095" s="60">
        <v>3</v>
      </c>
      <c r="H3095" s="29"/>
    </row>
    <row r="3096" spans="1:8" s="30" customFormat="1">
      <c r="A3096" s="915">
        <v>44832</v>
      </c>
      <c r="B3096" s="916" t="s">
        <v>1900</v>
      </c>
      <c r="C3096" s="24" t="s">
        <v>21</v>
      </c>
      <c r="D3096" s="1013">
        <v>10000</v>
      </c>
      <c r="E3096" s="86"/>
      <c r="F3096" s="87">
        <f t="shared" si="49"/>
        <v>308394774</v>
      </c>
      <c r="G3096" s="60">
        <v>3</v>
      </c>
      <c r="H3096" s="29"/>
    </row>
    <row r="3097" spans="1:8" s="30" customFormat="1">
      <c r="A3097" s="915">
        <v>44832</v>
      </c>
      <c r="B3097" s="916" t="s">
        <v>1900</v>
      </c>
      <c r="C3097" s="24" t="s">
        <v>21</v>
      </c>
      <c r="D3097" s="1013">
        <v>10000</v>
      </c>
      <c r="E3097" s="86"/>
      <c r="F3097" s="87">
        <f t="shared" si="49"/>
        <v>308404774</v>
      </c>
      <c r="G3097" s="60">
        <v>3</v>
      </c>
      <c r="H3097" s="29"/>
    </row>
    <row r="3098" spans="1:8" s="30" customFormat="1">
      <c r="A3098" s="915">
        <v>44833</v>
      </c>
      <c r="B3098" s="916" t="s">
        <v>1901</v>
      </c>
      <c r="C3098" s="24" t="s">
        <v>21</v>
      </c>
      <c r="D3098" s="1013">
        <v>10000</v>
      </c>
      <c r="E3098" s="86"/>
      <c r="F3098" s="87">
        <f t="shared" si="49"/>
        <v>308414774</v>
      </c>
      <c r="G3098" s="60">
        <v>3</v>
      </c>
      <c r="H3098" s="29"/>
    </row>
    <row r="3099" spans="1:8" s="30" customFormat="1">
      <c r="A3099" s="915">
        <v>44833</v>
      </c>
      <c r="B3099" s="916" t="s">
        <v>1901</v>
      </c>
      <c r="C3099" s="106" t="s">
        <v>2116</v>
      </c>
      <c r="D3099" s="1013">
        <v>3000000</v>
      </c>
      <c r="E3099" s="86"/>
      <c r="F3099" s="87">
        <f t="shared" si="49"/>
        <v>311414774</v>
      </c>
      <c r="G3099" s="60">
        <v>3</v>
      </c>
      <c r="H3099" s="29"/>
    </row>
    <row r="3100" spans="1:8" s="30" customFormat="1">
      <c r="A3100" s="915">
        <v>44833</v>
      </c>
      <c r="B3100" s="916" t="s">
        <v>1901</v>
      </c>
      <c r="C3100" s="24" t="s">
        <v>21</v>
      </c>
      <c r="D3100" s="1013">
        <v>10000</v>
      </c>
      <c r="E3100" s="86"/>
      <c r="F3100" s="87">
        <f t="shared" si="49"/>
        <v>311424774</v>
      </c>
      <c r="G3100" s="60">
        <v>3</v>
      </c>
      <c r="H3100" s="29"/>
    </row>
    <row r="3101" spans="1:8" s="30" customFormat="1">
      <c r="A3101" s="915">
        <v>44833</v>
      </c>
      <c r="B3101" s="916" t="s">
        <v>1901</v>
      </c>
      <c r="C3101" s="24" t="s">
        <v>21</v>
      </c>
      <c r="D3101" s="1013">
        <v>10000</v>
      </c>
      <c r="E3101" s="86"/>
      <c r="F3101" s="87">
        <f t="shared" si="49"/>
        <v>311434774</v>
      </c>
      <c r="G3101" s="60">
        <v>3</v>
      </c>
      <c r="H3101" s="29"/>
    </row>
    <row r="3102" spans="1:8" s="30" customFormat="1">
      <c r="A3102" s="915">
        <v>44833</v>
      </c>
      <c r="B3102" s="916" t="s">
        <v>1901</v>
      </c>
      <c r="C3102" s="24" t="s">
        <v>21</v>
      </c>
      <c r="D3102" s="1013">
        <v>20000</v>
      </c>
      <c r="E3102" s="86"/>
      <c r="F3102" s="87">
        <f t="shared" si="49"/>
        <v>311454774</v>
      </c>
      <c r="G3102" s="60">
        <v>3</v>
      </c>
      <c r="H3102" s="29"/>
    </row>
    <row r="3103" spans="1:8" s="30" customFormat="1">
      <c r="A3103" s="915">
        <v>44833</v>
      </c>
      <c r="B3103" s="916" t="s">
        <v>1901</v>
      </c>
      <c r="C3103" s="106" t="s">
        <v>243</v>
      </c>
      <c r="D3103" s="1013">
        <v>100000</v>
      </c>
      <c r="E3103" s="86"/>
      <c r="F3103" s="87">
        <f t="shared" si="49"/>
        <v>311554774</v>
      </c>
      <c r="G3103" s="60">
        <v>3</v>
      </c>
      <c r="H3103" s="29"/>
    </row>
    <row r="3104" spans="1:8" s="30" customFormat="1">
      <c r="A3104" s="915">
        <v>44833</v>
      </c>
      <c r="B3104" s="916" t="s">
        <v>1901</v>
      </c>
      <c r="C3104" s="24" t="s">
        <v>21</v>
      </c>
      <c r="D3104" s="1013">
        <v>10000</v>
      </c>
      <c r="E3104" s="86"/>
      <c r="F3104" s="87">
        <f t="shared" si="49"/>
        <v>311564774</v>
      </c>
      <c r="G3104" s="60">
        <v>3</v>
      </c>
      <c r="H3104" s="29"/>
    </row>
    <row r="3105" spans="1:8" s="30" customFormat="1">
      <c r="A3105" s="915">
        <v>44833</v>
      </c>
      <c r="B3105" s="916" t="s">
        <v>1901</v>
      </c>
      <c r="C3105" s="24" t="s">
        <v>21</v>
      </c>
      <c r="D3105" s="1013">
        <v>20000</v>
      </c>
      <c r="E3105" s="86"/>
      <c r="F3105" s="87">
        <f t="shared" si="49"/>
        <v>311584774</v>
      </c>
      <c r="G3105" s="60">
        <v>3</v>
      </c>
      <c r="H3105" s="29"/>
    </row>
    <row r="3106" spans="1:8" s="30" customFormat="1">
      <c r="A3106" s="915">
        <v>44833</v>
      </c>
      <c r="B3106" s="916" t="s">
        <v>1901</v>
      </c>
      <c r="C3106" s="24" t="s">
        <v>21</v>
      </c>
      <c r="D3106" s="1013">
        <v>10000</v>
      </c>
      <c r="E3106" s="86"/>
      <c r="F3106" s="87">
        <f t="shared" si="49"/>
        <v>311594774</v>
      </c>
      <c r="G3106" s="60">
        <v>3</v>
      </c>
      <c r="H3106" s="29"/>
    </row>
    <row r="3107" spans="1:8" s="30" customFormat="1">
      <c r="A3107" s="915">
        <v>44833</v>
      </c>
      <c r="B3107" s="916" t="s">
        <v>1901</v>
      </c>
      <c r="C3107" s="24" t="s">
        <v>21</v>
      </c>
      <c r="D3107" s="1013">
        <v>20000</v>
      </c>
      <c r="E3107" s="86"/>
      <c r="F3107" s="87">
        <f t="shared" si="49"/>
        <v>311614774</v>
      </c>
      <c r="G3107" s="60">
        <v>3</v>
      </c>
      <c r="H3107" s="29"/>
    </row>
    <row r="3108" spans="1:8" s="30" customFormat="1">
      <c r="A3108" s="915">
        <v>44834</v>
      </c>
      <c r="B3108" s="916" t="s">
        <v>1902</v>
      </c>
      <c r="C3108" s="24" t="s">
        <v>21</v>
      </c>
      <c r="D3108" s="1013">
        <v>30000</v>
      </c>
      <c r="E3108" s="86"/>
      <c r="F3108" s="87">
        <f t="shared" ref="F3108:F3118" si="50">F3107+D3108-E3108</f>
        <v>311644774</v>
      </c>
      <c r="G3108" s="60">
        <v>3</v>
      </c>
      <c r="H3108" s="29"/>
    </row>
    <row r="3109" spans="1:8" s="30" customFormat="1">
      <c r="A3109" s="915">
        <v>44834</v>
      </c>
      <c r="B3109" s="916" t="s">
        <v>1902</v>
      </c>
      <c r="C3109" s="24" t="s">
        <v>21</v>
      </c>
      <c r="D3109" s="1013">
        <v>20000</v>
      </c>
      <c r="E3109" s="86"/>
      <c r="F3109" s="87">
        <f t="shared" si="50"/>
        <v>311664774</v>
      </c>
      <c r="G3109" s="60">
        <v>3</v>
      </c>
      <c r="H3109" s="29"/>
    </row>
    <row r="3110" spans="1:8" s="30" customFormat="1">
      <c r="A3110" s="915">
        <v>44834</v>
      </c>
      <c r="B3110" s="916" t="s">
        <v>1902</v>
      </c>
      <c r="C3110" s="24" t="s">
        <v>21</v>
      </c>
      <c r="D3110" s="1013">
        <v>21106</v>
      </c>
      <c r="E3110" s="86"/>
      <c r="F3110" s="87">
        <f t="shared" si="50"/>
        <v>311685880</v>
      </c>
      <c r="G3110" s="60">
        <v>3</v>
      </c>
      <c r="H3110" s="29"/>
    </row>
    <row r="3111" spans="1:8" s="30" customFormat="1">
      <c r="A3111" s="915">
        <v>44834</v>
      </c>
      <c r="B3111" s="916" t="s">
        <v>1902</v>
      </c>
      <c r="C3111" s="24" t="s">
        <v>21</v>
      </c>
      <c r="D3111" s="1013">
        <v>10000</v>
      </c>
      <c r="E3111" s="86"/>
      <c r="F3111" s="87">
        <f t="shared" si="50"/>
        <v>311695880</v>
      </c>
      <c r="G3111" s="60">
        <v>3</v>
      </c>
      <c r="H3111" s="29"/>
    </row>
    <row r="3112" spans="1:8" s="30" customFormat="1">
      <c r="A3112" s="915">
        <v>44834</v>
      </c>
      <c r="B3112" s="916" t="s">
        <v>1902</v>
      </c>
      <c r="C3112" s="24" t="s">
        <v>21</v>
      </c>
      <c r="D3112" s="1013">
        <v>20000</v>
      </c>
      <c r="E3112" s="86"/>
      <c r="F3112" s="87">
        <f t="shared" si="50"/>
        <v>311715880</v>
      </c>
      <c r="G3112" s="60">
        <v>3</v>
      </c>
      <c r="H3112" s="29"/>
    </row>
    <row r="3113" spans="1:8" s="30" customFormat="1">
      <c r="A3113" s="915">
        <v>44834</v>
      </c>
      <c r="B3113" s="916" t="s">
        <v>1902</v>
      </c>
      <c r="C3113" s="24" t="s">
        <v>21</v>
      </c>
      <c r="D3113" s="1013">
        <v>10000</v>
      </c>
      <c r="E3113" s="86"/>
      <c r="F3113" s="87">
        <f t="shared" si="50"/>
        <v>311725880</v>
      </c>
      <c r="G3113" s="60">
        <v>3</v>
      </c>
      <c r="H3113" s="29"/>
    </row>
    <row r="3114" spans="1:8" s="30" customFormat="1">
      <c r="A3114" s="915">
        <v>44834</v>
      </c>
      <c r="B3114" s="916" t="s">
        <v>1902</v>
      </c>
      <c r="C3114" s="24" t="s">
        <v>21</v>
      </c>
      <c r="D3114" s="1013">
        <v>10000</v>
      </c>
      <c r="E3114" s="86"/>
      <c r="F3114" s="87">
        <f t="shared" si="50"/>
        <v>311735880</v>
      </c>
      <c r="G3114" s="60">
        <v>3</v>
      </c>
      <c r="H3114" s="29"/>
    </row>
    <row r="3115" spans="1:8" s="30" customFormat="1">
      <c r="A3115" s="915">
        <v>44834</v>
      </c>
      <c r="B3115" s="916" t="s">
        <v>1902</v>
      </c>
      <c r="C3115" s="106" t="s">
        <v>307</v>
      </c>
      <c r="D3115" s="1013">
        <v>200959</v>
      </c>
      <c r="E3115" s="86"/>
      <c r="F3115" s="87">
        <f t="shared" si="50"/>
        <v>311936839</v>
      </c>
      <c r="G3115" s="60">
        <v>3</v>
      </c>
      <c r="H3115" s="29"/>
    </row>
    <row r="3116" spans="1:8" s="30" customFormat="1">
      <c r="A3116" s="915">
        <v>44834</v>
      </c>
      <c r="B3116" s="916" t="s">
        <v>1902</v>
      </c>
      <c r="C3116" s="24" t="s">
        <v>21</v>
      </c>
      <c r="D3116" s="1013">
        <v>26736</v>
      </c>
      <c r="E3116" s="86"/>
      <c r="F3116" s="87">
        <f t="shared" si="50"/>
        <v>311963575</v>
      </c>
      <c r="G3116" s="60">
        <v>3</v>
      </c>
      <c r="H3116" s="29"/>
    </row>
    <row r="3117" spans="1:8" s="30" customFormat="1">
      <c r="A3117" s="915">
        <v>44834</v>
      </c>
      <c r="B3117" s="916" t="s">
        <v>1902</v>
      </c>
      <c r="C3117" s="24" t="s">
        <v>21</v>
      </c>
      <c r="D3117" s="1013">
        <v>23000</v>
      </c>
      <c r="E3117" s="86"/>
      <c r="F3117" s="87">
        <f t="shared" si="50"/>
        <v>311986575</v>
      </c>
      <c r="G3117" s="60">
        <v>3</v>
      </c>
      <c r="H3117" s="29"/>
    </row>
    <row r="3118" spans="1:8" s="30" customFormat="1">
      <c r="A3118" s="915">
        <v>44834</v>
      </c>
      <c r="B3118" s="916" t="s">
        <v>1902</v>
      </c>
      <c r="C3118" s="24" t="s">
        <v>21</v>
      </c>
      <c r="D3118" s="1013">
        <v>20000</v>
      </c>
      <c r="E3118" s="86"/>
      <c r="F3118" s="87">
        <f t="shared" si="50"/>
        <v>312006575</v>
      </c>
      <c r="G3118" s="60">
        <v>3</v>
      </c>
      <c r="H3118" s="29"/>
    </row>
    <row r="3119" spans="1:8" s="30" customFormat="1">
      <c r="A3119" s="915"/>
      <c r="B3119" s="916"/>
      <c r="C3119" s="40" t="s">
        <v>1375</v>
      </c>
      <c r="D3119" s="94">
        <f>SUM(D2211:D3118)</f>
        <v>36219898</v>
      </c>
      <c r="E3119" s="94">
        <f>SUM(E2211:E3118)</f>
        <v>22000</v>
      </c>
      <c r="F3119" s="71">
        <f>F2210+D3119-E3119</f>
        <v>312006575</v>
      </c>
      <c r="G3119" s="60"/>
      <c r="H3119" s="29"/>
    </row>
    <row r="3120" spans="1:8" s="30" customFormat="1" ht="13.5" thickBot="1">
      <c r="A3120" s="926"/>
      <c r="B3120" s="922"/>
      <c r="C3120" s="44"/>
      <c r="D3120" s="923"/>
      <c r="E3120" s="923"/>
      <c r="F3120" s="45"/>
      <c r="G3120" s="104"/>
      <c r="H3120" s="29"/>
    </row>
    <row r="3121" spans="1:8" s="30" customFormat="1" ht="13.5" thickTop="1">
      <c r="A3121" s="924" t="s">
        <v>2117</v>
      </c>
      <c r="B3121" s="925"/>
      <c r="C3121" s="927" t="s">
        <v>1476</v>
      </c>
      <c r="D3121" s="954"/>
      <c r="E3121" s="954"/>
      <c r="F3121" s="97">
        <f>F3119</f>
        <v>312006575</v>
      </c>
      <c r="G3121" s="105"/>
      <c r="H3121" s="29"/>
    </row>
    <row r="3122" spans="1:8" s="30" customFormat="1">
      <c r="A3122" s="915">
        <v>44835</v>
      </c>
      <c r="B3122" s="916" t="s">
        <v>1903</v>
      </c>
      <c r="C3122" s="106" t="s">
        <v>973</v>
      </c>
      <c r="D3122" s="1014">
        <v>200000</v>
      </c>
      <c r="E3122" s="86"/>
      <c r="F3122" s="87">
        <f>F3121+D3122-E3122</f>
        <v>312206575</v>
      </c>
      <c r="G3122" s="60">
        <v>3</v>
      </c>
      <c r="H3122" s="29"/>
    </row>
    <row r="3123" spans="1:8" s="30" customFormat="1">
      <c r="A3123" s="915">
        <v>44835</v>
      </c>
      <c r="B3123" s="916" t="s">
        <v>1903</v>
      </c>
      <c r="C3123" s="106" t="s">
        <v>246</v>
      </c>
      <c r="D3123" s="1014">
        <v>200000</v>
      </c>
      <c r="E3123" s="86"/>
      <c r="F3123" s="87">
        <f t="shared" ref="F3123:F3186" si="51">F3122+D3123-E3123</f>
        <v>312406575</v>
      </c>
      <c r="G3123" s="60">
        <v>3</v>
      </c>
      <c r="H3123" s="29"/>
    </row>
    <row r="3124" spans="1:8" s="30" customFormat="1">
      <c r="A3124" s="915">
        <v>44835</v>
      </c>
      <c r="B3124" s="916" t="s">
        <v>1903</v>
      </c>
      <c r="C3124" s="24" t="s">
        <v>21</v>
      </c>
      <c r="D3124" s="1014">
        <v>25000</v>
      </c>
      <c r="E3124" s="86"/>
      <c r="F3124" s="87">
        <f t="shared" si="51"/>
        <v>312431575</v>
      </c>
      <c r="G3124" s="60">
        <v>3</v>
      </c>
      <c r="H3124" s="29"/>
    </row>
    <row r="3125" spans="1:8" s="30" customFormat="1">
      <c r="A3125" s="915">
        <v>44835</v>
      </c>
      <c r="B3125" s="916" t="s">
        <v>1903</v>
      </c>
      <c r="C3125" s="106" t="s">
        <v>1990</v>
      </c>
      <c r="D3125" s="1014">
        <v>200000</v>
      </c>
      <c r="E3125" s="86"/>
      <c r="F3125" s="87">
        <f t="shared" si="51"/>
        <v>312631575</v>
      </c>
      <c r="G3125" s="60">
        <v>3</v>
      </c>
      <c r="H3125" s="29"/>
    </row>
    <row r="3126" spans="1:8" s="30" customFormat="1">
      <c r="A3126" s="915">
        <v>44835</v>
      </c>
      <c r="B3126" s="916" t="s">
        <v>1903</v>
      </c>
      <c r="C3126" s="24" t="s">
        <v>21</v>
      </c>
      <c r="D3126" s="1014">
        <v>10000</v>
      </c>
      <c r="E3126" s="86"/>
      <c r="F3126" s="87">
        <f t="shared" si="51"/>
        <v>312641575</v>
      </c>
      <c r="G3126" s="60">
        <v>3</v>
      </c>
      <c r="H3126" s="29"/>
    </row>
    <row r="3127" spans="1:8" s="30" customFormat="1">
      <c r="A3127" s="915">
        <v>44835</v>
      </c>
      <c r="B3127" s="916" t="s">
        <v>1903</v>
      </c>
      <c r="C3127" s="24" t="s">
        <v>21</v>
      </c>
      <c r="D3127" s="1014">
        <v>10000</v>
      </c>
      <c r="E3127" s="86"/>
      <c r="F3127" s="87">
        <f t="shared" si="51"/>
        <v>312651575</v>
      </c>
      <c r="G3127" s="60">
        <v>3</v>
      </c>
      <c r="H3127" s="29"/>
    </row>
    <row r="3128" spans="1:8" s="30" customFormat="1">
      <c r="A3128" s="915">
        <v>44835</v>
      </c>
      <c r="B3128" s="916" t="s">
        <v>1903</v>
      </c>
      <c r="C3128" s="106" t="s">
        <v>974</v>
      </c>
      <c r="D3128" s="1014">
        <v>1000000</v>
      </c>
      <c r="E3128" s="86"/>
      <c r="F3128" s="87">
        <f t="shared" si="51"/>
        <v>313651575</v>
      </c>
      <c r="G3128" s="60">
        <v>3</v>
      </c>
      <c r="H3128" s="29"/>
    </row>
    <row r="3129" spans="1:8" s="30" customFormat="1">
      <c r="A3129" s="915">
        <v>44835</v>
      </c>
      <c r="B3129" s="916" t="s">
        <v>1903</v>
      </c>
      <c r="C3129" s="106" t="s">
        <v>1991</v>
      </c>
      <c r="D3129" s="1014">
        <v>200000</v>
      </c>
      <c r="E3129" s="86"/>
      <c r="F3129" s="87">
        <f t="shared" si="51"/>
        <v>313851575</v>
      </c>
      <c r="G3129" s="60">
        <v>3</v>
      </c>
      <c r="H3129" s="29"/>
    </row>
    <row r="3130" spans="1:8" s="30" customFormat="1">
      <c r="A3130" s="915">
        <v>44835</v>
      </c>
      <c r="B3130" s="916" t="s">
        <v>1903</v>
      </c>
      <c r="C3130" s="106" t="s">
        <v>536</v>
      </c>
      <c r="D3130" s="1014">
        <v>50000</v>
      </c>
      <c r="E3130" s="86"/>
      <c r="F3130" s="87">
        <f t="shared" si="51"/>
        <v>313901575</v>
      </c>
      <c r="G3130" s="60">
        <v>3</v>
      </c>
      <c r="H3130" s="29"/>
    </row>
    <row r="3131" spans="1:8" s="30" customFormat="1">
      <c r="A3131" s="915">
        <v>44835</v>
      </c>
      <c r="B3131" s="916" t="s">
        <v>1903</v>
      </c>
      <c r="C3131" s="24" t="s">
        <v>21</v>
      </c>
      <c r="D3131" s="1014">
        <v>10000</v>
      </c>
      <c r="E3131" s="86"/>
      <c r="F3131" s="87">
        <f t="shared" si="51"/>
        <v>313911575</v>
      </c>
      <c r="G3131" s="60">
        <v>3</v>
      </c>
      <c r="H3131" s="29"/>
    </row>
    <row r="3132" spans="1:8" s="30" customFormat="1">
      <c r="A3132" s="915">
        <v>44835</v>
      </c>
      <c r="B3132" s="916" t="s">
        <v>1903</v>
      </c>
      <c r="C3132" s="24" t="s">
        <v>21</v>
      </c>
      <c r="D3132" s="1014">
        <v>300000</v>
      </c>
      <c r="E3132" s="86"/>
      <c r="F3132" s="87">
        <f t="shared" si="51"/>
        <v>314211575</v>
      </c>
      <c r="G3132" s="60">
        <v>3</v>
      </c>
      <c r="H3132" s="29"/>
    </row>
    <row r="3133" spans="1:8" s="30" customFormat="1">
      <c r="A3133" s="915">
        <v>44836</v>
      </c>
      <c r="B3133" s="916" t="s">
        <v>1904</v>
      </c>
      <c r="C3133" s="106" t="s">
        <v>1007</v>
      </c>
      <c r="D3133" s="1014">
        <v>200000</v>
      </c>
      <c r="E3133" s="86"/>
      <c r="F3133" s="87">
        <f t="shared" si="51"/>
        <v>314411575</v>
      </c>
      <c r="G3133" s="60">
        <v>3</v>
      </c>
      <c r="H3133" s="29"/>
    </row>
    <row r="3134" spans="1:8" s="30" customFormat="1">
      <c r="A3134" s="915">
        <v>44836</v>
      </c>
      <c r="B3134" s="916" t="s">
        <v>1904</v>
      </c>
      <c r="C3134" s="24" t="s">
        <v>21</v>
      </c>
      <c r="D3134" s="1014">
        <v>10000</v>
      </c>
      <c r="E3134" s="86"/>
      <c r="F3134" s="87">
        <f t="shared" si="51"/>
        <v>314421575</v>
      </c>
      <c r="G3134" s="60">
        <v>3</v>
      </c>
      <c r="H3134" s="29"/>
    </row>
    <row r="3135" spans="1:8" s="30" customFormat="1">
      <c r="A3135" s="915">
        <v>44836</v>
      </c>
      <c r="B3135" s="916" t="s">
        <v>1904</v>
      </c>
      <c r="C3135" s="24" t="s">
        <v>21</v>
      </c>
      <c r="D3135" s="1014">
        <v>30000</v>
      </c>
      <c r="E3135" s="86"/>
      <c r="F3135" s="87">
        <f t="shared" si="51"/>
        <v>314451575</v>
      </c>
      <c r="G3135" s="60">
        <v>3</v>
      </c>
      <c r="H3135" s="29"/>
    </row>
    <row r="3136" spans="1:8" s="30" customFormat="1">
      <c r="A3136" s="915">
        <v>44836</v>
      </c>
      <c r="B3136" s="916" t="s">
        <v>1904</v>
      </c>
      <c r="C3136" s="24" t="s">
        <v>21</v>
      </c>
      <c r="D3136" s="1014">
        <v>20000</v>
      </c>
      <c r="E3136" s="86"/>
      <c r="F3136" s="87">
        <f t="shared" si="51"/>
        <v>314471575</v>
      </c>
      <c r="G3136" s="60">
        <v>3</v>
      </c>
      <c r="H3136" s="29"/>
    </row>
    <row r="3137" spans="1:8" s="30" customFormat="1">
      <c r="A3137" s="915">
        <v>44836</v>
      </c>
      <c r="B3137" s="916" t="s">
        <v>1904</v>
      </c>
      <c r="C3137" s="106" t="s">
        <v>1992</v>
      </c>
      <c r="D3137" s="1014">
        <v>50000</v>
      </c>
      <c r="E3137" s="86"/>
      <c r="F3137" s="87">
        <f t="shared" si="51"/>
        <v>314521575</v>
      </c>
      <c r="G3137" s="60">
        <v>3</v>
      </c>
      <c r="H3137" s="29"/>
    </row>
    <row r="3138" spans="1:8" s="30" customFormat="1">
      <c r="A3138" s="915">
        <v>44837</v>
      </c>
      <c r="B3138" s="916" t="s">
        <v>1905</v>
      </c>
      <c r="C3138" s="106" t="s">
        <v>1993</v>
      </c>
      <c r="D3138" s="1014">
        <v>50000</v>
      </c>
      <c r="E3138" s="86"/>
      <c r="F3138" s="87">
        <f t="shared" si="51"/>
        <v>314571575</v>
      </c>
      <c r="G3138" s="60">
        <v>3</v>
      </c>
      <c r="H3138" s="29"/>
    </row>
    <row r="3139" spans="1:8" s="30" customFormat="1">
      <c r="A3139" s="915">
        <v>44837</v>
      </c>
      <c r="B3139" s="916" t="s">
        <v>1905</v>
      </c>
      <c r="C3139" s="24" t="s">
        <v>21</v>
      </c>
      <c r="D3139" s="1014">
        <v>10000</v>
      </c>
      <c r="E3139" s="86"/>
      <c r="F3139" s="87">
        <f t="shared" si="51"/>
        <v>314581575</v>
      </c>
      <c r="G3139" s="60">
        <v>3</v>
      </c>
      <c r="H3139" s="29"/>
    </row>
    <row r="3140" spans="1:8" s="30" customFormat="1">
      <c r="A3140" s="915">
        <v>44837</v>
      </c>
      <c r="B3140" s="916" t="s">
        <v>1905</v>
      </c>
      <c r="C3140" s="24" t="s">
        <v>21</v>
      </c>
      <c r="D3140" s="1014">
        <v>20000</v>
      </c>
      <c r="E3140" s="86"/>
      <c r="F3140" s="87">
        <f t="shared" si="51"/>
        <v>314601575</v>
      </c>
      <c r="G3140" s="60">
        <v>3</v>
      </c>
      <c r="H3140" s="29"/>
    </row>
    <row r="3141" spans="1:8" s="30" customFormat="1">
      <c r="A3141" s="915">
        <v>44837</v>
      </c>
      <c r="B3141" s="916" t="s">
        <v>1905</v>
      </c>
      <c r="C3141" s="106" t="s">
        <v>2447</v>
      </c>
      <c r="D3141" s="1014">
        <v>100000</v>
      </c>
      <c r="E3141" s="86"/>
      <c r="F3141" s="87">
        <f t="shared" si="51"/>
        <v>314701575</v>
      </c>
      <c r="G3141" s="60">
        <v>3</v>
      </c>
      <c r="H3141" s="29"/>
    </row>
    <row r="3142" spans="1:8" s="30" customFormat="1">
      <c r="A3142" s="915">
        <v>44837</v>
      </c>
      <c r="B3142" s="916" t="s">
        <v>1905</v>
      </c>
      <c r="C3142" s="106" t="s">
        <v>2468</v>
      </c>
      <c r="D3142" s="1014">
        <v>300000</v>
      </c>
      <c r="E3142" s="86"/>
      <c r="F3142" s="87">
        <f t="shared" si="51"/>
        <v>315001575</v>
      </c>
      <c r="G3142" s="60">
        <v>3</v>
      </c>
      <c r="H3142" s="29"/>
    </row>
    <row r="3143" spans="1:8" s="30" customFormat="1">
      <c r="A3143" s="915">
        <v>44837</v>
      </c>
      <c r="B3143" s="916" t="s">
        <v>1905</v>
      </c>
      <c r="C3143" s="24" t="s">
        <v>21</v>
      </c>
      <c r="D3143" s="1014">
        <v>10000</v>
      </c>
      <c r="E3143" s="86"/>
      <c r="F3143" s="87">
        <f t="shared" si="51"/>
        <v>315011575</v>
      </c>
      <c r="G3143" s="60">
        <v>3</v>
      </c>
      <c r="H3143" s="29"/>
    </row>
    <row r="3144" spans="1:8" s="30" customFormat="1">
      <c r="A3144" s="915">
        <v>44837</v>
      </c>
      <c r="B3144" s="916" t="s">
        <v>1905</v>
      </c>
      <c r="C3144" s="24" t="s">
        <v>21</v>
      </c>
      <c r="D3144" s="1014">
        <v>10000</v>
      </c>
      <c r="E3144" s="86"/>
      <c r="F3144" s="87">
        <f t="shared" si="51"/>
        <v>315021575</v>
      </c>
      <c r="G3144" s="60">
        <v>3</v>
      </c>
      <c r="H3144" s="29"/>
    </row>
    <row r="3145" spans="1:8" s="30" customFormat="1">
      <c r="A3145" s="915">
        <v>44837</v>
      </c>
      <c r="B3145" s="916" t="s">
        <v>1905</v>
      </c>
      <c r="C3145" s="24" t="s">
        <v>21</v>
      </c>
      <c r="D3145" s="1014">
        <v>10000</v>
      </c>
      <c r="E3145" s="86"/>
      <c r="F3145" s="87">
        <f t="shared" si="51"/>
        <v>315031575</v>
      </c>
      <c r="G3145" s="60">
        <v>3</v>
      </c>
      <c r="H3145" s="29"/>
    </row>
    <row r="3146" spans="1:8" s="30" customFormat="1">
      <c r="A3146" s="915">
        <v>44837</v>
      </c>
      <c r="B3146" s="916" t="s">
        <v>1905</v>
      </c>
      <c r="C3146" s="24" t="s">
        <v>21</v>
      </c>
      <c r="D3146" s="1014">
        <v>20000</v>
      </c>
      <c r="E3146" s="86"/>
      <c r="F3146" s="87">
        <f t="shared" si="51"/>
        <v>315051575</v>
      </c>
      <c r="G3146" s="60">
        <v>3</v>
      </c>
      <c r="H3146" s="29"/>
    </row>
    <row r="3147" spans="1:8" s="30" customFormat="1">
      <c r="A3147" s="915">
        <v>44837</v>
      </c>
      <c r="B3147" s="916" t="s">
        <v>1905</v>
      </c>
      <c r="C3147" s="24" t="s">
        <v>21</v>
      </c>
      <c r="D3147" s="1014">
        <v>100000</v>
      </c>
      <c r="E3147" s="86"/>
      <c r="F3147" s="87">
        <f t="shared" si="51"/>
        <v>315151575</v>
      </c>
      <c r="G3147" s="60">
        <v>3</v>
      </c>
      <c r="H3147" s="29"/>
    </row>
    <row r="3148" spans="1:8" s="30" customFormat="1">
      <c r="A3148" s="915">
        <v>44838</v>
      </c>
      <c r="B3148" s="916" t="s">
        <v>1906</v>
      </c>
      <c r="C3148" s="24" t="s">
        <v>21</v>
      </c>
      <c r="D3148" s="1014">
        <v>5000</v>
      </c>
      <c r="E3148" s="86"/>
      <c r="F3148" s="87">
        <f t="shared" si="51"/>
        <v>315156575</v>
      </c>
      <c r="G3148" s="60">
        <v>3</v>
      </c>
      <c r="H3148" s="29"/>
    </row>
    <row r="3149" spans="1:8" s="30" customFormat="1">
      <c r="A3149" s="915">
        <v>44838</v>
      </c>
      <c r="B3149" s="916" t="s">
        <v>1906</v>
      </c>
      <c r="C3149" s="289" t="s">
        <v>2430</v>
      </c>
      <c r="D3149" s="1014">
        <v>600000</v>
      </c>
      <c r="E3149" s="86"/>
      <c r="F3149" s="87">
        <f t="shared" si="51"/>
        <v>315756575</v>
      </c>
      <c r="G3149" s="60">
        <v>3</v>
      </c>
      <c r="H3149" s="29"/>
    </row>
    <row r="3150" spans="1:8" s="30" customFormat="1">
      <c r="A3150" s="915">
        <v>44838</v>
      </c>
      <c r="B3150" s="916" t="s">
        <v>1906</v>
      </c>
      <c r="C3150" s="106" t="s">
        <v>340</v>
      </c>
      <c r="D3150" s="1014">
        <v>50000</v>
      </c>
      <c r="E3150" s="86"/>
      <c r="F3150" s="87">
        <f t="shared" si="51"/>
        <v>315806575</v>
      </c>
      <c r="G3150" s="60">
        <v>3</v>
      </c>
      <c r="H3150" s="29"/>
    </row>
    <row r="3151" spans="1:8" s="30" customFormat="1">
      <c r="A3151" s="915">
        <v>44838</v>
      </c>
      <c r="B3151" s="916" t="s">
        <v>1906</v>
      </c>
      <c r="C3151" s="106" t="s">
        <v>1994</v>
      </c>
      <c r="D3151" s="1014">
        <v>500000</v>
      </c>
      <c r="E3151" s="86"/>
      <c r="F3151" s="87">
        <f t="shared" si="51"/>
        <v>316306575</v>
      </c>
      <c r="G3151" s="60">
        <v>3</v>
      </c>
      <c r="H3151" s="29"/>
    </row>
    <row r="3152" spans="1:8" s="30" customFormat="1">
      <c r="A3152" s="915">
        <v>44838</v>
      </c>
      <c r="B3152" s="916" t="s">
        <v>1906</v>
      </c>
      <c r="C3152" s="24" t="s">
        <v>21</v>
      </c>
      <c r="D3152" s="1014">
        <v>10000</v>
      </c>
      <c r="E3152" s="86"/>
      <c r="F3152" s="87">
        <f t="shared" si="51"/>
        <v>316316575</v>
      </c>
      <c r="G3152" s="60">
        <v>3</v>
      </c>
      <c r="H3152" s="29"/>
    </row>
    <row r="3153" spans="1:8" s="30" customFormat="1">
      <c r="A3153" s="915">
        <v>44838</v>
      </c>
      <c r="B3153" s="916" t="s">
        <v>1906</v>
      </c>
      <c r="C3153" s="24" t="s">
        <v>21</v>
      </c>
      <c r="D3153" s="1014">
        <v>10000</v>
      </c>
      <c r="E3153" s="86"/>
      <c r="F3153" s="87">
        <f t="shared" si="51"/>
        <v>316326575</v>
      </c>
      <c r="G3153" s="60">
        <v>3</v>
      </c>
      <c r="H3153" s="29"/>
    </row>
    <row r="3154" spans="1:8" s="30" customFormat="1">
      <c r="A3154" s="915">
        <v>44838</v>
      </c>
      <c r="B3154" s="916" t="s">
        <v>1906</v>
      </c>
      <c r="C3154" s="24" t="s">
        <v>21</v>
      </c>
      <c r="D3154" s="1014">
        <v>21419</v>
      </c>
      <c r="E3154" s="86"/>
      <c r="F3154" s="87">
        <f t="shared" si="51"/>
        <v>316347994</v>
      </c>
      <c r="G3154" s="60">
        <v>3</v>
      </c>
      <c r="H3154" s="29"/>
    </row>
    <row r="3155" spans="1:8" s="30" customFormat="1">
      <c r="A3155" s="915">
        <v>44838</v>
      </c>
      <c r="B3155" s="916" t="s">
        <v>1906</v>
      </c>
      <c r="C3155" s="106" t="s">
        <v>142</v>
      </c>
      <c r="D3155" s="1014">
        <v>200000</v>
      </c>
      <c r="E3155" s="86"/>
      <c r="F3155" s="87">
        <f t="shared" si="51"/>
        <v>316547994</v>
      </c>
      <c r="G3155" s="60">
        <v>3</v>
      </c>
      <c r="H3155" s="29"/>
    </row>
    <row r="3156" spans="1:8" s="30" customFormat="1">
      <c r="A3156" s="915">
        <v>44839</v>
      </c>
      <c r="B3156" s="916" t="s">
        <v>1907</v>
      </c>
      <c r="C3156" s="24" t="s">
        <v>21</v>
      </c>
      <c r="D3156" s="1014">
        <v>26475</v>
      </c>
      <c r="E3156" s="86"/>
      <c r="F3156" s="87">
        <f t="shared" si="51"/>
        <v>316574469</v>
      </c>
      <c r="G3156" s="60">
        <v>3</v>
      </c>
      <c r="H3156" s="29"/>
    </row>
    <row r="3157" spans="1:8" s="30" customFormat="1">
      <c r="A3157" s="915">
        <v>44839</v>
      </c>
      <c r="B3157" s="916" t="s">
        <v>1907</v>
      </c>
      <c r="C3157" s="24" t="s">
        <v>21</v>
      </c>
      <c r="D3157" s="1014">
        <v>5000</v>
      </c>
      <c r="E3157" s="86"/>
      <c r="F3157" s="87">
        <f t="shared" si="51"/>
        <v>316579469</v>
      </c>
      <c r="G3157" s="60">
        <v>3</v>
      </c>
      <c r="H3157" s="29"/>
    </row>
    <row r="3158" spans="1:8" s="30" customFormat="1">
      <c r="A3158" s="915">
        <v>44839</v>
      </c>
      <c r="B3158" s="916" t="s">
        <v>1907</v>
      </c>
      <c r="C3158" s="24" t="s">
        <v>21</v>
      </c>
      <c r="D3158" s="1014">
        <v>10000</v>
      </c>
      <c r="E3158" s="86"/>
      <c r="F3158" s="87">
        <f t="shared" si="51"/>
        <v>316589469</v>
      </c>
      <c r="G3158" s="60">
        <v>3</v>
      </c>
      <c r="H3158" s="29"/>
    </row>
    <row r="3159" spans="1:8" s="30" customFormat="1">
      <c r="A3159" s="915">
        <v>44839</v>
      </c>
      <c r="B3159" s="916" t="s">
        <v>1907</v>
      </c>
      <c r="C3159" s="24" t="s">
        <v>21</v>
      </c>
      <c r="D3159" s="1014">
        <v>10000</v>
      </c>
      <c r="E3159" s="86"/>
      <c r="F3159" s="87">
        <f t="shared" si="51"/>
        <v>316599469</v>
      </c>
      <c r="G3159" s="60">
        <v>3</v>
      </c>
      <c r="H3159" s="29"/>
    </row>
    <row r="3160" spans="1:8" s="30" customFormat="1">
      <c r="A3160" s="915">
        <v>44839</v>
      </c>
      <c r="B3160" s="916" t="s">
        <v>1907</v>
      </c>
      <c r="C3160" s="24" t="s">
        <v>21</v>
      </c>
      <c r="D3160" s="1014">
        <v>10000</v>
      </c>
      <c r="E3160" s="86"/>
      <c r="F3160" s="87">
        <f t="shared" si="51"/>
        <v>316609469</v>
      </c>
      <c r="G3160" s="60">
        <v>3</v>
      </c>
      <c r="H3160" s="29"/>
    </row>
    <row r="3161" spans="1:8" s="30" customFormat="1">
      <c r="A3161" s="915">
        <v>44839</v>
      </c>
      <c r="B3161" s="916" t="s">
        <v>1907</v>
      </c>
      <c r="C3161" s="24" t="s">
        <v>21</v>
      </c>
      <c r="D3161" s="1014">
        <v>10000</v>
      </c>
      <c r="E3161" s="86"/>
      <c r="F3161" s="87">
        <f t="shared" si="51"/>
        <v>316619469</v>
      </c>
      <c r="G3161" s="60">
        <v>3</v>
      </c>
      <c r="H3161" s="29"/>
    </row>
    <row r="3162" spans="1:8" s="30" customFormat="1">
      <c r="A3162" s="915">
        <v>44839</v>
      </c>
      <c r="B3162" s="916" t="s">
        <v>1907</v>
      </c>
      <c r="C3162" s="24" t="s">
        <v>21</v>
      </c>
      <c r="D3162" s="1014">
        <v>62000</v>
      </c>
      <c r="E3162" s="86"/>
      <c r="F3162" s="87">
        <f t="shared" si="51"/>
        <v>316681469</v>
      </c>
      <c r="G3162" s="60">
        <v>3</v>
      </c>
      <c r="H3162" s="29"/>
    </row>
    <row r="3163" spans="1:8" s="30" customFormat="1">
      <c r="A3163" s="915">
        <v>44839</v>
      </c>
      <c r="B3163" s="916" t="s">
        <v>1907</v>
      </c>
      <c r="C3163" s="106" t="s">
        <v>1996</v>
      </c>
      <c r="D3163" s="1014">
        <v>62000</v>
      </c>
      <c r="E3163" s="86"/>
      <c r="F3163" s="87">
        <f t="shared" si="51"/>
        <v>316743469</v>
      </c>
      <c r="G3163" s="60">
        <v>3</v>
      </c>
      <c r="H3163" s="29"/>
    </row>
    <row r="3164" spans="1:8" s="30" customFormat="1">
      <c r="A3164" s="915">
        <v>44839</v>
      </c>
      <c r="B3164" s="916" t="s">
        <v>1907</v>
      </c>
      <c r="C3164" s="106" t="s">
        <v>1995</v>
      </c>
      <c r="D3164" s="1014">
        <v>100000</v>
      </c>
      <c r="E3164" s="86"/>
      <c r="F3164" s="87">
        <f t="shared" si="51"/>
        <v>316843469</v>
      </c>
      <c r="G3164" s="60">
        <v>3</v>
      </c>
      <c r="H3164" s="29"/>
    </row>
    <row r="3165" spans="1:8" s="30" customFormat="1">
      <c r="A3165" s="915">
        <v>44840</v>
      </c>
      <c r="B3165" s="916" t="s">
        <v>1908</v>
      </c>
      <c r="C3165" s="106" t="s">
        <v>1998</v>
      </c>
      <c r="D3165" s="1014">
        <v>85284</v>
      </c>
      <c r="E3165" s="86"/>
      <c r="F3165" s="87">
        <f t="shared" si="51"/>
        <v>316928753</v>
      </c>
      <c r="G3165" s="60">
        <v>3</v>
      </c>
      <c r="H3165" s="29"/>
    </row>
    <row r="3166" spans="1:8" s="30" customFormat="1">
      <c r="A3166" s="915">
        <v>44840</v>
      </c>
      <c r="B3166" s="916" t="s">
        <v>1908</v>
      </c>
      <c r="C3166" s="106" t="s">
        <v>2469</v>
      </c>
      <c r="D3166" s="1014">
        <v>200000</v>
      </c>
      <c r="E3166" s="86"/>
      <c r="F3166" s="87">
        <f t="shared" si="51"/>
        <v>317128753</v>
      </c>
      <c r="G3166" s="60">
        <v>3</v>
      </c>
      <c r="H3166" s="29"/>
    </row>
    <row r="3167" spans="1:8" s="30" customFormat="1">
      <c r="A3167" s="915">
        <v>44840</v>
      </c>
      <c r="B3167" s="916" t="s">
        <v>1908</v>
      </c>
      <c r="C3167" s="24" t="s">
        <v>21</v>
      </c>
      <c r="D3167" s="1014">
        <v>70000</v>
      </c>
      <c r="E3167" s="86"/>
      <c r="F3167" s="87">
        <f t="shared" si="51"/>
        <v>317198753</v>
      </c>
      <c r="G3167" s="60">
        <v>3</v>
      </c>
      <c r="H3167" s="29"/>
    </row>
    <row r="3168" spans="1:8" s="30" customFormat="1">
      <c r="A3168" s="915">
        <v>44840</v>
      </c>
      <c r="B3168" s="916" t="s">
        <v>1908</v>
      </c>
      <c r="C3168" s="106" t="s">
        <v>158</v>
      </c>
      <c r="D3168" s="1014">
        <v>200000</v>
      </c>
      <c r="E3168" s="86"/>
      <c r="F3168" s="87">
        <f t="shared" si="51"/>
        <v>317398753</v>
      </c>
      <c r="G3168" s="60">
        <v>3</v>
      </c>
      <c r="H3168" s="29"/>
    </row>
    <row r="3169" spans="1:8" s="30" customFormat="1">
      <c r="A3169" s="915">
        <v>44840</v>
      </c>
      <c r="B3169" s="916" t="s">
        <v>1908</v>
      </c>
      <c r="C3169" s="24" t="s">
        <v>21</v>
      </c>
      <c r="D3169" s="1014">
        <v>62000</v>
      </c>
      <c r="E3169" s="86"/>
      <c r="F3169" s="87">
        <f t="shared" si="51"/>
        <v>317460753</v>
      </c>
      <c r="G3169" s="60">
        <v>3</v>
      </c>
      <c r="H3169" s="29"/>
    </row>
    <row r="3170" spans="1:8" s="30" customFormat="1">
      <c r="A3170" s="915">
        <v>44840</v>
      </c>
      <c r="B3170" s="916" t="s">
        <v>1908</v>
      </c>
      <c r="C3170" s="24" t="s">
        <v>21</v>
      </c>
      <c r="D3170" s="1014">
        <v>10000</v>
      </c>
      <c r="E3170" s="86"/>
      <c r="F3170" s="87">
        <f t="shared" si="51"/>
        <v>317470753</v>
      </c>
      <c r="G3170" s="60">
        <v>3</v>
      </c>
      <c r="H3170" s="29"/>
    </row>
    <row r="3171" spans="1:8" s="30" customFormat="1">
      <c r="A3171" s="915">
        <v>44840</v>
      </c>
      <c r="B3171" s="916" t="s">
        <v>1908</v>
      </c>
      <c r="C3171" s="106" t="s">
        <v>1997</v>
      </c>
      <c r="D3171" s="1014">
        <v>100000</v>
      </c>
      <c r="E3171" s="86"/>
      <c r="F3171" s="87">
        <f t="shared" si="51"/>
        <v>317570753</v>
      </c>
      <c r="G3171" s="60">
        <v>3</v>
      </c>
      <c r="H3171" s="29"/>
    </row>
    <row r="3172" spans="1:8" s="30" customFormat="1">
      <c r="A3172" s="915">
        <v>44840</v>
      </c>
      <c r="B3172" s="916" t="s">
        <v>1908</v>
      </c>
      <c r="C3172" s="106" t="s">
        <v>2001</v>
      </c>
      <c r="D3172" s="1014">
        <v>62000</v>
      </c>
      <c r="E3172" s="86"/>
      <c r="F3172" s="87">
        <f t="shared" si="51"/>
        <v>317632753</v>
      </c>
      <c r="G3172" s="60">
        <v>3</v>
      </c>
      <c r="H3172" s="29"/>
    </row>
    <row r="3173" spans="1:8" s="30" customFormat="1">
      <c r="A3173" s="915">
        <v>44840</v>
      </c>
      <c r="B3173" s="916" t="s">
        <v>1908</v>
      </c>
      <c r="C3173" s="106" t="s">
        <v>265</v>
      </c>
      <c r="D3173" s="1014">
        <v>65000</v>
      </c>
      <c r="E3173" s="86"/>
      <c r="F3173" s="87">
        <f t="shared" si="51"/>
        <v>317697753</v>
      </c>
      <c r="G3173" s="60">
        <v>3</v>
      </c>
      <c r="H3173" s="29"/>
    </row>
    <row r="3174" spans="1:8" s="30" customFormat="1">
      <c r="A3174" s="915">
        <v>44840</v>
      </c>
      <c r="B3174" s="916" t="s">
        <v>1908</v>
      </c>
      <c r="C3174" s="24" t="s">
        <v>21</v>
      </c>
      <c r="D3174" s="1014">
        <v>100000</v>
      </c>
      <c r="E3174" s="86"/>
      <c r="F3174" s="87">
        <f t="shared" si="51"/>
        <v>317797753</v>
      </c>
      <c r="G3174" s="60">
        <v>3</v>
      </c>
      <c r="H3174" s="29"/>
    </row>
    <row r="3175" spans="1:8" s="30" customFormat="1">
      <c r="A3175" s="915">
        <v>44840</v>
      </c>
      <c r="B3175" s="916" t="s">
        <v>1908</v>
      </c>
      <c r="C3175" s="106" t="s">
        <v>522</v>
      </c>
      <c r="D3175" s="1014">
        <v>500000</v>
      </c>
      <c r="E3175" s="86"/>
      <c r="F3175" s="87">
        <f t="shared" si="51"/>
        <v>318297753</v>
      </c>
      <c r="G3175" s="60">
        <v>3</v>
      </c>
      <c r="H3175" s="29"/>
    </row>
    <row r="3176" spans="1:8" s="30" customFormat="1">
      <c r="A3176" s="915">
        <v>44840</v>
      </c>
      <c r="B3176" s="916" t="s">
        <v>1908</v>
      </c>
      <c r="C3176" s="106" t="s">
        <v>1999</v>
      </c>
      <c r="D3176" s="1014">
        <v>70000</v>
      </c>
      <c r="E3176" s="86"/>
      <c r="F3176" s="87">
        <f t="shared" si="51"/>
        <v>318367753</v>
      </c>
      <c r="G3176" s="60">
        <v>3</v>
      </c>
      <c r="H3176" s="29"/>
    </row>
    <row r="3177" spans="1:8" s="30" customFormat="1">
      <c r="A3177" s="915">
        <v>44840</v>
      </c>
      <c r="B3177" s="916" t="s">
        <v>1908</v>
      </c>
      <c r="C3177" s="106" t="s">
        <v>2000</v>
      </c>
      <c r="D3177" s="1014">
        <v>65000</v>
      </c>
      <c r="E3177" s="86"/>
      <c r="F3177" s="87">
        <f t="shared" si="51"/>
        <v>318432753</v>
      </c>
      <c r="G3177" s="60">
        <v>3</v>
      </c>
      <c r="H3177" s="29"/>
    </row>
    <row r="3178" spans="1:8" s="30" customFormat="1">
      <c r="A3178" s="915">
        <v>44841</v>
      </c>
      <c r="B3178" s="916" t="s">
        <v>1909</v>
      </c>
      <c r="C3178" s="106" t="s">
        <v>277</v>
      </c>
      <c r="D3178" s="1014">
        <v>500000</v>
      </c>
      <c r="E3178" s="86"/>
      <c r="F3178" s="87">
        <f t="shared" si="51"/>
        <v>318932753</v>
      </c>
      <c r="G3178" s="60">
        <v>3</v>
      </c>
      <c r="H3178" s="29"/>
    </row>
    <row r="3179" spans="1:8" s="30" customFormat="1">
      <c r="A3179" s="915">
        <v>44841</v>
      </c>
      <c r="B3179" s="916" t="s">
        <v>1909</v>
      </c>
      <c r="C3179" s="106" t="s">
        <v>532</v>
      </c>
      <c r="D3179" s="1014">
        <v>100000</v>
      </c>
      <c r="E3179" s="86"/>
      <c r="F3179" s="87">
        <f t="shared" si="51"/>
        <v>319032753</v>
      </c>
      <c r="G3179" s="60">
        <v>3</v>
      </c>
      <c r="H3179" s="29"/>
    </row>
    <row r="3180" spans="1:8" s="30" customFormat="1">
      <c r="A3180" s="915">
        <v>44841</v>
      </c>
      <c r="B3180" s="916" t="s">
        <v>1909</v>
      </c>
      <c r="C3180" s="106" t="s">
        <v>2019</v>
      </c>
      <c r="D3180" s="1014">
        <v>62000</v>
      </c>
      <c r="E3180" s="86"/>
      <c r="F3180" s="87">
        <f t="shared" si="51"/>
        <v>319094753</v>
      </c>
      <c r="G3180" s="60">
        <v>3</v>
      </c>
      <c r="H3180" s="29"/>
    </row>
    <row r="3181" spans="1:8" s="30" customFormat="1">
      <c r="A3181" s="915">
        <v>44841</v>
      </c>
      <c r="B3181" s="916" t="s">
        <v>1909</v>
      </c>
      <c r="C3181" s="24" t="s">
        <v>21</v>
      </c>
      <c r="D3181" s="1014">
        <v>10000</v>
      </c>
      <c r="E3181" s="86"/>
      <c r="F3181" s="87">
        <f t="shared" si="51"/>
        <v>319104753</v>
      </c>
      <c r="G3181" s="60">
        <v>3</v>
      </c>
      <c r="H3181" s="29"/>
    </row>
    <row r="3182" spans="1:8" s="30" customFormat="1">
      <c r="A3182" s="915">
        <v>44841</v>
      </c>
      <c r="B3182" s="916" t="s">
        <v>1909</v>
      </c>
      <c r="C3182" s="106" t="s">
        <v>2471</v>
      </c>
      <c r="D3182" s="1014">
        <v>500000</v>
      </c>
      <c r="E3182" s="86"/>
      <c r="F3182" s="87">
        <f t="shared" si="51"/>
        <v>319604753</v>
      </c>
      <c r="G3182" s="60">
        <v>3</v>
      </c>
      <c r="H3182" s="29"/>
    </row>
    <row r="3183" spans="1:8" s="30" customFormat="1" ht="25.5">
      <c r="A3183" s="915">
        <v>44841</v>
      </c>
      <c r="B3183" s="916" t="s">
        <v>1909</v>
      </c>
      <c r="C3183" s="106" t="s">
        <v>2470</v>
      </c>
      <c r="D3183" s="1014">
        <v>1000000000</v>
      </c>
      <c r="E3183" s="86"/>
      <c r="F3183" s="87">
        <f t="shared" si="51"/>
        <v>1319604753</v>
      </c>
      <c r="G3183" s="60">
        <v>3</v>
      </c>
      <c r="H3183" s="29"/>
    </row>
    <row r="3184" spans="1:8" s="30" customFormat="1">
      <c r="A3184" s="915">
        <v>44841</v>
      </c>
      <c r="B3184" s="916" t="s">
        <v>1909</v>
      </c>
      <c r="C3184" s="24" t="s">
        <v>21</v>
      </c>
      <c r="D3184" s="1014">
        <v>40000</v>
      </c>
      <c r="E3184" s="86"/>
      <c r="F3184" s="87">
        <f t="shared" si="51"/>
        <v>1319644753</v>
      </c>
      <c r="G3184" s="60">
        <v>3</v>
      </c>
      <c r="H3184" s="29"/>
    </row>
    <row r="3185" spans="1:8" s="30" customFormat="1">
      <c r="A3185" s="915">
        <v>44841</v>
      </c>
      <c r="B3185" s="916" t="s">
        <v>1909</v>
      </c>
      <c r="C3185" s="24" t="s">
        <v>21</v>
      </c>
      <c r="D3185" s="1014">
        <v>10000</v>
      </c>
      <c r="E3185" s="86"/>
      <c r="F3185" s="87">
        <f t="shared" si="51"/>
        <v>1319654753</v>
      </c>
      <c r="G3185" s="60">
        <v>3</v>
      </c>
      <c r="H3185" s="29"/>
    </row>
    <row r="3186" spans="1:8" s="30" customFormat="1">
      <c r="A3186" s="915">
        <v>44842</v>
      </c>
      <c r="B3186" s="916" t="s">
        <v>1910</v>
      </c>
      <c r="C3186" s="24" t="s">
        <v>21</v>
      </c>
      <c r="D3186" s="1014">
        <v>5000</v>
      </c>
      <c r="E3186" s="86"/>
      <c r="F3186" s="87">
        <f t="shared" si="51"/>
        <v>1319659753</v>
      </c>
      <c r="G3186" s="60">
        <v>3</v>
      </c>
      <c r="H3186" s="29"/>
    </row>
    <row r="3187" spans="1:8" s="30" customFormat="1">
      <c r="A3187" s="915">
        <v>44842</v>
      </c>
      <c r="B3187" s="916" t="s">
        <v>1910</v>
      </c>
      <c r="C3187" s="106" t="s">
        <v>2472</v>
      </c>
      <c r="D3187" s="1014">
        <v>70000</v>
      </c>
      <c r="E3187" s="86"/>
      <c r="F3187" s="87">
        <f t="shared" ref="F3187:F3250" si="52">F3186+D3187-E3187</f>
        <v>1319729753</v>
      </c>
      <c r="G3187" s="60">
        <v>3</v>
      </c>
      <c r="H3187" s="29"/>
    </row>
    <row r="3188" spans="1:8" s="30" customFormat="1">
      <c r="A3188" s="915">
        <v>44842</v>
      </c>
      <c r="B3188" s="916" t="s">
        <v>1910</v>
      </c>
      <c r="C3188" s="24" t="s">
        <v>21</v>
      </c>
      <c r="D3188" s="1014">
        <v>10000</v>
      </c>
      <c r="E3188" s="86"/>
      <c r="F3188" s="87">
        <f t="shared" si="52"/>
        <v>1319739753</v>
      </c>
      <c r="G3188" s="60">
        <v>3</v>
      </c>
      <c r="H3188" s="29"/>
    </row>
    <row r="3189" spans="1:8" s="30" customFormat="1">
      <c r="A3189" s="915">
        <v>44842</v>
      </c>
      <c r="B3189" s="916" t="s">
        <v>1910</v>
      </c>
      <c r="C3189" s="24" t="s">
        <v>21</v>
      </c>
      <c r="D3189" s="1014">
        <v>10000</v>
      </c>
      <c r="E3189" s="86"/>
      <c r="F3189" s="87">
        <f t="shared" si="52"/>
        <v>1319749753</v>
      </c>
      <c r="G3189" s="60">
        <v>3</v>
      </c>
      <c r="H3189" s="29"/>
    </row>
    <row r="3190" spans="1:8" s="30" customFormat="1">
      <c r="A3190" s="915">
        <v>44842</v>
      </c>
      <c r="B3190" s="916" t="s">
        <v>1910</v>
      </c>
      <c r="C3190" s="24" t="s">
        <v>21</v>
      </c>
      <c r="D3190" s="1014">
        <v>10000</v>
      </c>
      <c r="E3190" s="86"/>
      <c r="F3190" s="87">
        <f t="shared" si="52"/>
        <v>1319759753</v>
      </c>
      <c r="G3190" s="60">
        <v>3</v>
      </c>
      <c r="H3190" s="29"/>
    </row>
    <row r="3191" spans="1:8" s="30" customFormat="1">
      <c r="A3191" s="915">
        <v>44842</v>
      </c>
      <c r="B3191" s="916" t="s">
        <v>1910</v>
      </c>
      <c r="C3191" s="24" t="s">
        <v>21</v>
      </c>
      <c r="D3191" s="1014">
        <v>10000</v>
      </c>
      <c r="E3191" s="86"/>
      <c r="F3191" s="87">
        <f t="shared" si="52"/>
        <v>1319769753</v>
      </c>
      <c r="G3191" s="60">
        <v>3</v>
      </c>
      <c r="H3191" s="29"/>
    </row>
    <row r="3192" spans="1:8" s="30" customFormat="1">
      <c r="A3192" s="915">
        <v>44842</v>
      </c>
      <c r="B3192" s="916" t="s">
        <v>1910</v>
      </c>
      <c r="C3192" s="106" t="s">
        <v>987</v>
      </c>
      <c r="D3192" s="1014">
        <v>200000</v>
      </c>
      <c r="E3192" s="86"/>
      <c r="F3192" s="87">
        <f t="shared" si="52"/>
        <v>1319969753</v>
      </c>
      <c r="G3192" s="60">
        <v>3</v>
      </c>
      <c r="H3192" s="29"/>
    </row>
    <row r="3193" spans="1:8" s="30" customFormat="1">
      <c r="A3193" s="915">
        <v>44842</v>
      </c>
      <c r="B3193" s="916" t="s">
        <v>1910</v>
      </c>
      <c r="C3193" s="24" t="s">
        <v>21</v>
      </c>
      <c r="D3193" s="1014">
        <v>10000</v>
      </c>
      <c r="E3193" s="86"/>
      <c r="F3193" s="87">
        <f t="shared" si="52"/>
        <v>1319979753</v>
      </c>
      <c r="G3193" s="60">
        <v>3</v>
      </c>
      <c r="H3193" s="29"/>
    </row>
    <row r="3194" spans="1:8" s="30" customFormat="1">
      <c r="A3194" s="915">
        <v>44842</v>
      </c>
      <c r="B3194" s="916" t="s">
        <v>1910</v>
      </c>
      <c r="C3194" s="24" t="s">
        <v>21</v>
      </c>
      <c r="D3194" s="1014">
        <v>10000</v>
      </c>
      <c r="E3194" s="86"/>
      <c r="F3194" s="87">
        <f t="shared" si="52"/>
        <v>1319989753</v>
      </c>
      <c r="G3194" s="60">
        <v>3</v>
      </c>
      <c r="H3194" s="29"/>
    </row>
    <row r="3195" spans="1:8" s="30" customFormat="1">
      <c r="A3195" s="915">
        <v>44843</v>
      </c>
      <c r="B3195" s="916" t="s">
        <v>1911</v>
      </c>
      <c r="C3195" s="24" t="s">
        <v>21</v>
      </c>
      <c r="D3195" s="1014">
        <v>10000</v>
      </c>
      <c r="E3195" s="86"/>
      <c r="F3195" s="87">
        <f t="shared" si="52"/>
        <v>1319999753</v>
      </c>
      <c r="G3195" s="60">
        <v>3</v>
      </c>
      <c r="H3195" s="29"/>
    </row>
    <row r="3196" spans="1:8" s="30" customFormat="1">
      <c r="A3196" s="915">
        <v>44843</v>
      </c>
      <c r="B3196" s="916" t="s">
        <v>1911</v>
      </c>
      <c r="C3196" s="24" t="s">
        <v>21</v>
      </c>
      <c r="D3196" s="1014">
        <v>10000</v>
      </c>
      <c r="E3196" s="86"/>
      <c r="F3196" s="87">
        <f t="shared" si="52"/>
        <v>1320009753</v>
      </c>
      <c r="G3196" s="60">
        <v>3</v>
      </c>
      <c r="H3196" s="29"/>
    </row>
    <row r="3197" spans="1:8" s="30" customFormat="1">
      <c r="A3197" s="915">
        <v>44843</v>
      </c>
      <c r="B3197" s="916" t="s">
        <v>1911</v>
      </c>
      <c r="C3197" s="24" t="s">
        <v>21</v>
      </c>
      <c r="D3197" s="1014">
        <v>10000</v>
      </c>
      <c r="E3197" s="86"/>
      <c r="F3197" s="87">
        <f t="shared" si="52"/>
        <v>1320019753</v>
      </c>
      <c r="G3197" s="60">
        <v>3</v>
      </c>
      <c r="H3197" s="29"/>
    </row>
    <row r="3198" spans="1:8" s="30" customFormat="1">
      <c r="A3198" s="915">
        <v>44843</v>
      </c>
      <c r="B3198" s="916" t="s">
        <v>1911</v>
      </c>
      <c r="C3198" s="24" t="s">
        <v>21</v>
      </c>
      <c r="D3198" s="1014">
        <v>10000</v>
      </c>
      <c r="E3198" s="86"/>
      <c r="F3198" s="87">
        <f t="shared" si="52"/>
        <v>1320029753</v>
      </c>
      <c r="G3198" s="60">
        <v>3</v>
      </c>
      <c r="H3198" s="29"/>
    </row>
    <row r="3199" spans="1:8" s="30" customFormat="1">
      <c r="A3199" s="915">
        <v>44843</v>
      </c>
      <c r="B3199" s="916" t="s">
        <v>1911</v>
      </c>
      <c r="C3199" s="24" t="s">
        <v>21</v>
      </c>
      <c r="D3199" s="1014">
        <v>65000</v>
      </c>
      <c r="E3199" s="86"/>
      <c r="F3199" s="87">
        <f t="shared" si="52"/>
        <v>1320094753</v>
      </c>
      <c r="G3199" s="60">
        <v>3</v>
      </c>
      <c r="H3199" s="29"/>
    </row>
    <row r="3200" spans="1:8" s="30" customFormat="1">
      <c r="A3200" s="915">
        <v>44844</v>
      </c>
      <c r="B3200" s="916" t="s">
        <v>1912</v>
      </c>
      <c r="C3200" s="24" t="s">
        <v>21</v>
      </c>
      <c r="D3200" s="1014">
        <v>10000</v>
      </c>
      <c r="E3200" s="86"/>
      <c r="F3200" s="87">
        <f t="shared" si="52"/>
        <v>1320104753</v>
      </c>
      <c r="G3200" s="60">
        <v>3</v>
      </c>
      <c r="H3200" s="29"/>
    </row>
    <row r="3201" spans="1:8" s="30" customFormat="1" ht="25.5">
      <c r="A3201" s="915">
        <v>44844</v>
      </c>
      <c r="B3201" s="916" t="s">
        <v>1912</v>
      </c>
      <c r="C3201" s="24" t="s">
        <v>2478</v>
      </c>
      <c r="D3201" s="1014">
        <v>200000</v>
      </c>
      <c r="E3201" s="86"/>
      <c r="F3201" s="87">
        <f t="shared" si="52"/>
        <v>1320304753</v>
      </c>
      <c r="G3201" s="60">
        <v>3</v>
      </c>
      <c r="H3201" s="29"/>
    </row>
    <row r="3202" spans="1:8" s="30" customFormat="1">
      <c r="A3202" s="915">
        <v>44844</v>
      </c>
      <c r="B3202" s="916" t="s">
        <v>1912</v>
      </c>
      <c r="C3202" s="106" t="s">
        <v>973</v>
      </c>
      <c r="D3202" s="1014">
        <v>200000</v>
      </c>
      <c r="E3202" s="86"/>
      <c r="F3202" s="87">
        <f t="shared" si="52"/>
        <v>1320504753</v>
      </c>
      <c r="G3202" s="60">
        <v>3</v>
      </c>
      <c r="H3202" s="29"/>
    </row>
    <row r="3203" spans="1:8" s="30" customFormat="1">
      <c r="A3203" s="915">
        <v>44844</v>
      </c>
      <c r="B3203" s="916" t="s">
        <v>1912</v>
      </c>
      <c r="C3203" s="106" t="s">
        <v>2003</v>
      </c>
      <c r="D3203" s="1014">
        <v>110000</v>
      </c>
      <c r="E3203" s="86"/>
      <c r="F3203" s="87">
        <f t="shared" si="52"/>
        <v>1320614753</v>
      </c>
      <c r="G3203" s="60">
        <v>3</v>
      </c>
      <c r="H3203" s="29"/>
    </row>
    <row r="3204" spans="1:8" s="30" customFormat="1" ht="25.5">
      <c r="A3204" s="915">
        <v>44844</v>
      </c>
      <c r="B3204" s="916" t="s">
        <v>1912</v>
      </c>
      <c r="C3204" s="423" t="s">
        <v>2453</v>
      </c>
      <c r="D3204" s="1014">
        <v>1000000</v>
      </c>
      <c r="E3204" s="86"/>
      <c r="F3204" s="87">
        <f t="shared" si="52"/>
        <v>1321614753</v>
      </c>
      <c r="G3204" s="60">
        <v>3</v>
      </c>
      <c r="H3204" s="29"/>
    </row>
    <row r="3205" spans="1:8" s="30" customFormat="1">
      <c r="A3205" s="915">
        <v>44844</v>
      </c>
      <c r="B3205" s="916" t="s">
        <v>1912</v>
      </c>
      <c r="C3205" s="24" t="s">
        <v>21</v>
      </c>
      <c r="D3205" s="1014">
        <v>10000</v>
      </c>
      <c r="E3205" s="86"/>
      <c r="F3205" s="87">
        <f t="shared" si="52"/>
        <v>1321624753</v>
      </c>
      <c r="G3205" s="60">
        <v>3</v>
      </c>
      <c r="H3205" s="29"/>
    </row>
    <row r="3206" spans="1:8" s="30" customFormat="1">
      <c r="A3206" s="915">
        <v>44844</v>
      </c>
      <c r="B3206" s="916" t="s">
        <v>1912</v>
      </c>
      <c r="C3206" s="24" t="s">
        <v>21</v>
      </c>
      <c r="D3206" s="1014">
        <v>26981</v>
      </c>
      <c r="E3206" s="86"/>
      <c r="F3206" s="87">
        <f t="shared" si="52"/>
        <v>1321651734</v>
      </c>
      <c r="G3206" s="60">
        <v>3</v>
      </c>
      <c r="H3206" s="29"/>
    </row>
    <row r="3207" spans="1:8" s="30" customFormat="1">
      <c r="A3207" s="915">
        <v>44844</v>
      </c>
      <c r="B3207" s="916" t="s">
        <v>1912</v>
      </c>
      <c r="C3207" s="24" t="s">
        <v>21</v>
      </c>
      <c r="D3207" s="1014">
        <v>10000</v>
      </c>
      <c r="E3207" s="86"/>
      <c r="F3207" s="87">
        <f t="shared" si="52"/>
        <v>1321661734</v>
      </c>
      <c r="G3207" s="60">
        <v>3</v>
      </c>
      <c r="H3207" s="29"/>
    </row>
    <row r="3208" spans="1:8" s="30" customFormat="1">
      <c r="A3208" s="915">
        <v>44844</v>
      </c>
      <c r="B3208" s="916" t="s">
        <v>1912</v>
      </c>
      <c r="C3208" s="24" t="s">
        <v>21</v>
      </c>
      <c r="D3208" s="1014">
        <v>10000</v>
      </c>
      <c r="E3208" s="86"/>
      <c r="F3208" s="87">
        <f t="shared" si="52"/>
        <v>1321671734</v>
      </c>
      <c r="G3208" s="60">
        <v>3</v>
      </c>
      <c r="H3208" s="29"/>
    </row>
    <row r="3209" spans="1:8" s="30" customFormat="1">
      <c r="A3209" s="915">
        <v>44844</v>
      </c>
      <c r="B3209" s="916" t="s">
        <v>1912</v>
      </c>
      <c r="C3209" s="24" t="s">
        <v>21</v>
      </c>
      <c r="D3209" s="1014">
        <v>10000</v>
      </c>
      <c r="E3209" s="86"/>
      <c r="F3209" s="87">
        <f t="shared" si="52"/>
        <v>1321681734</v>
      </c>
      <c r="G3209" s="60">
        <v>3</v>
      </c>
      <c r="H3209" s="29"/>
    </row>
    <row r="3210" spans="1:8" s="30" customFormat="1">
      <c r="A3210" s="915">
        <v>44844</v>
      </c>
      <c r="B3210" s="916" t="s">
        <v>1912</v>
      </c>
      <c r="C3210" s="24" t="s">
        <v>21</v>
      </c>
      <c r="D3210" s="1014">
        <v>10000</v>
      </c>
      <c r="E3210" s="86"/>
      <c r="F3210" s="87">
        <f t="shared" si="52"/>
        <v>1321691734</v>
      </c>
      <c r="G3210" s="60">
        <v>3</v>
      </c>
      <c r="H3210" s="29"/>
    </row>
    <row r="3211" spans="1:8" s="30" customFormat="1">
      <c r="A3211" s="915">
        <v>44844</v>
      </c>
      <c r="B3211" s="916" t="s">
        <v>1912</v>
      </c>
      <c r="C3211" s="106" t="s">
        <v>2004</v>
      </c>
      <c r="D3211" s="1014">
        <v>100000</v>
      </c>
      <c r="E3211" s="86"/>
      <c r="F3211" s="87">
        <f t="shared" si="52"/>
        <v>1321791734</v>
      </c>
      <c r="G3211" s="60">
        <v>3</v>
      </c>
      <c r="H3211" s="29"/>
    </row>
    <row r="3212" spans="1:8" s="30" customFormat="1">
      <c r="A3212" s="915">
        <v>44844</v>
      </c>
      <c r="B3212" s="916" t="s">
        <v>1912</v>
      </c>
      <c r="C3212" s="106" t="s">
        <v>2005</v>
      </c>
      <c r="D3212" s="1014">
        <v>70000</v>
      </c>
      <c r="E3212" s="86"/>
      <c r="F3212" s="87">
        <f t="shared" si="52"/>
        <v>1321861734</v>
      </c>
      <c r="G3212" s="60">
        <v>3</v>
      </c>
      <c r="H3212" s="29"/>
    </row>
    <row r="3213" spans="1:8" s="30" customFormat="1">
      <c r="A3213" s="915">
        <v>44844</v>
      </c>
      <c r="B3213" s="916" t="s">
        <v>1912</v>
      </c>
      <c r="C3213" s="106" t="s">
        <v>2006</v>
      </c>
      <c r="D3213" s="1014">
        <v>100000</v>
      </c>
      <c r="E3213" s="86"/>
      <c r="F3213" s="87">
        <f t="shared" si="52"/>
        <v>1321961734</v>
      </c>
      <c r="G3213" s="60">
        <v>3</v>
      </c>
      <c r="H3213" s="29"/>
    </row>
    <row r="3214" spans="1:8" s="30" customFormat="1">
      <c r="A3214" s="915">
        <v>44844</v>
      </c>
      <c r="B3214" s="916" t="s">
        <v>1912</v>
      </c>
      <c r="C3214" s="24" t="s">
        <v>21</v>
      </c>
      <c r="D3214" s="1014">
        <v>5000</v>
      </c>
      <c r="E3214" s="86"/>
      <c r="F3214" s="87">
        <f t="shared" si="52"/>
        <v>1321966734</v>
      </c>
      <c r="G3214" s="60">
        <v>3</v>
      </c>
      <c r="H3214" s="29"/>
    </row>
    <row r="3215" spans="1:8" s="30" customFormat="1">
      <c r="A3215" s="915">
        <v>44845</v>
      </c>
      <c r="B3215" s="916" t="s">
        <v>1913</v>
      </c>
      <c r="C3215" s="106" t="s">
        <v>509</v>
      </c>
      <c r="D3215" s="1014">
        <v>50000</v>
      </c>
      <c r="E3215" s="86"/>
      <c r="F3215" s="87">
        <f t="shared" si="52"/>
        <v>1322016734</v>
      </c>
      <c r="G3215" s="60">
        <v>3</v>
      </c>
      <c r="H3215" s="29"/>
    </row>
    <row r="3216" spans="1:8" s="30" customFormat="1">
      <c r="A3216" s="915">
        <v>44845</v>
      </c>
      <c r="B3216" s="916" t="s">
        <v>1913</v>
      </c>
      <c r="C3216" s="106" t="s">
        <v>2007</v>
      </c>
      <c r="D3216" s="1014">
        <v>100000</v>
      </c>
      <c r="E3216" s="86"/>
      <c r="F3216" s="87">
        <f t="shared" si="52"/>
        <v>1322116734</v>
      </c>
      <c r="G3216" s="60">
        <v>3</v>
      </c>
      <c r="H3216" s="29"/>
    </row>
    <row r="3217" spans="1:8" s="30" customFormat="1">
      <c r="A3217" s="915">
        <v>44845</v>
      </c>
      <c r="B3217" s="916" t="s">
        <v>1913</v>
      </c>
      <c r="C3217" s="106" t="s">
        <v>536</v>
      </c>
      <c r="D3217" s="1014">
        <v>100000</v>
      </c>
      <c r="E3217" s="86"/>
      <c r="F3217" s="87">
        <f t="shared" si="52"/>
        <v>1322216734</v>
      </c>
      <c r="G3217" s="60">
        <v>3</v>
      </c>
      <c r="H3217" s="29"/>
    </row>
    <row r="3218" spans="1:8" s="30" customFormat="1">
      <c r="A3218" s="915">
        <v>44845</v>
      </c>
      <c r="B3218" s="916" t="s">
        <v>1913</v>
      </c>
      <c r="C3218" s="24" t="s">
        <v>21</v>
      </c>
      <c r="D3218" s="1014">
        <v>20000</v>
      </c>
      <c r="E3218" s="86"/>
      <c r="F3218" s="87">
        <f t="shared" si="52"/>
        <v>1322236734</v>
      </c>
      <c r="G3218" s="60">
        <v>3</v>
      </c>
      <c r="H3218" s="29"/>
    </row>
    <row r="3219" spans="1:8" s="30" customFormat="1">
      <c r="A3219" s="915">
        <v>44845</v>
      </c>
      <c r="B3219" s="916" t="s">
        <v>1913</v>
      </c>
      <c r="C3219" s="24" t="s">
        <v>21</v>
      </c>
      <c r="D3219" s="1014">
        <v>10000</v>
      </c>
      <c r="E3219" s="86"/>
      <c r="F3219" s="87">
        <f t="shared" si="52"/>
        <v>1322246734</v>
      </c>
      <c r="G3219" s="60">
        <v>3</v>
      </c>
      <c r="H3219" s="29"/>
    </row>
    <row r="3220" spans="1:8" s="30" customFormat="1">
      <c r="A3220" s="915">
        <v>44845</v>
      </c>
      <c r="B3220" s="916" t="s">
        <v>1913</v>
      </c>
      <c r="C3220" s="106" t="s">
        <v>979</v>
      </c>
      <c r="D3220" s="1014">
        <v>1000000</v>
      </c>
      <c r="E3220" s="86"/>
      <c r="F3220" s="87">
        <f t="shared" si="52"/>
        <v>1323246734</v>
      </c>
      <c r="G3220" s="60">
        <v>3</v>
      </c>
      <c r="H3220" s="29"/>
    </row>
    <row r="3221" spans="1:8" s="30" customFormat="1">
      <c r="A3221" s="915">
        <v>44846</v>
      </c>
      <c r="B3221" s="916" t="s">
        <v>1914</v>
      </c>
      <c r="C3221" s="24" t="s">
        <v>21</v>
      </c>
      <c r="D3221" s="1014">
        <v>5000</v>
      </c>
      <c r="E3221" s="86"/>
      <c r="F3221" s="87">
        <f t="shared" si="52"/>
        <v>1323251734</v>
      </c>
      <c r="G3221" s="60">
        <v>3</v>
      </c>
      <c r="H3221" s="29"/>
    </row>
    <row r="3222" spans="1:8" s="30" customFormat="1">
      <c r="A3222" s="915">
        <v>44846</v>
      </c>
      <c r="B3222" s="916" t="s">
        <v>1914</v>
      </c>
      <c r="C3222" s="24" t="s">
        <v>21</v>
      </c>
      <c r="D3222" s="1014">
        <v>10000</v>
      </c>
      <c r="E3222" s="86"/>
      <c r="F3222" s="87">
        <f t="shared" si="52"/>
        <v>1323261734</v>
      </c>
      <c r="G3222" s="60">
        <v>3</v>
      </c>
      <c r="H3222" s="29"/>
    </row>
    <row r="3223" spans="1:8" s="30" customFormat="1">
      <c r="A3223" s="915">
        <v>44846</v>
      </c>
      <c r="B3223" s="916" t="s">
        <v>1914</v>
      </c>
      <c r="C3223" s="289" t="s">
        <v>955</v>
      </c>
      <c r="D3223" s="1014">
        <v>100000</v>
      </c>
      <c r="E3223" s="86"/>
      <c r="F3223" s="87">
        <f t="shared" si="52"/>
        <v>1323361734</v>
      </c>
      <c r="G3223" s="60">
        <v>3</v>
      </c>
      <c r="H3223" s="29"/>
    </row>
    <row r="3224" spans="1:8" s="30" customFormat="1">
      <c r="A3224" s="915">
        <v>44846</v>
      </c>
      <c r="B3224" s="916" t="s">
        <v>1914</v>
      </c>
      <c r="C3224" s="106" t="s">
        <v>1931</v>
      </c>
      <c r="D3224" s="1014">
        <v>200000</v>
      </c>
      <c r="E3224" s="86"/>
      <c r="F3224" s="87">
        <f t="shared" si="52"/>
        <v>1323561734</v>
      </c>
      <c r="G3224" s="60">
        <v>3</v>
      </c>
      <c r="H3224" s="29"/>
    </row>
    <row r="3225" spans="1:8" s="30" customFormat="1">
      <c r="A3225" s="915">
        <v>44846</v>
      </c>
      <c r="B3225" s="916" t="s">
        <v>1914</v>
      </c>
      <c r="C3225" s="24" t="s">
        <v>21</v>
      </c>
      <c r="D3225" s="1014">
        <v>62000</v>
      </c>
      <c r="E3225" s="86"/>
      <c r="F3225" s="87">
        <f t="shared" si="52"/>
        <v>1323623734</v>
      </c>
      <c r="G3225" s="60">
        <v>3</v>
      </c>
      <c r="H3225" s="29"/>
    </row>
    <row r="3226" spans="1:8" s="30" customFormat="1">
      <c r="A3226" s="915">
        <v>44846</v>
      </c>
      <c r="B3226" s="916" t="s">
        <v>1914</v>
      </c>
      <c r="C3226" s="106" t="s">
        <v>2008</v>
      </c>
      <c r="D3226" s="1014">
        <v>1000000</v>
      </c>
      <c r="E3226" s="86"/>
      <c r="F3226" s="87">
        <f t="shared" si="52"/>
        <v>1324623734</v>
      </c>
      <c r="G3226" s="60">
        <v>3</v>
      </c>
      <c r="H3226" s="29"/>
    </row>
    <row r="3227" spans="1:8" s="30" customFormat="1">
      <c r="A3227" s="915">
        <v>44846</v>
      </c>
      <c r="B3227" s="916" t="s">
        <v>1914</v>
      </c>
      <c r="C3227" s="24" t="s">
        <v>21</v>
      </c>
      <c r="D3227" s="1014">
        <v>70000</v>
      </c>
      <c r="E3227" s="86"/>
      <c r="F3227" s="87">
        <f t="shared" si="52"/>
        <v>1324693734</v>
      </c>
      <c r="G3227" s="60">
        <v>3</v>
      </c>
      <c r="H3227" s="29"/>
    </row>
    <row r="3228" spans="1:8" s="30" customFormat="1">
      <c r="A3228" s="915">
        <v>44847</v>
      </c>
      <c r="B3228" s="916" t="s">
        <v>1915</v>
      </c>
      <c r="C3228" s="106" t="s">
        <v>2009</v>
      </c>
      <c r="D3228" s="1014">
        <v>62000</v>
      </c>
      <c r="E3228" s="86"/>
      <c r="F3228" s="87">
        <f t="shared" si="52"/>
        <v>1324755734</v>
      </c>
      <c r="G3228" s="60">
        <v>3</v>
      </c>
      <c r="H3228" s="29"/>
    </row>
    <row r="3229" spans="1:8" s="30" customFormat="1">
      <c r="A3229" s="915">
        <v>44847</v>
      </c>
      <c r="B3229" s="916" t="s">
        <v>1915</v>
      </c>
      <c r="C3229" s="24" t="s">
        <v>21</v>
      </c>
      <c r="D3229" s="1014">
        <v>10000</v>
      </c>
      <c r="E3229" s="86"/>
      <c r="F3229" s="87">
        <f t="shared" si="52"/>
        <v>1324765734</v>
      </c>
      <c r="G3229" s="60">
        <v>3</v>
      </c>
      <c r="H3229" s="29"/>
    </row>
    <row r="3230" spans="1:8" s="30" customFormat="1">
      <c r="A3230" s="915">
        <v>44847</v>
      </c>
      <c r="B3230" s="916" t="s">
        <v>1915</v>
      </c>
      <c r="C3230" s="24" t="s">
        <v>21</v>
      </c>
      <c r="D3230" s="1014">
        <v>10000</v>
      </c>
      <c r="E3230" s="86"/>
      <c r="F3230" s="87">
        <f t="shared" si="52"/>
        <v>1324775734</v>
      </c>
      <c r="G3230" s="60">
        <v>3</v>
      </c>
      <c r="H3230" s="29"/>
    </row>
    <row r="3231" spans="1:8" s="30" customFormat="1">
      <c r="A3231" s="915">
        <v>44847</v>
      </c>
      <c r="B3231" s="916" t="s">
        <v>1915</v>
      </c>
      <c r="C3231" s="24" t="s">
        <v>21</v>
      </c>
      <c r="D3231" s="1014">
        <v>10000</v>
      </c>
      <c r="E3231" s="86"/>
      <c r="F3231" s="87">
        <f t="shared" si="52"/>
        <v>1324785734</v>
      </c>
      <c r="G3231" s="60">
        <v>3</v>
      </c>
      <c r="H3231" s="29"/>
    </row>
    <row r="3232" spans="1:8" s="30" customFormat="1">
      <c r="A3232" s="915">
        <v>44847</v>
      </c>
      <c r="B3232" s="916" t="s">
        <v>1915</v>
      </c>
      <c r="C3232" s="24" t="s">
        <v>21</v>
      </c>
      <c r="D3232" s="1014">
        <v>10000</v>
      </c>
      <c r="E3232" s="86"/>
      <c r="F3232" s="87">
        <f t="shared" si="52"/>
        <v>1324795734</v>
      </c>
      <c r="G3232" s="60">
        <v>3</v>
      </c>
      <c r="H3232" s="29"/>
    </row>
    <row r="3233" spans="1:8" s="30" customFormat="1">
      <c r="A3233" s="915">
        <v>44847</v>
      </c>
      <c r="B3233" s="916" t="s">
        <v>1915</v>
      </c>
      <c r="C3233" s="24" t="s">
        <v>21</v>
      </c>
      <c r="D3233" s="1014">
        <v>10000</v>
      </c>
      <c r="E3233" s="86"/>
      <c r="F3233" s="87">
        <f t="shared" si="52"/>
        <v>1324805734</v>
      </c>
      <c r="G3233" s="60">
        <v>3</v>
      </c>
      <c r="H3233" s="29"/>
    </row>
    <row r="3234" spans="1:8" s="30" customFormat="1">
      <c r="A3234" s="915">
        <v>44847</v>
      </c>
      <c r="B3234" s="916" t="s">
        <v>1915</v>
      </c>
      <c r="C3234" s="24" t="s">
        <v>21</v>
      </c>
      <c r="D3234" s="1014">
        <v>10000</v>
      </c>
      <c r="E3234" s="86"/>
      <c r="F3234" s="87">
        <f t="shared" si="52"/>
        <v>1324815734</v>
      </c>
      <c r="G3234" s="60">
        <v>3</v>
      </c>
      <c r="H3234" s="29"/>
    </row>
    <row r="3235" spans="1:8" s="30" customFormat="1">
      <c r="A3235" s="915">
        <v>44847</v>
      </c>
      <c r="B3235" s="916" t="s">
        <v>1915</v>
      </c>
      <c r="C3235" s="24" t="s">
        <v>21</v>
      </c>
      <c r="D3235" s="1014">
        <v>20000</v>
      </c>
      <c r="E3235" s="86"/>
      <c r="F3235" s="87">
        <f t="shared" si="52"/>
        <v>1324835734</v>
      </c>
      <c r="G3235" s="60">
        <v>3</v>
      </c>
      <c r="H3235" s="29"/>
    </row>
    <row r="3236" spans="1:8" s="30" customFormat="1">
      <c r="A3236" s="915">
        <v>44847</v>
      </c>
      <c r="B3236" s="916" t="s">
        <v>1915</v>
      </c>
      <c r="C3236" s="24" t="s">
        <v>21</v>
      </c>
      <c r="D3236" s="1014">
        <v>5000</v>
      </c>
      <c r="E3236" s="86"/>
      <c r="F3236" s="87">
        <f t="shared" si="52"/>
        <v>1324840734</v>
      </c>
      <c r="G3236" s="60">
        <v>3</v>
      </c>
      <c r="H3236" s="29"/>
    </row>
    <row r="3237" spans="1:8" s="30" customFormat="1">
      <c r="A3237" s="915">
        <v>44847</v>
      </c>
      <c r="B3237" s="916" t="s">
        <v>1915</v>
      </c>
      <c r="C3237" s="106" t="s">
        <v>191</v>
      </c>
      <c r="D3237" s="1014">
        <v>100000</v>
      </c>
      <c r="E3237" s="86"/>
      <c r="F3237" s="87">
        <f t="shared" si="52"/>
        <v>1324940734</v>
      </c>
      <c r="G3237" s="60">
        <v>3</v>
      </c>
      <c r="H3237" s="29"/>
    </row>
    <row r="3238" spans="1:8" s="30" customFormat="1">
      <c r="A3238" s="915">
        <v>44847</v>
      </c>
      <c r="B3238" s="916" t="s">
        <v>1915</v>
      </c>
      <c r="C3238" s="106" t="s">
        <v>1986</v>
      </c>
      <c r="D3238" s="1014">
        <v>200000</v>
      </c>
      <c r="E3238" s="86"/>
      <c r="F3238" s="87">
        <f t="shared" si="52"/>
        <v>1325140734</v>
      </c>
      <c r="G3238" s="60">
        <v>3</v>
      </c>
      <c r="H3238" s="29"/>
    </row>
    <row r="3239" spans="1:8" s="30" customFormat="1">
      <c r="A3239" s="915">
        <v>44847</v>
      </c>
      <c r="B3239" s="916" t="s">
        <v>1915</v>
      </c>
      <c r="C3239" s="24" t="s">
        <v>21</v>
      </c>
      <c r="D3239" s="1014">
        <v>10000</v>
      </c>
      <c r="E3239" s="86"/>
      <c r="F3239" s="87">
        <f t="shared" si="52"/>
        <v>1325150734</v>
      </c>
      <c r="G3239" s="60">
        <v>3</v>
      </c>
      <c r="H3239" s="29"/>
    </row>
    <row r="3240" spans="1:8" s="30" customFormat="1">
      <c r="A3240" s="915">
        <v>44847</v>
      </c>
      <c r="B3240" s="916" t="s">
        <v>1915</v>
      </c>
      <c r="C3240" s="24" t="s">
        <v>21</v>
      </c>
      <c r="D3240" s="1014">
        <v>5000</v>
      </c>
      <c r="E3240" s="86"/>
      <c r="F3240" s="87">
        <f t="shared" si="52"/>
        <v>1325155734</v>
      </c>
      <c r="G3240" s="60">
        <v>3</v>
      </c>
      <c r="H3240" s="29"/>
    </row>
    <row r="3241" spans="1:8" s="30" customFormat="1">
      <c r="A3241" s="915">
        <v>44847</v>
      </c>
      <c r="B3241" s="916" t="s">
        <v>1915</v>
      </c>
      <c r="C3241" s="24" t="s">
        <v>21</v>
      </c>
      <c r="D3241" s="1014">
        <v>10000</v>
      </c>
      <c r="E3241" s="86"/>
      <c r="F3241" s="87">
        <f t="shared" si="52"/>
        <v>1325165734</v>
      </c>
      <c r="G3241" s="60">
        <v>3</v>
      </c>
      <c r="H3241" s="29"/>
    </row>
    <row r="3242" spans="1:8" s="30" customFormat="1">
      <c r="A3242" s="915">
        <v>44847</v>
      </c>
      <c r="B3242" s="916" t="s">
        <v>1915</v>
      </c>
      <c r="C3242" s="24" t="s">
        <v>21</v>
      </c>
      <c r="D3242" s="1014">
        <v>10000</v>
      </c>
      <c r="E3242" s="86"/>
      <c r="F3242" s="87">
        <f t="shared" si="52"/>
        <v>1325175734</v>
      </c>
      <c r="G3242" s="60">
        <v>3</v>
      </c>
      <c r="H3242" s="29"/>
    </row>
    <row r="3243" spans="1:8" s="30" customFormat="1">
      <c r="A3243" s="915">
        <v>44847</v>
      </c>
      <c r="B3243" s="916" t="s">
        <v>1915</v>
      </c>
      <c r="C3243" s="24" t="s">
        <v>21</v>
      </c>
      <c r="D3243" s="1014">
        <v>5000</v>
      </c>
      <c r="E3243" s="86"/>
      <c r="F3243" s="87">
        <f t="shared" si="52"/>
        <v>1325180734</v>
      </c>
      <c r="G3243" s="60">
        <v>3</v>
      </c>
      <c r="H3243" s="29"/>
    </row>
    <row r="3244" spans="1:8" s="30" customFormat="1" ht="25.5">
      <c r="A3244" s="915">
        <v>44847</v>
      </c>
      <c r="B3244" s="916" t="s">
        <v>1915</v>
      </c>
      <c r="C3244" s="289" t="s">
        <v>25</v>
      </c>
      <c r="D3244" s="1014">
        <v>800000</v>
      </c>
      <c r="E3244" s="86"/>
      <c r="F3244" s="87">
        <f t="shared" si="52"/>
        <v>1325980734</v>
      </c>
      <c r="G3244" s="60">
        <v>3</v>
      </c>
      <c r="H3244" s="29"/>
    </row>
    <row r="3245" spans="1:8" s="30" customFormat="1">
      <c r="A3245" s="915">
        <v>44847</v>
      </c>
      <c r="B3245" s="916" t="s">
        <v>1915</v>
      </c>
      <c r="C3245" s="106" t="s">
        <v>1950</v>
      </c>
      <c r="D3245" s="1014">
        <v>100000</v>
      </c>
      <c r="E3245" s="86"/>
      <c r="F3245" s="87">
        <f t="shared" si="52"/>
        <v>1326080734</v>
      </c>
      <c r="G3245" s="60">
        <v>3</v>
      </c>
      <c r="H3245" s="29"/>
    </row>
    <row r="3246" spans="1:8" s="30" customFormat="1">
      <c r="A3246" s="915">
        <v>44848</v>
      </c>
      <c r="B3246" s="916" t="s">
        <v>1916</v>
      </c>
      <c r="C3246" s="24" t="s">
        <v>21</v>
      </c>
      <c r="D3246" s="1014">
        <v>20000</v>
      </c>
      <c r="E3246" s="86"/>
      <c r="F3246" s="87">
        <f t="shared" si="52"/>
        <v>1326100734</v>
      </c>
      <c r="G3246" s="60">
        <v>3</v>
      </c>
      <c r="H3246" s="29"/>
    </row>
    <row r="3247" spans="1:8" s="30" customFormat="1">
      <c r="A3247" s="915">
        <v>44848</v>
      </c>
      <c r="B3247" s="916" t="s">
        <v>1916</v>
      </c>
      <c r="C3247" s="106" t="s">
        <v>2441</v>
      </c>
      <c r="D3247" s="1014">
        <v>100000</v>
      </c>
      <c r="E3247" s="86"/>
      <c r="F3247" s="87">
        <f t="shared" si="52"/>
        <v>1326200734</v>
      </c>
      <c r="G3247" s="60">
        <v>3</v>
      </c>
      <c r="H3247" s="29"/>
    </row>
    <row r="3248" spans="1:8" s="30" customFormat="1">
      <c r="A3248" s="915">
        <v>44848</v>
      </c>
      <c r="B3248" s="916" t="s">
        <v>1916</v>
      </c>
      <c r="C3248" s="24" t="s">
        <v>21</v>
      </c>
      <c r="D3248" s="1014">
        <v>48939</v>
      </c>
      <c r="E3248" s="86"/>
      <c r="F3248" s="87">
        <f t="shared" si="52"/>
        <v>1326249673</v>
      </c>
      <c r="G3248" s="60">
        <v>3</v>
      </c>
      <c r="H3248" s="29"/>
    </row>
    <row r="3249" spans="1:8" s="30" customFormat="1">
      <c r="A3249" s="915">
        <v>44848</v>
      </c>
      <c r="B3249" s="916" t="s">
        <v>1916</v>
      </c>
      <c r="C3249" s="24" t="s">
        <v>21</v>
      </c>
      <c r="D3249" s="1014">
        <v>20000</v>
      </c>
      <c r="E3249" s="86"/>
      <c r="F3249" s="87">
        <f t="shared" si="52"/>
        <v>1326269673</v>
      </c>
      <c r="G3249" s="60">
        <v>3</v>
      </c>
      <c r="H3249" s="29"/>
    </row>
    <row r="3250" spans="1:8" s="30" customFormat="1">
      <c r="A3250" s="915">
        <v>44848</v>
      </c>
      <c r="B3250" s="916" t="s">
        <v>1916</v>
      </c>
      <c r="C3250" s="24" t="s">
        <v>21</v>
      </c>
      <c r="D3250" s="1014">
        <v>43000</v>
      </c>
      <c r="E3250" s="86"/>
      <c r="F3250" s="87">
        <f t="shared" si="52"/>
        <v>1326312673</v>
      </c>
      <c r="G3250" s="60">
        <v>3</v>
      </c>
      <c r="H3250" s="29"/>
    </row>
    <row r="3251" spans="1:8" s="30" customFormat="1">
      <c r="A3251" s="915">
        <v>44848</v>
      </c>
      <c r="B3251" s="916" t="s">
        <v>1916</v>
      </c>
      <c r="C3251" s="24" t="s">
        <v>21</v>
      </c>
      <c r="D3251" s="1014">
        <v>5000</v>
      </c>
      <c r="E3251" s="86"/>
      <c r="F3251" s="87">
        <f t="shared" ref="F3251:F3314" si="53">F3250+D3251-E3251</f>
        <v>1326317673</v>
      </c>
      <c r="G3251" s="60">
        <v>3</v>
      </c>
      <c r="H3251" s="29"/>
    </row>
    <row r="3252" spans="1:8" s="30" customFormat="1">
      <c r="A3252" s="915">
        <v>44848</v>
      </c>
      <c r="B3252" s="916" t="s">
        <v>1916</v>
      </c>
      <c r="C3252" s="24" t="s">
        <v>21</v>
      </c>
      <c r="D3252" s="1014">
        <v>5000</v>
      </c>
      <c r="E3252" s="86"/>
      <c r="F3252" s="87">
        <f t="shared" si="53"/>
        <v>1326322673</v>
      </c>
      <c r="G3252" s="60">
        <v>3</v>
      </c>
      <c r="H3252" s="29"/>
    </row>
    <row r="3253" spans="1:8" s="30" customFormat="1">
      <c r="A3253" s="915">
        <v>44848</v>
      </c>
      <c r="B3253" s="916" t="s">
        <v>1916</v>
      </c>
      <c r="C3253" s="24" t="s">
        <v>21</v>
      </c>
      <c r="D3253" s="1014">
        <v>5000</v>
      </c>
      <c r="E3253" s="86"/>
      <c r="F3253" s="87">
        <f t="shared" si="53"/>
        <v>1326327673</v>
      </c>
      <c r="G3253" s="60">
        <v>3</v>
      </c>
      <c r="H3253" s="29"/>
    </row>
    <row r="3254" spans="1:8" s="30" customFormat="1">
      <c r="A3254" s="915">
        <v>44848</v>
      </c>
      <c r="B3254" s="916" t="s">
        <v>1916</v>
      </c>
      <c r="C3254" s="24" t="s">
        <v>21</v>
      </c>
      <c r="D3254" s="1014">
        <v>48000</v>
      </c>
      <c r="E3254" s="86"/>
      <c r="F3254" s="87">
        <f t="shared" si="53"/>
        <v>1326375673</v>
      </c>
      <c r="G3254" s="60">
        <v>3</v>
      </c>
      <c r="H3254" s="29"/>
    </row>
    <row r="3255" spans="1:8" s="30" customFormat="1">
      <c r="A3255" s="915">
        <v>44848</v>
      </c>
      <c r="B3255" s="916" t="s">
        <v>1916</v>
      </c>
      <c r="C3255" s="24" t="s">
        <v>21</v>
      </c>
      <c r="D3255" s="1014">
        <v>10000</v>
      </c>
      <c r="E3255" s="86"/>
      <c r="F3255" s="87">
        <f t="shared" si="53"/>
        <v>1326385673</v>
      </c>
      <c r="G3255" s="60">
        <v>3</v>
      </c>
      <c r="H3255" s="29"/>
    </row>
    <row r="3256" spans="1:8" s="30" customFormat="1">
      <c r="A3256" s="915">
        <v>44848</v>
      </c>
      <c r="B3256" s="916" t="s">
        <v>1916</v>
      </c>
      <c r="C3256" s="24" t="s">
        <v>21</v>
      </c>
      <c r="D3256" s="1014">
        <v>30000</v>
      </c>
      <c r="E3256" s="86"/>
      <c r="F3256" s="87">
        <f t="shared" si="53"/>
        <v>1326415673</v>
      </c>
      <c r="G3256" s="60">
        <v>3</v>
      </c>
      <c r="H3256" s="29"/>
    </row>
    <row r="3257" spans="1:8" s="30" customFormat="1">
      <c r="A3257" s="915">
        <v>44848</v>
      </c>
      <c r="B3257" s="916" t="s">
        <v>1916</v>
      </c>
      <c r="C3257" s="24" t="s">
        <v>21</v>
      </c>
      <c r="D3257" s="1014">
        <v>20000</v>
      </c>
      <c r="E3257" s="86"/>
      <c r="F3257" s="87">
        <f t="shared" si="53"/>
        <v>1326435673</v>
      </c>
      <c r="G3257" s="60">
        <v>3</v>
      </c>
      <c r="H3257" s="29"/>
    </row>
    <row r="3258" spans="1:8" s="30" customFormat="1">
      <c r="A3258" s="915">
        <v>44848</v>
      </c>
      <c r="B3258" s="916" t="s">
        <v>1916</v>
      </c>
      <c r="C3258" s="24" t="s">
        <v>21</v>
      </c>
      <c r="D3258" s="1014">
        <v>10000</v>
      </c>
      <c r="E3258" s="86"/>
      <c r="F3258" s="87">
        <f t="shared" si="53"/>
        <v>1326445673</v>
      </c>
      <c r="G3258" s="60">
        <v>3</v>
      </c>
      <c r="H3258" s="29"/>
    </row>
    <row r="3259" spans="1:8" s="30" customFormat="1">
      <c r="A3259" s="915">
        <v>44848</v>
      </c>
      <c r="B3259" s="916" t="s">
        <v>1916</v>
      </c>
      <c r="C3259" s="24" t="s">
        <v>21</v>
      </c>
      <c r="D3259" s="1014">
        <v>10000</v>
      </c>
      <c r="E3259" s="86"/>
      <c r="F3259" s="87">
        <f t="shared" si="53"/>
        <v>1326455673</v>
      </c>
      <c r="G3259" s="60">
        <v>3</v>
      </c>
      <c r="H3259" s="29"/>
    </row>
    <row r="3260" spans="1:8" s="30" customFormat="1">
      <c r="A3260" s="915">
        <v>44848</v>
      </c>
      <c r="B3260" s="916" t="s">
        <v>1916</v>
      </c>
      <c r="C3260" s="24" t="s">
        <v>21</v>
      </c>
      <c r="D3260" s="1014">
        <v>10000</v>
      </c>
      <c r="E3260" s="86"/>
      <c r="F3260" s="87">
        <f t="shared" si="53"/>
        <v>1326465673</v>
      </c>
      <c r="G3260" s="60">
        <v>3</v>
      </c>
      <c r="H3260" s="29"/>
    </row>
    <row r="3261" spans="1:8" s="30" customFormat="1">
      <c r="A3261" s="915">
        <v>44848</v>
      </c>
      <c r="B3261" s="916" t="s">
        <v>1916</v>
      </c>
      <c r="C3261" s="24" t="s">
        <v>21</v>
      </c>
      <c r="D3261" s="1014">
        <v>10000</v>
      </c>
      <c r="E3261" s="86"/>
      <c r="F3261" s="87">
        <f t="shared" si="53"/>
        <v>1326475673</v>
      </c>
      <c r="G3261" s="60">
        <v>3</v>
      </c>
      <c r="H3261" s="29"/>
    </row>
    <row r="3262" spans="1:8" s="30" customFormat="1">
      <c r="A3262" s="915">
        <v>44848</v>
      </c>
      <c r="B3262" s="916" t="s">
        <v>1916</v>
      </c>
      <c r="C3262" s="24" t="s">
        <v>21</v>
      </c>
      <c r="D3262" s="1014">
        <v>25000</v>
      </c>
      <c r="E3262" s="86"/>
      <c r="F3262" s="87">
        <f t="shared" si="53"/>
        <v>1326500673</v>
      </c>
      <c r="G3262" s="60">
        <v>3</v>
      </c>
      <c r="H3262" s="29"/>
    </row>
    <row r="3263" spans="1:8" s="30" customFormat="1">
      <c r="A3263" s="915">
        <v>44848</v>
      </c>
      <c r="B3263" s="916" t="s">
        <v>1916</v>
      </c>
      <c r="C3263" s="24" t="s">
        <v>21</v>
      </c>
      <c r="D3263" s="1014">
        <v>5000</v>
      </c>
      <c r="E3263" s="86"/>
      <c r="F3263" s="87">
        <f t="shared" si="53"/>
        <v>1326505673</v>
      </c>
      <c r="G3263" s="60">
        <v>3</v>
      </c>
      <c r="H3263" s="29"/>
    </row>
    <row r="3264" spans="1:8" s="30" customFormat="1">
      <c r="A3264" s="915">
        <v>44848</v>
      </c>
      <c r="B3264" s="916" t="s">
        <v>1916</v>
      </c>
      <c r="C3264" s="24" t="s">
        <v>21</v>
      </c>
      <c r="D3264" s="1014">
        <v>10000</v>
      </c>
      <c r="E3264" s="86"/>
      <c r="F3264" s="87">
        <f t="shared" si="53"/>
        <v>1326515673</v>
      </c>
      <c r="G3264" s="60">
        <v>3</v>
      </c>
      <c r="H3264" s="29"/>
    </row>
    <row r="3265" spans="1:8" s="30" customFormat="1">
      <c r="A3265" s="915">
        <v>44848</v>
      </c>
      <c r="B3265" s="916" t="s">
        <v>1916</v>
      </c>
      <c r="C3265" s="24" t="s">
        <v>21</v>
      </c>
      <c r="D3265" s="1014">
        <v>20000</v>
      </c>
      <c r="E3265" s="86"/>
      <c r="F3265" s="87">
        <f t="shared" si="53"/>
        <v>1326535673</v>
      </c>
      <c r="G3265" s="60">
        <v>3</v>
      </c>
      <c r="H3265" s="29"/>
    </row>
    <row r="3266" spans="1:8" s="30" customFormat="1">
      <c r="A3266" s="915">
        <v>44849</v>
      </c>
      <c r="B3266" s="916" t="s">
        <v>2118</v>
      </c>
      <c r="C3266" s="24" t="s">
        <v>21</v>
      </c>
      <c r="D3266" s="1014">
        <v>2000</v>
      </c>
      <c r="E3266" s="86"/>
      <c r="F3266" s="87">
        <f t="shared" si="53"/>
        <v>1326537673</v>
      </c>
      <c r="G3266" s="60">
        <v>3</v>
      </c>
      <c r="H3266" s="29"/>
    </row>
    <row r="3267" spans="1:8" s="30" customFormat="1">
      <c r="A3267" s="915">
        <v>44849</v>
      </c>
      <c r="B3267" s="916" t="s">
        <v>2118</v>
      </c>
      <c r="C3267" s="24" t="s">
        <v>21</v>
      </c>
      <c r="D3267" s="1014">
        <v>1000</v>
      </c>
      <c r="E3267" s="86"/>
      <c r="F3267" s="87">
        <f t="shared" si="53"/>
        <v>1326538673</v>
      </c>
      <c r="G3267" s="60">
        <v>3</v>
      </c>
      <c r="H3267" s="29"/>
    </row>
    <row r="3268" spans="1:8" s="30" customFormat="1">
      <c r="A3268" s="915">
        <v>44849</v>
      </c>
      <c r="B3268" s="916" t="s">
        <v>2118</v>
      </c>
      <c r="C3268" s="24" t="s">
        <v>21</v>
      </c>
      <c r="D3268" s="1014">
        <v>5000</v>
      </c>
      <c r="E3268" s="86"/>
      <c r="F3268" s="87">
        <f t="shared" si="53"/>
        <v>1326543673</v>
      </c>
      <c r="G3268" s="60">
        <v>3</v>
      </c>
      <c r="H3268" s="29"/>
    </row>
    <row r="3269" spans="1:8" s="30" customFormat="1">
      <c r="A3269" s="915">
        <v>44849</v>
      </c>
      <c r="B3269" s="916" t="s">
        <v>2118</v>
      </c>
      <c r="C3269" s="24" t="s">
        <v>21</v>
      </c>
      <c r="D3269" s="1014">
        <v>20000</v>
      </c>
      <c r="E3269" s="86"/>
      <c r="F3269" s="87">
        <f t="shared" si="53"/>
        <v>1326563673</v>
      </c>
      <c r="G3269" s="60">
        <v>3</v>
      </c>
      <c r="H3269" s="29"/>
    </row>
    <row r="3270" spans="1:8" s="30" customFormat="1">
      <c r="A3270" s="915">
        <v>44849</v>
      </c>
      <c r="B3270" s="916" t="s">
        <v>2118</v>
      </c>
      <c r="C3270" s="24" t="s">
        <v>21</v>
      </c>
      <c r="D3270" s="1014">
        <v>10000</v>
      </c>
      <c r="E3270" s="86"/>
      <c r="F3270" s="87">
        <f t="shared" si="53"/>
        <v>1326573673</v>
      </c>
      <c r="G3270" s="60">
        <v>3</v>
      </c>
      <c r="H3270" s="29"/>
    </row>
    <row r="3271" spans="1:8" s="30" customFormat="1">
      <c r="A3271" s="915">
        <v>44849</v>
      </c>
      <c r="B3271" s="916" t="s">
        <v>2118</v>
      </c>
      <c r="C3271" s="106" t="s">
        <v>2010</v>
      </c>
      <c r="D3271" s="1014">
        <v>100000</v>
      </c>
      <c r="E3271" s="86"/>
      <c r="F3271" s="87">
        <f t="shared" si="53"/>
        <v>1326673673</v>
      </c>
      <c r="G3271" s="60">
        <v>3</v>
      </c>
      <c r="H3271" s="29"/>
    </row>
    <row r="3272" spans="1:8" s="30" customFormat="1">
      <c r="A3272" s="915">
        <v>44849</v>
      </c>
      <c r="B3272" s="916" t="s">
        <v>2118</v>
      </c>
      <c r="C3272" s="24" t="s">
        <v>529</v>
      </c>
      <c r="D3272" s="1014">
        <v>50000</v>
      </c>
      <c r="E3272" s="86"/>
      <c r="F3272" s="87">
        <f t="shared" si="53"/>
        <v>1326723673</v>
      </c>
      <c r="G3272" s="60">
        <v>3</v>
      </c>
      <c r="H3272" s="29"/>
    </row>
    <row r="3273" spans="1:8" s="30" customFormat="1">
      <c r="A3273" s="915">
        <v>44849</v>
      </c>
      <c r="B3273" s="916" t="s">
        <v>2118</v>
      </c>
      <c r="C3273" s="24" t="s">
        <v>21</v>
      </c>
      <c r="D3273" s="1014">
        <v>100</v>
      </c>
      <c r="E3273" s="86"/>
      <c r="F3273" s="87">
        <f t="shared" si="53"/>
        <v>1326723773</v>
      </c>
      <c r="G3273" s="60">
        <v>3</v>
      </c>
      <c r="H3273" s="29"/>
    </row>
    <row r="3274" spans="1:8" s="30" customFormat="1">
      <c r="A3274" s="915">
        <v>44849</v>
      </c>
      <c r="B3274" s="916" t="s">
        <v>2118</v>
      </c>
      <c r="C3274" s="24" t="s">
        <v>21</v>
      </c>
      <c r="D3274" s="1014">
        <v>10000</v>
      </c>
      <c r="E3274" s="86"/>
      <c r="F3274" s="87">
        <f t="shared" si="53"/>
        <v>1326733773</v>
      </c>
      <c r="G3274" s="60">
        <v>3</v>
      </c>
      <c r="H3274" s="29"/>
    </row>
    <row r="3275" spans="1:8" s="30" customFormat="1">
      <c r="A3275" s="915">
        <v>44849</v>
      </c>
      <c r="B3275" s="916" t="s">
        <v>2118</v>
      </c>
      <c r="C3275" s="24" t="s">
        <v>21</v>
      </c>
      <c r="D3275" s="1014">
        <v>264854</v>
      </c>
      <c r="E3275" s="86"/>
      <c r="F3275" s="87">
        <f t="shared" si="53"/>
        <v>1326998627</v>
      </c>
      <c r="G3275" s="60">
        <v>3</v>
      </c>
      <c r="H3275" s="29"/>
    </row>
    <row r="3276" spans="1:8" s="30" customFormat="1">
      <c r="A3276" s="915">
        <v>44849</v>
      </c>
      <c r="B3276" s="916" t="s">
        <v>2118</v>
      </c>
      <c r="C3276" s="24" t="s">
        <v>21</v>
      </c>
      <c r="D3276" s="1014">
        <v>10000</v>
      </c>
      <c r="E3276" s="86"/>
      <c r="F3276" s="87">
        <f t="shared" si="53"/>
        <v>1327008627</v>
      </c>
      <c r="G3276" s="60">
        <v>3</v>
      </c>
      <c r="H3276" s="29"/>
    </row>
    <row r="3277" spans="1:8" s="30" customFormat="1">
      <c r="A3277" s="915">
        <v>44849</v>
      </c>
      <c r="B3277" s="916" t="s">
        <v>2118</v>
      </c>
      <c r="C3277" s="24" t="s">
        <v>21</v>
      </c>
      <c r="D3277" s="1014">
        <v>10000</v>
      </c>
      <c r="E3277" s="86"/>
      <c r="F3277" s="87">
        <f t="shared" si="53"/>
        <v>1327018627</v>
      </c>
      <c r="G3277" s="60">
        <v>3</v>
      </c>
      <c r="H3277" s="29"/>
    </row>
    <row r="3278" spans="1:8" s="30" customFormat="1">
      <c r="A3278" s="915">
        <v>44849</v>
      </c>
      <c r="B3278" s="916" t="s">
        <v>2118</v>
      </c>
      <c r="C3278" s="106" t="s">
        <v>1987</v>
      </c>
      <c r="D3278" s="1014">
        <v>50000</v>
      </c>
      <c r="E3278" s="86"/>
      <c r="F3278" s="87">
        <f t="shared" si="53"/>
        <v>1327068627</v>
      </c>
      <c r="G3278" s="60">
        <v>3</v>
      </c>
      <c r="H3278" s="29"/>
    </row>
    <row r="3279" spans="1:8" s="30" customFormat="1">
      <c r="A3279" s="915">
        <v>44849</v>
      </c>
      <c r="B3279" s="916" t="s">
        <v>2118</v>
      </c>
      <c r="C3279" s="24" t="s">
        <v>21</v>
      </c>
      <c r="D3279" s="1014">
        <v>10000</v>
      </c>
      <c r="E3279" s="86"/>
      <c r="F3279" s="87">
        <f t="shared" si="53"/>
        <v>1327078627</v>
      </c>
      <c r="G3279" s="60">
        <v>3</v>
      </c>
      <c r="H3279" s="29"/>
    </row>
    <row r="3280" spans="1:8" s="30" customFormat="1">
      <c r="A3280" s="915">
        <v>44849</v>
      </c>
      <c r="B3280" s="916" t="s">
        <v>2118</v>
      </c>
      <c r="C3280" s="24" t="s">
        <v>21</v>
      </c>
      <c r="D3280" s="1014">
        <v>10000</v>
      </c>
      <c r="E3280" s="86"/>
      <c r="F3280" s="87">
        <f t="shared" si="53"/>
        <v>1327088627</v>
      </c>
      <c r="G3280" s="60">
        <v>3</v>
      </c>
      <c r="H3280" s="29"/>
    </row>
    <row r="3281" spans="1:8" s="30" customFormat="1">
      <c r="A3281" s="915">
        <v>44849</v>
      </c>
      <c r="B3281" s="916" t="s">
        <v>2118</v>
      </c>
      <c r="C3281" s="106" t="s">
        <v>343</v>
      </c>
      <c r="D3281" s="1014">
        <v>100000</v>
      </c>
      <c r="E3281" s="86"/>
      <c r="F3281" s="87">
        <f t="shared" si="53"/>
        <v>1327188627</v>
      </c>
      <c r="G3281" s="60">
        <v>3</v>
      </c>
      <c r="H3281" s="29"/>
    </row>
    <row r="3282" spans="1:8" s="30" customFormat="1">
      <c r="A3282" s="915">
        <v>44849</v>
      </c>
      <c r="B3282" s="916" t="s">
        <v>2118</v>
      </c>
      <c r="C3282" s="24" t="s">
        <v>21</v>
      </c>
      <c r="D3282" s="1014">
        <v>10000</v>
      </c>
      <c r="E3282" s="86"/>
      <c r="F3282" s="87">
        <f t="shared" si="53"/>
        <v>1327198627</v>
      </c>
      <c r="G3282" s="60">
        <v>3</v>
      </c>
      <c r="H3282" s="29"/>
    </row>
    <row r="3283" spans="1:8" s="30" customFormat="1">
      <c r="A3283" s="915">
        <v>44849</v>
      </c>
      <c r="B3283" s="916" t="s">
        <v>2118</v>
      </c>
      <c r="C3283" s="24" t="s">
        <v>21</v>
      </c>
      <c r="D3283" s="1014">
        <v>10000</v>
      </c>
      <c r="E3283" s="86"/>
      <c r="F3283" s="87">
        <f t="shared" si="53"/>
        <v>1327208627</v>
      </c>
      <c r="G3283" s="60">
        <v>3</v>
      </c>
      <c r="H3283" s="29"/>
    </row>
    <row r="3284" spans="1:8" s="30" customFormat="1">
      <c r="A3284" s="915">
        <v>44849</v>
      </c>
      <c r="B3284" s="916" t="s">
        <v>2118</v>
      </c>
      <c r="C3284" s="24" t="s">
        <v>21</v>
      </c>
      <c r="D3284" s="1014">
        <v>10000</v>
      </c>
      <c r="E3284" s="86"/>
      <c r="F3284" s="87">
        <f t="shared" si="53"/>
        <v>1327218627</v>
      </c>
      <c r="G3284" s="60">
        <v>3</v>
      </c>
      <c r="H3284" s="29"/>
    </row>
    <row r="3285" spans="1:8" s="30" customFormat="1">
      <c r="A3285" s="915">
        <v>44849</v>
      </c>
      <c r="B3285" s="916" t="s">
        <v>2118</v>
      </c>
      <c r="C3285" s="24" t="s">
        <v>21</v>
      </c>
      <c r="D3285" s="1014">
        <v>10000</v>
      </c>
      <c r="E3285" s="86"/>
      <c r="F3285" s="87">
        <f t="shared" si="53"/>
        <v>1327228627</v>
      </c>
      <c r="G3285" s="60">
        <v>3</v>
      </c>
      <c r="H3285" s="29"/>
    </row>
    <row r="3286" spans="1:8" s="30" customFormat="1">
      <c r="A3286" s="915">
        <v>44849</v>
      </c>
      <c r="B3286" s="916" t="s">
        <v>2118</v>
      </c>
      <c r="C3286" s="24" t="s">
        <v>21</v>
      </c>
      <c r="D3286" s="1014">
        <v>23038</v>
      </c>
      <c r="E3286" s="86"/>
      <c r="F3286" s="87">
        <f t="shared" si="53"/>
        <v>1327251665</v>
      </c>
      <c r="G3286" s="60">
        <v>3</v>
      </c>
      <c r="H3286" s="29"/>
    </row>
    <row r="3287" spans="1:8" s="30" customFormat="1">
      <c r="A3287" s="915">
        <v>44849</v>
      </c>
      <c r="B3287" s="916" t="s">
        <v>2118</v>
      </c>
      <c r="C3287" s="24" t="s">
        <v>21</v>
      </c>
      <c r="D3287" s="1014">
        <v>10000</v>
      </c>
      <c r="E3287" s="86"/>
      <c r="F3287" s="87">
        <f t="shared" si="53"/>
        <v>1327261665</v>
      </c>
      <c r="G3287" s="60">
        <v>3</v>
      </c>
      <c r="H3287" s="29"/>
    </row>
    <row r="3288" spans="1:8" s="30" customFormat="1">
      <c r="A3288" s="915">
        <v>44849</v>
      </c>
      <c r="B3288" s="916" t="s">
        <v>2118</v>
      </c>
      <c r="C3288" s="24" t="s">
        <v>21</v>
      </c>
      <c r="D3288" s="1014">
        <v>10000</v>
      </c>
      <c r="E3288" s="86"/>
      <c r="F3288" s="87">
        <f t="shared" si="53"/>
        <v>1327271665</v>
      </c>
      <c r="G3288" s="60">
        <v>3</v>
      </c>
      <c r="H3288" s="29"/>
    </row>
    <row r="3289" spans="1:8" s="30" customFormat="1">
      <c r="A3289" s="915">
        <v>44849</v>
      </c>
      <c r="B3289" s="916" t="s">
        <v>2118</v>
      </c>
      <c r="C3289" s="24" t="s">
        <v>21</v>
      </c>
      <c r="D3289" s="1014">
        <v>10000</v>
      </c>
      <c r="E3289" s="86"/>
      <c r="F3289" s="87">
        <f t="shared" si="53"/>
        <v>1327281665</v>
      </c>
      <c r="G3289" s="60">
        <v>3</v>
      </c>
      <c r="H3289" s="29"/>
    </row>
    <row r="3290" spans="1:8" s="30" customFormat="1">
      <c r="A3290" s="915">
        <v>44849</v>
      </c>
      <c r="B3290" s="916" t="s">
        <v>2118</v>
      </c>
      <c r="C3290" s="24" t="s">
        <v>21</v>
      </c>
      <c r="D3290" s="1014">
        <v>10000</v>
      </c>
      <c r="E3290" s="86"/>
      <c r="F3290" s="87">
        <f t="shared" si="53"/>
        <v>1327291665</v>
      </c>
      <c r="G3290" s="60">
        <v>3</v>
      </c>
      <c r="H3290" s="29"/>
    </row>
    <row r="3291" spans="1:8" s="30" customFormat="1">
      <c r="A3291" s="915">
        <v>44849</v>
      </c>
      <c r="B3291" s="916" t="s">
        <v>2118</v>
      </c>
      <c r="C3291" s="106" t="s">
        <v>1939</v>
      </c>
      <c r="D3291" s="1014">
        <v>100000</v>
      </c>
      <c r="E3291" s="86"/>
      <c r="F3291" s="87">
        <f t="shared" si="53"/>
        <v>1327391665</v>
      </c>
      <c r="G3291" s="60">
        <v>3</v>
      </c>
      <c r="H3291" s="29"/>
    </row>
    <row r="3292" spans="1:8" s="30" customFormat="1">
      <c r="A3292" s="915">
        <v>44849</v>
      </c>
      <c r="B3292" s="916" t="s">
        <v>2118</v>
      </c>
      <c r="C3292" s="24" t="s">
        <v>21</v>
      </c>
      <c r="D3292" s="1014">
        <v>10000</v>
      </c>
      <c r="E3292" s="86"/>
      <c r="F3292" s="87">
        <f t="shared" si="53"/>
        <v>1327401665</v>
      </c>
      <c r="G3292" s="60">
        <v>3</v>
      </c>
      <c r="H3292" s="29"/>
    </row>
    <row r="3293" spans="1:8" s="30" customFormat="1">
      <c r="A3293" s="915">
        <v>44849</v>
      </c>
      <c r="B3293" s="916" t="s">
        <v>2118</v>
      </c>
      <c r="C3293" s="24" t="s">
        <v>21</v>
      </c>
      <c r="D3293" s="1014">
        <v>10000</v>
      </c>
      <c r="E3293" s="86"/>
      <c r="F3293" s="87">
        <f t="shared" si="53"/>
        <v>1327411665</v>
      </c>
      <c r="G3293" s="60">
        <v>3</v>
      </c>
      <c r="H3293" s="29"/>
    </row>
    <row r="3294" spans="1:8" s="30" customFormat="1">
      <c r="A3294" s="915">
        <v>44849</v>
      </c>
      <c r="B3294" s="916" t="s">
        <v>2118</v>
      </c>
      <c r="C3294" s="24" t="s">
        <v>21</v>
      </c>
      <c r="D3294" s="1014">
        <v>1000</v>
      </c>
      <c r="E3294" s="86"/>
      <c r="F3294" s="87">
        <f t="shared" si="53"/>
        <v>1327412665</v>
      </c>
      <c r="G3294" s="60">
        <v>3</v>
      </c>
      <c r="H3294" s="29"/>
    </row>
    <row r="3295" spans="1:8" s="30" customFormat="1">
      <c r="A3295" s="915">
        <v>44849</v>
      </c>
      <c r="B3295" s="916" t="s">
        <v>2118</v>
      </c>
      <c r="C3295" s="24" t="s">
        <v>21</v>
      </c>
      <c r="D3295" s="1014">
        <v>10000</v>
      </c>
      <c r="E3295" s="86"/>
      <c r="F3295" s="87">
        <f t="shared" si="53"/>
        <v>1327422665</v>
      </c>
      <c r="G3295" s="60">
        <v>3</v>
      </c>
      <c r="H3295" s="29"/>
    </row>
    <row r="3296" spans="1:8" s="30" customFormat="1">
      <c r="A3296" s="915">
        <v>44849</v>
      </c>
      <c r="B3296" s="916" t="s">
        <v>2118</v>
      </c>
      <c r="C3296" s="24" t="s">
        <v>21</v>
      </c>
      <c r="D3296" s="1014">
        <v>5000</v>
      </c>
      <c r="E3296" s="86"/>
      <c r="F3296" s="87">
        <f t="shared" si="53"/>
        <v>1327427665</v>
      </c>
      <c r="G3296" s="60">
        <v>3</v>
      </c>
      <c r="H3296" s="29"/>
    </row>
    <row r="3297" spans="1:8" s="30" customFormat="1">
      <c r="A3297" s="915">
        <v>44849</v>
      </c>
      <c r="B3297" s="916" t="s">
        <v>2118</v>
      </c>
      <c r="C3297" s="24" t="s">
        <v>21</v>
      </c>
      <c r="D3297" s="1014">
        <v>5000</v>
      </c>
      <c r="E3297" s="86"/>
      <c r="F3297" s="87">
        <f t="shared" si="53"/>
        <v>1327432665</v>
      </c>
      <c r="G3297" s="60">
        <v>3</v>
      </c>
      <c r="H3297" s="29"/>
    </row>
    <row r="3298" spans="1:8" s="30" customFormat="1">
      <c r="A3298" s="915">
        <v>44849</v>
      </c>
      <c r="B3298" s="916" t="s">
        <v>2118</v>
      </c>
      <c r="C3298" s="24" t="s">
        <v>21</v>
      </c>
      <c r="D3298" s="1014">
        <v>10000</v>
      </c>
      <c r="E3298" s="86"/>
      <c r="F3298" s="87">
        <f t="shared" si="53"/>
        <v>1327442665</v>
      </c>
      <c r="G3298" s="60">
        <v>3</v>
      </c>
      <c r="H3298" s="29"/>
    </row>
    <row r="3299" spans="1:8" s="30" customFormat="1">
      <c r="A3299" s="915">
        <v>44850</v>
      </c>
      <c r="B3299" s="916" t="s">
        <v>2119</v>
      </c>
      <c r="C3299" s="24" t="s">
        <v>21</v>
      </c>
      <c r="D3299" s="1014">
        <v>10000</v>
      </c>
      <c r="E3299" s="86"/>
      <c r="F3299" s="87">
        <f t="shared" si="53"/>
        <v>1327452665</v>
      </c>
      <c r="G3299" s="60">
        <v>3</v>
      </c>
      <c r="H3299" s="29"/>
    </row>
    <row r="3300" spans="1:8" s="30" customFormat="1">
      <c r="A3300" s="915">
        <v>44850</v>
      </c>
      <c r="B3300" s="916" t="s">
        <v>2119</v>
      </c>
      <c r="C3300" s="24" t="s">
        <v>21</v>
      </c>
      <c r="D3300" s="1014">
        <v>5000</v>
      </c>
      <c r="E3300" s="86"/>
      <c r="F3300" s="87">
        <f t="shared" si="53"/>
        <v>1327457665</v>
      </c>
      <c r="G3300" s="60">
        <v>3</v>
      </c>
      <c r="H3300" s="29"/>
    </row>
    <row r="3301" spans="1:8" s="30" customFormat="1">
      <c r="A3301" s="915">
        <v>44850</v>
      </c>
      <c r="B3301" s="916" t="s">
        <v>2119</v>
      </c>
      <c r="C3301" s="24" t="s">
        <v>21</v>
      </c>
      <c r="D3301" s="1014">
        <v>10000</v>
      </c>
      <c r="E3301" s="86"/>
      <c r="F3301" s="87">
        <f t="shared" si="53"/>
        <v>1327467665</v>
      </c>
      <c r="G3301" s="60">
        <v>3</v>
      </c>
      <c r="H3301" s="29"/>
    </row>
    <row r="3302" spans="1:8" s="30" customFormat="1">
      <c r="A3302" s="915">
        <v>44850</v>
      </c>
      <c r="B3302" s="916" t="s">
        <v>2119</v>
      </c>
      <c r="C3302" s="24" t="s">
        <v>21</v>
      </c>
      <c r="D3302" s="1014">
        <v>10000</v>
      </c>
      <c r="E3302" s="86"/>
      <c r="F3302" s="87">
        <f t="shared" si="53"/>
        <v>1327477665</v>
      </c>
      <c r="G3302" s="60">
        <v>3</v>
      </c>
      <c r="H3302" s="29"/>
    </row>
    <row r="3303" spans="1:8" s="30" customFormat="1">
      <c r="A3303" s="915">
        <v>44850</v>
      </c>
      <c r="B3303" s="916" t="s">
        <v>2119</v>
      </c>
      <c r="C3303" s="24" t="s">
        <v>21</v>
      </c>
      <c r="D3303" s="1014">
        <v>10000</v>
      </c>
      <c r="E3303" s="86"/>
      <c r="F3303" s="87">
        <f t="shared" si="53"/>
        <v>1327487665</v>
      </c>
      <c r="G3303" s="60">
        <v>3</v>
      </c>
      <c r="H3303" s="29"/>
    </row>
    <row r="3304" spans="1:8" s="30" customFormat="1">
      <c r="A3304" s="915">
        <v>44850</v>
      </c>
      <c r="B3304" s="916" t="s">
        <v>2119</v>
      </c>
      <c r="C3304" s="24" t="s">
        <v>21</v>
      </c>
      <c r="D3304" s="1014">
        <v>10000</v>
      </c>
      <c r="E3304" s="86"/>
      <c r="F3304" s="87">
        <f t="shared" si="53"/>
        <v>1327497665</v>
      </c>
      <c r="G3304" s="60">
        <v>3</v>
      </c>
      <c r="H3304" s="29"/>
    </row>
    <row r="3305" spans="1:8" s="30" customFormat="1">
      <c r="A3305" s="915">
        <v>44850</v>
      </c>
      <c r="B3305" s="916" t="s">
        <v>2119</v>
      </c>
      <c r="C3305" s="24" t="s">
        <v>21</v>
      </c>
      <c r="D3305" s="1014">
        <v>10000</v>
      </c>
      <c r="E3305" s="86"/>
      <c r="F3305" s="87">
        <f t="shared" si="53"/>
        <v>1327507665</v>
      </c>
      <c r="G3305" s="60">
        <v>3</v>
      </c>
      <c r="H3305" s="29"/>
    </row>
    <row r="3306" spans="1:8" s="30" customFormat="1">
      <c r="A3306" s="915">
        <v>44850</v>
      </c>
      <c r="B3306" s="916" t="s">
        <v>2119</v>
      </c>
      <c r="C3306" s="24" t="s">
        <v>21</v>
      </c>
      <c r="D3306" s="1014">
        <v>10000</v>
      </c>
      <c r="E3306" s="86"/>
      <c r="F3306" s="87">
        <f t="shared" si="53"/>
        <v>1327517665</v>
      </c>
      <c r="G3306" s="60">
        <v>3</v>
      </c>
      <c r="H3306" s="29"/>
    </row>
    <row r="3307" spans="1:8" s="30" customFormat="1">
      <c r="A3307" s="915">
        <v>44850</v>
      </c>
      <c r="B3307" s="916" t="s">
        <v>2119</v>
      </c>
      <c r="C3307" s="24" t="s">
        <v>21</v>
      </c>
      <c r="D3307" s="1014">
        <v>20000</v>
      </c>
      <c r="E3307" s="86"/>
      <c r="F3307" s="87">
        <f t="shared" si="53"/>
        <v>1327537665</v>
      </c>
      <c r="G3307" s="60">
        <v>3</v>
      </c>
      <c r="H3307" s="29"/>
    </row>
    <row r="3308" spans="1:8" s="30" customFormat="1">
      <c r="A3308" s="915">
        <v>44850</v>
      </c>
      <c r="B3308" s="916" t="s">
        <v>2119</v>
      </c>
      <c r="C3308" s="24" t="s">
        <v>21</v>
      </c>
      <c r="D3308" s="1014">
        <v>11000</v>
      </c>
      <c r="E3308" s="86"/>
      <c r="F3308" s="87">
        <f t="shared" si="53"/>
        <v>1327548665</v>
      </c>
      <c r="G3308" s="60">
        <v>3</v>
      </c>
      <c r="H3308" s="29"/>
    </row>
    <row r="3309" spans="1:8" s="30" customFormat="1">
      <c r="A3309" s="915">
        <v>44850</v>
      </c>
      <c r="B3309" s="916" t="s">
        <v>2119</v>
      </c>
      <c r="C3309" s="106" t="s">
        <v>1988</v>
      </c>
      <c r="D3309" s="1014">
        <v>50000</v>
      </c>
      <c r="E3309" s="86"/>
      <c r="F3309" s="87">
        <f t="shared" si="53"/>
        <v>1327598665</v>
      </c>
      <c r="G3309" s="60">
        <v>3</v>
      </c>
      <c r="H3309" s="29"/>
    </row>
    <row r="3310" spans="1:8" s="30" customFormat="1">
      <c r="A3310" s="915">
        <v>44850</v>
      </c>
      <c r="B3310" s="916" t="s">
        <v>2119</v>
      </c>
      <c r="C3310" s="24" t="s">
        <v>21</v>
      </c>
      <c r="D3310" s="1014">
        <v>10000</v>
      </c>
      <c r="E3310" s="86"/>
      <c r="F3310" s="87">
        <f t="shared" si="53"/>
        <v>1327608665</v>
      </c>
      <c r="G3310" s="60">
        <v>3</v>
      </c>
      <c r="H3310" s="29"/>
    </row>
    <row r="3311" spans="1:8" s="30" customFormat="1">
      <c r="A3311" s="915">
        <v>44850</v>
      </c>
      <c r="B3311" s="916" t="s">
        <v>2119</v>
      </c>
      <c r="C3311" s="24" t="s">
        <v>21</v>
      </c>
      <c r="D3311" s="1014">
        <v>5000</v>
      </c>
      <c r="E3311" s="86"/>
      <c r="F3311" s="87">
        <f t="shared" si="53"/>
        <v>1327613665</v>
      </c>
      <c r="G3311" s="60">
        <v>3</v>
      </c>
      <c r="H3311" s="29"/>
    </row>
    <row r="3312" spans="1:8" s="30" customFormat="1">
      <c r="A3312" s="915">
        <v>44850</v>
      </c>
      <c r="B3312" s="916" t="s">
        <v>2119</v>
      </c>
      <c r="C3312" s="24" t="s">
        <v>21</v>
      </c>
      <c r="D3312" s="1014">
        <v>5000</v>
      </c>
      <c r="E3312" s="86"/>
      <c r="F3312" s="87">
        <f t="shared" si="53"/>
        <v>1327618665</v>
      </c>
      <c r="G3312" s="60">
        <v>3</v>
      </c>
      <c r="H3312" s="29"/>
    </row>
    <row r="3313" spans="1:8" s="30" customFormat="1">
      <c r="A3313" s="915">
        <v>44850</v>
      </c>
      <c r="B3313" s="916" t="s">
        <v>2119</v>
      </c>
      <c r="C3313" s="24" t="s">
        <v>21</v>
      </c>
      <c r="D3313" s="1014">
        <v>5000</v>
      </c>
      <c r="E3313" s="86"/>
      <c r="F3313" s="87">
        <f t="shared" si="53"/>
        <v>1327623665</v>
      </c>
      <c r="G3313" s="60">
        <v>3</v>
      </c>
      <c r="H3313" s="29"/>
    </row>
    <row r="3314" spans="1:8" s="30" customFormat="1">
      <c r="A3314" s="915">
        <v>44850</v>
      </c>
      <c r="B3314" s="916" t="s">
        <v>2119</v>
      </c>
      <c r="C3314" s="24" t="s">
        <v>21</v>
      </c>
      <c r="D3314" s="1014">
        <v>5000</v>
      </c>
      <c r="E3314" s="86"/>
      <c r="F3314" s="87">
        <f t="shared" si="53"/>
        <v>1327628665</v>
      </c>
      <c r="G3314" s="60">
        <v>3</v>
      </c>
      <c r="H3314" s="29"/>
    </row>
    <row r="3315" spans="1:8" s="30" customFormat="1">
      <c r="A3315" s="915">
        <v>44850</v>
      </c>
      <c r="B3315" s="916" t="s">
        <v>2119</v>
      </c>
      <c r="C3315" s="24" t="s">
        <v>21</v>
      </c>
      <c r="D3315" s="1014">
        <v>10000</v>
      </c>
      <c r="E3315" s="86"/>
      <c r="F3315" s="87">
        <f t="shared" ref="F3315:F3378" si="54">F3314+D3315-E3315</f>
        <v>1327638665</v>
      </c>
      <c r="G3315" s="60">
        <v>3</v>
      </c>
      <c r="H3315" s="29"/>
    </row>
    <row r="3316" spans="1:8" s="30" customFormat="1">
      <c r="A3316" s="915">
        <v>44850</v>
      </c>
      <c r="B3316" s="916" t="s">
        <v>2119</v>
      </c>
      <c r="C3316" s="24" t="s">
        <v>21</v>
      </c>
      <c r="D3316" s="1014">
        <v>10000</v>
      </c>
      <c r="E3316" s="86"/>
      <c r="F3316" s="87">
        <f t="shared" si="54"/>
        <v>1327648665</v>
      </c>
      <c r="G3316" s="60">
        <v>3</v>
      </c>
      <c r="H3316" s="29"/>
    </row>
    <row r="3317" spans="1:8" s="30" customFormat="1">
      <c r="A3317" s="915">
        <v>44850</v>
      </c>
      <c r="B3317" s="916" t="s">
        <v>2119</v>
      </c>
      <c r="C3317" s="24" t="s">
        <v>21</v>
      </c>
      <c r="D3317" s="1014">
        <v>10000</v>
      </c>
      <c r="E3317" s="86"/>
      <c r="F3317" s="87">
        <f t="shared" si="54"/>
        <v>1327658665</v>
      </c>
      <c r="G3317" s="60">
        <v>3</v>
      </c>
      <c r="H3317" s="29"/>
    </row>
    <row r="3318" spans="1:8" s="30" customFormat="1">
      <c r="A3318" s="915">
        <v>44850</v>
      </c>
      <c r="B3318" s="916" t="s">
        <v>2119</v>
      </c>
      <c r="C3318" s="24" t="s">
        <v>21</v>
      </c>
      <c r="D3318" s="1014">
        <v>5000</v>
      </c>
      <c r="E3318" s="86"/>
      <c r="F3318" s="87">
        <f t="shared" si="54"/>
        <v>1327663665</v>
      </c>
      <c r="G3318" s="60">
        <v>3</v>
      </c>
      <c r="H3318" s="29"/>
    </row>
    <row r="3319" spans="1:8" s="30" customFormat="1">
      <c r="A3319" s="915">
        <v>44850</v>
      </c>
      <c r="B3319" s="916" t="s">
        <v>2119</v>
      </c>
      <c r="C3319" s="24" t="s">
        <v>21</v>
      </c>
      <c r="D3319" s="1014">
        <v>5000</v>
      </c>
      <c r="E3319" s="86"/>
      <c r="F3319" s="87">
        <f t="shared" si="54"/>
        <v>1327668665</v>
      </c>
      <c r="G3319" s="60">
        <v>3</v>
      </c>
      <c r="H3319" s="29"/>
    </row>
    <row r="3320" spans="1:8" s="30" customFormat="1">
      <c r="A3320" s="915">
        <v>44850</v>
      </c>
      <c r="B3320" s="916" t="s">
        <v>2119</v>
      </c>
      <c r="C3320" s="24" t="s">
        <v>21</v>
      </c>
      <c r="D3320" s="1014">
        <v>5000</v>
      </c>
      <c r="E3320" s="86"/>
      <c r="F3320" s="87">
        <f t="shared" si="54"/>
        <v>1327673665</v>
      </c>
      <c r="G3320" s="60">
        <v>3</v>
      </c>
      <c r="H3320" s="29"/>
    </row>
    <row r="3321" spans="1:8" s="30" customFormat="1">
      <c r="A3321" s="915">
        <v>44850</v>
      </c>
      <c r="B3321" s="916" t="s">
        <v>2119</v>
      </c>
      <c r="C3321" s="24" t="s">
        <v>21</v>
      </c>
      <c r="D3321" s="1014">
        <v>10000</v>
      </c>
      <c r="E3321" s="86"/>
      <c r="F3321" s="87">
        <f t="shared" si="54"/>
        <v>1327683665</v>
      </c>
      <c r="G3321" s="60">
        <v>3</v>
      </c>
      <c r="H3321" s="29"/>
    </row>
    <row r="3322" spans="1:8" s="30" customFormat="1">
      <c r="A3322" s="915">
        <v>44850</v>
      </c>
      <c r="B3322" s="916" t="s">
        <v>2119</v>
      </c>
      <c r="C3322" s="106" t="s">
        <v>117</v>
      </c>
      <c r="D3322" s="1014">
        <v>100000</v>
      </c>
      <c r="E3322" s="86"/>
      <c r="F3322" s="87">
        <f t="shared" si="54"/>
        <v>1327783665</v>
      </c>
      <c r="G3322" s="60">
        <v>3</v>
      </c>
      <c r="H3322" s="29"/>
    </row>
    <row r="3323" spans="1:8" s="30" customFormat="1">
      <c r="A3323" s="915">
        <v>44850</v>
      </c>
      <c r="B3323" s="916" t="s">
        <v>2119</v>
      </c>
      <c r="C3323" s="24" t="s">
        <v>21</v>
      </c>
      <c r="D3323" s="1014">
        <v>5000</v>
      </c>
      <c r="E3323" s="86"/>
      <c r="F3323" s="87">
        <f t="shared" si="54"/>
        <v>1327788665</v>
      </c>
      <c r="G3323" s="60">
        <v>3</v>
      </c>
      <c r="H3323" s="29"/>
    </row>
    <row r="3324" spans="1:8" s="30" customFormat="1">
      <c r="A3324" s="915">
        <v>44850</v>
      </c>
      <c r="B3324" s="916" t="s">
        <v>2119</v>
      </c>
      <c r="C3324" s="24" t="s">
        <v>21</v>
      </c>
      <c r="D3324" s="1014">
        <v>5000</v>
      </c>
      <c r="E3324" s="86"/>
      <c r="F3324" s="87">
        <f t="shared" si="54"/>
        <v>1327793665</v>
      </c>
      <c r="G3324" s="60">
        <v>3</v>
      </c>
      <c r="H3324" s="29"/>
    </row>
    <row r="3325" spans="1:8" s="30" customFormat="1">
      <c r="A3325" s="915">
        <v>44850</v>
      </c>
      <c r="B3325" s="916" t="s">
        <v>2119</v>
      </c>
      <c r="C3325" s="24" t="s">
        <v>21</v>
      </c>
      <c r="D3325" s="1014">
        <v>10000</v>
      </c>
      <c r="E3325" s="86"/>
      <c r="F3325" s="87">
        <f t="shared" si="54"/>
        <v>1327803665</v>
      </c>
      <c r="G3325" s="60">
        <v>3</v>
      </c>
      <c r="H3325" s="29"/>
    </row>
    <row r="3326" spans="1:8" s="30" customFormat="1">
      <c r="A3326" s="915">
        <v>44850</v>
      </c>
      <c r="B3326" s="916" t="s">
        <v>2119</v>
      </c>
      <c r="C3326" s="24" t="s">
        <v>21</v>
      </c>
      <c r="D3326" s="1014">
        <v>5000</v>
      </c>
      <c r="E3326" s="86"/>
      <c r="F3326" s="87">
        <f t="shared" si="54"/>
        <v>1327808665</v>
      </c>
      <c r="G3326" s="60">
        <v>3</v>
      </c>
      <c r="H3326" s="29"/>
    </row>
    <row r="3327" spans="1:8" s="30" customFormat="1">
      <c r="A3327" s="915">
        <v>44850</v>
      </c>
      <c r="B3327" s="916" t="s">
        <v>2119</v>
      </c>
      <c r="C3327" s="24" t="s">
        <v>21</v>
      </c>
      <c r="D3327" s="1014">
        <v>20000</v>
      </c>
      <c r="E3327" s="86"/>
      <c r="F3327" s="87">
        <f t="shared" si="54"/>
        <v>1327828665</v>
      </c>
      <c r="G3327" s="60">
        <v>3</v>
      </c>
      <c r="H3327" s="29"/>
    </row>
    <row r="3328" spans="1:8" s="30" customFormat="1">
      <c r="A3328" s="915">
        <v>44850</v>
      </c>
      <c r="B3328" s="916" t="s">
        <v>2119</v>
      </c>
      <c r="C3328" s="24" t="s">
        <v>21</v>
      </c>
      <c r="D3328" s="1014">
        <v>30000</v>
      </c>
      <c r="E3328" s="86"/>
      <c r="F3328" s="87">
        <f t="shared" si="54"/>
        <v>1327858665</v>
      </c>
      <c r="G3328" s="60">
        <v>3</v>
      </c>
      <c r="H3328" s="29"/>
    </row>
    <row r="3329" spans="1:8" s="30" customFormat="1">
      <c r="A3329" s="915">
        <v>44850</v>
      </c>
      <c r="B3329" s="916" t="s">
        <v>2119</v>
      </c>
      <c r="C3329" s="106" t="s">
        <v>1989</v>
      </c>
      <c r="D3329" s="1014">
        <v>50000</v>
      </c>
      <c r="E3329" s="86"/>
      <c r="F3329" s="87">
        <f t="shared" si="54"/>
        <v>1327908665</v>
      </c>
      <c r="G3329" s="60">
        <v>3</v>
      </c>
      <c r="H3329" s="29"/>
    </row>
    <row r="3330" spans="1:8" s="30" customFormat="1">
      <c r="A3330" s="915">
        <v>44850</v>
      </c>
      <c r="B3330" s="916" t="s">
        <v>2119</v>
      </c>
      <c r="C3330" s="24" t="s">
        <v>21</v>
      </c>
      <c r="D3330" s="1014">
        <v>10000</v>
      </c>
      <c r="E3330" s="86"/>
      <c r="F3330" s="87">
        <f t="shared" si="54"/>
        <v>1327918665</v>
      </c>
      <c r="G3330" s="60">
        <v>3</v>
      </c>
      <c r="H3330" s="29"/>
    </row>
    <row r="3331" spans="1:8" s="30" customFormat="1">
      <c r="A3331" s="915">
        <v>44850</v>
      </c>
      <c r="B3331" s="916" t="s">
        <v>2119</v>
      </c>
      <c r="C3331" s="24" t="s">
        <v>21</v>
      </c>
      <c r="D3331" s="1014">
        <v>10000</v>
      </c>
      <c r="E3331" s="86"/>
      <c r="F3331" s="87">
        <f t="shared" si="54"/>
        <v>1327928665</v>
      </c>
      <c r="G3331" s="60">
        <v>3</v>
      </c>
      <c r="H3331" s="29"/>
    </row>
    <row r="3332" spans="1:8" s="30" customFormat="1">
      <c r="A3332" s="915">
        <v>44850</v>
      </c>
      <c r="B3332" s="916" t="s">
        <v>2119</v>
      </c>
      <c r="C3332" s="24" t="s">
        <v>21</v>
      </c>
      <c r="D3332" s="1014">
        <v>10000</v>
      </c>
      <c r="E3332" s="86"/>
      <c r="F3332" s="87">
        <f t="shared" si="54"/>
        <v>1327938665</v>
      </c>
      <c r="G3332" s="60">
        <v>3</v>
      </c>
      <c r="H3332" s="29"/>
    </row>
    <row r="3333" spans="1:8" s="30" customFormat="1">
      <c r="A3333" s="915">
        <v>44850</v>
      </c>
      <c r="B3333" s="916" t="s">
        <v>2119</v>
      </c>
      <c r="C3333" s="24" t="s">
        <v>21</v>
      </c>
      <c r="D3333" s="1014">
        <v>5000</v>
      </c>
      <c r="E3333" s="86"/>
      <c r="F3333" s="87">
        <f t="shared" si="54"/>
        <v>1327943665</v>
      </c>
      <c r="G3333" s="60">
        <v>3</v>
      </c>
      <c r="H3333" s="29"/>
    </row>
    <row r="3334" spans="1:8" s="30" customFormat="1">
      <c r="A3334" s="915">
        <v>44850</v>
      </c>
      <c r="B3334" s="916" t="s">
        <v>2119</v>
      </c>
      <c r="C3334" s="24" t="s">
        <v>21</v>
      </c>
      <c r="D3334" s="1014">
        <v>20000</v>
      </c>
      <c r="E3334" s="86"/>
      <c r="F3334" s="87">
        <f t="shared" si="54"/>
        <v>1327963665</v>
      </c>
      <c r="G3334" s="60">
        <v>3</v>
      </c>
      <c r="H3334" s="29"/>
    </row>
    <row r="3335" spans="1:8" s="30" customFormat="1">
      <c r="A3335" s="915">
        <v>44850</v>
      </c>
      <c r="B3335" s="916" t="s">
        <v>2119</v>
      </c>
      <c r="C3335" s="24" t="s">
        <v>21</v>
      </c>
      <c r="D3335" s="1014">
        <v>10000</v>
      </c>
      <c r="E3335" s="86"/>
      <c r="F3335" s="87">
        <f t="shared" si="54"/>
        <v>1327973665</v>
      </c>
      <c r="G3335" s="60">
        <v>3</v>
      </c>
      <c r="H3335" s="29"/>
    </row>
    <row r="3336" spans="1:8" s="30" customFormat="1">
      <c r="A3336" s="915">
        <v>44850</v>
      </c>
      <c r="B3336" s="916" t="s">
        <v>2119</v>
      </c>
      <c r="C3336" s="24" t="s">
        <v>21</v>
      </c>
      <c r="D3336" s="1014">
        <v>5000</v>
      </c>
      <c r="E3336" s="86"/>
      <c r="F3336" s="87">
        <f t="shared" si="54"/>
        <v>1327978665</v>
      </c>
      <c r="G3336" s="60">
        <v>3</v>
      </c>
      <c r="H3336" s="29"/>
    </row>
    <row r="3337" spans="1:8" s="30" customFormat="1">
      <c r="A3337" s="915">
        <v>44850</v>
      </c>
      <c r="B3337" s="916" t="s">
        <v>2119</v>
      </c>
      <c r="C3337" s="24" t="s">
        <v>21</v>
      </c>
      <c r="D3337" s="1014">
        <v>1000</v>
      </c>
      <c r="E3337" s="86"/>
      <c r="F3337" s="87">
        <f t="shared" si="54"/>
        <v>1327979665</v>
      </c>
      <c r="G3337" s="60">
        <v>3</v>
      </c>
      <c r="H3337" s="29"/>
    </row>
    <row r="3338" spans="1:8" s="30" customFormat="1">
      <c r="A3338" s="915">
        <v>44851</v>
      </c>
      <c r="B3338" s="916" t="s">
        <v>1917</v>
      </c>
      <c r="C3338" s="24" t="s">
        <v>21</v>
      </c>
      <c r="D3338" s="1014">
        <v>10000</v>
      </c>
      <c r="E3338" s="86"/>
      <c r="F3338" s="87">
        <f t="shared" si="54"/>
        <v>1327989665</v>
      </c>
      <c r="G3338" s="60">
        <v>3</v>
      </c>
      <c r="H3338" s="29"/>
    </row>
    <row r="3339" spans="1:8" s="30" customFormat="1">
      <c r="A3339" s="915">
        <v>44851</v>
      </c>
      <c r="B3339" s="916" t="s">
        <v>1917</v>
      </c>
      <c r="C3339" s="24" t="s">
        <v>21</v>
      </c>
      <c r="D3339" s="1014">
        <v>5000</v>
      </c>
      <c r="E3339" s="86"/>
      <c r="F3339" s="87">
        <f t="shared" si="54"/>
        <v>1327994665</v>
      </c>
      <c r="G3339" s="60">
        <v>3</v>
      </c>
      <c r="H3339" s="29"/>
    </row>
    <row r="3340" spans="1:8" s="30" customFormat="1">
      <c r="A3340" s="915">
        <v>44851</v>
      </c>
      <c r="B3340" s="916" t="s">
        <v>1917</v>
      </c>
      <c r="C3340" s="24" t="s">
        <v>21</v>
      </c>
      <c r="D3340" s="1014">
        <v>5000</v>
      </c>
      <c r="E3340" s="86"/>
      <c r="F3340" s="87">
        <f t="shared" si="54"/>
        <v>1327999665</v>
      </c>
      <c r="G3340" s="60">
        <v>3</v>
      </c>
      <c r="H3340" s="29"/>
    </row>
    <row r="3341" spans="1:8" s="30" customFormat="1">
      <c r="A3341" s="915">
        <v>44851</v>
      </c>
      <c r="B3341" s="916" t="s">
        <v>1917</v>
      </c>
      <c r="C3341" s="24" t="s">
        <v>21</v>
      </c>
      <c r="D3341" s="1014">
        <v>10000</v>
      </c>
      <c r="E3341" s="86"/>
      <c r="F3341" s="87">
        <f t="shared" si="54"/>
        <v>1328009665</v>
      </c>
      <c r="G3341" s="60">
        <v>3</v>
      </c>
      <c r="H3341" s="29"/>
    </row>
    <row r="3342" spans="1:8" s="30" customFormat="1">
      <c r="A3342" s="915">
        <v>44851</v>
      </c>
      <c r="B3342" s="916" t="s">
        <v>1917</v>
      </c>
      <c r="C3342" s="24" t="s">
        <v>21</v>
      </c>
      <c r="D3342" s="1014">
        <v>10000</v>
      </c>
      <c r="E3342" s="86"/>
      <c r="F3342" s="87">
        <f t="shared" si="54"/>
        <v>1328019665</v>
      </c>
      <c r="G3342" s="60">
        <v>3</v>
      </c>
      <c r="H3342" s="29"/>
    </row>
    <row r="3343" spans="1:8" s="30" customFormat="1">
      <c r="A3343" s="915">
        <v>44851</v>
      </c>
      <c r="B3343" s="916" t="s">
        <v>1917</v>
      </c>
      <c r="C3343" s="24" t="s">
        <v>21</v>
      </c>
      <c r="D3343" s="1014">
        <v>10000</v>
      </c>
      <c r="E3343" s="86"/>
      <c r="F3343" s="87">
        <f t="shared" si="54"/>
        <v>1328029665</v>
      </c>
      <c r="G3343" s="60">
        <v>3</v>
      </c>
      <c r="H3343" s="29"/>
    </row>
    <row r="3344" spans="1:8" s="30" customFormat="1">
      <c r="A3344" s="915">
        <v>44851</v>
      </c>
      <c r="B3344" s="916" t="s">
        <v>1917</v>
      </c>
      <c r="C3344" s="24" t="s">
        <v>21</v>
      </c>
      <c r="D3344" s="1014">
        <v>3000</v>
      </c>
      <c r="E3344" s="86"/>
      <c r="F3344" s="87">
        <f t="shared" si="54"/>
        <v>1328032665</v>
      </c>
      <c r="G3344" s="60">
        <v>3</v>
      </c>
      <c r="H3344" s="29"/>
    </row>
    <row r="3345" spans="1:8" s="30" customFormat="1">
      <c r="A3345" s="915">
        <v>44851</v>
      </c>
      <c r="B3345" s="916" t="s">
        <v>1917</v>
      </c>
      <c r="C3345" s="24" t="s">
        <v>21</v>
      </c>
      <c r="D3345" s="1014">
        <v>5000</v>
      </c>
      <c r="E3345" s="86"/>
      <c r="F3345" s="87">
        <f t="shared" si="54"/>
        <v>1328037665</v>
      </c>
      <c r="G3345" s="60">
        <v>3</v>
      </c>
      <c r="H3345" s="29"/>
    </row>
    <row r="3346" spans="1:8" s="30" customFormat="1">
      <c r="A3346" s="915">
        <v>44851</v>
      </c>
      <c r="B3346" s="916" t="s">
        <v>1917</v>
      </c>
      <c r="C3346" s="24" t="s">
        <v>21</v>
      </c>
      <c r="D3346" s="1014">
        <v>10000</v>
      </c>
      <c r="E3346" s="86"/>
      <c r="F3346" s="87">
        <f t="shared" si="54"/>
        <v>1328047665</v>
      </c>
      <c r="G3346" s="60">
        <v>3</v>
      </c>
      <c r="H3346" s="29"/>
    </row>
    <row r="3347" spans="1:8" s="30" customFormat="1">
      <c r="A3347" s="915">
        <v>44851</v>
      </c>
      <c r="B3347" s="916" t="s">
        <v>1917</v>
      </c>
      <c r="C3347" s="24" t="s">
        <v>21</v>
      </c>
      <c r="D3347" s="1014">
        <v>5000</v>
      </c>
      <c r="E3347" s="86"/>
      <c r="F3347" s="87">
        <f t="shared" si="54"/>
        <v>1328052665</v>
      </c>
      <c r="G3347" s="60">
        <v>3</v>
      </c>
      <c r="H3347" s="29"/>
    </row>
    <row r="3348" spans="1:8" s="30" customFormat="1">
      <c r="A3348" s="915">
        <v>44851</v>
      </c>
      <c r="B3348" s="916" t="s">
        <v>1917</v>
      </c>
      <c r="C3348" s="24" t="s">
        <v>21</v>
      </c>
      <c r="D3348" s="1014">
        <v>10000</v>
      </c>
      <c r="E3348" s="86"/>
      <c r="F3348" s="87">
        <f t="shared" si="54"/>
        <v>1328062665</v>
      </c>
      <c r="G3348" s="60">
        <v>3</v>
      </c>
      <c r="H3348" s="29"/>
    </row>
    <row r="3349" spans="1:8" s="30" customFormat="1">
      <c r="A3349" s="915">
        <v>44851</v>
      </c>
      <c r="B3349" s="916" t="s">
        <v>1917</v>
      </c>
      <c r="C3349" s="24" t="s">
        <v>21</v>
      </c>
      <c r="D3349" s="1014">
        <v>5000</v>
      </c>
      <c r="E3349" s="86"/>
      <c r="F3349" s="87">
        <f t="shared" si="54"/>
        <v>1328067665</v>
      </c>
      <c r="G3349" s="60">
        <v>3</v>
      </c>
      <c r="H3349" s="29"/>
    </row>
    <row r="3350" spans="1:8" s="30" customFormat="1">
      <c r="A3350" s="915">
        <v>44851</v>
      </c>
      <c r="B3350" s="916" t="s">
        <v>1917</v>
      </c>
      <c r="C3350" s="24" t="s">
        <v>21</v>
      </c>
      <c r="D3350" s="1014">
        <v>10000</v>
      </c>
      <c r="E3350" s="86"/>
      <c r="F3350" s="87">
        <f t="shared" si="54"/>
        <v>1328077665</v>
      </c>
      <c r="G3350" s="60">
        <v>3</v>
      </c>
      <c r="H3350" s="29"/>
    </row>
    <row r="3351" spans="1:8" s="30" customFormat="1">
      <c r="A3351" s="915">
        <v>44851</v>
      </c>
      <c r="B3351" s="916" t="s">
        <v>1917</v>
      </c>
      <c r="C3351" s="24" t="s">
        <v>21</v>
      </c>
      <c r="D3351" s="1014">
        <v>10000</v>
      </c>
      <c r="E3351" s="86"/>
      <c r="F3351" s="87">
        <f t="shared" si="54"/>
        <v>1328087665</v>
      </c>
      <c r="G3351" s="60">
        <v>3</v>
      </c>
      <c r="H3351" s="29"/>
    </row>
    <row r="3352" spans="1:8" s="30" customFormat="1">
      <c r="A3352" s="915">
        <v>44851</v>
      </c>
      <c r="B3352" s="916" t="s">
        <v>1917</v>
      </c>
      <c r="C3352" s="24" t="s">
        <v>21</v>
      </c>
      <c r="D3352" s="1014">
        <v>20000</v>
      </c>
      <c r="E3352" s="86"/>
      <c r="F3352" s="87">
        <f t="shared" si="54"/>
        <v>1328107665</v>
      </c>
      <c r="G3352" s="60">
        <v>3</v>
      </c>
      <c r="H3352" s="29"/>
    </row>
    <row r="3353" spans="1:8" s="30" customFormat="1">
      <c r="A3353" s="915">
        <v>44851</v>
      </c>
      <c r="B3353" s="916" t="s">
        <v>1917</v>
      </c>
      <c r="C3353" s="24" t="s">
        <v>21</v>
      </c>
      <c r="D3353" s="1014">
        <v>5000</v>
      </c>
      <c r="E3353" s="86"/>
      <c r="F3353" s="87">
        <f t="shared" si="54"/>
        <v>1328112665</v>
      </c>
      <c r="G3353" s="60">
        <v>3</v>
      </c>
      <c r="H3353" s="29"/>
    </row>
    <row r="3354" spans="1:8" s="30" customFormat="1">
      <c r="A3354" s="915">
        <v>44851</v>
      </c>
      <c r="B3354" s="916" t="s">
        <v>1917</v>
      </c>
      <c r="C3354" s="24" t="s">
        <v>21</v>
      </c>
      <c r="D3354" s="1014">
        <v>10000</v>
      </c>
      <c r="E3354" s="86"/>
      <c r="F3354" s="87">
        <f t="shared" si="54"/>
        <v>1328122665</v>
      </c>
      <c r="G3354" s="60">
        <v>3</v>
      </c>
      <c r="H3354" s="29"/>
    </row>
    <row r="3355" spans="1:8" s="30" customFormat="1">
      <c r="A3355" s="915">
        <v>44851</v>
      </c>
      <c r="B3355" s="916" t="s">
        <v>1917</v>
      </c>
      <c r="C3355" s="24" t="s">
        <v>21</v>
      </c>
      <c r="D3355" s="1014">
        <v>10000</v>
      </c>
      <c r="E3355" s="86"/>
      <c r="F3355" s="87">
        <f t="shared" si="54"/>
        <v>1328132665</v>
      </c>
      <c r="G3355" s="60">
        <v>3</v>
      </c>
      <c r="H3355" s="29"/>
    </row>
    <row r="3356" spans="1:8" s="30" customFormat="1">
      <c r="A3356" s="915">
        <v>44851</v>
      </c>
      <c r="B3356" s="916" t="s">
        <v>1917</v>
      </c>
      <c r="C3356" s="24" t="s">
        <v>21</v>
      </c>
      <c r="D3356" s="1014">
        <v>20000</v>
      </c>
      <c r="E3356" s="86"/>
      <c r="F3356" s="87">
        <f t="shared" si="54"/>
        <v>1328152665</v>
      </c>
      <c r="G3356" s="60">
        <v>3</v>
      </c>
      <c r="H3356" s="29"/>
    </row>
    <row r="3357" spans="1:8" s="30" customFormat="1">
      <c r="A3357" s="915">
        <v>44851</v>
      </c>
      <c r="B3357" s="916" t="s">
        <v>1917</v>
      </c>
      <c r="C3357" s="24" t="s">
        <v>21</v>
      </c>
      <c r="D3357" s="1014">
        <v>10000</v>
      </c>
      <c r="E3357" s="86"/>
      <c r="F3357" s="87">
        <f t="shared" si="54"/>
        <v>1328162665</v>
      </c>
      <c r="G3357" s="60">
        <v>3</v>
      </c>
      <c r="H3357" s="29"/>
    </row>
    <row r="3358" spans="1:8" s="30" customFormat="1">
      <c r="A3358" s="915">
        <v>44851</v>
      </c>
      <c r="B3358" s="916" t="s">
        <v>1917</v>
      </c>
      <c r="C3358" s="24" t="s">
        <v>21</v>
      </c>
      <c r="D3358" s="1014">
        <v>10000</v>
      </c>
      <c r="E3358" s="86"/>
      <c r="F3358" s="87">
        <f t="shared" si="54"/>
        <v>1328172665</v>
      </c>
      <c r="G3358" s="60">
        <v>3</v>
      </c>
      <c r="H3358" s="29"/>
    </row>
    <row r="3359" spans="1:8" s="30" customFormat="1">
      <c r="A3359" s="915">
        <v>44851</v>
      </c>
      <c r="B3359" s="916" t="s">
        <v>1917</v>
      </c>
      <c r="C3359" s="24" t="s">
        <v>21</v>
      </c>
      <c r="D3359" s="1014">
        <v>10000</v>
      </c>
      <c r="E3359" s="86"/>
      <c r="F3359" s="87">
        <f t="shared" si="54"/>
        <v>1328182665</v>
      </c>
      <c r="G3359" s="60">
        <v>3</v>
      </c>
      <c r="H3359" s="29"/>
    </row>
    <row r="3360" spans="1:8" s="30" customFormat="1">
      <c r="A3360" s="915">
        <v>44851</v>
      </c>
      <c r="B3360" s="916" t="s">
        <v>1917</v>
      </c>
      <c r="C3360" s="24" t="s">
        <v>21</v>
      </c>
      <c r="D3360" s="1014">
        <v>10000</v>
      </c>
      <c r="E3360" s="86"/>
      <c r="F3360" s="87">
        <f t="shared" si="54"/>
        <v>1328192665</v>
      </c>
      <c r="G3360" s="60">
        <v>3</v>
      </c>
      <c r="H3360" s="29"/>
    </row>
    <row r="3361" spans="1:8" s="30" customFormat="1">
      <c r="A3361" s="915">
        <v>44851</v>
      </c>
      <c r="B3361" s="916" t="s">
        <v>1917</v>
      </c>
      <c r="C3361" s="24" t="s">
        <v>21</v>
      </c>
      <c r="D3361" s="1014">
        <v>10000</v>
      </c>
      <c r="E3361" s="86"/>
      <c r="F3361" s="87">
        <f t="shared" si="54"/>
        <v>1328202665</v>
      </c>
      <c r="G3361" s="60">
        <v>3</v>
      </c>
      <c r="H3361" s="29"/>
    </row>
    <row r="3362" spans="1:8" s="30" customFormat="1">
      <c r="A3362" s="915">
        <v>44851</v>
      </c>
      <c r="B3362" s="916" t="s">
        <v>1917</v>
      </c>
      <c r="C3362" s="24" t="s">
        <v>21</v>
      </c>
      <c r="D3362" s="1014">
        <v>5000</v>
      </c>
      <c r="E3362" s="86"/>
      <c r="F3362" s="87">
        <f t="shared" si="54"/>
        <v>1328207665</v>
      </c>
      <c r="G3362" s="60">
        <v>3</v>
      </c>
      <c r="H3362" s="29"/>
    </row>
    <row r="3363" spans="1:8" s="30" customFormat="1">
      <c r="A3363" s="915">
        <v>44851</v>
      </c>
      <c r="B3363" s="916" t="s">
        <v>1917</v>
      </c>
      <c r="C3363" s="24" t="s">
        <v>21</v>
      </c>
      <c r="D3363" s="1014">
        <v>10000</v>
      </c>
      <c r="E3363" s="86"/>
      <c r="F3363" s="87">
        <f t="shared" si="54"/>
        <v>1328217665</v>
      </c>
      <c r="G3363" s="60">
        <v>3</v>
      </c>
      <c r="H3363" s="29"/>
    </row>
    <row r="3364" spans="1:8" s="30" customFormat="1">
      <c r="A3364" s="915">
        <v>44851</v>
      </c>
      <c r="B3364" s="916" t="s">
        <v>1917</v>
      </c>
      <c r="C3364" s="24" t="s">
        <v>21</v>
      </c>
      <c r="D3364" s="1014">
        <v>10000</v>
      </c>
      <c r="E3364" s="86"/>
      <c r="F3364" s="87">
        <f t="shared" si="54"/>
        <v>1328227665</v>
      </c>
      <c r="G3364" s="60">
        <v>3</v>
      </c>
      <c r="H3364" s="29"/>
    </row>
    <row r="3365" spans="1:8" s="30" customFormat="1">
      <c r="A3365" s="915">
        <v>44851</v>
      </c>
      <c r="B3365" s="916" t="s">
        <v>1917</v>
      </c>
      <c r="C3365" s="24" t="s">
        <v>21</v>
      </c>
      <c r="D3365" s="1014">
        <v>10000</v>
      </c>
      <c r="E3365" s="86"/>
      <c r="F3365" s="87">
        <f t="shared" si="54"/>
        <v>1328237665</v>
      </c>
      <c r="G3365" s="60">
        <v>3</v>
      </c>
      <c r="H3365" s="29"/>
    </row>
    <row r="3366" spans="1:8" s="30" customFormat="1">
      <c r="A3366" s="915">
        <v>44851</v>
      </c>
      <c r="B3366" s="916" t="s">
        <v>1917</v>
      </c>
      <c r="C3366" s="106" t="s">
        <v>2011</v>
      </c>
      <c r="D3366" s="1014">
        <v>100000</v>
      </c>
      <c r="E3366" s="86"/>
      <c r="F3366" s="87">
        <f t="shared" si="54"/>
        <v>1328337665</v>
      </c>
      <c r="G3366" s="60">
        <v>3</v>
      </c>
      <c r="H3366" s="29"/>
    </row>
    <row r="3367" spans="1:8" s="30" customFormat="1">
      <c r="A3367" s="915">
        <v>44851</v>
      </c>
      <c r="B3367" s="916" t="s">
        <v>1917</v>
      </c>
      <c r="C3367" s="24" t="s">
        <v>21</v>
      </c>
      <c r="D3367" s="1014">
        <v>25000</v>
      </c>
      <c r="E3367" s="86"/>
      <c r="F3367" s="87">
        <f t="shared" si="54"/>
        <v>1328362665</v>
      </c>
      <c r="G3367" s="60">
        <v>3</v>
      </c>
      <c r="H3367" s="29"/>
    </row>
    <row r="3368" spans="1:8" s="30" customFormat="1">
      <c r="A3368" s="915">
        <v>44851</v>
      </c>
      <c r="B3368" s="916" t="s">
        <v>1917</v>
      </c>
      <c r="C3368" s="24" t="s">
        <v>21</v>
      </c>
      <c r="D3368" s="1014">
        <v>10000</v>
      </c>
      <c r="E3368" s="86"/>
      <c r="F3368" s="87">
        <f t="shared" si="54"/>
        <v>1328372665</v>
      </c>
      <c r="G3368" s="60">
        <v>3</v>
      </c>
      <c r="H3368" s="29"/>
    </row>
    <row r="3369" spans="1:8" s="30" customFormat="1">
      <c r="A3369" s="915">
        <v>44851</v>
      </c>
      <c r="B3369" s="916" t="s">
        <v>1917</v>
      </c>
      <c r="C3369" s="24" t="s">
        <v>21</v>
      </c>
      <c r="D3369" s="1014">
        <v>10000</v>
      </c>
      <c r="E3369" s="86"/>
      <c r="F3369" s="87">
        <f t="shared" si="54"/>
        <v>1328382665</v>
      </c>
      <c r="G3369" s="60">
        <v>3</v>
      </c>
      <c r="H3369" s="29"/>
    </row>
    <row r="3370" spans="1:8" s="30" customFormat="1">
      <c r="A3370" s="915">
        <v>44851</v>
      </c>
      <c r="B3370" s="916" t="s">
        <v>1917</v>
      </c>
      <c r="C3370" s="24" t="s">
        <v>21</v>
      </c>
      <c r="D3370" s="1014">
        <v>200000</v>
      </c>
      <c r="E3370" s="86"/>
      <c r="F3370" s="87">
        <f t="shared" si="54"/>
        <v>1328582665</v>
      </c>
      <c r="G3370" s="60">
        <v>3</v>
      </c>
      <c r="H3370" s="29"/>
    </row>
    <row r="3371" spans="1:8" s="30" customFormat="1">
      <c r="A3371" s="915">
        <v>44851</v>
      </c>
      <c r="B3371" s="916" t="s">
        <v>1917</v>
      </c>
      <c r="C3371" s="24" t="s">
        <v>21</v>
      </c>
      <c r="D3371" s="1014">
        <v>10000</v>
      </c>
      <c r="E3371" s="86"/>
      <c r="F3371" s="87">
        <f t="shared" si="54"/>
        <v>1328592665</v>
      </c>
      <c r="G3371" s="60">
        <v>3</v>
      </c>
      <c r="H3371" s="29"/>
    </row>
    <row r="3372" spans="1:8" s="30" customFormat="1">
      <c r="A3372" s="915">
        <v>44851</v>
      </c>
      <c r="B3372" s="916" t="s">
        <v>1917</v>
      </c>
      <c r="C3372" s="24" t="s">
        <v>21</v>
      </c>
      <c r="D3372" s="1014">
        <v>22000</v>
      </c>
      <c r="E3372" s="86"/>
      <c r="F3372" s="87">
        <f t="shared" si="54"/>
        <v>1328614665</v>
      </c>
      <c r="G3372" s="60">
        <v>3</v>
      </c>
      <c r="H3372" s="29"/>
    </row>
    <row r="3373" spans="1:8" s="30" customFormat="1">
      <c r="A3373" s="915">
        <v>44851</v>
      </c>
      <c r="B3373" s="916" t="s">
        <v>1917</v>
      </c>
      <c r="C3373" s="24" t="s">
        <v>21</v>
      </c>
      <c r="D3373" s="1014">
        <v>10000</v>
      </c>
      <c r="E3373" s="86"/>
      <c r="F3373" s="87">
        <f t="shared" si="54"/>
        <v>1328624665</v>
      </c>
      <c r="G3373" s="60">
        <v>3</v>
      </c>
      <c r="H3373" s="29"/>
    </row>
    <row r="3374" spans="1:8" s="30" customFormat="1">
      <c r="A3374" s="915">
        <v>44851</v>
      </c>
      <c r="B3374" s="916" t="s">
        <v>1917</v>
      </c>
      <c r="C3374" s="24" t="s">
        <v>21</v>
      </c>
      <c r="D3374" s="1014">
        <v>5000</v>
      </c>
      <c r="E3374" s="86"/>
      <c r="F3374" s="87">
        <f t="shared" si="54"/>
        <v>1328629665</v>
      </c>
      <c r="G3374" s="60">
        <v>3</v>
      </c>
      <c r="H3374" s="29"/>
    </row>
    <row r="3375" spans="1:8" s="30" customFormat="1">
      <c r="A3375" s="915">
        <v>44851</v>
      </c>
      <c r="B3375" s="916" t="s">
        <v>1917</v>
      </c>
      <c r="C3375" s="24" t="s">
        <v>21</v>
      </c>
      <c r="D3375" s="1014">
        <v>10000</v>
      </c>
      <c r="E3375" s="86"/>
      <c r="F3375" s="87">
        <f t="shared" si="54"/>
        <v>1328639665</v>
      </c>
      <c r="G3375" s="60">
        <v>3</v>
      </c>
      <c r="H3375" s="29"/>
    </row>
    <row r="3376" spans="1:8" s="30" customFormat="1">
      <c r="A3376" s="915">
        <v>44851</v>
      </c>
      <c r="B3376" s="916" t="s">
        <v>1917</v>
      </c>
      <c r="C3376" s="24" t="s">
        <v>21</v>
      </c>
      <c r="D3376" s="1014">
        <v>5000</v>
      </c>
      <c r="E3376" s="86"/>
      <c r="F3376" s="87">
        <f t="shared" si="54"/>
        <v>1328644665</v>
      </c>
      <c r="G3376" s="60">
        <v>3</v>
      </c>
      <c r="H3376" s="29"/>
    </row>
    <row r="3377" spans="1:8" s="30" customFormat="1">
      <c r="A3377" s="915">
        <v>44851</v>
      </c>
      <c r="B3377" s="916" t="s">
        <v>1917</v>
      </c>
      <c r="C3377" s="24" t="s">
        <v>21</v>
      </c>
      <c r="D3377" s="1014">
        <v>10000</v>
      </c>
      <c r="E3377" s="86"/>
      <c r="F3377" s="87">
        <f t="shared" si="54"/>
        <v>1328654665</v>
      </c>
      <c r="G3377" s="60">
        <v>3</v>
      </c>
      <c r="H3377" s="29"/>
    </row>
    <row r="3378" spans="1:8" s="30" customFormat="1">
      <c r="A3378" s="915">
        <v>44852</v>
      </c>
      <c r="B3378" s="916" t="s">
        <v>1918</v>
      </c>
      <c r="C3378" s="24" t="s">
        <v>21</v>
      </c>
      <c r="D3378" s="1014">
        <v>10000</v>
      </c>
      <c r="E3378" s="86"/>
      <c r="F3378" s="87">
        <f t="shared" si="54"/>
        <v>1328664665</v>
      </c>
      <c r="G3378" s="60">
        <v>3</v>
      </c>
      <c r="H3378" s="29"/>
    </row>
    <row r="3379" spans="1:8" s="30" customFormat="1">
      <c r="A3379" s="915">
        <v>44852</v>
      </c>
      <c r="B3379" s="916" t="s">
        <v>1918</v>
      </c>
      <c r="C3379" s="24" t="s">
        <v>21</v>
      </c>
      <c r="D3379" s="1014">
        <v>10000</v>
      </c>
      <c r="E3379" s="86"/>
      <c r="F3379" s="87">
        <f t="shared" ref="F3379:F3442" si="55">F3378+D3379-E3379</f>
        <v>1328674665</v>
      </c>
      <c r="G3379" s="60">
        <v>3</v>
      </c>
      <c r="H3379" s="29"/>
    </row>
    <row r="3380" spans="1:8" s="30" customFormat="1">
      <c r="A3380" s="915">
        <v>44852</v>
      </c>
      <c r="B3380" s="916" t="s">
        <v>1918</v>
      </c>
      <c r="C3380" s="24" t="s">
        <v>21</v>
      </c>
      <c r="D3380" s="1014">
        <v>20000</v>
      </c>
      <c r="E3380" s="86"/>
      <c r="F3380" s="87">
        <f t="shared" si="55"/>
        <v>1328694665</v>
      </c>
      <c r="G3380" s="60">
        <v>3</v>
      </c>
      <c r="H3380" s="29"/>
    </row>
    <row r="3381" spans="1:8" s="30" customFormat="1">
      <c r="A3381" s="915">
        <v>44852</v>
      </c>
      <c r="B3381" s="916" t="s">
        <v>1918</v>
      </c>
      <c r="C3381" s="24" t="s">
        <v>21</v>
      </c>
      <c r="D3381" s="1014">
        <v>10000</v>
      </c>
      <c r="E3381" s="86"/>
      <c r="F3381" s="87">
        <f t="shared" si="55"/>
        <v>1328704665</v>
      </c>
      <c r="G3381" s="60">
        <v>3</v>
      </c>
      <c r="H3381" s="29"/>
    </row>
    <row r="3382" spans="1:8" s="30" customFormat="1">
      <c r="A3382" s="915">
        <v>44852</v>
      </c>
      <c r="B3382" s="916" t="s">
        <v>1918</v>
      </c>
      <c r="C3382" s="24" t="s">
        <v>21</v>
      </c>
      <c r="D3382" s="1014">
        <v>5000</v>
      </c>
      <c r="E3382" s="86"/>
      <c r="F3382" s="87">
        <f t="shared" si="55"/>
        <v>1328709665</v>
      </c>
      <c r="G3382" s="60">
        <v>3</v>
      </c>
      <c r="H3382" s="29"/>
    </row>
    <row r="3383" spans="1:8" s="30" customFormat="1">
      <c r="A3383" s="915">
        <v>44852</v>
      </c>
      <c r="B3383" s="916" t="s">
        <v>1918</v>
      </c>
      <c r="C3383" s="24" t="s">
        <v>21</v>
      </c>
      <c r="D3383" s="1014">
        <v>10000</v>
      </c>
      <c r="E3383" s="86"/>
      <c r="F3383" s="87">
        <f t="shared" si="55"/>
        <v>1328719665</v>
      </c>
      <c r="G3383" s="60">
        <v>3</v>
      </c>
      <c r="H3383" s="29"/>
    </row>
    <row r="3384" spans="1:8" s="30" customFormat="1">
      <c r="A3384" s="915">
        <v>44852</v>
      </c>
      <c r="B3384" s="916" t="s">
        <v>1918</v>
      </c>
      <c r="C3384" s="24" t="s">
        <v>21</v>
      </c>
      <c r="D3384" s="1014">
        <v>10000</v>
      </c>
      <c r="E3384" s="86"/>
      <c r="F3384" s="87">
        <f t="shared" si="55"/>
        <v>1328729665</v>
      </c>
      <c r="G3384" s="60">
        <v>3</v>
      </c>
      <c r="H3384" s="29"/>
    </row>
    <row r="3385" spans="1:8" s="30" customFormat="1">
      <c r="A3385" s="915">
        <v>44852</v>
      </c>
      <c r="B3385" s="916" t="s">
        <v>1918</v>
      </c>
      <c r="C3385" s="24" t="s">
        <v>21</v>
      </c>
      <c r="D3385" s="1014">
        <v>5000</v>
      </c>
      <c r="E3385" s="86"/>
      <c r="F3385" s="87">
        <f t="shared" si="55"/>
        <v>1328734665</v>
      </c>
      <c r="G3385" s="60">
        <v>3</v>
      </c>
      <c r="H3385" s="29"/>
    </row>
    <row r="3386" spans="1:8" s="30" customFormat="1">
      <c r="A3386" s="915">
        <v>44852</v>
      </c>
      <c r="B3386" s="916" t="s">
        <v>1918</v>
      </c>
      <c r="C3386" s="24" t="s">
        <v>21</v>
      </c>
      <c r="D3386" s="1014">
        <v>10000</v>
      </c>
      <c r="E3386" s="86"/>
      <c r="F3386" s="87">
        <f t="shared" si="55"/>
        <v>1328744665</v>
      </c>
      <c r="G3386" s="60">
        <v>3</v>
      </c>
      <c r="H3386" s="29"/>
    </row>
    <row r="3387" spans="1:8" s="30" customFormat="1">
      <c r="A3387" s="915">
        <v>44852</v>
      </c>
      <c r="B3387" s="916" t="s">
        <v>1918</v>
      </c>
      <c r="C3387" s="24" t="s">
        <v>21</v>
      </c>
      <c r="D3387" s="1014">
        <v>10000</v>
      </c>
      <c r="E3387" s="86"/>
      <c r="F3387" s="87">
        <f t="shared" si="55"/>
        <v>1328754665</v>
      </c>
      <c r="G3387" s="60">
        <v>3</v>
      </c>
      <c r="H3387" s="29"/>
    </row>
    <row r="3388" spans="1:8" s="30" customFormat="1">
      <c r="A3388" s="915">
        <v>44852</v>
      </c>
      <c r="B3388" s="916" t="s">
        <v>1918</v>
      </c>
      <c r="C3388" s="24" t="s">
        <v>21</v>
      </c>
      <c r="D3388" s="1014">
        <v>10000</v>
      </c>
      <c r="E3388" s="86"/>
      <c r="F3388" s="87">
        <f t="shared" si="55"/>
        <v>1328764665</v>
      </c>
      <c r="G3388" s="60">
        <v>3</v>
      </c>
      <c r="H3388" s="29"/>
    </row>
    <row r="3389" spans="1:8" s="30" customFormat="1">
      <c r="A3389" s="915">
        <v>44852</v>
      </c>
      <c r="B3389" s="916" t="s">
        <v>1918</v>
      </c>
      <c r="C3389" s="24" t="s">
        <v>21</v>
      </c>
      <c r="D3389" s="1014">
        <v>10000</v>
      </c>
      <c r="E3389" s="86"/>
      <c r="F3389" s="87">
        <f t="shared" si="55"/>
        <v>1328774665</v>
      </c>
      <c r="G3389" s="60">
        <v>3</v>
      </c>
      <c r="H3389" s="29"/>
    </row>
    <row r="3390" spans="1:8" s="30" customFormat="1">
      <c r="A3390" s="915">
        <v>44852</v>
      </c>
      <c r="B3390" s="916" t="s">
        <v>1918</v>
      </c>
      <c r="C3390" s="24" t="s">
        <v>21</v>
      </c>
      <c r="D3390" s="1014">
        <v>20000</v>
      </c>
      <c r="E3390" s="86"/>
      <c r="F3390" s="87">
        <f t="shared" si="55"/>
        <v>1328794665</v>
      </c>
      <c r="G3390" s="60">
        <v>3</v>
      </c>
      <c r="H3390" s="29"/>
    </row>
    <row r="3391" spans="1:8" s="30" customFormat="1">
      <c r="A3391" s="915">
        <v>44852</v>
      </c>
      <c r="B3391" s="916" t="s">
        <v>1918</v>
      </c>
      <c r="C3391" s="24" t="s">
        <v>21</v>
      </c>
      <c r="D3391" s="1014">
        <v>10000</v>
      </c>
      <c r="E3391" s="86"/>
      <c r="F3391" s="87">
        <f t="shared" si="55"/>
        <v>1328804665</v>
      </c>
      <c r="G3391" s="60">
        <v>3</v>
      </c>
      <c r="H3391" s="29"/>
    </row>
    <row r="3392" spans="1:8" s="30" customFormat="1">
      <c r="A3392" s="915">
        <v>44852</v>
      </c>
      <c r="B3392" s="916" t="s">
        <v>1918</v>
      </c>
      <c r="C3392" s="24" t="s">
        <v>21</v>
      </c>
      <c r="D3392" s="1014">
        <v>12000</v>
      </c>
      <c r="E3392" s="86"/>
      <c r="F3392" s="87">
        <f t="shared" si="55"/>
        <v>1328816665</v>
      </c>
      <c r="G3392" s="60">
        <v>3</v>
      </c>
      <c r="H3392" s="29"/>
    </row>
    <row r="3393" spans="1:8" s="30" customFormat="1">
      <c r="A3393" s="915">
        <v>44852</v>
      </c>
      <c r="B3393" s="916" t="s">
        <v>1918</v>
      </c>
      <c r="C3393" s="24" t="s">
        <v>21</v>
      </c>
      <c r="D3393" s="1014">
        <v>10000</v>
      </c>
      <c r="E3393" s="86"/>
      <c r="F3393" s="87">
        <f t="shared" si="55"/>
        <v>1328826665</v>
      </c>
      <c r="G3393" s="60">
        <v>3</v>
      </c>
      <c r="H3393" s="29"/>
    </row>
    <row r="3394" spans="1:8" s="30" customFormat="1">
      <c r="A3394" s="915">
        <v>44852</v>
      </c>
      <c r="B3394" s="916" t="s">
        <v>1918</v>
      </c>
      <c r="C3394" s="24" t="s">
        <v>21</v>
      </c>
      <c r="D3394" s="1014">
        <v>10000</v>
      </c>
      <c r="E3394" s="86"/>
      <c r="F3394" s="87">
        <f t="shared" si="55"/>
        <v>1328836665</v>
      </c>
      <c r="G3394" s="60">
        <v>3</v>
      </c>
      <c r="H3394" s="29"/>
    </row>
    <row r="3395" spans="1:8" s="30" customFormat="1">
      <c r="A3395" s="915">
        <v>44852</v>
      </c>
      <c r="B3395" s="916" t="s">
        <v>1918</v>
      </c>
      <c r="C3395" s="24" t="s">
        <v>21</v>
      </c>
      <c r="D3395" s="1014">
        <v>10000</v>
      </c>
      <c r="E3395" s="86"/>
      <c r="F3395" s="87">
        <f t="shared" si="55"/>
        <v>1328846665</v>
      </c>
      <c r="G3395" s="60">
        <v>3</v>
      </c>
      <c r="H3395" s="29"/>
    </row>
    <row r="3396" spans="1:8" s="30" customFormat="1">
      <c r="A3396" s="915">
        <v>44852</v>
      </c>
      <c r="B3396" s="916" t="s">
        <v>1918</v>
      </c>
      <c r="C3396" s="24" t="s">
        <v>21</v>
      </c>
      <c r="D3396" s="1014">
        <v>30000</v>
      </c>
      <c r="E3396" s="86"/>
      <c r="F3396" s="87">
        <f t="shared" si="55"/>
        <v>1328876665</v>
      </c>
      <c r="G3396" s="60">
        <v>3</v>
      </c>
      <c r="H3396" s="29"/>
    </row>
    <row r="3397" spans="1:8" s="30" customFormat="1">
      <c r="A3397" s="915">
        <v>44852</v>
      </c>
      <c r="B3397" s="916" t="s">
        <v>1918</v>
      </c>
      <c r="C3397" s="24" t="s">
        <v>21</v>
      </c>
      <c r="D3397" s="1014">
        <v>5000</v>
      </c>
      <c r="E3397" s="86"/>
      <c r="F3397" s="87">
        <f t="shared" si="55"/>
        <v>1328881665</v>
      </c>
      <c r="G3397" s="60">
        <v>3</v>
      </c>
      <c r="H3397" s="29"/>
    </row>
    <row r="3398" spans="1:8" s="30" customFormat="1">
      <c r="A3398" s="915">
        <v>44852</v>
      </c>
      <c r="B3398" s="916" t="s">
        <v>1918</v>
      </c>
      <c r="C3398" s="24" t="s">
        <v>21</v>
      </c>
      <c r="D3398" s="1014">
        <v>20000</v>
      </c>
      <c r="E3398" s="86"/>
      <c r="F3398" s="87">
        <f t="shared" si="55"/>
        <v>1328901665</v>
      </c>
      <c r="G3398" s="60">
        <v>3</v>
      </c>
      <c r="H3398" s="29"/>
    </row>
    <row r="3399" spans="1:8" s="30" customFormat="1">
      <c r="A3399" s="915">
        <v>44853</v>
      </c>
      <c r="B3399" s="916" t="s">
        <v>1919</v>
      </c>
      <c r="C3399" s="24" t="s">
        <v>21</v>
      </c>
      <c r="D3399" s="1014">
        <v>80000</v>
      </c>
      <c r="E3399" s="86"/>
      <c r="F3399" s="87">
        <f t="shared" si="55"/>
        <v>1328981665</v>
      </c>
      <c r="G3399" s="60">
        <v>3</v>
      </c>
      <c r="H3399" s="29"/>
    </row>
    <row r="3400" spans="1:8" s="30" customFormat="1">
      <c r="A3400" s="915">
        <v>44853</v>
      </c>
      <c r="B3400" s="916" t="s">
        <v>1919</v>
      </c>
      <c r="C3400" s="24" t="s">
        <v>21</v>
      </c>
      <c r="D3400" s="1014">
        <v>10000</v>
      </c>
      <c r="E3400" s="86"/>
      <c r="F3400" s="87">
        <f t="shared" si="55"/>
        <v>1328991665</v>
      </c>
      <c r="G3400" s="60">
        <v>3</v>
      </c>
      <c r="H3400" s="29"/>
    </row>
    <row r="3401" spans="1:8" s="30" customFormat="1">
      <c r="A3401" s="915">
        <v>44853</v>
      </c>
      <c r="B3401" s="916" t="s">
        <v>1919</v>
      </c>
      <c r="C3401" s="24" t="s">
        <v>21</v>
      </c>
      <c r="D3401" s="1014">
        <v>10000</v>
      </c>
      <c r="E3401" s="86"/>
      <c r="F3401" s="87">
        <f t="shared" si="55"/>
        <v>1329001665</v>
      </c>
      <c r="G3401" s="60">
        <v>3</v>
      </c>
      <c r="H3401" s="29"/>
    </row>
    <row r="3402" spans="1:8" s="30" customFormat="1">
      <c r="A3402" s="915">
        <v>44853</v>
      </c>
      <c r="B3402" s="916" t="s">
        <v>1919</v>
      </c>
      <c r="C3402" s="106" t="s">
        <v>2448</v>
      </c>
      <c r="D3402" s="1014">
        <v>300000</v>
      </c>
      <c r="E3402" s="86"/>
      <c r="F3402" s="87">
        <f t="shared" si="55"/>
        <v>1329301665</v>
      </c>
      <c r="G3402" s="60">
        <v>3</v>
      </c>
      <c r="H3402" s="29"/>
    </row>
    <row r="3403" spans="1:8" s="30" customFormat="1">
      <c r="A3403" s="915">
        <v>44853</v>
      </c>
      <c r="B3403" s="916" t="s">
        <v>1919</v>
      </c>
      <c r="C3403" s="106" t="s">
        <v>2013</v>
      </c>
      <c r="D3403" s="1014">
        <v>300000</v>
      </c>
      <c r="E3403" s="86"/>
      <c r="F3403" s="87">
        <f t="shared" si="55"/>
        <v>1329601665</v>
      </c>
      <c r="G3403" s="60">
        <v>3</v>
      </c>
      <c r="H3403" s="29"/>
    </row>
    <row r="3404" spans="1:8" s="30" customFormat="1">
      <c r="A3404" s="915">
        <v>44853</v>
      </c>
      <c r="B3404" s="916" t="s">
        <v>1919</v>
      </c>
      <c r="C3404" s="24" t="s">
        <v>21</v>
      </c>
      <c r="D3404" s="1014">
        <v>10000</v>
      </c>
      <c r="E3404" s="86"/>
      <c r="F3404" s="87">
        <f t="shared" si="55"/>
        <v>1329611665</v>
      </c>
      <c r="G3404" s="60">
        <v>3</v>
      </c>
      <c r="H3404" s="29"/>
    </row>
    <row r="3405" spans="1:8" s="30" customFormat="1">
      <c r="A3405" s="915">
        <v>44853</v>
      </c>
      <c r="B3405" s="916" t="s">
        <v>1919</v>
      </c>
      <c r="C3405" s="24" t="s">
        <v>21</v>
      </c>
      <c r="D3405" s="1014">
        <v>10000</v>
      </c>
      <c r="E3405" s="86"/>
      <c r="F3405" s="87">
        <f t="shared" si="55"/>
        <v>1329621665</v>
      </c>
      <c r="G3405" s="60">
        <v>3</v>
      </c>
      <c r="H3405" s="29"/>
    </row>
    <row r="3406" spans="1:8" s="30" customFormat="1">
      <c r="A3406" s="915">
        <v>44853</v>
      </c>
      <c r="B3406" s="916" t="s">
        <v>1919</v>
      </c>
      <c r="C3406" s="24" t="s">
        <v>21</v>
      </c>
      <c r="D3406" s="1014">
        <v>10000</v>
      </c>
      <c r="E3406" s="86"/>
      <c r="F3406" s="87">
        <f t="shared" si="55"/>
        <v>1329631665</v>
      </c>
      <c r="G3406" s="60">
        <v>3</v>
      </c>
      <c r="H3406" s="29"/>
    </row>
    <row r="3407" spans="1:8" s="30" customFormat="1">
      <c r="A3407" s="915">
        <v>44853</v>
      </c>
      <c r="B3407" s="916" t="s">
        <v>1919</v>
      </c>
      <c r="C3407" s="24" t="s">
        <v>21</v>
      </c>
      <c r="D3407" s="1014">
        <v>10000</v>
      </c>
      <c r="E3407" s="86"/>
      <c r="F3407" s="87">
        <f t="shared" si="55"/>
        <v>1329641665</v>
      </c>
      <c r="G3407" s="60">
        <v>3</v>
      </c>
      <c r="H3407" s="29"/>
    </row>
    <row r="3408" spans="1:8" s="30" customFormat="1">
      <c r="A3408" s="915">
        <v>44853</v>
      </c>
      <c r="B3408" s="916" t="s">
        <v>1919</v>
      </c>
      <c r="C3408" s="24" t="s">
        <v>21</v>
      </c>
      <c r="D3408" s="1014">
        <v>10000</v>
      </c>
      <c r="E3408" s="86"/>
      <c r="F3408" s="87">
        <f t="shared" si="55"/>
        <v>1329651665</v>
      </c>
      <c r="G3408" s="60">
        <v>3</v>
      </c>
      <c r="H3408" s="29"/>
    </row>
    <row r="3409" spans="1:8" s="30" customFormat="1">
      <c r="A3409" s="915">
        <v>44853</v>
      </c>
      <c r="B3409" s="916" t="s">
        <v>1919</v>
      </c>
      <c r="C3409" s="24" t="s">
        <v>21</v>
      </c>
      <c r="D3409" s="1014">
        <v>25000</v>
      </c>
      <c r="E3409" s="86"/>
      <c r="F3409" s="87">
        <f t="shared" si="55"/>
        <v>1329676665</v>
      </c>
      <c r="G3409" s="60">
        <v>3</v>
      </c>
      <c r="H3409" s="29"/>
    </row>
    <row r="3410" spans="1:8" s="30" customFormat="1">
      <c r="A3410" s="915">
        <v>44853</v>
      </c>
      <c r="B3410" s="916" t="s">
        <v>1919</v>
      </c>
      <c r="C3410" s="24" t="s">
        <v>21</v>
      </c>
      <c r="D3410" s="1014">
        <v>10000</v>
      </c>
      <c r="E3410" s="86"/>
      <c r="F3410" s="87">
        <f t="shared" si="55"/>
        <v>1329686665</v>
      </c>
      <c r="G3410" s="60">
        <v>3</v>
      </c>
      <c r="H3410" s="29"/>
    </row>
    <row r="3411" spans="1:8" s="30" customFormat="1">
      <c r="A3411" s="915">
        <v>44853</v>
      </c>
      <c r="B3411" s="916" t="s">
        <v>1919</v>
      </c>
      <c r="C3411" s="24" t="s">
        <v>21</v>
      </c>
      <c r="D3411" s="1014">
        <v>10000</v>
      </c>
      <c r="E3411" s="86"/>
      <c r="F3411" s="87">
        <f t="shared" si="55"/>
        <v>1329696665</v>
      </c>
      <c r="G3411" s="60">
        <v>3</v>
      </c>
      <c r="H3411" s="29"/>
    </row>
    <row r="3412" spans="1:8" s="30" customFormat="1">
      <c r="A3412" s="915">
        <v>44853</v>
      </c>
      <c r="B3412" s="916" t="s">
        <v>1919</v>
      </c>
      <c r="C3412" s="24" t="s">
        <v>21</v>
      </c>
      <c r="D3412" s="1014">
        <v>10000</v>
      </c>
      <c r="E3412" s="86"/>
      <c r="F3412" s="87">
        <f t="shared" si="55"/>
        <v>1329706665</v>
      </c>
      <c r="G3412" s="60">
        <v>3</v>
      </c>
      <c r="H3412" s="29"/>
    </row>
    <row r="3413" spans="1:8" s="30" customFormat="1">
      <c r="A3413" s="915">
        <v>44853</v>
      </c>
      <c r="B3413" s="916" t="s">
        <v>1919</v>
      </c>
      <c r="C3413" s="24" t="s">
        <v>21</v>
      </c>
      <c r="D3413" s="1014">
        <v>20000</v>
      </c>
      <c r="E3413" s="86"/>
      <c r="F3413" s="87">
        <f t="shared" si="55"/>
        <v>1329726665</v>
      </c>
      <c r="G3413" s="60">
        <v>3</v>
      </c>
      <c r="H3413" s="29"/>
    </row>
    <row r="3414" spans="1:8" s="30" customFormat="1">
      <c r="A3414" s="915">
        <v>44853</v>
      </c>
      <c r="B3414" s="916" t="s">
        <v>1919</v>
      </c>
      <c r="C3414" s="24" t="s">
        <v>21</v>
      </c>
      <c r="D3414" s="1014">
        <v>10000</v>
      </c>
      <c r="E3414" s="86"/>
      <c r="F3414" s="87">
        <f t="shared" si="55"/>
        <v>1329736665</v>
      </c>
      <c r="G3414" s="60">
        <v>3</v>
      </c>
      <c r="H3414" s="29"/>
    </row>
    <row r="3415" spans="1:8" s="30" customFormat="1">
      <c r="A3415" s="915">
        <v>44853</v>
      </c>
      <c r="B3415" s="916" t="s">
        <v>1919</v>
      </c>
      <c r="C3415" s="106" t="s">
        <v>2012</v>
      </c>
      <c r="D3415" s="1014">
        <v>308000</v>
      </c>
      <c r="E3415" s="86"/>
      <c r="F3415" s="87">
        <f t="shared" si="55"/>
        <v>1330044665</v>
      </c>
      <c r="G3415" s="60">
        <v>3</v>
      </c>
      <c r="H3415" s="29"/>
    </row>
    <row r="3416" spans="1:8" s="30" customFormat="1">
      <c r="A3416" s="915">
        <v>44853</v>
      </c>
      <c r="B3416" s="916" t="s">
        <v>1919</v>
      </c>
      <c r="C3416" s="24" t="s">
        <v>21</v>
      </c>
      <c r="D3416" s="1014">
        <v>20000</v>
      </c>
      <c r="E3416" s="86"/>
      <c r="F3416" s="87">
        <f t="shared" si="55"/>
        <v>1330064665</v>
      </c>
      <c r="G3416" s="60">
        <v>3</v>
      </c>
      <c r="H3416" s="29"/>
    </row>
    <row r="3417" spans="1:8" s="30" customFormat="1">
      <c r="A3417" s="915">
        <v>44853</v>
      </c>
      <c r="B3417" s="916" t="s">
        <v>1919</v>
      </c>
      <c r="C3417" s="24" t="s">
        <v>21</v>
      </c>
      <c r="D3417" s="1014">
        <v>15000</v>
      </c>
      <c r="E3417" s="86"/>
      <c r="F3417" s="87">
        <f t="shared" si="55"/>
        <v>1330079665</v>
      </c>
      <c r="G3417" s="60">
        <v>3</v>
      </c>
      <c r="H3417" s="29"/>
    </row>
    <row r="3418" spans="1:8" s="30" customFormat="1">
      <c r="A3418" s="915">
        <v>44854</v>
      </c>
      <c r="B3418" s="916" t="s">
        <v>1920</v>
      </c>
      <c r="C3418" s="106" t="s">
        <v>292</v>
      </c>
      <c r="D3418" s="1014">
        <v>200000</v>
      </c>
      <c r="E3418" s="86"/>
      <c r="F3418" s="87">
        <f t="shared" si="55"/>
        <v>1330279665</v>
      </c>
      <c r="G3418" s="60">
        <v>3</v>
      </c>
      <c r="H3418" s="29"/>
    </row>
    <row r="3419" spans="1:8" s="30" customFormat="1">
      <c r="A3419" s="915">
        <v>44854</v>
      </c>
      <c r="B3419" s="916" t="s">
        <v>1920</v>
      </c>
      <c r="C3419" s="106" t="s">
        <v>146</v>
      </c>
      <c r="D3419" s="1014">
        <v>200000</v>
      </c>
      <c r="E3419" s="86"/>
      <c r="F3419" s="87">
        <f t="shared" si="55"/>
        <v>1330479665</v>
      </c>
      <c r="G3419" s="60">
        <v>3</v>
      </c>
      <c r="H3419" s="29"/>
    </row>
    <row r="3420" spans="1:8" s="30" customFormat="1">
      <c r="A3420" s="915">
        <v>44854</v>
      </c>
      <c r="B3420" s="916" t="s">
        <v>1920</v>
      </c>
      <c r="C3420" s="24" t="s">
        <v>21</v>
      </c>
      <c r="D3420" s="1014">
        <v>5000</v>
      </c>
      <c r="E3420" s="86"/>
      <c r="F3420" s="87">
        <f t="shared" si="55"/>
        <v>1330484665</v>
      </c>
      <c r="G3420" s="60">
        <v>3</v>
      </c>
      <c r="H3420" s="29"/>
    </row>
    <row r="3421" spans="1:8" s="30" customFormat="1">
      <c r="A3421" s="915">
        <v>44854</v>
      </c>
      <c r="B3421" s="916" t="s">
        <v>1920</v>
      </c>
      <c r="C3421" s="24" t="s">
        <v>21</v>
      </c>
      <c r="D3421" s="1014">
        <v>10000</v>
      </c>
      <c r="E3421" s="86"/>
      <c r="F3421" s="87">
        <f t="shared" si="55"/>
        <v>1330494665</v>
      </c>
      <c r="G3421" s="60">
        <v>3</v>
      </c>
      <c r="H3421" s="29"/>
    </row>
    <row r="3422" spans="1:8" s="30" customFormat="1">
      <c r="A3422" s="915">
        <v>44854</v>
      </c>
      <c r="B3422" s="916" t="s">
        <v>1920</v>
      </c>
      <c r="C3422" s="24" t="s">
        <v>21</v>
      </c>
      <c r="D3422" s="1014">
        <v>10000</v>
      </c>
      <c r="E3422" s="86"/>
      <c r="F3422" s="87">
        <f t="shared" si="55"/>
        <v>1330504665</v>
      </c>
      <c r="G3422" s="60">
        <v>3</v>
      </c>
      <c r="H3422" s="29"/>
    </row>
    <row r="3423" spans="1:8" s="30" customFormat="1">
      <c r="A3423" s="915">
        <v>44854</v>
      </c>
      <c r="B3423" s="916" t="s">
        <v>1920</v>
      </c>
      <c r="C3423" s="24" t="s">
        <v>21</v>
      </c>
      <c r="D3423" s="1014">
        <v>10000</v>
      </c>
      <c r="E3423" s="86"/>
      <c r="F3423" s="87">
        <f t="shared" si="55"/>
        <v>1330514665</v>
      </c>
      <c r="G3423" s="60">
        <v>3</v>
      </c>
      <c r="H3423" s="29"/>
    </row>
    <row r="3424" spans="1:8" s="30" customFormat="1">
      <c r="A3424" s="915">
        <v>44854</v>
      </c>
      <c r="B3424" s="916" t="s">
        <v>1920</v>
      </c>
      <c r="C3424" s="24" t="s">
        <v>21</v>
      </c>
      <c r="D3424" s="1014">
        <v>10000</v>
      </c>
      <c r="E3424" s="86"/>
      <c r="F3424" s="87">
        <f t="shared" si="55"/>
        <v>1330524665</v>
      </c>
      <c r="G3424" s="60">
        <v>3</v>
      </c>
      <c r="H3424" s="29"/>
    </row>
    <row r="3425" spans="1:8" s="30" customFormat="1">
      <c r="A3425" s="915">
        <v>44854</v>
      </c>
      <c r="B3425" s="916" t="s">
        <v>1920</v>
      </c>
      <c r="C3425" s="24" t="s">
        <v>21</v>
      </c>
      <c r="D3425" s="1014">
        <v>10000</v>
      </c>
      <c r="E3425" s="86"/>
      <c r="F3425" s="87">
        <f t="shared" si="55"/>
        <v>1330534665</v>
      </c>
      <c r="G3425" s="60">
        <v>3</v>
      </c>
      <c r="H3425" s="29"/>
    </row>
    <row r="3426" spans="1:8" s="30" customFormat="1">
      <c r="A3426" s="915">
        <v>44855</v>
      </c>
      <c r="B3426" s="916" t="s">
        <v>1921</v>
      </c>
      <c r="C3426" s="24" t="s">
        <v>21</v>
      </c>
      <c r="D3426" s="1014">
        <v>20000</v>
      </c>
      <c r="E3426" s="86"/>
      <c r="F3426" s="87">
        <f t="shared" si="55"/>
        <v>1330554665</v>
      </c>
      <c r="G3426" s="60">
        <v>3</v>
      </c>
      <c r="H3426" s="29"/>
    </row>
    <row r="3427" spans="1:8" s="30" customFormat="1">
      <c r="A3427" s="915">
        <v>44855</v>
      </c>
      <c r="B3427" s="916" t="s">
        <v>1921</v>
      </c>
      <c r="C3427" s="24" t="s">
        <v>21</v>
      </c>
      <c r="D3427" s="1014">
        <v>5000</v>
      </c>
      <c r="E3427" s="86"/>
      <c r="F3427" s="87">
        <f t="shared" si="55"/>
        <v>1330559665</v>
      </c>
      <c r="G3427" s="60">
        <v>3</v>
      </c>
      <c r="H3427" s="29"/>
    </row>
    <row r="3428" spans="1:8" s="30" customFormat="1">
      <c r="A3428" s="915">
        <v>44855</v>
      </c>
      <c r="B3428" s="916" t="s">
        <v>1921</v>
      </c>
      <c r="C3428" s="106" t="s">
        <v>2014</v>
      </c>
      <c r="D3428" s="1014">
        <v>200000</v>
      </c>
      <c r="E3428" s="86"/>
      <c r="F3428" s="87">
        <f t="shared" si="55"/>
        <v>1330759665</v>
      </c>
      <c r="G3428" s="60">
        <v>3</v>
      </c>
      <c r="H3428" s="29"/>
    </row>
    <row r="3429" spans="1:8" s="30" customFormat="1">
      <c r="A3429" s="915">
        <v>44855</v>
      </c>
      <c r="B3429" s="916" t="s">
        <v>1921</v>
      </c>
      <c r="C3429" s="106" t="s">
        <v>361</v>
      </c>
      <c r="D3429" s="1014">
        <v>500000</v>
      </c>
      <c r="E3429" s="86"/>
      <c r="F3429" s="87">
        <f t="shared" si="55"/>
        <v>1331259665</v>
      </c>
      <c r="G3429" s="60">
        <v>3</v>
      </c>
      <c r="H3429" s="29"/>
    </row>
    <row r="3430" spans="1:8" s="30" customFormat="1">
      <c r="A3430" s="915">
        <v>44855</v>
      </c>
      <c r="B3430" s="916" t="s">
        <v>1921</v>
      </c>
      <c r="C3430" s="106" t="s">
        <v>979</v>
      </c>
      <c r="D3430" s="1014">
        <v>1000000</v>
      </c>
      <c r="E3430" s="86"/>
      <c r="F3430" s="87">
        <f t="shared" si="55"/>
        <v>1332259665</v>
      </c>
      <c r="G3430" s="60">
        <v>3</v>
      </c>
      <c r="H3430" s="29"/>
    </row>
    <row r="3431" spans="1:8" s="30" customFormat="1">
      <c r="A3431" s="915">
        <v>44855</v>
      </c>
      <c r="B3431" s="916" t="s">
        <v>1921</v>
      </c>
      <c r="C3431" s="24" t="s">
        <v>21</v>
      </c>
      <c r="D3431" s="1014">
        <v>10000</v>
      </c>
      <c r="E3431" s="86"/>
      <c r="F3431" s="87">
        <f t="shared" si="55"/>
        <v>1332269665</v>
      </c>
      <c r="G3431" s="60">
        <v>3</v>
      </c>
      <c r="H3431" s="29"/>
    </row>
    <row r="3432" spans="1:8" s="30" customFormat="1">
      <c r="A3432" s="915">
        <v>44855</v>
      </c>
      <c r="B3432" s="916" t="s">
        <v>1921</v>
      </c>
      <c r="C3432" s="24" t="s">
        <v>21</v>
      </c>
      <c r="D3432" s="1014">
        <v>10000</v>
      </c>
      <c r="E3432" s="86"/>
      <c r="F3432" s="87">
        <f t="shared" si="55"/>
        <v>1332279665</v>
      </c>
      <c r="G3432" s="60">
        <v>3</v>
      </c>
      <c r="H3432" s="29"/>
    </row>
    <row r="3433" spans="1:8" s="30" customFormat="1">
      <c r="A3433" s="915">
        <v>44855</v>
      </c>
      <c r="B3433" s="916" t="s">
        <v>1921</v>
      </c>
      <c r="C3433" s="24" t="s">
        <v>21</v>
      </c>
      <c r="D3433" s="1014">
        <v>30000</v>
      </c>
      <c r="E3433" s="86"/>
      <c r="F3433" s="87">
        <f t="shared" si="55"/>
        <v>1332309665</v>
      </c>
      <c r="G3433" s="60">
        <v>3</v>
      </c>
      <c r="H3433" s="29"/>
    </row>
    <row r="3434" spans="1:8" s="30" customFormat="1">
      <c r="A3434" s="915">
        <v>44855</v>
      </c>
      <c r="B3434" s="916" t="s">
        <v>1921</v>
      </c>
      <c r="C3434" s="24" t="s">
        <v>21</v>
      </c>
      <c r="D3434" s="1014">
        <v>10000</v>
      </c>
      <c r="E3434" s="86"/>
      <c r="F3434" s="87">
        <f t="shared" si="55"/>
        <v>1332319665</v>
      </c>
      <c r="G3434" s="60">
        <v>3</v>
      </c>
      <c r="H3434" s="29"/>
    </row>
    <row r="3435" spans="1:8" s="30" customFormat="1">
      <c r="A3435" s="915">
        <v>44855</v>
      </c>
      <c r="B3435" s="916" t="s">
        <v>1921</v>
      </c>
      <c r="C3435" s="24" t="s">
        <v>21</v>
      </c>
      <c r="D3435" s="1014">
        <v>10000</v>
      </c>
      <c r="E3435" s="86"/>
      <c r="F3435" s="87">
        <f t="shared" si="55"/>
        <v>1332329665</v>
      </c>
      <c r="G3435" s="60">
        <v>3</v>
      </c>
      <c r="H3435" s="29"/>
    </row>
    <row r="3436" spans="1:8" s="30" customFormat="1">
      <c r="A3436" s="915">
        <v>44855</v>
      </c>
      <c r="B3436" s="916" t="s">
        <v>1921</v>
      </c>
      <c r="C3436" s="24" t="s">
        <v>21</v>
      </c>
      <c r="D3436" s="1014">
        <v>5000</v>
      </c>
      <c r="E3436" s="86"/>
      <c r="F3436" s="87">
        <f t="shared" si="55"/>
        <v>1332334665</v>
      </c>
      <c r="G3436" s="60">
        <v>3</v>
      </c>
      <c r="H3436" s="29"/>
    </row>
    <row r="3437" spans="1:8" s="30" customFormat="1">
      <c r="A3437" s="915">
        <v>44856</v>
      </c>
      <c r="B3437" s="916" t="s">
        <v>1922</v>
      </c>
      <c r="C3437" s="24" t="s">
        <v>21</v>
      </c>
      <c r="D3437" s="1014">
        <v>10000</v>
      </c>
      <c r="E3437" s="86"/>
      <c r="F3437" s="87">
        <f t="shared" si="55"/>
        <v>1332344665</v>
      </c>
      <c r="G3437" s="60">
        <v>3</v>
      </c>
      <c r="H3437" s="29"/>
    </row>
    <row r="3438" spans="1:8" s="30" customFormat="1">
      <c r="A3438" s="915">
        <v>44856</v>
      </c>
      <c r="B3438" s="916" t="s">
        <v>1922</v>
      </c>
      <c r="C3438" s="106" t="s">
        <v>288</v>
      </c>
      <c r="D3438" s="1014">
        <v>200000</v>
      </c>
      <c r="E3438" s="86"/>
      <c r="F3438" s="87">
        <f t="shared" si="55"/>
        <v>1332544665</v>
      </c>
      <c r="G3438" s="60">
        <v>3</v>
      </c>
      <c r="H3438" s="29"/>
    </row>
    <row r="3439" spans="1:8" s="30" customFormat="1">
      <c r="A3439" s="915">
        <v>44856</v>
      </c>
      <c r="B3439" s="916" t="s">
        <v>1922</v>
      </c>
      <c r="C3439" s="24" t="s">
        <v>21</v>
      </c>
      <c r="D3439" s="1014">
        <v>10000</v>
      </c>
      <c r="E3439" s="86"/>
      <c r="F3439" s="87">
        <f t="shared" si="55"/>
        <v>1332554665</v>
      </c>
      <c r="G3439" s="60">
        <v>3</v>
      </c>
      <c r="H3439" s="29"/>
    </row>
    <row r="3440" spans="1:8" s="30" customFormat="1">
      <c r="A3440" s="915">
        <v>44856</v>
      </c>
      <c r="B3440" s="916" t="s">
        <v>1922</v>
      </c>
      <c r="C3440" s="24" t="s">
        <v>21</v>
      </c>
      <c r="D3440" s="1014">
        <v>20000</v>
      </c>
      <c r="E3440" s="86"/>
      <c r="F3440" s="87">
        <f t="shared" si="55"/>
        <v>1332574665</v>
      </c>
      <c r="G3440" s="60">
        <v>3</v>
      </c>
      <c r="H3440" s="29"/>
    </row>
    <row r="3441" spans="1:8" s="30" customFormat="1">
      <c r="A3441" s="915">
        <v>44856</v>
      </c>
      <c r="B3441" s="916" t="s">
        <v>1922</v>
      </c>
      <c r="C3441" s="24" t="s">
        <v>21</v>
      </c>
      <c r="D3441" s="1014">
        <v>10000</v>
      </c>
      <c r="E3441" s="86"/>
      <c r="F3441" s="87">
        <f t="shared" si="55"/>
        <v>1332584665</v>
      </c>
      <c r="G3441" s="60">
        <v>3</v>
      </c>
      <c r="H3441" s="29"/>
    </row>
    <row r="3442" spans="1:8" s="30" customFormat="1">
      <c r="A3442" s="915">
        <v>44856</v>
      </c>
      <c r="B3442" s="916" t="s">
        <v>1922</v>
      </c>
      <c r="C3442" s="24" t="s">
        <v>21</v>
      </c>
      <c r="D3442" s="1014">
        <v>10000</v>
      </c>
      <c r="E3442" s="86"/>
      <c r="F3442" s="87">
        <f t="shared" si="55"/>
        <v>1332594665</v>
      </c>
      <c r="G3442" s="60">
        <v>3</v>
      </c>
      <c r="H3442" s="29"/>
    </row>
    <row r="3443" spans="1:8" s="30" customFormat="1">
      <c r="A3443" s="915">
        <v>44857</v>
      </c>
      <c r="B3443" s="916" t="s">
        <v>1923</v>
      </c>
      <c r="C3443" s="106" t="s">
        <v>143</v>
      </c>
      <c r="D3443" s="1014">
        <v>200000</v>
      </c>
      <c r="E3443" s="86"/>
      <c r="F3443" s="87">
        <f t="shared" ref="F3443:F3494" si="56">F3442+D3443-E3443</f>
        <v>1332794665</v>
      </c>
      <c r="G3443" s="60">
        <v>3</v>
      </c>
      <c r="H3443" s="29"/>
    </row>
    <row r="3444" spans="1:8" s="30" customFormat="1">
      <c r="A3444" s="915">
        <v>44857</v>
      </c>
      <c r="B3444" s="916" t="s">
        <v>1923</v>
      </c>
      <c r="C3444" s="24" t="s">
        <v>21</v>
      </c>
      <c r="D3444" s="1014">
        <v>20000</v>
      </c>
      <c r="E3444" s="86"/>
      <c r="F3444" s="87">
        <f t="shared" si="56"/>
        <v>1332814665</v>
      </c>
      <c r="G3444" s="60">
        <v>3</v>
      </c>
      <c r="H3444" s="29"/>
    </row>
    <row r="3445" spans="1:8" s="30" customFormat="1">
      <c r="A3445" s="915">
        <v>44857</v>
      </c>
      <c r="B3445" s="916" t="s">
        <v>1923</v>
      </c>
      <c r="C3445" s="24" t="s">
        <v>21</v>
      </c>
      <c r="D3445" s="1014">
        <v>10000</v>
      </c>
      <c r="E3445" s="86"/>
      <c r="F3445" s="87">
        <f t="shared" si="56"/>
        <v>1332824665</v>
      </c>
      <c r="G3445" s="60">
        <v>3</v>
      </c>
      <c r="H3445" s="29"/>
    </row>
    <row r="3446" spans="1:8" s="30" customFormat="1">
      <c r="A3446" s="915">
        <v>44858</v>
      </c>
      <c r="B3446" s="916" t="s">
        <v>1924</v>
      </c>
      <c r="C3446" s="24" t="s">
        <v>21</v>
      </c>
      <c r="D3446" s="1014">
        <v>100000</v>
      </c>
      <c r="E3446" s="86"/>
      <c r="F3446" s="87">
        <f t="shared" si="56"/>
        <v>1332924665</v>
      </c>
      <c r="G3446" s="60">
        <v>3</v>
      </c>
      <c r="H3446" s="29"/>
    </row>
    <row r="3447" spans="1:8" s="30" customFormat="1">
      <c r="A3447" s="915">
        <v>44858</v>
      </c>
      <c r="B3447" s="916" t="s">
        <v>1924</v>
      </c>
      <c r="C3447" s="24" t="s">
        <v>21</v>
      </c>
      <c r="D3447" s="1014">
        <v>10000</v>
      </c>
      <c r="E3447" s="86"/>
      <c r="F3447" s="87">
        <f t="shared" si="56"/>
        <v>1332934665</v>
      </c>
      <c r="G3447" s="60">
        <v>3</v>
      </c>
      <c r="H3447" s="29"/>
    </row>
    <row r="3448" spans="1:8" s="30" customFormat="1">
      <c r="A3448" s="915">
        <v>44858</v>
      </c>
      <c r="B3448" s="916" t="s">
        <v>1924</v>
      </c>
      <c r="C3448" s="24" t="s">
        <v>21</v>
      </c>
      <c r="D3448" s="1014">
        <v>10000</v>
      </c>
      <c r="E3448" s="86"/>
      <c r="F3448" s="87">
        <f t="shared" si="56"/>
        <v>1332944665</v>
      </c>
      <c r="G3448" s="60">
        <v>3</v>
      </c>
      <c r="H3448" s="29"/>
    </row>
    <row r="3449" spans="1:8" s="30" customFormat="1">
      <c r="A3449" s="915">
        <v>44858</v>
      </c>
      <c r="B3449" s="916" t="s">
        <v>1924</v>
      </c>
      <c r="C3449" s="24" t="s">
        <v>21</v>
      </c>
      <c r="D3449" s="1014">
        <v>10000</v>
      </c>
      <c r="E3449" s="86"/>
      <c r="F3449" s="87">
        <f t="shared" si="56"/>
        <v>1332954665</v>
      </c>
      <c r="G3449" s="60">
        <v>3</v>
      </c>
      <c r="H3449" s="29"/>
    </row>
    <row r="3450" spans="1:8" s="30" customFormat="1">
      <c r="A3450" s="915">
        <v>44858</v>
      </c>
      <c r="B3450" s="916" t="s">
        <v>1924</v>
      </c>
      <c r="C3450" s="24" t="s">
        <v>21</v>
      </c>
      <c r="D3450" s="1014">
        <v>10000</v>
      </c>
      <c r="E3450" s="86"/>
      <c r="F3450" s="87">
        <f t="shared" si="56"/>
        <v>1332964665</v>
      </c>
      <c r="G3450" s="60">
        <v>3</v>
      </c>
      <c r="H3450" s="29"/>
    </row>
    <row r="3451" spans="1:8" s="30" customFormat="1">
      <c r="A3451" s="915">
        <v>44858</v>
      </c>
      <c r="B3451" s="916" t="s">
        <v>1924</v>
      </c>
      <c r="C3451" s="24" t="s">
        <v>21</v>
      </c>
      <c r="D3451" s="1014">
        <v>10000</v>
      </c>
      <c r="E3451" s="86"/>
      <c r="F3451" s="87">
        <f t="shared" si="56"/>
        <v>1332974665</v>
      </c>
      <c r="G3451" s="60">
        <v>3</v>
      </c>
      <c r="H3451" s="29"/>
    </row>
    <row r="3452" spans="1:8" s="30" customFormat="1">
      <c r="A3452" s="915">
        <v>44858</v>
      </c>
      <c r="B3452" s="916" t="s">
        <v>1924</v>
      </c>
      <c r="C3452" s="24" t="s">
        <v>21</v>
      </c>
      <c r="D3452" s="1014">
        <v>10000</v>
      </c>
      <c r="E3452" s="86"/>
      <c r="F3452" s="87">
        <f t="shared" si="56"/>
        <v>1332984665</v>
      </c>
      <c r="G3452" s="60">
        <v>3</v>
      </c>
      <c r="H3452" s="29"/>
    </row>
    <row r="3453" spans="1:8" s="30" customFormat="1">
      <c r="A3453" s="915">
        <v>44858</v>
      </c>
      <c r="B3453" s="916" t="s">
        <v>1924</v>
      </c>
      <c r="C3453" s="106" t="s">
        <v>2014</v>
      </c>
      <c r="D3453" s="1014">
        <v>100000</v>
      </c>
      <c r="E3453" s="86"/>
      <c r="F3453" s="87">
        <f t="shared" si="56"/>
        <v>1333084665</v>
      </c>
      <c r="G3453" s="60">
        <v>3</v>
      </c>
      <c r="H3453" s="29"/>
    </row>
    <row r="3454" spans="1:8" s="30" customFormat="1">
      <c r="A3454" s="915">
        <v>44858</v>
      </c>
      <c r="B3454" s="916" t="s">
        <v>1924</v>
      </c>
      <c r="C3454" s="24" t="s">
        <v>21</v>
      </c>
      <c r="D3454" s="1014">
        <v>10000</v>
      </c>
      <c r="E3454" s="86"/>
      <c r="F3454" s="87">
        <f t="shared" si="56"/>
        <v>1333094665</v>
      </c>
      <c r="G3454" s="60">
        <v>3</v>
      </c>
      <c r="H3454" s="29"/>
    </row>
    <row r="3455" spans="1:8" s="30" customFormat="1">
      <c r="A3455" s="915">
        <v>44858</v>
      </c>
      <c r="B3455" s="916" t="s">
        <v>1924</v>
      </c>
      <c r="C3455" s="24" t="s">
        <v>21</v>
      </c>
      <c r="D3455" s="1014">
        <v>10000</v>
      </c>
      <c r="E3455" s="86"/>
      <c r="F3455" s="87">
        <f t="shared" si="56"/>
        <v>1333104665</v>
      </c>
      <c r="G3455" s="60">
        <v>3</v>
      </c>
      <c r="H3455" s="29"/>
    </row>
    <row r="3456" spans="1:8" s="30" customFormat="1">
      <c r="A3456" s="915">
        <v>44859</v>
      </c>
      <c r="B3456" s="916" t="s">
        <v>1925</v>
      </c>
      <c r="C3456" s="106" t="s">
        <v>294</v>
      </c>
      <c r="D3456" s="1014">
        <v>200000</v>
      </c>
      <c r="E3456" s="86"/>
      <c r="F3456" s="87">
        <f t="shared" si="56"/>
        <v>1333304665</v>
      </c>
      <c r="G3456" s="60">
        <v>3</v>
      </c>
      <c r="H3456" s="29"/>
    </row>
    <row r="3457" spans="1:8" s="30" customFormat="1">
      <c r="A3457" s="915">
        <v>44859</v>
      </c>
      <c r="B3457" s="916" t="s">
        <v>1925</v>
      </c>
      <c r="C3457" s="106" t="s">
        <v>520</v>
      </c>
      <c r="D3457" s="1014">
        <v>555555</v>
      </c>
      <c r="E3457" s="86"/>
      <c r="F3457" s="87">
        <f t="shared" si="56"/>
        <v>1333860220</v>
      </c>
      <c r="G3457" s="60">
        <v>3</v>
      </c>
      <c r="H3457" s="29"/>
    </row>
    <row r="3458" spans="1:8" s="30" customFormat="1">
      <c r="A3458" s="915">
        <v>44859</v>
      </c>
      <c r="B3458" s="916" t="s">
        <v>1925</v>
      </c>
      <c r="C3458" s="24" t="s">
        <v>21</v>
      </c>
      <c r="D3458" s="1014">
        <v>10000</v>
      </c>
      <c r="E3458" s="86"/>
      <c r="F3458" s="87">
        <f t="shared" si="56"/>
        <v>1333870220</v>
      </c>
      <c r="G3458" s="60">
        <v>3</v>
      </c>
      <c r="H3458" s="29"/>
    </row>
    <row r="3459" spans="1:8" s="30" customFormat="1">
      <c r="A3459" s="915">
        <v>44859</v>
      </c>
      <c r="B3459" s="916" t="s">
        <v>1925</v>
      </c>
      <c r="C3459" s="24" t="s">
        <v>21</v>
      </c>
      <c r="D3459" s="1014">
        <v>20000</v>
      </c>
      <c r="E3459" s="86"/>
      <c r="F3459" s="87">
        <f t="shared" si="56"/>
        <v>1333890220</v>
      </c>
      <c r="G3459" s="60">
        <v>3</v>
      </c>
      <c r="H3459" s="29"/>
    </row>
    <row r="3460" spans="1:8" s="30" customFormat="1">
      <c r="A3460" s="915">
        <v>44859</v>
      </c>
      <c r="B3460" s="916" t="s">
        <v>1925</v>
      </c>
      <c r="C3460" s="24" t="s">
        <v>21</v>
      </c>
      <c r="D3460" s="1014">
        <v>10000</v>
      </c>
      <c r="E3460" s="86"/>
      <c r="F3460" s="87">
        <f t="shared" si="56"/>
        <v>1333900220</v>
      </c>
      <c r="G3460" s="60">
        <v>3</v>
      </c>
      <c r="H3460" s="29"/>
    </row>
    <row r="3461" spans="1:8" s="30" customFormat="1">
      <c r="A3461" s="915">
        <v>44859</v>
      </c>
      <c r="B3461" s="916" t="s">
        <v>1925</v>
      </c>
      <c r="C3461" s="24" t="s">
        <v>21</v>
      </c>
      <c r="D3461" s="1014">
        <v>5000</v>
      </c>
      <c r="E3461" s="86"/>
      <c r="F3461" s="87">
        <f t="shared" si="56"/>
        <v>1333905220</v>
      </c>
      <c r="G3461" s="60">
        <v>3</v>
      </c>
      <c r="H3461" s="29"/>
    </row>
    <row r="3462" spans="1:8" s="30" customFormat="1">
      <c r="A3462" s="915">
        <v>44859</v>
      </c>
      <c r="B3462" s="916" t="s">
        <v>1925</v>
      </c>
      <c r="C3462" s="24" t="s">
        <v>21</v>
      </c>
      <c r="D3462" s="1014">
        <v>10000</v>
      </c>
      <c r="E3462" s="86"/>
      <c r="F3462" s="87">
        <f t="shared" si="56"/>
        <v>1333915220</v>
      </c>
      <c r="G3462" s="60">
        <v>3</v>
      </c>
      <c r="H3462" s="29"/>
    </row>
    <row r="3463" spans="1:8" s="30" customFormat="1">
      <c r="A3463" s="915">
        <v>44859</v>
      </c>
      <c r="B3463" s="916" t="s">
        <v>1925</v>
      </c>
      <c r="C3463" s="106" t="s">
        <v>2473</v>
      </c>
      <c r="D3463" s="1014">
        <v>200000</v>
      </c>
      <c r="E3463" s="86"/>
      <c r="F3463" s="87">
        <f t="shared" si="56"/>
        <v>1334115220</v>
      </c>
      <c r="G3463" s="60">
        <v>3</v>
      </c>
      <c r="H3463" s="29"/>
    </row>
    <row r="3464" spans="1:8" s="30" customFormat="1">
      <c r="A3464" s="915">
        <v>44859</v>
      </c>
      <c r="B3464" s="916" t="s">
        <v>1925</v>
      </c>
      <c r="C3464" s="106" t="s">
        <v>2463</v>
      </c>
      <c r="D3464" s="1014">
        <v>500000</v>
      </c>
      <c r="E3464" s="86"/>
      <c r="F3464" s="87">
        <f t="shared" si="56"/>
        <v>1334615220</v>
      </c>
      <c r="G3464" s="60">
        <v>3</v>
      </c>
      <c r="H3464" s="29"/>
    </row>
    <row r="3465" spans="1:8" s="30" customFormat="1">
      <c r="A3465" s="915">
        <v>44859</v>
      </c>
      <c r="B3465" s="916" t="s">
        <v>1925</v>
      </c>
      <c r="C3465" s="24" t="s">
        <v>21</v>
      </c>
      <c r="D3465" s="1014">
        <v>10000</v>
      </c>
      <c r="E3465" s="86"/>
      <c r="F3465" s="87">
        <f t="shared" si="56"/>
        <v>1334625220</v>
      </c>
      <c r="G3465" s="60">
        <v>3</v>
      </c>
      <c r="H3465" s="29"/>
    </row>
    <row r="3466" spans="1:8" s="30" customFormat="1">
      <c r="A3466" s="915">
        <v>44859</v>
      </c>
      <c r="B3466" s="916" t="s">
        <v>1925</v>
      </c>
      <c r="C3466" s="24" t="s">
        <v>21</v>
      </c>
      <c r="D3466" s="1014">
        <v>10000</v>
      </c>
      <c r="E3466" s="86"/>
      <c r="F3466" s="87">
        <f t="shared" si="56"/>
        <v>1334635220</v>
      </c>
      <c r="G3466" s="60">
        <v>3</v>
      </c>
      <c r="H3466" s="29"/>
    </row>
    <row r="3467" spans="1:8" s="30" customFormat="1">
      <c r="A3467" s="915">
        <v>44859</v>
      </c>
      <c r="B3467" s="916" t="s">
        <v>1925</v>
      </c>
      <c r="C3467" s="289" t="s">
        <v>2452</v>
      </c>
      <c r="D3467" s="1014">
        <v>1000000</v>
      </c>
      <c r="E3467" s="86"/>
      <c r="F3467" s="87">
        <f t="shared" si="56"/>
        <v>1335635220</v>
      </c>
      <c r="G3467" s="60">
        <v>3</v>
      </c>
      <c r="H3467" s="29"/>
    </row>
    <row r="3468" spans="1:8" s="30" customFormat="1">
      <c r="A3468" s="915">
        <v>44859</v>
      </c>
      <c r="B3468" s="916" t="s">
        <v>1925</v>
      </c>
      <c r="C3468" s="289" t="s">
        <v>2061</v>
      </c>
      <c r="D3468" s="1061"/>
      <c r="E3468" s="86">
        <v>22000</v>
      </c>
      <c r="F3468" s="87">
        <f t="shared" si="56"/>
        <v>1335613220</v>
      </c>
      <c r="G3468" s="60">
        <v>8</v>
      </c>
      <c r="H3468" s="29" t="s">
        <v>39</v>
      </c>
    </row>
    <row r="3469" spans="1:8" s="30" customFormat="1">
      <c r="A3469" s="915">
        <v>44859</v>
      </c>
      <c r="B3469" s="916" t="s">
        <v>1925</v>
      </c>
      <c r="C3469" s="289" t="s">
        <v>2059</v>
      </c>
      <c r="D3469" s="1060">
        <v>151433</v>
      </c>
      <c r="E3469" s="86"/>
      <c r="F3469" s="87">
        <f t="shared" si="56"/>
        <v>1335764653</v>
      </c>
      <c r="G3469" s="60">
        <v>4</v>
      </c>
      <c r="H3469" s="29">
        <v>4.0999999999999996</v>
      </c>
    </row>
    <row r="3470" spans="1:8" s="30" customFormat="1">
      <c r="A3470" s="915">
        <v>44860</v>
      </c>
      <c r="B3470" s="916" t="s">
        <v>1926</v>
      </c>
      <c r="C3470" s="24" t="s">
        <v>21</v>
      </c>
      <c r="D3470" s="1014">
        <v>6100</v>
      </c>
      <c r="E3470" s="86"/>
      <c r="F3470" s="87">
        <f t="shared" si="56"/>
        <v>1335770753</v>
      </c>
      <c r="G3470" s="60">
        <v>3</v>
      </c>
      <c r="H3470" s="29"/>
    </row>
    <row r="3471" spans="1:8" s="30" customFormat="1">
      <c r="A3471" s="915">
        <v>44860</v>
      </c>
      <c r="B3471" s="916" t="s">
        <v>1926</v>
      </c>
      <c r="C3471" s="24" t="s">
        <v>21</v>
      </c>
      <c r="D3471" s="1014">
        <v>20000</v>
      </c>
      <c r="E3471" s="86"/>
      <c r="F3471" s="87">
        <f t="shared" si="56"/>
        <v>1335790753</v>
      </c>
      <c r="G3471" s="60">
        <v>3</v>
      </c>
      <c r="H3471" s="29"/>
    </row>
    <row r="3472" spans="1:8" s="30" customFormat="1">
      <c r="A3472" s="915">
        <v>44860</v>
      </c>
      <c r="B3472" s="916" t="s">
        <v>1926</v>
      </c>
      <c r="C3472" s="24" t="s">
        <v>2016</v>
      </c>
      <c r="D3472" s="1061"/>
      <c r="E3472" s="86">
        <v>120000000</v>
      </c>
      <c r="F3472" s="87">
        <f t="shared" si="56"/>
        <v>1215790753</v>
      </c>
      <c r="G3472" s="60"/>
      <c r="H3472" s="29"/>
    </row>
    <row r="3473" spans="1:8" s="30" customFormat="1" ht="25.5">
      <c r="A3473" s="915">
        <v>44860</v>
      </c>
      <c r="B3473" s="916" t="s">
        <v>1926</v>
      </c>
      <c r="C3473" s="289" t="s">
        <v>1411</v>
      </c>
      <c r="D3473" s="1061"/>
      <c r="E3473" s="86">
        <v>39600</v>
      </c>
      <c r="F3473" s="87">
        <f t="shared" si="56"/>
        <v>1215751153</v>
      </c>
      <c r="G3473" s="60">
        <v>8</v>
      </c>
      <c r="H3473" s="29" t="s">
        <v>39</v>
      </c>
    </row>
    <row r="3474" spans="1:8" s="30" customFormat="1">
      <c r="A3474" s="915">
        <v>44860</v>
      </c>
      <c r="B3474" s="916" t="s">
        <v>1926</v>
      </c>
      <c r="C3474" s="106" t="s">
        <v>2015</v>
      </c>
      <c r="D3474" s="1014">
        <v>500000</v>
      </c>
      <c r="E3474" s="86"/>
      <c r="F3474" s="87">
        <f t="shared" si="56"/>
        <v>1216251153</v>
      </c>
      <c r="G3474" s="60">
        <v>3</v>
      </c>
      <c r="H3474" s="29"/>
    </row>
    <row r="3475" spans="1:8" s="30" customFormat="1">
      <c r="A3475" s="915">
        <v>44861</v>
      </c>
      <c r="B3475" s="916" t="s">
        <v>1927</v>
      </c>
      <c r="C3475" s="24" t="s">
        <v>21</v>
      </c>
      <c r="D3475" s="1014">
        <v>5000</v>
      </c>
      <c r="E3475" s="86"/>
      <c r="F3475" s="87">
        <f t="shared" si="56"/>
        <v>1216256153</v>
      </c>
      <c r="G3475" s="60">
        <v>3</v>
      </c>
      <c r="H3475" s="29"/>
    </row>
    <row r="3476" spans="1:8" s="30" customFormat="1">
      <c r="A3476" s="915">
        <v>44861</v>
      </c>
      <c r="B3476" s="916" t="s">
        <v>1927</v>
      </c>
      <c r="C3476" s="24" t="s">
        <v>536</v>
      </c>
      <c r="D3476" s="1014">
        <v>100000</v>
      </c>
      <c r="E3476" s="86"/>
      <c r="F3476" s="87">
        <f t="shared" si="56"/>
        <v>1216356153</v>
      </c>
      <c r="G3476" s="60">
        <v>3</v>
      </c>
      <c r="H3476" s="29"/>
    </row>
    <row r="3477" spans="1:8" s="30" customFormat="1">
      <c r="A3477" s="915">
        <v>44861</v>
      </c>
      <c r="B3477" s="916" t="s">
        <v>1927</v>
      </c>
      <c r="C3477" s="24" t="s">
        <v>21</v>
      </c>
      <c r="D3477" s="1014">
        <v>30000</v>
      </c>
      <c r="E3477" s="86"/>
      <c r="F3477" s="87">
        <f t="shared" si="56"/>
        <v>1216386153</v>
      </c>
      <c r="G3477" s="60">
        <v>3</v>
      </c>
      <c r="H3477" s="29"/>
    </row>
    <row r="3478" spans="1:8" s="30" customFormat="1">
      <c r="A3478" s="915">
        <v>44861</v>
      </c>
      <c r="B3478" s="916" t="s">
        <v>1927</v>
      </c>
      <c r="C3478" s="24" t="s">
        <v>21</v>
      </c>
      <c r="D3478" s="1014">
        <v>200000</v>
      </c>
      <c r="E3478" s="86"/>
      <c r="F3478" s="87">
        <f t="shared" si="56"/>
        <v>1216586153</v>
      </c>
      <c r="G3478" s="60">
        <v>3</v>
      </c>
      <c r="H3478" s="29"/>
    </row>
    <row r="3479" spans="1:8" s="30" customFormat="1">
      <c r="A3479" s="915">
        <v>44862</v>
      </c>
      <c r="B3479" s="916" t="s">
        <v>1928</v>
      </c>
      <c r="C3479" s="106" t="s">
        <v>967</v>
      </c>
      <c r="D3479" s="1014">
        <v>170000</v>
      </c>
      <c r="E3479" s="86"/>
      <c r="F3479" s="87">
        <f t="shared" si="56"/>
        <v>1216756153</v>
      </c>
      <c r="G3479" s="60">
        <v>3</v>
      </c>
      <c r="H3479" s="29"/>
    </row>
    <row r="3480" spans="1:8" s="30" customFormat="1">
      <c r="A3480" s="915">
        <v>44862</v>
      </c>
      <c r="B3480" s="916" t="s">
        <v>1928</v>
      </c>
      <c r="C3480" s="106" t="s">
        <v>2017</v>
      </c>
      <c r="D3480" s="1014">
        <v>100000</v>
      </c>
      <c r="E3480" s="86"/>
      <c r="F3480" s="87">
        <f t="shared" si="56"/>
        <v>1216856153</v>
      </c>
      <c r="G3480" s="60">
        <v>3</v>
      </c>
      <c r="H3480" s="29"/>
    </row>
    <row r="3481" spans="1:8" s="30" customFormat="1">
      <c r="A3481" s="915">
        <v>44862</v>
      </c>
      <c r="B3481" s="916" t="s">
        <v>1928</v>
      </c>
      <c r="C3481" s="106" t="s">
        <v>1933</v>
      </c>
      <c r="D3481" s="1014">
        <v>50000</v>
      </c>
      <c r="E3481" s="86"/>
      <c r="F3481" s="87">
        <f t="shared" si="56"/>
        <v>1216906153</v>
      </c>
      <c r="G3481" s="60">
        <v>3</v>
      </c>
      <c r="H3481" s="29"/>
    </row>
    <row r="3482" spans="1:8" s="30" customFormat="1">
      <c r="A3482" s="915">
        <v>44862</v>
      </c>
      <c r="B3482" s="916" t="s">
        <v>1928</v>
      </c>
      <c r="C3482" s="24" t="s">
        <v>21</v>
      </c>
      <c r="D3482" s="1014">
        <v>131912</v>
      </c>
      <c r="E3482" s="86"/>
      <c r="F3482" s="87">
        <f t="shared" si="56"/>
        <v>1217038065</v>
      </c>
      <c r="G3482" s="60">
        <v>3</v>
      </c>
      <c r="H3482" s="29"/>
    </row>
    <row r="3483" spans="1:8" s="30" customFormat="1">
      <c r="A3483" s="915">
        <v>44862</v>
      </c>
      <c r="B3483" s="916" t="s">
        <v>1928</v>
      </c>
      <c r="C3483" s="106" t="s">
        <v>2018</v>
      </c>
      <c r="D3483" s="1014">
        <v>50000</v>
      </c>
      <c r="E3483" s="86"/>
      <c r="F3483" s="87">
        <f t="shared" si="56"/>
        <v>1217088065</v>
      </c>
      <c r="G3483" s="60">
        <v>3</v>
      </c>
      <c r="H3483" s="29"/>
    </row>
    <row r="3484" spans="1:8" s="30" customFormat="1">
      <c r="A3484" s="915">
        <v>44862</v>
      </c>
      <c r="B3484" s="916" t="s">
        <v>1928</v>
      </c>
      <c r="C3484" s="289" t="s">
        <v>2474</v>
      </c>
      <c r="D3484" s="1014">
        <v>1000000</v>
      </c>
      <c r="E3484" s="86"/>
      <c r="F3484" s="87">
        <f t="shared" si="56"/>
        <v>1218088065</v>
      </c>
      <c r="G3484" s="60">
        <v>3</v>
      </c>
      <c r="H3484" s="29"/>
    </row>
    <row r="3485" spans="1:8" s="30" customFormat="1">
      <c r="A3485" s="915">
        <v>44863</v>
      </c>
      <c r="B3485" s="916" t="s">
        <v>1929</v>
      </c>
      <c r="C3485" s="24" t="s">
        <v>21</v>
      </c>
      <c r="D3485" s="1014">
        <v>34272</v>
      </c>
      <c r="E3485" s="86"/>
      <c r="F3485" s="87">
        <f t="shared" si="56"/>
        <v>1218122337</v>
      </c>
      <c r="G3485" s="60">
        <v>3</v>
      </c>
      <c r="H3485" s="29"/>
    </row>
    <row r="3486" spans="1:8" s="30" customFormat="1">
      <c r="A3486" s="915">
        <v>44863</v>
      </c>
      <c r="B3486" s="916" t="s">
        <v>1929</v>
      </c>
      <c r="C3486" s="24" t="s">
        <v>21</v>
      </c>
      <c r="D3486" s="1014">
        <v>22468</v>
      </c>
      <c r="E3486" s="86"/>
      <c r="F3486" s="87">
        <f t="shared" si="56"/>
        <v>1218144805</v>
      </c>
      <c r="G3486" s="60">
        <v>3</v>
      </c>
      <c r="H3486" s="29"/>
    </row>
    <row r="3487" spans="1:8" s="30" customFormat="1">
      <c r="A3487" s="915">
        <v>44863</v>
      </c>
      <c r="B3487" s="916" t="s">
        <v>1929</v>
      </c>
      <c r="C3487" s="24" t="s">
        <v>21</v>
      </c>
      <c r="D3487" s="1014">
        <v>150000</v>
      </c>
      <c r="E3487" s="86"/>
      <c r="F3487" s="87">
        <f t="shared" si="56"/>
        <v>1218294805</v>
      </c>
      <c r="G3487" s="60">
        <v>3</v>
      </c>
      <c r="H3487" s="29"/>
    </row>
    <row r="3488" spans="1:8" s="30" customFormat="1">
      <c r="A3488" s="915">
        <v>44864</v>
      </c>
      <c r="B3488" s="916" t="s">
        <v>1930</v>
      </c>
      <c r="C3488" s="24" t="s">
        <v>21</v>
      </c>
      <c r="D3488" s="1014">
        <v>2000</v>
      </c>
      <c r="E3488" s="86"/>
      <c r="F3488" s="87">
        <f t="shared" si="56"/>
        <v>1218296805</v>
      </c>
      <c r="G3488" s="60">
        <v>3</v>
      </c>
      <c r="H3488" s="29"/>
    </row>
    <row r="3489" spans="1:8" s="30" customFormat="1">
      <c r="A3489" s="915">
        <v>44865</v>
      </c>
      <c r="B3489" s="916" t="s">
        <v>2120</v>
      </c>
      <c r="C3489" s="106" t="s">
        <v>262</v>
      </c>
      <c r="D3489" s="1014">
        <v>100000</v>
      </c>
      <c r="E3489" s="86"/>
      <c r="F3489" s="87">
        <f t="shared" si="56"/>
        <v>1218396805</v>
      </c>
      <c r="G3489" s="60">
        <v>3</v>
      </c>
      <c r="H3489" s="29"/>
    </row>
    <row r="3490" spans="1:8" s="30" customFormat="1">
      <c r="A3490" s="915">
        <v>44865</v>
      </c>
      <c r="B3490" s="916" t="s">
        <v>2120</v>
      </c>
      <c r="C3490" s="106" t="s">
        <v>221</v>
      </c>
      <c r="D3490" s="1014">
        <v>100000</v>
      </c>
      <c r="E3490" s="86"/>
      <c r="F3490" s="87">
        <f t="shared" si="56"/>
        <v>1218496805</v>
      </c>
      <c r="G3490" s="60">
        <v>3</v>
      </c>
      <c r="H3490" s="29"/>
    </row>
    <row r="3491" spans="1:8" s="30" customFormat="1">
      <c r="A3491" s="915">
        <v>44865</v>
      </c>
      <c r="B3491" s="916" t="s">
        <v>2120</v>
      </c>
      <c r="C3491" s="24" t="s">
        <v>2016</v>
      </c>
      <c r="D3491" s="1061"/>
      <c r="E3491" s="86">
        <v>500000000</v>
      </c>
      <c r="F3491" s="87">
        <f t="shared" si="56"/>
        <v>718496805</v>
      </c>
      <c r="G3491" s="60"/>
      <c r="H3491" s="29"/>
    </row>
    <row r="3492" spans="1:8" s="30" customFormat="1" ht="25.5">
      <c r="A3492" s="915">
        <v>44865</v>
      </c>
      <c r="B3492" s="916" t="s">
        <v>2120</v>
      </c>
      <c r="C3492" s="289" t="s">
        <v>1411</v>
      </c>
      <c r="D3492" s="1061"/>
      <c r="E3492" s="86">
        <v>220000</v>
      </c>
      <c r="F3492" s="87">
        <f t="shared" si="56"/>
        <v>718276805</v>
      </c>
      <c r="G3492" s="60">
        <v>8</v>
      </c>
      <c r="H3492" s="29" t="s">
        <v>39</v>
      </c>
    </row>
    <row r="3493" spans="1:8" s="30" customFormat="1">
      <c r="A3493" s="915">
        <v>44865</v>
      </c>
      <c r="B3493" s="916" t="s">
        <v>2120</v>
      </c>
      <c r="C3493" s="106" t="s">
        <v>218</v>
      </c>
      <c r="D3493" s="1014">
        <v>300000</v>
      </c>
      <c r="E3493" s="86"/>
      <c r="F3493" s="87">
        <f t="shared" si="56"/>
        <v>718576805</v>
      </c>
      <c r="G3493" s="60">
        <v>3</v>
      </c>
      <c r="H3493" s="29"/>
    </row>
    <row r="3494" spans="1:8" s="30" customFormat="1">
      <c r="A3494" s="915">
        <v>44865</v>
      </c>
      <c r="B3494" s="916" t="s">
        <v>2120</v>
      </c>
      <c r="C3494" s="289" t="s">
        <v>2430</v>
      </c>
      <c r="D3494" s="1014">
        <v>700000</v>
      </c>
      <c r="E3494" s="86"/>
      <c r="F3494" s="87">
        <f t="shared" si="56"/>
        <v>719276805</v>
      </c>
      <c r="G3494" s="60">
        <v>3</v>
      </c>
      <c r="H3494" s="29"/>
    </row>
    <row r="3495" spans="1:8" s="30" customFormat="1">
      <c r="A3495" s="88"/>
      <c r="B3495" s="101"/>
      <c r="C3495" s="40" t="s">
        <v>1378</v>
      </c>
      <c r="D3495" s="102">
        <f>SUM(D3122:D3494)</f>
        <v>1027551830</v>
      </c>
      <c r="E3495" s="102">
        <f>SUM(E3122:E3494)</f>
        <v>620281600</v>
      </c>
      <c r="F3495" s="41">
        <f>F3121+D3495-E3495</f>
        <v>719276805</v>
      </c>
      <c r="G3495" s="60"/>
      <c r="H3495" s="29"/>
    </row>
    <row r="3496" spans="1:8" ht="13.5" thickBot="1">
      <c r="A3496" s="933"/>
      <c r="B3496" s="934"/>
      <c r="C3496" s="935"/>
      <c r="D3496" s="936"/>
      <c r="E3496" s="936"/>
      <c r="F3496" s="936"/>
      <c r="G3496" s="937"/>
    </row>
    <row r="3497" spans="1:8" s="30" customFormat="1" ht="13.5" thickTop="1">
      <c r="A3497" s="928" t="s">
        <v>1380</v>
      </c>
      <c r="B3497" s="929"/>
      <c r="C3497" s="930" t="s">
        <v>1478</v>
      </c>
      <c r="D3497" s="931"/>
      <c r="E3497" s="931"/>
      <c r="F3497" s="932">
        <f>F3495</f>
        <v>719276805</v>
      </c>
      <c r="G3497" s="920"/>
      <c r="H3497" s="29"/>
    </row>
    <row r="3498" spans="1:8" s="30" customFormat="1">
      <c r="A3498" s="1015">
        <v>44866</v>
      </c>
      <c r="B3498" s="1016" t="s">
        <v>1957</v>
      </c>
      <c r="C3498" s="1017" t="s">
        <v>21</v>
      </c>
      <c r="D3498" s="1018">
        <v>30000</v>
      </c>
      <c r="E3498" s="1018"/>
      <c r="F3498" s="1018">
        <f>F3497+D3498-E3498</f>
        <v>719306805</v>
      </c>
      <c r="G3498" s="1062">
        <v>3</v>
      </c>
      <c r="H3498" s="29"/>
    </row>
    <row r="3499" spans="1:8" s="30" customFormat="1">
      <c r="A3499" s="1015">
        <v>44866</v>
      </c>
      <c r="B3499" s="1016" t="s">
        <v>1957</v>
      </c>
      <c r="C3499" s="1017" t="s">
        <v>2475</v>
      </c>
      <c r="D3499" s="1018">
        <v>200000</v>
      </c>
      <c r="E3499" s="1018"/>
      <c r="F3499" s="1018">
        <f t="shared" ref="F3499:F3562" si="57">F3498+D3499-E3499</f>
        <v>719506805</v>
      </c>
      <c r="G3499" s="1062">
        <v>3</v>
      </c>
      <c r="H3499" s="29"/>
    </row>
    <row r="3500" spans="1:8" s="30" customFormat="1" ht="25.5">
      <c r="A3500" s="1015">
        <v>44866</v>
      </c>
      <c r="B3500" s="1016" t="s">
        <v>1957</v>
      </c>
      <c r="C3500" s="423" t="s">
        <v>2453</v>
      </c>
      <c r="D3500" s="1018">
        <v>1000000</v>
      </c>
      <c r="E3500" s="1018"/>
      <c r="F3500" s="1018">
        <f t="shared" si="57"/>
        <v>720506805</v>
      </c>
      <c r="G3500" s="1062">
        <v>3</v>
      </c>
      <c r="H3500" s="29"/>
    </row>
    <row r="3501" spans="1:8" s="30" customFormat="1">
      <c r="A3501" s="1015">
        <v>44866</v>
      </c>
      <c r="B3501" s="1016" t="s">
        <v>1957</v>
      </c>
      <c r="C3501" s="1017" t="s">
        <v>144</v>
      </c>
      <c r="D3501" s="1018">
        <v>200000</v>
      </c>
      <c r="E3501" s="1018"/>
      <c r="F3501" s="1018">
        <f t="shared" si="57"/>
        <v>720706805</v>
      </c>
      <c r="G3501" s="1062">
        <v>3</v>
      </c>
      <c r="H3501" s="29"/>
    </row>
    <row r="3502" spans="1:8" s="30" customFormat="1">
      <c r="A3502" s="1015">
        <v>44866</v>
      </c>
      <c r="B3502" s="1016" t="s">
        <v>1957</v>
      </c>
      <c r="C3502" s="1017" t="s">
        <v>520</v>
      </c>
      <c r="D3502" s="1018">
        <v>1111111</v>
      </c>
      <c r="E3502" s="1018"/>
      <c r="F3502" s="1018">
        <f t="shared" si="57"/>
        <v>721817916</v>
      </c>
      <c r="G3502" s="1062">
        <v>3</v>
      </c>
      <c r="H3502" s="29"/>
    </row>
    <row r="3503" spans="1:8" s="30" customFormat="1">
      <c r="A3503" s="1015">
        <v>44866</v>
      </c>
      <c r="B3503" s="1016" t="s">
        <v>1957</v>
      </c>
      <c r="C3503" s="1017" t="s">
        <v>1931</v>
      </c>
      <c r="D3503" s="1018">
        <v>200000</v>
      </c>
      <c r="E3503" s="1018"/>
      <c r="F3503" s="1018">
        <f t="shared" si="57"/>
        <v>722017916</v>
      </c>
      <c r="G3503" s="1062">
        <v>3</v>
      </c>
      <c r="H3503" s="29"/>
    </row>
    <row r="3504" spans="1:8" s="30" customFormat="1">
      <c r="A3504" s="1015">
        <v>44866</v>
      </c>
      <c r="B3504" s="1016" t="s">
        <v>1957</v>
      </c>
      <c r="C3504" s="1017" t="s">
        <v>21</v>
      </c>
      <c r="D3504" s="1018">
        <v>20000</v>
      </c>
      <c r="E3504" s="1018"/>
      <c r="F3504" s="1018">
        <f t="shared" si="57"/>
        <v>722037916</v>
      </c>
      <c r="G3504" s="1062">
        <v>3</v>
      </c>
      <c r="H3504" s="29"/>
    </row>
    <row r="3505" spans="1:8" s="30" customFormat="1">
      <c r="A3505" s="1015">
        <v>44867</v>
      </c>
      <c r="B3505" s="1016" t="s">
        <v>1958</v>
      </c>
      <c r="C3505" s="1017" t="s">
        <v>139</v>
      </c>
      <c r="D3505" s="1018">
        <v>100000</v>
      </c>
      <c r="E3505" s="1018"/>
      <c r="F3505" s="1018">
        <f t="shared" si="57"/>
        <v>722137916</v>
      </c>
      <c r="G3505" s="1062">
        <v>3</v>
      </c>
      <c r="H3505" s="29"/>
    </row>
    <row r="3506" spans="1:8" s="30" customFormat="1">
      <c r="A3506" s="1015">
        <v>44867</v>
      </c>
      <c r="B3506" s="1016" t="s">
        <v>1958</v>
      </c>
      <c r="C3506" s="1017" t="s">
        <v>142</v>
      </c>
      <c r="D3506" s="1018">
        <v>200000</v>
      </c>
      <c r="E3506" s="1018"/>
      <c r="F3506" s="1018">
        <f t="shared" si="57"/>
        <v>722337916</v>
      </c>
      <c r="G3506" s="1062">
        <v>3</v>
      </c>
      <c r="H3506" s="29"/>
    </row>
    <row r="3507" spans="1:8" s="30" customFormat="1">
      <c r="A3507" s="1015">
        <v>44868</v>
      </c>
      <c r="B3507" s="1016" t="s">
        <v>1959</v>
      </c>
      <c r="C3507" s="1017" t="s">
        <v>21</v>
      </c>
      <c r="D3507" s="1018">
        <v>300000</v>
      </c>
      <c r="E3507" s="1018"/>
      <c r="F3507" s="1018">
        <f t="shared" si="57"/>
        <v>722637916</v>
      </c>
      <c r="G3507" s="1062">
        <v>3</v>
      </c>
      <c r="H3507" s="29"/>
    </row>
    <row r="3508" spans="1:8" s="30" customFormat="1">
      <c r="A3508" s="1015">
        <v>44868</v>
      </c>
      <c r="B3508" s="1016" t="s">
        <v>1959</v>
      </c>
      <c r="C3508" s="1017" t="s">
        <v>1932</v>
      </c>
      <c r="D3508" s="1018">
        <v>200000</v>
      </c>
      <c r="E3508" s="1018"/>
      <c r="F3508" s="1018">
        <f t="shared" si="57"/>
        <v>722837916</v>
      </c>
      <c r="G3508" s="1062">
        <v>3</v>
      </c>
      <c r="H3508" s="29"/>
    </row>
    <row r="3509" spans="1:8" s="30" customFormat="1">
      <c r="A3509" s="1015">
        <v>44868</v>
      </c>
      <c r="B3509" s="1016" t="s">
        <v>1959</v>
      </c>
      <c r="C3509" s="1017" t="s">
        <v>21</v>
      </c>
      <c r="D3509" s="1018">
        <v>10000</v>
      </c>
      <c r="E3509" s="1018"/>
      <c r="F3509" s="1018">
        <f t="shared" si="57"/>
        <v>722847916</v>
      </c>
      <c r="G3509" s="1062">
        <v>3</v>
      </c>
      <c r="H3509" s="29"/>
    </row>
    <row r="3510" spans="1:8" s="30" customFormat="1">
      <c r="A3510" s="1015">
        <v>44868</v>
      </c>
      <c r="B3510" s="1016" t="s">
        <v>1959</v>
      </c>
      <c r="C3510" s="1017" t="s">
        <v>21</v>
      </c>
      <c r="D3510" s="1018">
        <v>10000</v>
      </c>
      <c r="E3510" s="1018"/>
      <c r="F3510" s="1018">
        <f t="shared" si="57"/>
        <v>722857916</v>
      </c>
      <c r="G3510" s="1062">
        <v>3</v>
      </c>
      <c r="H3510" s="29"/>
    </row>
    <row r="3511" spans="1:8" s="30" customFormat="1">
      <c r="A3511" s="1015">
        <v>44868</v>
      </c>
      <c r="B3511" s="1016" t="s">
        <v>1959</v>
      </c>
      <c r="C3511" s="1017" t="s">
        <v>21</v>
      </c>
      <c r="D3511" s="1018">
        <v>4000</v>
      </c>
      <c r="E3511" s="1018"/>
      <c r="F3511" s="1018">
        <f t="shared" si="57"/>
        <v>722861916</v>
      </c>
      <c r="G3511" s="1062">
        <v>3</v>
      </c>
      <c r="H3511" s="29"/>
    </row>
    <row r="3512" spans="1:8" s="30" customFormat="1">
      <c r="A3512" s="1015">
        <v>44869</v>
      </c>
      <c r="B3512" s="1016" t="s">
        <v>1960</v>
      </c>
      <c r="C3512" s="1017" t="s">
        <v>21</v>
      </c>
      <c r="D3512" s="1018">
        <v>10000</v>
      </c>
      <c r="E3512" s="1018"/>
      <c r="F3512" s="1018">
        <f t="shared" si="57"/>
        <v>722871916</v>
      </c>
      <c r="G3512" s="1062">
        <v>3</v>
      </c>
      <c r="H3512" s="29"/>
    </row>
    <row r="3513" spans="1:8" s="30" customFormat="1">
      <c r="A3513" s="1015">
        <v>44869</v>
      </c>
      <c r="B3513" s="1016" t="s">
        <v>1960</v>
      </c>
      <c r="C3513" s="1017" t="s">
        <v>21</v>
      </c>
      <c r="D3513" s="1018">
        <v>10000</v>
      </c>
      <c r="E3513" s="1018"/>
      <c r="F3513" s="1018">
        <f t="shared" si="57"/>
        <v>722881916</v>
      </c>
      <c r="G3513" s="1062">
        <v>3</v>
      </c>
      <c r="H3513" s="29"/>
    </row>
    <row r="3514" spans="1:8" s="30" customFormat="1">
      <c r="A3514" s="1015">
        <v>44869</v>
      </c>
      <c r="B3514" s="1016" t="s">
        <v>1960</v>
      </c>
      <c r="C3514" s="1017" t="s">
        <v>21</v>
      </c>
      <c r="D3514" s="1018">
        <v>10000</v>
      </c>
      <c r="E3514" s="1018"/>
      <c r="F3514" s="1018">
        <f t="shared" si="57"/>
        <v>722891916</v>
      </c>
      <c r="G3514" s="1062">
        <v>3</v>
      </c>
      <c r="H3514" s="29"/>
    </row>
    <row r="3515" spans="1:8" s="30" customFormat="1">
      <c r="A3515" s="1015">
        <v>44869</v>
      </c>
      <c r="B3515" s="1016" t="s">
        <v>1960</v>
      </c>
      <c r="C3515" s="1017" t="s">
        <v>151</v>
      </c>
      <c r="D3515" s="1018">
        <v>100000</v>
      </c>
      <c r="E3515" s="1018"/>
      <c r="F3515" s="1018">
        <f t="shared" si="57"/>
        <v>722991916</v>
      </c>
      <c r="G3515" s="1062">
        <v>3</v>
      </c>
      <c r="H3515" s="29"/>
    </row>
    <row r="3516" spans="1:8" s="30" customFormat="1" ht="25.5">
      <c r="A3516" s="1015">
        <v>44869</v>
      </c>
      <c r="B3516" s="1016" t="s">
        <v>1960</v>
      </c>
      <c r="C3516" s="289" t="s">
        <v>2476</v>
      </c>
      <c r="D3516" s="1018">
        <v>300000</v>
      </c>
      <c r="E3516" s="1018"/>
      <c r="F3516" s="1018">
        <f t="shared" si="57"/>
        <v>723291916</v>
      </c>
      <c r="G3516" s="1062">
        <v>3</v>
      </c>
      <c r="H3516" s="29"/>
    </row>
    <row r="3517" spans="1:8" s="30" customFormat="1">
      <c r="A3517" s="1015">
        <v>44869</v>
      </c>
      <c r="B3517" s="1016" t="s">
        <v>1960</v>
      </c>
      <c r="C3517" s="1017" t="s">
        <v>21</v>
      </c>
      <c r="D3517" s="1018">
        <v>5000</v>
      </c>
      <c r="E3517" s="1018"/>
      <c r="F3517" s="1018">
        <f t="shared" si="57"/>
        <v>723296916</v>
      </c>
      <c r="G3517" s="1062">
        <v>3</v>
      </c>
      <c r="H3517" s="29"/>
    </row>
    <row r="3518" spans="1:8" s="30" customFormat="1">
      <c r="A3518" s="1015">
        <v>44869</v>
      </c>
      <c r="B3518" s="1016" t="s">
        <v>1960</v>
      </c>
      <c r="C3518" s="1017" t="s">
        <v>514</v>
      </c>
      <c r="D3518" s="1018">
        <v>100000</v>
      </c>
      <c r="E3518" s="1018"/>
      <c r="F3518" s="1018">
        <f t="shared" si="57"/>
        <v>723396916</v>
      </c>
      <c r="G3518" s="1062">
        <v>3</v>
      </c>
      <c r="H3518" s="29"/>
    </row>
    <row r="3519" spans="1:8" s="30" customFormat="1">
      <c r="A3519" s="1015">
        <v>44870</v>
      </c>
      <c r="B3519" s="1016" t="s">
        <v>1961</v>
      </c>
      <c r="C3519" s="1017" t="s">
        <v>21</v>
      </c>
      <c r="D3519" s="1018">
        <v>500000</v>
      </c>
      <c r="E3519" s="1018"/>
      <c r="F3519" s="1018">
        <f t="shared" si="57"/>
        <v>723896916</v>
      </c>
      <c r="G3519" s="1062">
        <v>3</v>
      </c>
      <c r="H3519" s="29"/>
    </row>
    <row r="3520" spans="1:8" s="30" customFormat="1">
      <c r="A3520" s="1015">
        <v>44870</v>
      </c>
      <c r="B3520" s="1016" t="s">
        <v>1961</v>
      </c>
      <c r="C3520" s="1017" t="s">
        <v>21</v>
      </c>
      <c r="D3520" s="1018">
        <v>250000</v>
      </c>
      <c r="E3520" s="1018"/>
      <c r="F3520" s="1018">
        <f t="shared" si="57"/>
        <v>724146916</v>
      </c>
      <c r="G3520" s="1062">
        <v>3</v>
      </c>
      <c r="H3520" s="29"/>
    </row>
    <row r="3521" spans="1:8" s="30" customFormat="1">
      <c r="A3521" s="1015">
        <v>44870</v>
      </c>
      <c r="B3521" s="1016" t="s">
        <v>1961</v>
      </c>
      <c r="C3521" s="1017" t="s">
        <v>1933</v>
      </c>
      <c r="D3521" s="1018">
        <v>50000</v>
      </c>
      <c r="E3521" s="1018"/>
      <c r="F3521" s="1018">
        <f t="shared" si="57"/>
        <v>724196916</v>
      </c>
      <c r="G3521" s="1062">
        <v>3</v>
      </c>
      <c r="H3521" s="29"/>
    </row>
    <row r="3522" spans="1:8" s="30" customFormat="1">
      <c r="A3522" s="1015">
        <v>44871</v>
      </c>
      <c r="B3522" s="1016" t="s">
        <v>1962</v>
      </c>
      <c r="C3522" s="1017" t="s">
        <v>1934</v>
      </c>
      <c r="D3522" s="1018">
        <v>200000</v>
      </c>
      <c r="E3522" s="1018"/>
      <c r="F3522" s="1018">
        <f t="shared" si="57"/>
        <v>724396916</v>
      </c>
      <c r="G3522" s="1062">
        <v>3</v>
      </c>
      <c r="H3522" s="29"/>
    </row>
    <row r="3523" spans="1:8" s="30" customFormat="1">
      <c r="A3523" s="1015">
        <v>44871</v>
      </c>
      <c r="B3523" s="1016" t="s">
        <v>1962</v>
      </c>
      <c r="C3523" s="1017" t="s">
        <v>21</v>
      </c>
      <c r="D3523" s="1018">
        <v>20000</v>
      </c>
      <c r="E3523" s="1018"/>
      <c r="F3523" s="1018">
        <f t="shared" si="57"/>
        <v>724416916</v>
      </c>
      <c r="G3523" s="1062">
        <v>3</v>
      </c>
      <c r="H3523" s="29"/>
    </row>
    <row r="3524" spans="1:8" s="30" customFormat="1">
      <c r="A3524" s="1015">
        <v>44871</v>
      </c>
      <c r="B3524" s="1016" t="s">
        <v>1962</v>
      </c>
      <c r="C3524" s="1017" t="s">
        <v>21</v>
      </c>
      <c r="D3524" s="1018">
        <v>10000</v>
      </c>
      <c r="E3524" s="1018"/>
      <c r="F3524" s="1018">
        <f t="shared" si="57"/>
        <v>724426916</v>
      </c>
      <c r="G3524" s="1062">
        <v>3</v>
      </c>
      <c r="H3524" s="29"/>
    </row>
    <row r="3525" spans="1:8" s="30" customFormat="1">
      <c r="A3525" s="1015">
        <v>44872</v>
      </c>
      <c r="B3525" s="1016" t="s">
        <v>1979</v>
      </c>
      <c r="C3525" s="1017" t="s">
        <v>1935</v>
      </c>
      <c r="D3525" s="1018">
        <v>71000</v>
      </c>
      <c r="E3525" s="1018"/>
      <c r="F3525" s="1018">
        <f t="shared" si="57"/>
        <v>724497916</v>
      </c>
      <c r="G3525" s="1062">
        <v>3</v>
      </c>
      <c r="H3525" s="29"/>
    </row>
    <row r="3526" spans="1:8" s="30" customFormat="1">
      <c r="A3526" s="1015">
        <v>44872</v>
      </c>
      <c r="B3526" s="1016" t="s">
        <v>1979</v>
      </c>
      <c r="C3526" s="1017" t="s">
        <v>21</v>
      </c>
      <c r="D3526" s="1018">
        <v>10000</v>
      </c>
      <c r="E3526" s="1018"/>
      <c r="F3526" s="1018">
        <f t="shared" si="57"/>
        <v>724507916</v>
      </c>
      <c r="G3526" s="1062">
        <v>3</v>
      </c>
      <c r="H3526" s="29"/>
    </row>
    <row r="3527" spans="1:8" s="30" customFormat="1">
      <c r="A3527" s="1015">
        <v>44872</v>
      </c>
      <c r="B3527" s="1016" t="s">
        <v>1979</v>
      </c>
      <c r="C3527" s="1017" t="s">
        <v>21</v>
      </c>
      <c r="D3527" s="1018">
        <v>10000</v>
      </c>
      <c r="E3527" s="1018"/>
      <c r="F3527" s="1018">
        <f t="shared" si="57"/>
        <v>724517916</v>
      </c>
      <c r="G3527" s="1062">
        <v>3</v>
      </c>
      <c r="H3527" s="29"/>
    </row>
    <row r="3528" spans="1:8" s="30" customFormat="1">
      <c r="A3528" s="1015">
        <v>44872</v>
      </c>
      <c r="B3528" s="1016" t="s">
        <v>1979</v>
      </c>
      <c r="C3528" s="1017" t="s">
        <v>2477</v>
      </c>
      <c r="D3528" s="1018">
        <v>50000</v>
      </c>
      <c r="E3528" s="1018"/>
      <c r="F3528" s="1018">
        <f t="shared" si="57"/>
        <v>724567916</v>
      </c>
      <c r="G3528" s="1062">
        <v>3</v>
      </c>
      <c r="H3528" s="29"/>
    </row>
    <row r="3529" spans="1:8" s="30" customFormat="1">
      <c r="A3529" s="1015">
        <v>44872</v>
      </c>
      <c r="B3529" s="1016" t="s">
        <v>1979</v>
      </c>
      <c r="C3529" s="1017" t="s">
        <v>21</v>
      </c>
      <c r="D3529" s="1018">
        <v>15000</v>
      </c>
      <c r="E3529" s="1018"/>
      <c r="F3529" s="1018">
        <f t="shared" si="57"/>
        <v>724582916</v>
      </c>
      <c r="G3529" s="1062">
        <v>3</v>
      </c>
      <c r="H3529" s="29"/>
    </row>
    <row r="3530" spans="1:8" s="30" customFormat="1">
      <c r="A3530" s="1015">
        <v>44872</v>
      </c>
      <c r="B3530" s="1016" t="s">
        <v>1979</v>
      </c>
      <c r="C3530" s="1017" t="s">
        <v>21</v>
      </c>
      <c r="D3530" s="1018">
        <v>300000</v>
      </c>
      <c r="E3530" s="1018"/>
      <c r="F3530" s="1018">
        <f t="shared" si="57"/>
        <v>724882916</v>
      </c>
      <c r="G3530" s="1062">
        <v>3</v>
      </c>
      <c r="H3530" s="29"/>
    </row>
    <row r="3531" spans="1:8" s="30" customFormat="1">
      <c r="A3531" s="1015">
        <v>44873</v>
      </c>
      <c r="B3531" s="1016" t="s">
        <v>1980</v>
      </c>
      <c r="C3531" s="1017" t="s">
        <v>157</v>
      </c>
      <c r="D3531" s="1018">
        <v>50000</v>
      </c>
      <c r="E3531" s="1018"/>
      <c r="F3531" s="1018">
        <f t="shared" si="57"/>
        <v>724932916</v>
      </c>
      <c r="G3531" s="1062">
        <v>3</v>
      </c>
      <c r="H3531" s="29"/>
    </row>
    <row r="3532" spans="1:8" s="30" customFormat="1">
      <c r="A3532" s="1015">
        <v>44873</v>
      </c>
      <c r="B3532" s="1016" t="s">
        <v>1980</v>
      </c>
      <c r="C3532" s="1017" t="s">
        <v>1936</v>
      </c>
      <c r="D3532" s="1018">
        <v>100000</v>
      </c>
      <c r="E3532" s="1018"/>
      <c r="F3532" s="1018">
        <f t="shared" si="57"/>
        <v>725032916</v>
      </c>
      <c r="G3532" s="1062">
        <v>3</v>
      </c>
      <c r="H3532" s="29"/>
    </row>
    <row r="3533" spans="1:8" s="30" customFormat="1">
      <c r="A3533" s="1015">
        <v>44873</v>
      </c>
      <c r="B3533" s="1016" t="s">
        <v>1980</v>
      </c>
      <c r="C3533" s="1017" t="s">
        <v>1937</v>
      </c>
      <c r="D3533" s="1018">
        <v>100000</v>
      </c>
      <c r="E3533" s="1018"/>
      <c r="F3533" s="1018">
        <f t="shared" si="57"/>
        <v>725132916</v>
      </c>
      <c r="G3533" s="1062">
        <v>3</v>
      </c>
      <c r="H3533" s="29"/>
    </row>
    <row r="3534" spans="1:8" s="30" customFormat="1">
      <c r="A3534" s="1015">
        <v>44874</v>
      </c>
      <c r="B3534" s="1016" t="s">
        <v>1963</v>
      </c>
      <c r="C3534" s="1017" t="s">
        <v>1932</v>
      </c>
      <c r="D3534" s="1018">
        <v>100000</v>
      </c>
      <c r="E3534" s="1018"/>
      <c r="F3534" s="1018">
        <f t="shared" si="57"/>
        <v>725232916</v>
      </c>
      <c r="G3534" s="1062">
        <v>3</v>
      </c>
      <c r="H3534" s="29"/>
    </row>
    <row r="3535" spans="1:8" s="30" customFormat="1" ht="25.5">
      <c r="A3535" s="1015">
        <v>44874</v>
      </c>
      <c r="B3535" s="1016" t="s">
        <v>1963</v>
      </c>
      <c r="C3535" s="24" t="s">
        <v>2478</v>
      </c>
      <c r="D3535" s="1018">
        <v>200000</v>
      </c>
      <c r="E3535" s="1018"/>
      <c r="F3535" s="1018">
        <f t="shared" si="57"/>
        <v>725432916</v>
      </c>
      <c r="G3535" s="1062">
        <v>3</v>
      </c>
      <c r="H3535" s="29"/>
    </row>
    <row r="3536" spans="1:8" s="30" customFormat="1">
      <c r="A3536" s="1015">
        <v>44874</v>
      </c>
      <c r="B3536" s="1016" t="s">
        <v>1963</v>
      </c>
      <c r="C3536" s="1017" t="s">
        <v>1938</v>
      </c>
      <c r="D3536" s="1018">
        <v>200000</v>
      </c>
      <c r="E3536" s="1018"/>
      <c r="F3536" s="1018">
        <f t="shared" si="57"/>
        <v>725632916</v>
      </c>
      <c r="G3536" s="1062">
        <v>3</v>
      </c>
      <c r="H3536" s="29"/>
    </row>
    <row r="3537" spans="1:8" s="30" customFormat="1">
      <c r="A3537" s="1015">
        <v>44874</v>
      </c>
      <c r="B3537" s="1016" t="s">
        <v>1963</v>
      </c>
      <c r="C3537" s="289" t="s">
        <v>1939</v>
      </c>
      <c r="D3537" s="1018">
        <v>150000</v>
      </c>
      <c r="E3537" s="1018"/>
      <c r="F3537" s="1018">
        <f t="shared" si="57"/>
        <v>725782916</v>
      </c>
      <c r="G3537" s="1062">
        <v>3</v>
      </c>
      <c r="H3537" s="29"/>
    </row>
    <row r="3538" spans="1:8" s="30" customFormat="1">
      <c r="A3538" s="1015">
        <v>44874</v>
      </c>
      <c r="B3538" s="1016" t="s">
        <v>1963</v>
      </c>
      <c r="C3538" s="289" t="s">
        <v>2020</v>
      </c>
      <c r="D3538" s="1018">
        <v>300000</v>
      </c>
      <c r="E3538" s="1018"/>
      <c r="F3538" s="1018">
        <f t="shared" si="57"/>
        <v>726082916</v>
      </c>
      <c r="G3538" s="1062">
        <v>3</v>
      </c>
      <c r="H3538" s="29"/>
    </row>
    <row r="3539" spans="1:8" s="30" customFormat="1">
      <c r="A3539" s="1015">
        <v>44875</v>
      </c>
      <c r="B3539" s="1016" t="s">
        <v>1964</v>
      </c>
      <c r="C3539" s="1017" t="s">
        <v>21</v>
      </c>
      <c r="D3539" s="1018">
        <v>10000</v>
      </c>
      <c r="E3539" s="1018"/>
      <c r="F3539" s="1018">
        <f t="shared" si="57"/>
        <v>726092916</v>
      </c>
      <c r="G3539" s="1062">
        <v>3</v>
      </c>
      <c r="H3539" s="29"/>
    </row>
    <row r="3540" spans="1:8" s="30" customFormat="1">
      <c r="A3540" s="1015">
        <v>44875</v>
      </c>
      <c r="B3540" s="1016" t="s">
        <v>1964</v>
      </c>
      <c r="C3540" s="1017" t="s">
        <v>1940</v>
      </c>
      <c r="D3540" s="1018">
        <v>100000</v>
      </c>
      <c r="E3540" s="1018"/>
      <c r="F3540" s="1018">
        <f t="shared" si="57"/>
        <v>726192916</v>
      </c>
      <c r="G3540" s="1062">
        <v>3</v>
      </c>
      <c r="H3540" s="29"/>
    </row>
    <row r="3541" spans="1:8" s="30" customFormat="1">
      <c r="A3541" s="1015">
        <v>44875</v>
      </c>
      <c r="B3541" s="1016" t="s">
        <v>1964</v>
      </c>
      <c r="C3541" s="1017" t="s">
        <v>1932</v>
      </c>
      <c r="D3541" s="1018">
        <v>100000</v>
      </c>
      <c r="E3541" s="1018"/>
      <c r="F3541" s="1018">
        <f t="shared" si="57"/>
        <v>726292916</v>
      </c>
      <c r="G3541" s="1062">
        <v>3</v>
      </c>
      <c r="H3541" s="29"/>
    </row>
    <row r="3542" spans="1:8" s="30" customFormat="1">
      <c r="A3542" s="1015">
        <v>44875</v>
      </c>
      <c r="B3542" s="1016" t="s">
        <v>1964</v>
      </c>
      <c r="C3542" s="1017" t="s">
        <v>340</v>
      </c>
      <c r="D3542" s="1018">
        <v>50000</v>
      </c>
      <c r="E3542" s="1018"/>
      <c r="F3542" s="1018">
        <f t="shared" si="57"/>
        <v>726342916</v>
      </c>
      <c r="G3542" s="1062">
        <v>3</v>
      </c>
      <c r="H3542" s="29"/>
    </row>
    <row r="3543" spans="1:8" s="30" customFormat="1">
      <c r="A3543" s="1015">
        <v>44876</v>
      </c>
      <c r="B3543" s="1016" t="s">
        <v>1965</v>
      </c>
      <c r="C3543" s="1017" t="s">
        <v>21</v>
      </c>
      <c r="D3543" s="1018">
        <v>20000</v>
      </c>
      <c r="E3543" s="1018"/>
      <c r="F3543" s="1018">
        <f t="shared" si="57"/>
        <v>726362916</v>
      </c>
      <c r="G3543" s="1062">
        <v>3</v>
      </c>
      <c r="H3543" s="29"/>
    </row>
    <row r="3544" spans="1:8" s="30" customFormat="1" ht="25.5">
      <c r="A3544" s="1015">
        <v>44876</v>
      </c>
      <c r="B3544" s="1016" t="s">
        <v>1965</v>
      </c>
      <c r="C3544" s="289" t="s">
        <v>25</v>
      </c>
      <c r="D3544" s="1018">
        <v>1000000</v>
      </c>
      <c r="E3544" s="1018"/>
      <c r="F3544" s="1018">
        <f t="shared" si="57"/>
        <v>727362916</v>
      </c>
      <c r="G3544" s="1062">
        <v>3</v>
      </c>
      <c r="H3544" s="29"/>
    </row>
    <row r="3545" spans="1:8" s="30" customFormat="1">
      <c r="A3545" s="1015">
        <v>44876</v>
      </c>
      <c r="B3545" s="1016" t="s">
        <v>1965</v>
      </c>
      <c r="C3545" s="1017" t="s">
        <v>618</v>
      </c>
      <c r="D3545" s="1018"/>
      <c r="E3545" s="1018">
        <v>500000000</v>
      </c>
      <c r="F3545" s="1018">
        <f t="shared" si="57"/>
        <v>227362916</v>
      </c>
      <c r="G3545" s="1062"/>
      <c r="H3545" s="29"/>
    </row>
    <row r="3546" spans="1:8" s="30" customFormat="1" ht="25.5">
      <c r="A3546" s="1015">
        <v>44876</v>
      </c>
      <c r="B3546" s="1016" t="s">
        <v>1965</v>
      </c>
      <c r="C3546" s="289" t="s">
        <v>1411</v>
      </c>
      <c r="D3546" s="1018"/>
      <c r="E3546" s="1018">
        <v>220000</v>
      </c>
      <c r="F3546" s="1018">
        <f t="shared" si="57"/>
        <v>227142916</v>
      </c>
      <c r="G3546" s="1062">
        <v>8</v>
      </c>
      <c r="H3546" s="29" t="s">
        <v>39</v>
      </c>
    </row>
    <row r="3547" spans="1:8" s="30" customFormat="1">
      <c r="A3547" s="1015">
        <v>44876</v>
      </c>
      <c r="B3547" s="1016" t="s">
        <v>1965</v>
      </c>
      <c r="C3547" s="1017" t="s">
        <v>21</v>
      </c>
      <c r="D3547" s="1018">
        <v>10000</v>
      </c>
      <c r="E3547" s="1018"/>
      <c r="F3547" s="1018">
        <f t="shared" si="57"/>
        <v>227152916</v>
      </c>
      <c r="G3547" s="1062">
        <v>3</v>
      </c>
      <c r="H3547" s="29"/>
    </row>
    <row r="3548" spans="1:8" s="30" customFormat="1">
      <c r="A3548" s="1015">
        <v>44876</v>
      </c>
      <c r="B3548" s="1016" t="s">
        <v>1965</v>
      </c>
      <c r="C3548" s="1017" t="s">
        <v>21</v>
      </c>
      <c r="D3548" s="1018">
        <v>500000</v>
      </c>
      <c r="E3548" s="1018"/>
      <c r="F3548" s="1018">
        <f t="shared" si="57"/>
        <v>227652916</v>
      </c>
      <c r="G3548" s="1062">
        <v>3</v>
      </c>
      <c r="H3548" s="29"/>
    </row>
    <row r="3549" spans="1:8" s="30" customFormat="1">
      <c r="A3549" s="1015">
        <v>44876</v>
      </c>
      <c r="B3549" s="1016" t="s">
        <v>1965</v>
      </c>
      <c r="C3549" s="1017" t="s">
        <v>21</v>
      </c>
      <c r="D3549" s="1018">
        <v>5000</v>
      </c>
      <c r="E3549" s="1018"/>
      <c r="F3549" s="1018">
        <f t="shared" si="57"/>
        <v>227657916</v>
      </c>
      <c r="G3549" s="1062">
        <v>3</v>
      </c>
      <c r="H3549" s="29"/>
    </row>
    <row r="3550" spans="1:8" s="30" customFormat="1">
      <c r="A3550" s="1015">
        <v>44877</v>
      </c>
      <c r="B3550" s="1016" t="s">
        <v>1966</v>
      </c>
      <c r="C3550" s="289" t="s">
        <v>955</v>
      </c>
      <c r="D3550" s="1018">
        <v>100000</v>
      </c>
      <c r="E3550" s="1018"/>
      <c r="F3550" s="1018">
        <f t="shared" si="57"/>
        <v>227757916</v>
      </c>
      <c r="G3550" s="1062">
        <v>3</v>
      </c>
      <c r="H3550" s="29"/>
    </row>
    <row r="3551" spans="1:8" s="30" customFormat="1">
      <c r="A3551" s="1015">
        <v>44877</v>
      </c>
      <c r="B3551" s="1016" t="s">
        <v>1966</v>
      </c>
      <c r="C3551" s="1017" t="s">
        <v>21</v>
      </c>
      <c r="D3551" s="1018">
        <v>10000</v>
      </c>
      <c r="E3551" s="1018"/>
      <c r="F3551" s="1018">
        <f t="shared" si="57"/>
        <v>227767916</v>
      </c>
      <c r="G3551" s="1062">
        <v>3</v>
      </c>
      <c r="H3551" s="29"/>
    </row>
    <row r="3552" spans="1:8" s="30" customFormat="1">
      <c r="A3552" s="1015">
        <v>44877</v>
      </c>
      <c r="B3552" s="1016" t="s">
        <v>1966</v>
      </c>
      <c r="C3552" s="1017" t="s">
        <v>1932</v>
      </c>
      <c r="D3552" s="1018">
        <v>50000</v>
      </c>
      <c r="E3552" s="1018"/>
      <c r="F3552" s="1018">
        <f t="shared" si="57"/>
        <v>227817916</v>
      </c>
      <c r="G3552" s="1062">
        <v>3</v>
      </c>
      <c r="H3552" s="29"/>
    </row>
    <row r="3553" spans="1:8" s="30" customFormat="1">
      <c r="A3553" s="1015">
        <v>44877</v>
      </c>
      <c r="B3553" s="1016" t="s">
        <v>1966</v>
      </c>
      <c r="C3553" s="1017" t="s">
        <v>21</v>
      </c>
      <c r="D3553" s="1018">
        <v>10000</v>
      </c>
      <c r="E3553" s="1018"/>
      <c r="F3553" s="1018">
        <f t="shared" si="57"/>
        <v>227827916</v>
      </c>
      <c r="G3553" s="1062">
        <v>3</v>
      </c>
      <c r="H3553" s="29"/>
    </row>
    <row r="3554" spans="1:8" s="30" customFormat="1">
      <c r="A3554" s="1015">
        <v>44877</v>
      </c>
      <c r="B3554" s="1016" t="s">
        <v>1966</v>
      </c>
      <c r="C3554" s="1017" t="s">
        <v>1941</v>
      </c>
      <c r="D3554" s="1018">
        <v>200000</v>
      </c>
      <c r="E3554" s="1018"/>
      <c r="F3554" s="1018">
        <f t="shared" si="57"/>
        <v>228027916</v>
      </c>
      <c r="G3554" s="1062">
        <v>3</v>
      </c>
      <c r="H3554" s="29"/>
    </row>
    <row r="3555" spans="1:8" s="30" customFormat="1">
      <c r="A3555" s="1015">
        <v>44878</v>
      </c>
      <c r="B3555" s="1016" t="s">
        <v>1967</v>
      </c>
      <c r="C3555" s="1017" t="s">
        <v>21</v>
      </c>
      <c r="D3555" s="1018">
        <v>5000</v>
      </c>
      <c r="E3555" s="1018"/>
      <c r="F3555" s="1018">
        <f t="shared" si="57"/>
        <v>228032916</v>
      </c>
      <c r="G3555" s="1062">
        <v>3</v>
      </c>
      <c r="H3555" s="29"/>
    </row>
    <row r="3556" spans="1:8" s="30" customFormat="1">
      <c r="A3556" s="1015">
        <v>44878</v>
      </c>
      <c r="B3556" s="1016" t="s">
        <v>1967</v>
      </c>
      <c r="C3556" s="1017" t="s">
        <v>21</v>
      </c>
      <c r="D3556" s="1018">
        <v>30000</v>
      </c>
      <c r="E3556" s="1018"/>
      <c r="F3556" s="1018">
        <f t="shared" si="57"/>
        <v>228062916</v>
      </c>
      <c r="G3556" s="1062">
        <v>3</v>
      </c>
      <c r="H3556" s="29"/>
    </row>
    <row r="3557" spans="1:8" s="30" customFormat="1">
      <c r="A3557" s="1015">
        <v>44879</v>
      </c>
      <c r="B3557" s="1016" t="s">
        <v>1968</v>
      </c>
      <c r="C3557" s="1017" t="s">
        <v>1942</v>
      </c>
      <c r="D3557" s="1018">
        <v>100000</v>
      </c>
      <c r="E3557" s="1018"/>
      <c r="F3557" s="1018">
        <f t="shared" si="57"/>
        <v>228162916</v>
      </c>
      <c r="G3557" s="1062">
        <v>3</v>
      </c>
      <c r="H3557" s="29"/>
    </row>
    <row r="3558" spans="1:8" s="30" customFormat="1">
      <c r="A3558" s="1015">
        <v>44879</v>
      </c>
      <c r="B3558" s="1016" t="s">
        <v>1968</v>
      </c>
      <c r="C3558" s="1017" t="s">
        <v>2441</v>
      </c>
      <c r="D3558" s="1018">
        <v>100000</v>
      </c>
      <c r="E3558" s="1018"/>
      <c r="F3558" s="1018">
        <f t="shared" si="57"/>
        <v>228262916</v>
      </c>
      <c r="G3558" s="1062">
        <v>3</v>
      </c>
      <c r="H3558" s="29"/>
    </row>
    <row r="3559" spans="1:8" s="30" customFormat="1">
      <c r="A3559" s="1015">
        <v>44879</v>
      </c>
      <c r="B3559" s="1016" t="s">
        <v>1968</v>
      </c>
      <c r="C3559" s="1017" t="s">
        <v>1944</v>
      </c>
      <c r="D3559" s="1018">
        <v>1000000</v>
      </c>
      <c r="E3559" s="1018"/>
      <c r="F3559" s="1018">
        <f t="shared" si="57"/>
        <v>229262916</v>
      </c>
      <c r="G3559" s="1062">
        <v>3</v>
      </c>
      <c r="H3559" s="29"/>
    </row>
    <row r="3560" spans="1:8" s="30" customFormat="1">
      <c r="A3560" s="1015">
        <v>44879</v>
      </c>
      <c r="B3560" s="1016" t="s">
        <v>1968</v>
      </c>
      <c r="C3560" s="1017" t="s">
        <v>1945</v>
      </c>
      <c r="D3560" s="1018">
        <v>200000</v>
      </c>
      <c r="E3560" s="1018"/>
      <c r="F3560" s="1018">
        <f t="shared" si="57"/>
        <v>229462916</v>
      </c>
      <c r="G3560" s="1062">
        <v>3</v>
      </c>
      <c r="H3560" s="29"/>
    </row>
    <row r="3561" spans="1:8" s="30" customFormat="1">
      <c r="A3561" s="1015">
        <v>44879</v>
      </c>
      <c r="B3561" s="1016" t="s">
        <v>1968</v>
      </c>
      <c r="C3561" s="1017" t="s">
        <v>1946</v>
      </c>
      <c r="D3561" s="1018">
        <v>100000</v>
      </c>
      <c r="E3561" s="1018"/>
      <c r="F3561" s="1018">
        <f t="shared" si="57"/>
        <v>229562916</v>
      </c>
      <c r="G3561" s="1062">
        <v>3</v>
      </c>
      <c r="H3561" s="29"/>
    </row>
    <row r="3562" spans="1:8" s="30" customFormat="1">
      <c r="A3562" s="1015">
        <v>44880</v>
      </c>
      <c r="B3562" s="1016" t="s">
        <v>1969</v>
      </c>
      <c r="C3562" s="1017" t="s">
        <v>21</v>
      </c>
      <c r="D3562" s="1018">
        <v>10000</v>
      </c>
      <c r="E3562" s="1018"/>
      <c r="F3562" s="1018">
        <f t="shared" si="57"/>
        <v>229572916</v>
      </c>
      <c r="G3562" s="1062">
        <v>3</v>
      </c>
      <c r="H3562" s="29"/>
    </row>
    <row r="3563" spans="1:8" s="30" customFormat="1">
      <c r="A3563" s="1015">
        <v>44880</v>
      </c>
      <c r="B3563" s="1016" t="s">
        <v>1969</v>
      </c>
      <c r="C3563" s="1017" t="s">
        <v>991</v>
      </c>
      <c r="D3563" s="1018">
        <v>700000</v>
      </c>
      <c r="E3563" s="1018"/>
      <c r="F3563" s="1018">
        <f t="shared" ref="F3563:F3610" si="58">F3562+D3563-E3563</f>
        <v>230272916</v>
      </c>
      <c r="G3563" s="1062">
        <v>3</v>
      </c>
      <c r="H3563" s="29"/>
    </row>
    <row r="3564" spans="1:8" s="30" customFormat="1">
      <c r="A3564" s="1015">
        <v>44880</v>
      </c>
      <c r="B3564" s="1016" t="s">
        <v>1969</v>
      </c>
      <c r="C3564" s="1017" t="s">
        <v>966</v>
      </c>
      <c r="D3564" s="1018">
        <v>100000</v>
      </c>
      <c r="E3564" s="1018"/>
      <c r="F3564" s="1018">
        <f t="shared" si="58"/>
        <v>230372916</v>
      </c>
      <c r="G3564" s="1062">
        <v>3</v>
      </c>
      <c r="H3564" s="29"/>
    </row>
    <row r="3565" spans="1:8" s="30" customFormat="1">
      <c r="A3565" s="1015">
        <v>44881</v>
      </c>
      <c r="B3565" s="1016" t="s">
        <v>1970</v>
      </c>
      <c r="C3565" s="1017" t="s">
        <v>343</v>
      </c>
      <c r="D3565" s="1018">
        <v>100000</v>
      </c>
      <c r="E3565" s="1018"/>
      <c r="F3565" s="1018">
        <f t="shared" si="58"/>
        <v>230472916</v>
      </c>
      <c r="G3565" s="1062">
        <v>3</v>
      </c>
      <c r="H3565" s="29"/>
    </row>
    <row r="3566" spans="1:8" s="30" customFormat="1">
      <c r="A3566" s="1015">
        <v>44881</v>
      </c>
      <c r="B3566" s="1016" t="s">
        <v>1970</v>
      </c>
      <c r="C3566" s="1017" t="s">
        <v>21</v>
      </c>
      <c r="D3566" s="1018">
        <v>50000</v>
      </c>
      <c r="E3566" s="1018"/>
      <c r="F3566" s="1018">
        <f t="shared" si="58"/>
        <v>230522916</v>
      </c>
      <c r="G3566" s="1062">
        <v>3</v>
      </c>
      <c r="H3566" s="29"/>
    </row>
    <row r="3567" spans="1:8" s="30" customFormat="1">
      <c r="A3567" s="1015">
        <v>44882</v>
      </c>
      <c r="B3567" s="1016" t="s">
        <v>1971</v>
      </c>
      <c r="C3567" s="1017" t="s">
        <v>1947</v>
      </c>
      <c r="D3567" s="1018">
        <v>100000</v>
      </c>
      <c r="E3567" s="1018"/>
      <c r="F3567" s="1018">
        <f t="shared" si="58"/>
        <v>230622916</v>
      </c>
      <c r="G3567" s="1062">
        <v>3</v>
      </c>
      <c r="H3567" s="29"/>
    </row>
    <row r="3568" spans="1:8" s="30" customFormat="1">
      <c r="A3568" s="1015">
        <v>44882</v>
      </c>
      <c r="B3568" s="1016" t="s">
        <v>1971</v>
      </c>
      <c r="C3568" s="1017" t="s">
        <v>509</v>
      </c>
      <c r="D3568" s="1018">
        <v>50000</v>
      </c>
      <c r="E3568" s="1018"/>
      <c r="F3568" s="1018">
        <f t="shared" si="58"/>
        <v>230672916</v>
      </c>
      <c r="G3568" s="1062">
        <v>3</v>
      </c>
      <c r="H3568" s="29"/>
    </row>
    <row r="3569" spans="1:8" s="30" customFormat="1">
      <c r="A3569" s="1015">
        <v>44882</v>
      </c>
      <c r="B3569" s="1016" t="s">
        <v>1971</v>
      </c>
      <c r="C3569" s="1017" t="s">
        <v>191</v>
      </c>
      <c r="D3569" s="1018">
        <v>100000</v>
      </c>
      <c r="E3569" s="1018"/>
      <c r="F3569" s="1018">
        <f t="shared" si="58"/>
        <v>230772916</v>
      </c>
      <c r="G3569" s="1062">
        <v>3</v>
      </c>
      <c r="H3569" s="29"/>
    </row>
    <row r="3570" spans="1:8" s="30" customFormat="1">
      <c r="A3570" s="1015">
        <v>44882</v>
      </c>
      <c r="B3570" s="1016" t="s">
        <v>1971</v>
      </c>
      <c r="C3570" s="1017" t="s">
        <v>1948</v>
      </c>
      <c r="D3570" s="1018">
        <v>200000</v>
      </c>
      <c r="E3570" s="1018"/>
      <c r="F3570" s="1018">
        <f t="shared" si="58"/>
        <v>230972916</v>
      </c>
      <c r="G3570" s="1062">
        <v>3</v>
      </c>
      <c r="H3570" s="29"/>
    </row>
    <row r="3571" spans="1:8" s="30" customFormat="1">
      <c r="A3571" s="1015">
        <v>44882</v>
      </c>
      <c r="B3571" s="1016" t="s">
        <v>1971</v>
      </c>
      <c r="C3571" s="1017" t="s">
        <v>1949</v>
      </c>
      <c r="D3571" s="1018">
        <v>300000</v>
      </c>
      <c r="E3571" s="1018"/>
      <c r="F3571" s="1018">
        <f t="shared" si="58"/>
        <v>231272916</v>
      </c>
      <c r="G3571" s="1062">
        <v>3</v>
      </c>
      <c r="H3571" s="29"/>
    </row>
    <row r="3572" spans="1:8" s="30" customFormat="1">
      <c r="A3572" s="1015">
        <v>44882</v>
      </c>
      <c r="B3572" s="1016" t="s">
        <v>1971</v>
      </c>
      <c r="C3572" s="1017" t="s">
        <v>21</v>
      </c>
      <c r="D3572" s="1018">
        <v>85777</v>
      </c>
      <c r="E3572" s="1018"/>
      <c r="F3572" s="1018">
        <f t="shared" si="58"/>
        <v>231358693</v>
      </c>
      <c r="G3572" s="1062">
        <v>3</v>
      </c>
      <c r="H3572" s="29"/>
    </row>
    <row r="3573" spans="1:8" s="30" customFormat="1">
      <c r="A3573" s="1015">
        <v>44882</v>
      </c>
      <c r="B3573" s="1016" t="s">
        <v>1971</v>
      </c>
      <c r="C3573" s="1017" t="s">
        <v>153</v>
      </c>
      <c r="D3573" s="1018">
        <v>70000</v>
      </c>
      <c r="E3573" s="1018"/>
      <c r="F3573" s="1018">
        <f t="shared" si="58"/>
        <v>231428693</v>
      </c>
      <c r="G3573" s="1062">
        <v>3</v>
      </c>
      <c r="H3573" s="29"/>
    </row>
    <row r="3574" spans="1:8" s="30" customFormat="1">
      <c r="A3574" s="1015">
        <v>44883</v>
      </c>
      <c r="B3574" s="1016" t="s">
        <v>1972</v>
      </c>
      <c r="C3574" s="289" t="s">
        <v>2431</v>
      </c>
      <c r="D3574" s="1018">
        <v>500000</v>
      </c>
      <c r="E3574" s="1018"/>
      <c r="F3574" s="1018">
        <f t="shared" si="58"/>
        <v>231928693</v>
      </c>
      <c r="G3574" s="1062">
        <v>3</v>
      </c>
      <c r="H3574" s="29"/>
    </row>
    <row r="3575" spans="1:8" s="30" customFormat="1">
      <c r="A3575" s="1015">
        <v>44883</v>
      </c>
      <c r="B3575" s="1016" t="s">
        <v>1972</v>
      </c>
      <c r="C3575" s="1017" t="s">
        <v>513</v>
      </c>
      <c r="D3575" s="1018">
        <v>5000</v>
      </c>
      <c r="E3575" s="1018"/>
      <c r="F3575" s="1018">
        <f t="shared" si="58"/>
        <v>231933693</v>
      </c>
      <c r="G3575" s="1062">
        <v>3</v>
      </c>
      <c r="H3575" s="29"/>
    </row>
    <row r="3576" spans="1:8" s="30" customFormat="1">
      <c r="A3576" s="1015">
        <v>44884</v>
      </c>
      <c r="B3576" s="1016" t="s">
        <v>1973</v>
      </c>
      <c r="C3576" s="1017" t="s">
        <v>2448</v>
      </c>
      <c r="D3576" s="1018">
        <v>300000</v>
      </c>
      <c r="E3576" s="1018"/>
      <c r="F3576" s="1018">
        <f t="shared" si="58"/>
        <v>232233693</v>
      </c>
      <c r="G3576" s="1062">
        <v>3</v>
      </c>
      <c r="H3576" s="29"/>
    </row>
    <row r="3577" spans="1:8" s="30" customFormat="1">
      <c r="A3577" s="1015">
        <v>44884</v>
      </c>
      <c r="B3577" s="1016" t="s">
        <v>1973</v>
      </c>
      <c r="C3577" s="1017" t="s">
        <v>21</v>
      </c>
      <c r="D3577" s="1018">
        <v>10000</v>
      </c>
      <c r="E3577" s="1018"/>
      <c r="F3577" s="1018">
        <f t="shared" si="58"/>
        <v>232243693</v>
      </c>
      <c r="G3577" s="1062">
        <v>3</v>
      </c>
      <c r="H3577" s="29"/>
    </row>
    <row r="3578" spans="1:8" s="30" customFormat="1">
      <c r="A3578" s="1015">
        <v>44884</v>
      </c>
      <c r="B3578" s="1016" t="s">
        <v>1973</v>
      </c>
      <c r="C3578" s="1017" t="s">
        <v>1950</v>
      </c>
      <c r="D3578" s="1018">
        <v>100000</v>
      </c>
      <c r="E3578" s="1018"/>
      <c r="F3578" s="1018">
        <f t="shared" si="58"/>
        <v>232343693</v>
      </c>
      <c r="G3578" s="1062">
        <v>3</v>
      </c>
      <c r="H3578" s="29"/>
    </row>
    <row r="3579" spans="1:8" s="30" customFormat="1">
      <c r="A3579" s="1015">
        <v>44884</v>
      </c>
      <c r="B3579" s="1016" t="s">
        <v>1973</v>
      </c>
      <c r="C3579" s="1017" t="s">
        <v>1951</v>
      </c>
      <c r="D3579" s="1018">
        <v>100000</v>
      </c>
      <c r="E3579" s="1018"/>
      <c r="F3579" s="1018">
        <f t="shared" si="58"/>
        <v>232443693</v>
      </c>
      <c r="G3579" s="1062">
        <v>3</v>
      </c>
      <c r="H3579" s="29"/>
    </row>
    <row r="3580" spans="1:8" s="30" customFormat="1">
      <c r="A3580" s="1015">
        <v>44885</v>
      </c>
      <c r="B3580" s="1016" t="s">
        <v>1974</v>
      </c>
      <c r="C3580" s="1017" t="s">
        <v>21</v>
      </c>
      <c r="D3580" s="1018">
        <v>20000</v>
      </c>
      <c r="E3580" s="1018"/>
      <c r="F3580" s="1018">
        <f t="shared" si="58"/>
        <v>232463693</v>
      </c>
      <c r="G3580" s="1062">
        <v>3</v>
      </c>
      <c r="H3580" s="29"/>
    </row>
    <row r="3581" spans="1:8" s="30" customFormat="1">
      <c r="A3581" s="1015">
        <v>44885</v>
      </c>
      <c r="B3581" s="1016" t="s">
        <v>1974</v>
      </c>
      <c r="C3581" s="289" t="s">
        <v>146</v>
      </c>
      <c r="D3581" s="1018">
        <v>200000</v>
      </c>
      <c r="E3581" s="1018"/>
      <c r="F3581" s="1018">
        <f t="shared" si="58"/>
        <v>232663693</v>
      </c>
      <c r="G3581" s="1062">
        <v>3</v>
      </c>
      <c r="H3581" s="29"/>
    </row>
    <row r="3582" spans="1:8" s="30" customFormat="1">
      <c r="A3582" s="1015">
        <v>44886</v>
      </c>
      <c r="B3582" s="1016" t="s">
        <v>1975</v>
      </c>
      <c r="C3582" s="1017" t="s">
        <v>361</v>
      </c>
      <c r="D3582" s="1018">
        <v>500000</v>
      </c>
      <c r="E3582" s="1018"/>
      <c r="F3582" s="1018">
        <f t="shared" si="58"/>
        <v>233163693</v>
      </c>
      <c r="G3582" s="1062">
        <v>3</v>
      </c>
      <c r="H3582" s="29"/>
    </row>
    <row r="3583" spans="1:8" s="30" customFormat="1">
      <c r="A3583" s="1015">
        <v>44886</v>
      </c>
      <c r="B3583" s="1016" t="s">
        <v>1975</v>
      </c>
      <c r="C3583" s="1017" t="s">
        <v>143</v>
      </c>
      <c r="D3583" s="1018">
        <v>200000</v>
      </c>
      <c r="E3583" s="1018"/>
      <c r="F3583" s="1018">
        <f t="shared" si="58"/>
        <v>233363693</v>
      </c>
      <c r="G3583" s="1062">
        <v>3</v>
      </c>
      <c r="H3583" s="29"/>
    </row>
    <row r="3584" spans="1:8" s="30" customFormat="1">
      <c r="A3584" s="1015">
        <v>44887</v>
      </c>
      <c r="B3584" s="1016" t="s">
        <v>1976</v>
      </c>
      <c r="C3584" s="1017" t="s">
        <v>1952</v>
      </c>
      <c r="D3584" s="1018">
        <v>200000</v>
      </c>
      <c r="E3584" s="1018"/>
      <c r="F3584" s="1018">
        <f t="shared" si="58"/>
        <v>233563693</v>
      </c>
      <c r="G3584" s="1062">
        <v>3</v>
      </c>
      <c r="H3584" s="29"/>
    </row>
    <row r="3585" spans="1:8" s="30" customFormat="1">
      <c r="A3585" s="1015">
        <v>44887</v>
      </c>
      <c r="B3585" s="1016" t="s">
        <v>1976</v>
      </c>
      <c r="C3585" s="1017" t="s">
        <v>330</v>
      </c>
      <c r="D3585" s="1018">
        <v>100000</v>
      </c>
      <c r="E3585" s="1018"/>
      <c r="F3585" s="1018">
        <f t="shared" si="58"/>
        <v>233663693</v>
      </c>
      <c r="G3585" s="1062">
        <v>3</v>
      </c>
      <c r="H3585" s="29"/>
    </row>
    <row r="3586" spans="1:8" s="30" customFormat="1">
      <c r="A3586" s="1015">
        <v>44887</v>
      </c>
      <c r="B3586" s="1016" t="s">
        <v>1976</v>
      </c>
      <c r="C3586" s="1017" t="s">
        <v>21</v>
      </c>
      <c r="D3586" s="1018">
        <v>10000</v>
      </c>
      <c r="E3586" s="1018"/>
      <c r="F3586" s="1018">
        <f t="shared" si="58"/>
        <v>233673693</v>
      </c>
      <c r="G3586" s="1062">
        <v>3</v>
      </c>
      <c r="H3586" s="29"/>
    </row>
    <row r="3587" spans="1:8" s="30" customFormat="1">
      <c r="A3587" s="1015">
        <v>44887</v>
      </c>
      <c r="B3587" s="1016" t="s">
        <v>1976</v>
      </c>
      <c r="C3587" s="1017" t="s">
        <v>288</v>
      </c>
      <c r="D3587" s="1018">
        <v>200000</v>
      </c>
      <c r="E3587" s="1018"/>
      <c r="F3587" s="1018">
        <f t="shared" si="58"/>
        <v>233873693</v>
      </c>
      <c r="G3587" s="1062">
        <v>3</v>
      </c>
      <c r="H3587" s="29"/>
    </row>
    <row r="3588" spans="1:8" s="30" customFormat="1">
      <c r="A3588" s="1015">
        <v>44888</v>
      </c>
      <c r="B3588" s="1016" t="s">
        <v>1977</v>
      </c>
      <c r="C3588" s="1017" t="s">
        <v>21</v>
      </c>
      <c r="D3588" s="1018">
        <v>20000</v>
      </c>
      <c r="E3588" s="1018"/>
      <c r="F3588" s="1018">
        <f t="shared" si="58"/>
        <v>233893693</v>
      </c>
      <c r="G3588" s="1062">
        <v>3</v>
      </c>
      <c r="H3588" s="29"/>
    </row>
    <row r="3589" spans="1:8" s="30" customFormat="1">
      <c r="A3589" s="1015">
        <v>44888</v>
      </c>
      <c r="B3589" s="1016" t="s">
        <v>1977</v>
      </c>
      <c r="C3589" s="1017" t="s">
        <v>21</v>
      </c>
      <c r="D3589" s="1018">
        <v>5000</v>
      </c>
      <c r="E3589" s="1018"/>
      <c r="F3589" s="1018">
        <f t="shared" si="58"/>
        <v>233898693</v>
      </c>
      <c r="G3589" s="1062">
        <v>3</v>
      </c>
      <c r="H3589" s="29"/>
    </row>
    <row r="3590" spans="1:8" s="30" customFormat="1">
      <c r="A3590" s="1015">
        <v>44889</v>
      </c>
      <c r="B3590" s="1016" t="s">
        <v>1978</v>
      </c>
      <c r="C3590" s="1017" t="s">
        <v>537</v>
      </c>
      <c r="D3590" s="1018">
        <v>300000</v>
      </c>
      <c r="E3590" s="1018"/>
      <c r="F3590" s="1018">
        <f t="shared" si="58"/>
        <v>234198693</v>
      </c>
      <c r="G3590" s="1062">
        <v>3</v>
      </c>
      <c r="H3590" s="29"/>
    </row>
    <row r="3591" spans="1:8" s="30" customFormat="1">
      <c r="A3591" s="1015">
        <v>44889</v>
      </c>
      <c r="B3591" s="1016" t="s">
        <v>1978</v>
      </c>
      <c r="C3591" s="1017" t="s">
        <v>1953</v>
      </c>
      <c r="D3591" s="1018">
        <v>100000</v>
      </c>
      <c r="E3591" s="1018"/>
      <c r="F3591" s="1018">
        <f t="shared" si="58"/>
        <v>234298693</v>
      </c>
      <c r="G3591" s="1062">
        <v>3</v>
      </c>
      <c r="H3591" s="29"/>
    </row>
    <row r="3592" spans="1:8" s="30" customFormat="1">
      <c r="A3592" s="1015">
        <v>44890</v>
      </c>
      <c r="B3592" s="1016" t="s">
        <v>1981</v>
      </c>
      <c r="C3592" s="1017" t="s">
        <v>294</v>
      </c>
      <c r="D3592" s="1018">
        <v>200000</v>
      </c>
      <c r="E3592" s="1018"/>
      <c r="F3592" s="1018">
        <f t="shared" si="58"/>
        <v>234498693</v>
      </c>
      <c r="G3592" s="1062">
        <v>3</v>
      </c>
      <c r="H3592" s="29"/>
    </row>
    <row r="3593" spans="1:8" s="30" customFormat="1" ht="25.5">
      <c r="A3593" s="1015">
        <v>44890</v>
      </c>
      <c r="B3593" s="1016" t="s">
        <v>1981</v>
      </c>
      <c r="C3593" s="24" t="s">
        <v>2444</v>
      </c>
      <c r="D3593" s="1018">
        <v>50000</v>
      </c>
      <c r="E3593" s="1018"/>
      <c r="F3593" s="1018">
        <f t="shared" si="58"/>
        <v>234548693</v>
      </c>
      <c r="G3593" s="1062">
        <v>3</v>
      </c>
      <c r="H3593" s="29"/>
    </row>
    <row r="3594" spans="1:8" s="30" customFormat="1">
      <c r="A3594" s="1015">
        <v>44890</v>
      </c>
      <c r="B3594" s="1016" t="s">
        <v>1981</v>
      </c>
      <c r="C3594" s="1017" t="s">
        <v>21</v>
      </c>
      <c r="D3594" s="1018">
        <v>10000</v>
      </c>
      <c r="E3594" s="1018"/>
      <c r="F3594" s="1018">
        <f t="shared" si="58"/>
        <v>234558693</v>
      </c>
      <c r="G3594" s="1062">
        <v>3</v>
      </c>
      <c r="H3594" s="29"/>
    </row>
    <row r="3595" spans="1:8" s="30" customFormat="1">
      <c r="A3595" s="1015">
        <v>44890</v>
      </c>
      <c r="B3595" s="1016" t="s">
        <v>1981</v>
      </c>
      <c r="C3595" s="1017" t="s">
        <v>231</v>
      </c>
      <c r="D3595" s="1018">
        <v>200000</v>
      </c>
      <c r="E3595" s="1018"/>
      <c r="F3595" s="1018">
        <f t="shared" si="58"/>
        <v>234758693</v>
      </c>
      <c r="G3595" s="1062">
        <v>3</v>
      </c>
      <c r="H3595" s="29"/>
    </row>
    <row r="3596" spans="1:8" s="30" customFormat="1">
      <c r="A3596" s="1015">
        <v>44890</v>
      </c>
      <c r="B3596" s="1016" t="s">
        <v>1981</v>
      </c>
      <c r="C3596" s="1017" t="s">
        <v>1954</v>
      </c>
      <c r="D3596" s="1018"/>
      <c r="E3596" s="1018">
        <v>22000</v>
      </c>
      <c r="F3596" s="1018">
        <f t="shared" si="58"/>
        <v>234736693</v>
      </c>
      <c r="G3596" s="1062">
        <v>8</v>
      </c>
      <c r="H3596" s="29" t="s">
        <v>39</v>
      </c>
    </row>
    <row r="3597" spans="1:8" s="30" customFormat="1">
      <c r="A3597" s="50">
        <v>44890</v>
      </c>
      <c r="B3597" s="1063" t="s">
        <v>1981</v>
      </c>
      <c r="C3597" s="289" t="s">
        <v>1955</v>
      </c>
      <c r="D3597" s="86">
        <v>102040</v>
      </c>
      <c r="E3597" s="86"/>
      <c r="F3597" s="86">
        <f t="shared" si="58"/>
        <v>234838733</v>
      </c>
      <c r="G3597" s="1062">
        <v>4</v>
      </c>
      <c r="H3597" s="29">
        <v>4.0999999999999996</v>
      </c>
    </row>
    <row r="3598" spans="1:8" s="30" customFormat="1">
      <c r="A3598" s="1015">
        <v>44891</v>
      </c>
      <c r="B3598" s="1016" t="s">
        <v>1982</v>
      </c>
      <c r="C3598" s="1017" t="s">
        <v>149</v>
      </c>
      <c r="D3598" s="1018">
        <v>400000</v>
      </c>
      <c r="E3598" s="1018"/>
      <c r="F3598" s="1018">
        <f t="shared" si="58"/>
        <v>235238733</v>
      </c>
      <c r="G3598" s="1062">
        <v>3</v>
      </c>
      <c r="H3598" s="29"/>
    </row>
    <row r="3599" spans="1:8" s="30" customFormat="1">
      <c r="A3599" s="1015">
        <v>44891</v>
      </c>
      <c r="B3599" s="1016" t="s">
        <v>1982</v>
      </c>
      <c r="C3599" s="1017" t="s">
        <v>21</v>
      </c>
      <c r="D3599" s="1018">
        <v>10000</v>
      </c>
      <c r="E3599" s="1018"/>
      <c r="F3599" s="1018">
        <f t="shared" si="58"/>
        <v>235248733</v>
      </c>
      <c r="G3599" s="1062">
        <v>3</v>
      </c>
      <c r="H3599" s="29"/>
    </row>
    <row r="3600" spans="1:8" s="30" customFormat="1">
      <c r="A3600" s="1015">
        <v>44891</v>
      </c>
      <c r="B3600" s="1016" t="s">
        <v>1982</v>
      </c>
      <c r="C3600" s="1017" t="s">
        <v>21</v>
      </c>
      <c r="D3600" s="1018">
        <v>20000</v>
      </c>
      <c r="E3600" s="1018"/>
      <c r="F3600" s="1018">
        <f t="shared" si="58"/>
        <v>235268733</v>
      </c>
      <c r="G3600" s="1062">
        <v>3</v>
      </c>
      <c r="H3600" s="29"/>
    </row>
    <row r="3601" spans="1:8" s="30" customFormat="1">
      <c r="A3601" s="1015">
        <v>44891</v>
      </c>
      <c r="B3601" s="1016" t="s">
        <v>1982</v>
      </c>
      <c r="C3601" s="1017" t="s">
        <v>21</v>
      </c>
      <c r="D3601" s="1018">
        <v>5000</v>
      </c>
      <c r="E3601" s="1018"/>
      <c r="F3601" s="1018">
        <f t="shared" si="58"/>
        <v>235273733</v>
      </c>
      <c r="G3601" s="1062">
        <v>3</v>
      </c>
      <c r="H3601" s="29"/>
    </row>
    <row r="3602" spans="1:8" s="30" customFormat="1">
      <c r="A3602" s="1015">
        <v>44892</v>
      </c>
      <c r="B3602" s="1016" t="s">
        <v>1983</v>
      </c>
      <c r="C3602" s="1017" t="s">
        <v>21</v>
      </c>
      <c r="D3602" s="1018">
        <v>20000</v>
      </c>
      <c r="E3602" s="1018"/>
      <c r="F3602" s="1018">
        <f t="shared" si="58"/>
        <v>235293733</v>
      </c>
      <c r="G3602" s="1062">
        <v>3</v>
      </c>
      <c r="H3602" s="29"/>
    </row>
    <row r="3603" spans="1:8" s="30" customFormat="1">
      <c r="A3603" s="1015">
        <v>44892</v>
      </c>
      <c r="B3603" s="1016" t="s">
        <v>1983</v>
      </c>
      <c r="C3603" s="1017" t="s">
        <v>1956</v>
      </c>
      <c r="D3603" s="1018">
        <v>150000</v>
      </c>
      <c r="E3603" s="1018"/>
      <c r="F3603" s="1018">
        <f t="shared" si="58"/>
        <v>235443733</v>
      </c>
      <c r="G3603" s="1062">
        <v>3</v>
      </c>
      <c r="H3603" s="29"/>
    </row>
    <row r="3604" spans="1:8" s="30" customFormat="1">
      <c r="A3604" s="1015">
        <v>44893</v>
      </c>
      <c r="B3604" s="1016" t="s">
        <v>1984</v>
      </c>
      <c r="C3604" s="289" t="s">
        <v>2430</v>
      </c>
      <c r="D3604" s="1018">
        <v>900000</v>
      </c>
      <c r="E3604" s="1018"/>
      <c r="F3604" s="1018">
        <f t="shared" si="58"/>
        <v>236343733</v>
      </c>
      <c r="G3604" s="1062">
        <v>3</v>
      </c>
      <c r="H3604" s="29"/>
    </row>
    <row r="3605" spans="1:8" s="30" customFormat="1">
      <c r="A3605" s="1015">
        <v>44893</v>
      </c>
      <c r="B3605" s="1016" t="s">
        <v>1984</v>
      </c>
      <c r="C3605" s="1017" t="s">
        <v>1945</v>
      </c>
      <c r="D3605" s="1018">
        <v>100000</v>
      </c>
      <c r="E3605" s="1018"/>
      <c r="F3605" s="1018">
        <f t="shared" si="58"/>
        <v>236443733</v>
      </c>
      <c r="G3605" s="1062">
        <v>3</v>
      </c>
      <c r="H3605" s="29"/>
    </row>
    <row r="3606" spans="1:8" s="30" customFormat="1">
      <c r="A3606" s="1015">
        <v>44894</v>
      </c>
      <c r="B3606" s="1016" t="s">
        <v>1985</v>
      </c>
      <c r="C3606" s="1017" t="s">
        <v>21</v>
      </c>
      <c r="D3606" s="1018">
        <v>200000</v>
      </c>
      <c r="E3606" s="1018"/>
      <c r="F3606" s="1018">
        <f t="shared" si="58"/>
        <v>236643733</v>
      </c>
      <c r="G3606" s="1062">
        <v>3</v>
      </c>
      <c r="H3606" s="29"/>
    </row>
    <row r="3607" spans="1:8" s="30" customFormat="1">
      <c r="A3607" s="1015">
        <v>44894</v>
      </c>
      <c r="B3607" s="1016" t="s">
        <v>1985</v>
      </c>
      <c r="C3607" s="1017" t="s">
        <v>21</v>
      </c>
      <c r="D3607" s="1018">
        <v>5000</v>
      </c>
      <c r="E3607" s="1018"/>
      <c r="F3607" s="1018">
        <f t="shared" si="58"/>
        <v>236648733</v>
      </c>
      <c r="G3607" s="1062">
        <v>3</v>
      </c>
      <c r="H3607" s="29"/>
    </row>
    <row r="3608" spans="1:8" s="30" customFormat="1">
      <c r="A3608" s="1015">
        <v>44894</v>
      </c>
      <c r="B3608" s="1016" t="s">
        <v>1985</v>
      </c>
      <c r="C3608" s="1017" t="s">
        <v>21</v>
      </c>
      <c r="D3608" s="1018">
        <v>199827</v>
      </c>
      <c r="E3608" s="1018"/>
      <c r="F3608" s="1018">
        <f t="shared" si="58"/>
        <v>236848560</v>
      </c>
      <c r="G3608" s="1062">
        <v>3</v>
      </c>
      <c r="H3608" s="29"/>
    </row>
    <row r="3609" spans="1:8" s="30" customFormat="1">
      <c r="A3609" s="1015">
        <v>44894</v>
      </c>
      <c r="B3609" s="1016" t="s">
        <v>1985</v>
      </c>
      <c r="C3609" s="1017" t="s">
        <v>21</v>
      </c>
      <c r="D3609" s="1018">
        <v>25000</v>
      </c>
      <c r="E3609" s="1018"/>
      <c r="F3609" s="1018">
        <f t="shared" si="58"/>
        <v>236873560</v>
      </c>
      <c r="G3609" s="1062">
        <v>3</v>
      </c>
      <c r="H3609" s="29"/>
    </row>
    <row r="3610" spans="1:8" s="30" customFormat="1">
      <c r="A3610" s="1015">
        <v>44894</v>
      </c>
      <c r="B3610" s="1016" t="s">
        <v>1985</v>
      </c>
      <c r="C3610" s="289" t="s">
        <v>2452</v>
      </c>
      <c r="D3610" s="1018">
        <v>1000000</v>
      </c>
      <c r="E3610" s="1018"/>
      <c r="F3610" s="1018">
        <f t="shared" si="58"/>
        <v>237873560</v>
      </c>
      <c r="G3610" s="1062">
        <v>3</v>
      </c>
      <c r="H3610" s="29"/>
    </row>
    <row r="3611" spans="1:8" s="30" customFormat="1">
      <c r="A3611" s="85"/>
      <c r="B3611" s="65"/>
      <c r="C3611" s="40" t="s">
        <v>1381</v>
      </c>
      <c r="D3611" s="946">
        <f>SUM(D3498:D3610)</f>
        <v>18838755</v>
      </c>
      <c r="E3611" s="946">
        <f>SUM(E3498:E3610)</f>
        <v>500242000</v>
      </c>
      <c r="F3611" s="41">
        <f>F3497+D3611-E3611</f>
        <v>237873560</v>
      </c>
      <c r="G3611" s="60"/>
      <c r="H3611" s="29"/>
    </row>
    <row r="3612" spans="1:8" s="30" customFormat="1" ht="13.5" thickBot="1">
      <c r="A3612" s="947"/>
      <c r="B3612" s="938"/>
      <c r="C3612" s="44"/>
      <c r="D3612" s="939"/>
      <c r="E3612" s="939"/>
      <c r="F3612" s="45"/>
      <c r="G3612" s="104"/>
      <c r="H3612" s="29"/>
    </row>
    <row r="3613" spans="1:8" s="30" customFormat="1" ht="13.5" thickTop="1">
      <c r="A3613" s="924" t="s">
        <v>1382</v>
      </c>
      <c r="B3613" s="917"/>
      <c r="C3613" s="918" t="s">
        <v>1480</v>
      </c>
      <c r="D3613" s="942"/>
      <c r="E3613" s="942"/>
      <c r="F3613" s="97">
        <f>F3611</f>
        <v>237873560</v>
      </c>
      <c r="G3613" s="920"/>
      <c r="H3613" s="29"/>
    </row>
    <row r="3614" spans="1:8" s="30" customFormat="1">
      <c r="A3614" s="85">
        <v>44896</v>
      </c>
      <c r="B3614" s="65" t="s">
        <v>2026</v>
      </c>
      <c r="C3614" s="35" t="s">
        <v>973</v>
      </c>
      <c r="D3614" s="1064">
        <v>200000</v>
      </c>
      <c r="E3614" s="946"/>
      <c r="F3614" s="27">
        <f>F3613+D3614-E3614</f>
        <v>238073560</v>
      </c>
      <c r="G3614" s="1062">
        <v>3</v>
      </c>
      <c r="H3614" s="29"/>
    </row>
    <row r="3615" spans="1:8" s="30" customFormat="1">
      <c r="A3615" s="85">
        <v>44896</v>
      </c>
      <c r="B3615" s="65" t="s">
        <v>2026</v>
      </c>
      <c r="C3615" s="35" t="s">
        <v>21</v>
      </c>
      <c r="D3615" s="1064">
        <v>30000</v>
      </c>
      <c r="E3615" s="946"/>
      <c r="F3615" s="27">
        <f t="shared" ref="F3615:F3678" si="59">F3614+D3615-E3615</f>
        <v>238103560</v>
      </c>
      <c r="G3615" s="1062">
        <v>3</v>
      </c>
      <c r="H3615" s="29"/>
    </row>
    <row r="3616" spans="1:8" s="30" customFormat="1">
      <c r="A3616" s="85">
        <v>44896</v>
      </c>
      <c r="B3616" s="65" t="s">
        <v>2026</v>
      </c>
      <c r="C3616" s="35" t="s">
        <v>2475</v>
      </c>
      <c r="D3616" s="1064">
        <v>200000</v>
      </c>
      <c r="E3616" s="946"/>
      <c r="F3616" s="27">
        <f t="shared" si="59"/>
        <v>238303560</v>
      </c>
      <c r="G3616" s="1062">
        <v>3</v>
      </c>
      <c r="H3616" s="29"/>
    </row>
    <row r="3617" spans="1:8" s="30" customFormat="1" ht="25.5">
      <c r="A3617" s="85">
        <v>44896</v>
      </c>
      <c r="B3617" s="65" t="s">
        <v>2026</v>
      </c>
      <c r="C3617" s="423" t="s">
        <v>2453</v>
      </c>
      <c r="D3617" s="1064">
        <v>1000000</v>
      </c>
      <c r="E3617" s="946"/>
      <c r="F3617" s="27">
        <f t="shared" si="59"/>
        <v>239303560</v>
      </c>
      <c r="G3617" s="1062">
        <v>3</v>
      </c>
      <c r="H3617" s="29"/>
    </row>
    <row r="3618" spans="1:8" s="30" customFormat="1">
      <c r="A3618" s="85">
        <v>44896</v>
      </c>
      <c r="B3618" s="65" t="s">
        <v>2026</v>
      </c>
      <c r="C3618" s="35" t="s">
        <v>21</v>
      </c>
      <c r="D3618" s="1064">
        <v>10000</v>
      </c>
      <c r="E3618" s="946"/>
      <c r="F3618" s="27">
        <f t="shared" si="59"/>
        <v>239313560</v>
      </c>
      <c r="G3618" s="1062">
        <v>3</v>
      </c>
      <c r="H3618" s="29"/>
    </row>
    <row r="3619" spans="1:8" s="30" customFormat="1">
      <c r="A3619" s="85">
        <v>44896</v>
      </c>
      <c r="B3619" s="65" t="s">
        <v>2026</v>
      </c>
      <c r="C3619" s="35" t="s">
        <v>21</v>
      </c>
      <c r="D3619" s="1064">
        <v>20000</v>
      </c>
      <c r="E3619" s="946"/>
      <c r="F3619" s="27">
        <f t="shared" si="59"/>
        <v>239333560</v>
      </c>
      <c r="G3619" s="1062">
        <v>3</v>
      </c>
      <c r="H3619" s="29"/>
    </row>
    <row r="3620" spans="1:8" s="30" customFormat="1">
      <c r="A3620" s="85">
        <v>44896</v>
      </c>
      <c r="B3620" s="65" t="s">
        <v>2026</v>
      </c>
      <c r="C3620" s="35" t="s">
        <v>21</v>
      </c>
      <c r="D3620" s="1064">
        <v>20000</v>
      </c>
      <c r="E3620" s="946"/>
      <c r="F3620" s="27">
        <f t="shared" si="59"/>
        <v>239353560</v>
      </c>
      <c r="G3620" s="1062">
        <v>3</v>
      </c>
      <c r="H3620" s="29"/>
    </row>
    <row r="3621" spans="1:8" s="30" customFormat="1">
      <c r="A3621" s="85">
        <v>44896</v>
      </c>
      <c r="B3621" s="65" t="s">
        <v>2026</v>
      </c>
      <c r="C3621" s="35" t="s">
        <v>21</v>
      </c>
      <c r="D3621" s="1064">
        <v>20000</v>
      </c>
      <c r="E3621" s="946"/>
      <c r="F3621" s="27">
        <f t="shared" si="59"/>
        <v>239373560</v>
      </c>
      <c r="G3621" s="1062">
        <v>3</v>
      </c>
      <c r="H3621" s="29"/>
    </row>
    <row r="3622" spans="1:8" s="30" customFormat="1">
      <c r="A3622" s="85">
        <v>44896</v>
      </c>
      <c r="B3622" s="65" t="s">
        <v>2026</v>
      </c>
      <c r="C3622" s="35" t="s">
        <v>21</v>
      </c>
      <c r="D3622" s="1064">
        <v>20000</v>
      </c>
      <c r="E3622" s="946"/>
      <c r="F3622" s="27">
        <f t="shared" si="59"/>
        <v>239393560</v>
      </c>
      <c r="G3622" s="1062">
        <v>3</v>
      </c>
      <c r="H3622" s="29"/>
    </row>
    <row r="3623" spans="1:8" s="30" customFormat="1">
      <c r="A3623" s="85">
        <v>44896</v>
      </c>
      <c r="B3623" s="65" t="s">
        <v>2026</v>
      </c>
      <c r="C3623" s="35" t="s">
        <v>21</v>
      </c>
      <c r="D3623" s="1064">
        <v>20000</v>
      </c>
      <c r="E3623" s="946"/>
      <c r="F3623" s="27">
        <f t="shared" si="59"/>
        <v>239413560</v>
      </c>
      <c r="G3623" s="1062">
        <v>3</v>
      </c>
      <c r="H3623" s="29"/>
    </row>
    <row r="3624" spans="1:8" s="30" customFormat="1">
      <c r="A3624" s="85">
        <v>44896</v>
      </c>
      <c r="B3624" s="65" t="s">
        <v>2026</v>
      </c>
      <c r="C3624" s="35" t="s">
        <v>21</v>
      </c>
      <c r="D3624" s="1064">
        <v>20000</v>
      </c>
      <c r="E3624" s="946"/>
      <c r="F3624" s="27">
        <f t="shared" si="59"/>
        <v>239433560</v>
      </c>
      <c r="G3624" s="1062">
        <v>3</v>
      </c>
      <c r="H3624" s="29"/>
    </row>
    <row r="3625" spans="1:8" s="30" customFormat="1">
      <c r="A3625" s="85">
        <v>44896</v>
      </c>
      <c r="B3625" s="65" t="s">
        <v>2026</v>
      </c>
      <c r="C3625" s="35" t="s">
        <v>21</v>
      </c>
      <c r="D3625" s="1064">
        <v>1000</v>
      </c>
      <c r="E3625" s="946"/>
      <c r="F3625" s="27">
        <f t="shared" si="59"/>
        <v>239434560</v>
      </c>
      <c r="G3625" s="1062">
        <v>3</v>
      </c>
      <c r="H3625" s="29"/>
    </row>
    <row r="3626" spans="1:8" s="30" customFormat="1">
      <c r="A3626" s="85">
        <v>44896</v>
      </c>
      <c r="B3626" s="65" t="s">
        <v>2026</v>
      </c>
      <c r="C3626" s="35" t="s">
        <v>21</v>
      </c>
      <c r="D3626" s="1064">
        <v>20000</v>
      </c>
      <c r="E3626" s="946"/>
      <c r="F3626" s="27">
        <f t="shared" si="59"/>
        <v>239454560</v>
      </c>
      <c r="G3626" s="1062">
        <v>3</v>
      </c>
      <c r="H3626" s="29"/>
    </row>
    <row r="3627" spans="1:8" s="30" customFormat="1">
      <c r="A3627" s="85">
        <v>44896</v>
      </c>
      <c r="B3627" s="65" t="s">
        <v>2026</v>
      </c>
      <c r="C3627" s="35" t="s">
        <v>21</v>
      </c>
      <c r="D3627" s="1064">
        <v>20000</v>
      </c>
      <c r="E3627" s="946"/>
      <c r="F3627" s="27">
        <f t="shared" si="59"/>
        <v>239474560</v>
      </c>
      <c r="G3627" s="1062">
        <v>3</v>
      </c>
      <c r="H3627" s="29"/>
    </row>
    <row r="3628" spans="1:8" s="30" customFormat="1">
      <c r="A3628" s="85">
        <v>44896</v>
      </c>
      <c r="B3628" s="65" t="s">
        <v>2026</v>
      </c>
      <c r="C3628" s="35" t="s">
        <v>21</v>
      </c>
      <c r="D3628" s="1064">
        <v>20000</v>
      </c>
      <c r="E3628" s="946"/>
      <c r="F3628" s="27">
        <f t="shared" si="59"/>
        <v>239494560</v>
      </c>
      <c r="G3628" s="1062">
        <v>3</v>
      </c>
      <c r="H3628" s="29"/>
    </row>
    <row r="3629" spans="1:8" s="30" customFormat="1">
      <c r="A3629" s="85">
        <v>44896</v>
      </c>
      <c r="B3629" s="65" t="s">
        <v>2026</v>
      </c>
      <c r="C3629" s="35" t="s">
        <v>21</v>
      </c>
      <c r="D3629" s="1064">
        <v>20000</v>
      </c>
      <c r="E3629" s="946"/>
      <c r="F3629" s="27">
        <f t="shared" si="59"/>
        <v>239514560</v>
      </c>
      <c r="G3629" s="1062">
        <v>3</v>
      </c>
      <c r="H3629" s="29"/>
    </row>
    <row r="3630" spans="1:8" s="30" customFormat="1">
      <c r="A3630" s="85">
        <v>44896</v>
      </c>
      <c r="B3630" s="65" t="s">
        <v>2026</v>
      </c>
      <c r="C3630" s="35" t="s">
        <v>21</v>
      </c>
      <c r="D3630" s="1064">
        <v>20000</v>
      </c>
      <c r="E3630" s="946"/>
      <c r="F3630" s="27">
        <f t="shared" si="59"/>
        <v>239534560</v>
      </c>
      <c r="G3630" s="1062">
        <v>3</v>
      </c>
      <c r="H3630" s="29"/>
    </row>
    <row r="3631" spans="1:8" s="30" customFormat="1">
      <c r="A3631" s="85">
        <v>44896</v>
      </c>
      <c r="B3631" s="65" t="s">
        <v>2026</v>
      </c>
      <c r="C3631" s="35" t="s">
        <v>21</v>
      </c>
      <c r="D3631" s="1064">
        <v>20000</v>
      </c>
      <c r="E3631" s="946"/>
      <c r="F3631" s="27">
        <f t="shared" si="59"/>
        <v>239554560</v>
      </c>
      <c r="G3631" s="1062">
        <v>3</v>
      </c>
      <c r="H3631" s="29"/>
    </row>
    <row r="3632" spans="1:8" s="30" customFormat="1">
      <c r="A3632" s="85">
        <v>44896</v>
      </c>
      <c r="B3632" s="65" t="s">
        <v>2026</v>
      </c>
      <c r="C3632" s="35" t="s">
        <v>21</v>
      </c>
      <c r="D3632" s="1064">
        <v>20000</v>
      </c>
      <c r="E3632" s="946"/>
      <c r="F3632" s="27">
        <f t="shared" si="59"/>
        <v>239574560</v>
      </c>
      <c r="G3632" s="1062">
        <v>3</v>
      </c>
      <c r="H3632" s="29"/>
    </row>
    <row r="3633" spans="1:8" s="30" customFormat="1">
      <c r="A3633" s="85">
        <v>44896</v>
      </c>
      <c r="B3633" s="65" t="s">
        <v>2026</v>
      </c>
      <c r="C3633" s="35" t="s">
        <v>21</v>
      </c>
      <c r="D3633" s="1064">
        <v>20000</v>
      </c>
      <c r="E3633" s="946"/>
      <c r="F3633" s="27">
        <f t="shared" si="59"/>
        <v>239594560</v>
      </c>
      <c r="G3633" s="1062">
        <v>3</v>
      </c>
      <c r="H3633" s="29"/>
    </row>
    <row r="3634" spans="1:8" s="30" customFormat="1">
      <c r="A3634" s="85">
        <v>44896</v>
      </c>
      <c r="B3634" s="65" t="s">
        <v>2026</v>
      </c>
      <c r="C3634" s="35" t="s">
        <v>21</v>
      </c>
      <c r="D3634" s="1064">
        <v>20000</v>
      </c>
      <c r="E3634" s="946"/>
      <c r="F3634" s="27">
        <f t="shared" si="59"/>
        <v>239614560</v>
      </c>
      <c r="G3634" s="1062">
        <v>3</v>
      </c>
      <c r="H3634" s="29"/>
    </row>
    <row r="3635" spans="1:8" s="30" customFormat="1">
      <c r="A3635" s="85">
        <v>44896</v>
      </c>
      <c r="B3635" s="65" t="s">
        <v>2026</v>
      </c>
      <c r="C3635" s="35" t="s">
        <v>21</v>
      </c>
      <c r="D3635" s="1064">
        <v>20000</v>
      </c>
      <c r="E3635" s="946"/>
      <c r="F3635" s="27">
        <f t="shared" si="59"/>
        <v>239634560</v>
      </c>
      <c r="G3635" s="1062">
        <v>3</v>
      </c>
      <c r="H3635" s="29"/>
    </row>
    <row r="3636" spans="1:8" s="30" customFormat="1">
      <c r="A3636" s="85">
        <v>44896</v>
      </c>
      <c r="B3636" s="65" t="s">
        <v>2026</v>
      </c>
      <c r="C3636" s="35" t="s">
        <v>21</v>
      </c>
      <c r="D3636" s="1064">
        <v>20000</v>
      </c>
      <c r="E3636" s="946"/>
      <c r="F3636" s="27">
        <f t="shared" si="59"/>
        <v>239654560</v>
      </c>
      <c r="G3636" s="1062">
        <v>3</v>
      </c>
      <c r="H3636" s="29"/>
    </row>
    <row r="3637" spans="1:8" s="30" customFormat="1">
      <c r="A3637" s="85">
        <v>44896</v>
      </c>
      <c r="B3637" s="65" t="s">
        <v>2026</v>
      </c>
      <c r="C3637" s="35" t="s">
        <v>21</v>
      </c>
      <c r="D3637" s="1064">
        <v>20000</v>
      </c>
      <c r="E3637" s="946"/>
      <c r="F3637" s="27">
        <f t="shared" si="59"/>
        <v>239674560</v>
      </c>
      <c r="G3637" s="1062">
        <v>3</v>
      </c>
      <c r="H3637" s="29"/>
    </row>
    <row r="3638" spans="1:8" s="30" customFormat="1">
      <c r="A3638" s="85">
        <v>44896</v>
      </c>
      <c r="B3638" s="65" t="s">
        <v>2026</v>
      </c>
      <c r="C3638" s="35" t="s">
        <v>21</v>
      </c>
      <c r="D3638" s="1064">
        <v>300000</v>
      </c>
      <c r="E3638" s="946"/>
      <c r="F3638" s="27">
        <f t="shared" si="59"/>
        <v>239974560</v>
      </c>
      <c r="G3638" s="1062">
        <v>3</v>
      </c>
      <c r="H3638" s="29"/>
    </row>
    <row r="3639" spans="1:8" s="30" customFormat="1">
      <c r="A3639" s="85">
        <v>44897</v>
      </c>
      <c r="B3639" s="65" t="s">
        <v>2027</v>
      </c>
      <c r="C3639" s="35" t="s">
        <v>139</v>
      </c>
      <c r="D3639" s="1064">
        <v>100000</v>
      </c>
      <c r="E3639" s="946"/>
      <c r="F3639" s="27">
        <f t="shared" si="59"/>
        <v>240074560</v>
      </c>
      <c r="G3639" s="1062">
        <v>3</v>
      </c>
      <c r="H3639" s="29"/>
    </row>
    <row r="3640" spans="1:8" s="30" customFormat="1">
      <c r="A3640" s="85">
        <v>44897</v>
      </c>
      <c r="B3640" s="65" t="s">
        <v>2027</v>
      </c>
      <c r="C3640" s="35" t="s">
        <v>21</v>
      </c>
      <c r="D3640" s="1064">
        <v>20000</v>
      </c>
      <c r="E3640" s="946"/>
      <c r="F3640" s="27">
        <f t="shared" si="59"/>
        <v>240094560</v>
      </c>
      <c r="G3640" s="1062">
        <v>3</v>
      </c>
      <c r="H3640" s="29"/>
    </row>
    <row r="3641" spans="1:8" s="30" customFormat="1">
      <c r="A3641" s="85">
        <v>44897</v>
      </c>
      <c r="B3641" s="65" t="s">
        <v>2027</v>
      </c>
      <c r="C3641" s="35" t="s">
        <v>21</v>
      </c>
      <c r="D3641" s="1064">
        <v>20000</v>
      </c>
      <c r="E3641" s="946"/>
      <c r="F3641" s="27">
        <f t="shared" si="59"/>
        <v>240114560</v>
      </c>
      <c r="G3641" s="1062">
        <v>3</v>
      </c>
      <c r="H3641" s="29"/>
    </row>
    <row r="3642" spans="1:8" s="30" customFormat="1">
      <c r="A3642" s="85">
        <v>44897</v>
      </c>
      <c r="B3642" s="65" t="s">
        <v>2027</v>
      </c>
      <c r="C3642" s="35" t="s">
        <v>21</v>
      </c>
      <c r="D3642" s="1064">
        <v>20000</v>
      </c>
      <c r="E3642" s="946"/>
      <c r="F3642" s="27">
        <f t="shared" si="59"/>
        <v>240134560</v>
      </c>
      <c r="G3642" s="1062">
        <v>3</v>
      </c>
      <c r="H3642" s="29"/>
    </row>
    <row r="3643" spans="1:8" s="30" customFormat="1">
      <c r="A3643" s="85">
        <v>44897</v>
      </c>
      <c r="B3643" s="65" t="s">
        <v>2027</v>
      </c>
      <c r="C3643" s="35" t="s">
        <v>21</v>
      </c>
      <c r="D3643" s="1064">
        <v>20000</v>
      </c>
      <c r="E3643" s="946"/>
      <c r="F3643" s="27">
        <f t="shared" si="59"/>
        <v>240154560</v>
      </c>
      <c r="G3643" s="1062">
        <v>3</v>
      </c>
      <c r="H3643" s="29"/>
    </row>
    <row r="3644" spans="1:8" s="30" customFormat="1">
      <c r="A3644" s="85">
        <v>44897</v>
      </c>
      <c r="B3644" s="65" t="s">
        <v>2027</v>
      </c>
      <c r="C3644" s="35" t="s">
        <v>21</v>
      </c>
      <c r="D3644" s="1064">
        <v>20000</v>
      </c>
      <c r="E3644" s="946"/>
      <c r="F3644" s="27">
        <f t="shared" si="59"/>
        <v>240174560</v>
      </c>
      <c r="G3644" s="1062">
        <v>3</v>
      </c>
      <c r="H3644" s="29"/>
    </row>
    <row r="3645" spans="1:8" s="30" customFormat="1">
      <c r="A3645" s="85">
        <v>44897</v>
      </c>
      <c r="B3645" s="65" t="s">
        <v>2027</v>
      </c>
      <c r="C3645" s="35" t="s">
        <v>21</v>
      </c>
      <c r="D3645" s="1064">
        <v>20000</v>
      </c>
      <c r="E3645" s="946"/>
      <c r="F3645" s="27">
        <f t="shared" si="59"/>
        <v>240194560</v>
      </c>
      <c r="G3645" s="1062">
        <v>3</v>
      </c>
      <c r="H3645" s="29"/>
    </row>
    <row r="3646" spans="1:8" s="30" customFormat="1">
      <c r="A3646" s="85">
        <v>44897</v>
      </c>
      <c r="B3646" s="65" t="s">
        <v>2027</v>
      </c>
      <c r="C3646" s="35" t="s">
        <v>21</v>
      </c>
      <c r="D3646" s="1064">
        <v>20000</v>
      </c>
      <c r="E3646" s="946"/>
      <c r="F3646" s="27">
        <f t="shared" si="59"/>
        <v>240214560</v>
      </c>
      <c r="G3646" s="1062">
        <v>3</v>
      </c>
      <c r="H3646" s="29"/>
    </row>
    <row r="3647" spans="1:8" s="30" customFormat="1">
      <c r="A3647" s="85">
        <v>44897</v>
      </c>
      <c r="B3647" s="65" t="s">
        <v>2027</v>
      </c>
      <c r="C3647" s="35" t="s">
        <v>21</v>
      </c>
      <c r="D3647" s="1064">
        <v>20000</v>
      </c>
      <c r="E3647" s="946"/>
      <c r="F3647" s="27">
        <f t="shared" si="59"/>
        <v>240234560</v>
      </c>
      <c r="G3647" s="1062">
        <v>3</v>
      </c>
      <c r="H3647" s="29"/>
    </row>
    <row r="3648" spans="1:8" s="30" customFormat="1">
      <c r="A3648" s="85">
        <v>44897</v>
      </c>
      <c r="B3648" s="65" t="s">
        <v>2027</v>
      </c>
      <c r="C3648" s="35" t="s">
        <v>21</v>
      </c>
      <c r="D3648" s="1064">
        <v>20000</v>
      </c>
      <c r="E3648" s="946"/>
      <c r="F3648" s="27">
        <f t="shared" si="59"/>
        <v>240254560</v>
      </c>
      <c r="G3648" s="1062">
        <v>3</v>
      </c>
      <c r="H3648" s="29"/>
    </row>
    <row r="3649" spans="1:8" s="30" customFormat="1">
      <c r="A3649" s="85">
        <v>44897</v>
      </c>
      <c r="B3649" s="65" t="s">
        <v>2027</v>
      </c>
      <c r="C3649" s="35" t="s">
        <v>21</v>
      </c>
      <c r="D3649" s="1064">
        <v>20000</v>
      </c>
      <c r="E3649" s="946"/>
      <c r="F3649" s="27">
        <f t="shared" si="59"/>
        <v>240274560</v>
      </c>
      <c r="G3649" s="1062">
        <v>3</v>
      </c>
      <c r="H3649" s="29"/>
    </row>
    <row r="3650" spans="1:8" s="30" customFormat="1">
      <c r="A3650" s="85">
        <v>44897</v>
      </c>
      <c r="B3650" s="65" t="s">
        <v>2027</v>
      </c>
      <c r="C3650" s="35" t="s">
        <v>21</v>
      </c>
      <c r="D3650" s="1064">
        <v>20000</v>
      </c>
      <c r="E3650" s="946"/>
      <c r="F3650" s="27">
        <f t="shared" si="59"/>
        <v>240294560</v>
      </c>
      <c r="G3650" s="1062">
        <v>3</v>
      </c>
      <c r="H3650" s="29"/>
    </row>
    <row r="3651" spans="1:8" s="30" customFormat="1">
      <c r="A3651" s="85">
        <v>44897</v>
      </c>
      <c r="B3651" s="65" t="s">
        <v>2027</v>
      </c>
      <c r="C3651" s="35" t="s">
        <v>21</v>
      </c>
      <c r="D3651" s="1064">
        <v>20000</v>
      </c>
      <c r="E3651" s="946"/>
      <c r="F3651" s="27">
        <f t="shared" si="59"/>
        <v>240314560</v>
      </c>
      <c r="G3651" s="1062">
        <v>3</v>
      </c>
      <c r="H3651" s="29"/>
    </row>
    <row r="3652" spans="1:8" s="30" customFormat="1">
      <c r="A3652" s="85">
        <v>44897</v>
      </c>
      <c r="B3652" s="65" t="s">
        <v>2027</v>
      </c>
      <c r="C3652" s="35" t="s">
        <v>21</v>
      </c>
      <c r="D3652" s="1064">
        <v>20000</v>
      </c>
      <c r="E3652" s="946"/>
      <c r="F3652" s="27">
        <f t="shared" si="59"/>
        <v>240334560</v>
      </c>
      <c r="G3652" s="1062">
        <v>3</v>
      </c>
      <c r="H3652" s="29"/>
    </row>
    <row r="3653" spans="1:8" s="30" customFormat="1">
      <c r="A3653" s="85">
        <v>44897</v>
      </c>
      <c r="B3653" s="65" t="s">
        <v>2027</v>
      </c>
      <c r="C3653" s="35" t="s">
        <v>21</v>
      </c>
      <c r="D3653" s="1064">
        <v>20000</v>
      </c>
      <c r="E3653" s="946"/>
      <c r="F3653" s="27">
        <f t="shared" si="59"/>
        <v>240354560</v>
      </c>
      <c r="G3653" s="1062">
        <v>3</v>
      </c>
      <c r="H3653" s="29"/>
    </row>
    <row r="3654" spans="1:8" s="30" customFormat="1">
      <c r="A3654" s="85">
        <v>44897</v>
      </c>
      <c r="B3654" s="65" t="s">
        <v>2027</v>
      </c>
      <c r="C3654" s="35" t="s">
        <v>21</v>
      </c>
      <c r="D3654" s="1064">
        <v>20000</v>
      </c>
      <c r="E3654" s="946"/>
      <c r="F3654" s="27">
        <f t="shared" si="59"/>
        <v>240374560</v>
      </c>
      <c r="G3654" s="1062">
        <v>3</v>
      </c>
      <c r="H3654" s="29"/>
    </row>
    <row r="3655" spans="1:8" s="30" customFormat="1">
      <c r="A3655" s="85">
        <v>44897</v>
      </c>
      <c r="B3655" s="65" t="s">
        <v>2027</v>
      </c>
      <c r="C3655" s="35" t="s">
        <v>21</v>
      </c>
      <c r="D3655" s="1064">
        <v>20000</v>
      </c>
      <c r="E3655" s="946"/>
      <c r="F3655" s="27">
        <f t="shared" si="59"/>
        <v>240394560</v>
      </c>
      <c r="G3655" s="1062">
        <v>3</v>
      </c>
      <c r="H3655" s="29"/>
    </row>
    <row r="3656" spans="1:8" s="30" customFormat="1">
      <c r="A3656" s="85">
        <v>44897</v>
      </c>
      <c r="B3656" s="65" t="s">
        <v>2027</v>
      </c>
      <c r="C3656" s="35" t="s">
        <v>21</v>
      </c>
      <c r="D3656" s="1064">
        <v>20000</v>
      </c>
      <c r="E3656" s="946"/>
      <c r="F3656" s="27">
        <f t="shared" si="59"/>
        <v>240414560</v>
      </c>
      <c r="G3656" s="1062">
        <v>3</v>
      </c>
      <c r="H3656" s="29"/>
    </row>
    <row r="3657" spans="1:8" s="30" customFormat="1">
      <c r="A3657" s="85">
        <v>44897</v>
      </c>
      <c r="B3657" s="65" t="s">
        <v>2027</v>
      </c>
      <c r="C3657" s="35" t="s">
        <v>21</v>
      </c>
      <c r="D3657" s="1064">
        <v>20000</v>
      </c>
      <c r="E3657" s="946"/>
      <c r="F3657" s="27">
        <f t="shared" si="59"/>
        <v>240434560</v>
      </c>
      <c r="G3657" s="1062">
        <v>3</v>
      </c>
      <c r="H3657" s="29"/>
    </row>
    <row r="3658" spans="1:8" s="30" customFormat="1">
      <c r="A3658" s="85">
        <v>44897</v>
      </c>
      <c r="B3658" s="65" t="s">
        <v>2027</v>
      </c>
      <c r="C3658" s="35" t="s">
        <v>21</v>
      </c>
      <c r="D3658" s="1064">
        <v>20000</v>
      </c>
      <c r="E3658" s="946"/>
      <c r="F3658" s="27">
        <f t="shared" si="59"/>
        <v>240454560</v>
      </c>
      <c r="G3658" s="1062">
        <v>3</v>
      </c>
      <c r="H3658" s="29"/>
    </row>
    <row r="3659" spans="1:8" s="30" customFormat="1">
      <c r="A3659" s="85">
        <v>44897</v>
      </c>
      <c r="B3659" s="65" t="s">
        <v>2027</v>
      </c>
      <c r="C3659" s="35" t="s">
        <v>21</v>
      </c>
      <c r="D3659" s="1064">
        <v>20000</v>
      </c>
      <c r="E3659" s="946"/>
      <c r="F3659" s="27">
        <f t="shared" si="59"/>
        <v>240474560</v>
      </c>
      <c r="G3659" s="1062">
        <v>3</v>
      </c>
      <c r="H3659" s="29"/>
    </row>
    <row r="3660" spans="1:8" s="30" customFormat="1">
      <c r="A3660" s="85">
        <v>44897</v>
      </c>
      <c r="B3660" s="65" t="s">
        <v>2027</v>
      </c>
      <c r="C3660" s="35" t="s">
        <v>21</v>
      </c>
      <c r="D3660" s="1064">
        <v>20000</v>
      </c>
      <c r="E3660" s="946"/>
      <c r="F3660" s="27">
        <f t="shared" si="59"/>
        <v>240494560</v>
      </c>
      <c r="G3660" s="1062">
        <v>3</v>
      </c>
      <c r="H3660" s="29"/>
    </row>
    <row r="3661" spans="1:8" s="30" customFormat="1">
      <c r="A3661" s="85">
        <v>44897</v>
      </c>
      <c r="B3661" s="65" t="s">
        <v>2027</v>
      </c>
      <c r="C3661" s="35" t="s">
        <v>21</v>
      </c>
      <c r="D3661" s="1064">
        <v>20000</v>
      </c>
      <c r="E3661" s="946"/>
      <c r="F3661" s="27">
        <f t="shared" si="59"/>
        <v>240514560</v>
      </c>
      <c r="G3661" s="1062">
        <v>3</v>
      </c>
      <c r="H3661" s="29"/>
    </row>
    <row r="3662" spans="1:8" s="30" customFormat="1">
      <c r="A3662" s="85">
        <v>44897</v>
      </c>
      <c r="B3662" s="65" t="s">
        <v>2027</v>
      </c>
      <c r="C3662" s="35" t="s">
        <v>21</v>
      </c>
      <c r="D3662" s="1064">
        <v>20000</v>
      </c>
      <c r="E3662" s="946"/>
      <c r="F3662" s="27">
        <f t="shared" si="59"/>
        <v>240534560</v>
      </c>
      <c r="G3662" s="1062">
        <v>3</v>
      </c>
      <c r="H3662" s="29"/>
    </row>
    <row r="3663" spans="1:8" s="30" customFormat="1">
      <c r="A3663" s="85">
        <v>44897</v>
      </c>
      <c r="B3663" s="65" t="s">
        <v>2027</v>
      </c>
      <c r="C3663" s="35" t="s">
        <v>21</v>
      </c>
      <c r="D3663" s="1064">
        <v>20000</v>
      </c>
      <c r="E3663" s="946"/>
      <c r="F3663" s="27">
        <f t="shared" si="59"/>
        <v>240554560</v>
      </c>
      <c r="G3663" s="1062">
        <v>3</v>
      </c>
      <c r="H3663" s="29"/>
    </row>
    <row r="3664" spans="1:8" s="30" customFormat="1">
      <c r="A3664" s="85">
        <v>44897</v>
      </c>
      <c r="B3664" s="65" t="s">
        <v>2027</v>
      </c>
      <c r="C3664" s="35" t="s">
        <v>21</v>
      </c>
      <c r="D3664" s="1064">
        <v>20000</v>
      </c>
      <c r="E3664" s="946"/>
      <c r="F3664" s="27">
        <f t="shared" si="59"/>
        <v>240574560</v>
      </c>
      <c r="G3664" s="1062">
        <v>3</v>
      </c>
      <c r="H3664" s="29"/>
    </row>
    <row r="3665" spans="1:8" s="30" customFormat="1">
      <c r="A3665" s="85">
        <v>44897</v>
      </c>
      <c r="B3665" s="65" t="s">
        <v>2027</v>
      </c>
      <c r="C3665" s="35" t="s">
        <v>21</v>
      </c>
      <c r="D3665" s="1064">
        <v>20000</v>
      </c>
      <c r="E3665" s="946"/>
      <c r="F3665" s="27">
        <f t="shared" si="59"/>
        <v>240594560</v>
      </c>
      <c r="G3665" s="1062">
        <v>3</v>
      </c>
      <c r="H3665" s="29"/>
    </row>
    <row r="3666" spans="1:8" s="30" customFormat="1">
      <c r="A3666" s="85">
        <v>44897</v>
      </c>
      <c r="B3666" s="65" t="s">
        <v>2027</v>
      </c>
      <c r="C3666" s="35" t="s">
        <v>21</v>
      </c>
      <c r="D3666" s="1064">
        <v>20000</v>
      </c>
      <c r="E3666" s="946"/>
      <c r="F3666" s="27">
        <f t="shared" si="59"/>
        <v>240614560</v>
      </c>
      <c r="G3666" s="1062">
        <v>3</v>
      </c>
      <c r="H3666" s="29"/>
    </row>
    <row r="3667" spans="1:8" s="30" customFormat="1">
      <c r="A3667" s="85">
        <v>44897</v>
      </c>
      <c r="B3667" s="65" t="s">
        <v>2027</v>
      </c>
      <c r="C3667" s="35" t="s">
        <v>21</v>
      </c>
      <c r="D3667" s="1064">
        <v>20000</v>
      </c>
      <c r="E3667" s="946"/>
      <c r="F3667" s="27">
        <f t="shared" si="59"/>
        <v>240634560</v>
      </c>
      <c r="G3667" s="1062">
        <v>3</v>
      </c>
      <c r="H3667" s="29"/>
    </row>
    <row r="3668" spans="1:8" s="30" customFormat="1">
      <c r="A3668" s="85">
        <v>44897</v>
      </c>
      <c r="B3668" s="65" t="s">
        <v>2027</v>
      </c>
      <c r="C3668" s="35" t="s">
        <v>21</v>
      </c>
      <c r="D3668" s="1064">
        <v>20000</v>
      </c>
      <c r="E3668" s="946"/>
      <c r="F3668" s="27">
        <f t="shared" si="59"/>
        <v>240654560</v>
      </c>
      <c r="G3668" s="1062">
        <v>3</v>
      </c>
      <c r="H3668" s="29"/>
    </row>
    <row r="3669" spans="1:8" s="30" customFormat="1">
      <c r="A3669" s="85">
        <v>44897</v>
      </c>
      <c r="B3669" s="65" t="s">
        <v>2027</v>
      </c>
      <c r="C3669" s="35" t="s">
        <v>21</v>
      </c>
      <c r="D3669" s="1064">
        <v>20000</v>
      </c>
      <c r="E3669" s="946"/>
      <c r="F3669" s="27">
        <f t="shared" si="59"/>
        <v>240674560</v>
      </c>
      <c r="G3669" s="1062">
        <v>3</v>
      </c>
      <c r="H3669" s="29"/>
    </row>
    <row r="3670" spans="1:8" s="30" customFormat="1">
      <c r="A3670" s="85">
        <v>44897</v>
      </c>
      <c r="B3670" s="65" t="s">
        <v>2027</v>
      </c>
      <c r="C3670" s="35" t="s">
        <v>21</v>
      </c>
      <c r="D3670" s="1064">
        <v>20000</v>
      </c>
      <c r="E3670" s="946"/>
      <c r="F3670" s="27">
        <f t="shared" si="59"/>
        <v>240694560</v>
      </c>
      <c r="G3670" s="1062">
        <v>3</v>
      </c>
      <c r="H3670" s="29"/>
    </row>
    <row r="3671" spans="1:8" s="30" customFormat="1">
      <c r="A3671" s="85">
        <v>44897</v>
      </c>
      <c r="B3671" s="65" t="s">
        <v>2027</v>
      </c>
      <c r="C3671" s="35" t="s">
        <v>21</v>
      </c>
      <c r="D3671" s="1064">
        <v>30000</v>
      </c>
      <c r="E3671" s="946"/>
      <c r="F3671" s="27">
        <f t="shared" si="59"/>
        <v>240724560</v>
      </c>
      <c r="G3671" s="1062">
        <v>3</v>
      </c>
      <c r="H3671" s="29"/>
    </row>
    <row r="3672" spans="1:8" s="30" customFormat="1">
      <c r="A3672" s="85">
        <v>44897</v>
      </c>
      <c r="B3672" s="65" t="s">
        <v>2027</v>
      </c>
      <c r="C3672" s="35" t="s">
        <v>21</v>
      </c>
      <c r="D3672" s="1064">
        <v>20000</v>
      </c>
      <c r="E3672" s="946"/>
      <c r="F3672" s="27">
        <f t="shared" si="59"/>
        <v>240744560</v>
      </c>
      <c r="G3672" s="1062">
        <v>3</v>
      </c>
      <c r="H3672" s="29"/>
    </row>
    <row r="3673" spans="1:8" s="30" customFormat="1">
      <c r="A3673" s="85">
        <v>44897</v>
      </c>
      <c r="B3673" s="65" t="s">
        <v>2027</v>
      </c>
      <c r="C3673" s="35" t="s">
        <v>21</v>
      </c>
      <c r="D3673" s="1064">
        <v>20000</v>
      </c>
      <c r="E3673" s="946"/>
      <c r="F3673" s="27">
        <f t="shared" si="59"/>
        <v>240764560</v>
      </c>
      <c r="G3673" s="1062">
        <v>3</v>
      </c>
      <c r="H3673" s="29"/>
    </row>
    <row r="3674" spans="1:8" s="30" customFormat="1">
      <c r="A3674" s="85">
        <v>44897</v>
      </c>
      <c r="B3674" s="65" t="s">
        <v>2027</v>
      </c>
      <c r="C3674" s="35" t="s">
        <v>21</v>
      </c>
      <c r="D3674" s="1064">
        <v>20000</v>
      </c>
      <c r="E3674" s="946"/>
      <c r="F3674" s="27">
        <f t="shared" si="59"/>
        <v>240784560</v>
      </c>
      <c r="G3674" s="1062">
        <v>3</v>
      </c>
      <c r="H3674" s="29"/>
    </row>
    <row r="3675" spans="1:8" s="30" customFormat="1">
      <c r="A3675" s="85">
        <v>44897</v>
      </c>
      <c r="B3675" s="65" t="s">
        <v>2027</v>
      </c>
      <c r="C3675" s="35" t="s">
        <v>21</v>
      </c>
      <c r="D3675" s="1064">
        <v>20000</v>
      </c>
      <c r="E3675" s="946"/>
      <c r="F3675" s="27">
        <f t="shared" si="59"/>
        <v>240804560</v>
      </c>
      <c r="G3675" s="1062">
        <v>3</v>
      </c>
      <c r="H3675" s="29"/>
    </row>
    <row r="3676" spans="1:8" s="30" customFormat="1">
      <c r="A3676" s="85">
        <v>44897</v>
      </c>
      <c r="B3676" s="65" t="s">
        <v>2027</v>
      </c>
      <c r="C3676" s="35" t="s">
        <v>21</v>
      </c>
      <c r="D3676" s="1064">
        <v>20000</v>
      </c>
      <c r="E3676" s="946"/>
      <c r="F3676" s="27">
        <f t="shared" si="59"/>
        <v>240824560</v>
      </c>
      <c r="G3676" s="1062">
        <v>3</v>
      </c>
      <c r="H3676" s="29"/>
    </row>
    <row r="3677" spans="1:8" s="30" customFormat="1">
      <c r="A3677" s="85">
        <v>44897</v>
      </c>
      <c r="B3677" s="65" t="s">
        <v>2027</v>
      </c>
      <c r="C3677" s="35" t="s">
        <v>21</v>
      </c>
      <c r="D3677" s="1064">
        <v>20000</v>
      </c>
      <c r="E3677" s="946"/>
      <c r="F3677" s="27">
        <f t="shared" si="59"/>
        <v>240844560</v>
      </c>
      <c r="G3677" s="1062">
        <v>3</v>
      </c>
      <c r="H3677" s="29"/>
    </row>
    <row r="3678" spans="1:8" s="30" customFormat="1">
      <c r="A3678" s="85">
        <v>44897</v>
      </c>
      <c r="B3678" s="65" t="s">
        <v>2027</v>
      </c>
      <c r="C3678" s="35" t="s">
        <v>21</v>
      </c>
      <c r="D3678" s="1064">
        <v>20000</v>
      </c>
      <c r="E3678" s="946"/>
      <c r="F3678" s="27">
        <f t="shared" si="59"/>
        <v>240864560</v>
      </c>
      <c r="G3678" s="1062">
        <v>3</v>
      </c>
      <c r="H3678" s="29"/>
    </row>
    <row r="3679" spans="1:8" s="30" customFormat="1">
      <c r="A3679" s="85">
        <v>44897</v>
      </c>
      <c r="B3679" s="65" t="s">
        <v>2027</v>
      </c>
      <c r="C3679" s="35" t="s">
        <v>21</v>
      </c>
      <c r="D3679" s="1064">
        <v>20000</v>
      </c>
      <c r="E3679" s="946"/>
      <c r="F3679" s="27">
        <f t="shared" ref="F3679:F3742" si="60">F3678+D3679-E3679</f>
        <v>240884560</v>
      </c>
      <c r="G3679" s="1062">
        <v>3</v>
      </c>
      <c r="H3679" s="29"/>
    </row>
    <row r="3680" spans="1:8" s="30" customFormat="1">
      <c r="A3680" s="85">
        <v>44897</v>
      </c>
      <c r="B3680" s="65" t="s">
        <v>2027</v>
      </c>
      <c r="C3680" s="35" t="s">
        <v>21</v>
      </c>
      <c r="D3680" s="1064">
        <v>20000</v>
      </c>
      <c r="E3680" s="946"/>
      <c r="F3680" s="27">
        <f t="shared" si="60"/>
        <v>240904560</v>
      </c>
      <c r="G3680" s="1062">
        <v>3</v>
      </c>
      <c r="H3680" s="29"/>
    </row>
    <row r="3681" spans="1:8" s="30" customFormat="1">
      <c r="A3681" s="85">
        <v>44897</v>
      </c>
      <c r="B3681" s="65" t="s">
        <v>2027</v>
      </c>
      <c r="C3681" s="35" t="s">
        <v>21</v>
      </c>
      <c r="D3681" s="1064">
        <v>20000</v>
      </c>
      <c r="E3681" s="946"/>
      <c r="F3681" s="27">
        <f t="shared" si="60"/>
        <v>240924560</v>
      </c>
      <c r="G3681" s="1062">
        <v>3</v>
      </c>
      <c r="H3681" s="29"/>
    </row>
    <row r="3682" spans="1:8" s="30" customFormat="1">
      <c r="A3682" s="85">
        <v>44897</v>
      </c>
      <c r="B3682" s="65" t="s">
        <v>2027</v>
      </c>
      <c r="C3682" s="35" t="s">
        <v>21</v>
      </c>
      <c r="D3682" s="1064">
        <v>20000</v>
      </c>
      <c r="E3682" s="946"/>
      <c r="F3682" s="27">
        <f t="shared" si="60"/>
        <v>240944560</v>
      </c>
      <c r="G3682" s="1062">
        <v>3</v>
      </c>
      <c r="H3682" s="29"/>
    </row>
    <row r="3683" spans="1:8" s="30" customFormat="1">
      <c r="A3683" s="85">
        <v>44897</v>
      </c>
      <c r="B3683" s="65" t="s">
        <v>2027</v>
      </c>
      <c r="C3683" s="35" t="s">
        <v>21</v>
      </c>
      <c r="D3683" s="1064">
        <v>20000</v>
      </c>
      <c r="E3683" s="946"/>
      <c r="F3683" s="27">
        <f t="shared" si="60"/>
        <v>240964560</v>
      </c>
      <c r="G3683" s="1062">
        <v>3</v>
      </c>
      <c r="H3683" s="29"/>
    </row>
    <row r="3684" spans="1:8" s="30" customFormat="1">
      <c r="A3684" s="85">
        <v>44897</v>
      </c>
      <c r="B3684" s="65" t="s">
        <v>2027</v>
      </c>
      <c r="C3684" s="35" t="s">
        <v>21</v>
      </c>
      <c r="D3684" s="1064">
        <v>20000</v>
      </c>
      <c r="E3684" s="946"/>
      <c r="F3684" s="27">
        <f t="shared" si="60"/>
        <v>240984560</v>
      </c>
      <c r="G3684" s="1062">
        <v>3</v>
      </c>
      <c r="H3684" s="29"/>
    </row>
    <row r="3685" spans="1:8" s="30" customFormat="1">
      <c r="A3685" s="85">
        <v>44897</v>
      </c>
      <c r="B3685" s="65" t="s">
        <v>2027</v>
      </c>
      <c r="C3685" s="35" t="s">
        <v>2014</v>
      </c>
      <c r="D3685" s="1064">
        <v>100000</v>
      </c>
      <c r="E3685" s="946"/>
      <c r="F3685" s="27">
        <f t="shared" si="60"/>
        <v>241084560</v>
      </c>
      <c r="G3685" s="1062">
        <v>3</v>
      </c>
      <c r="H3685" s="29"/>
    </row>
    <row r="3686" spans="1:8" s="30" customFormat="1">
      <c r="A3686" s="85">
        <v>44897</v>
      </c>
      <c r="B3686" s="65" t="s">
        <v>2027</v>
      </c>
      <c r="C3686" s="35" t="s">
        <v>2020</v>
      </c>
      <c r="D3686" s="1064">
        <v>300000</v>
      </c>
      <c r="E3686" s="946"/>
      <c r="F3686" s="27">
        <f t="shared" si="60"/>
        <v>241384560</v>
      </c>
      <c r="G3686" s="1062">
        <v>3</v>
      </c>
      <c r="H3686" s="29"/>
    </row>
    <row r="3687" spans="1:8" s="30" customFormat="1">
      <c r="A3687" s="85">
        <v>44898</v>
      </c>
      <c r="B3687" s="65" t="s">
        <v>2028</v>
      </c>
      <c r="C3687" s="35" t="s">
        <v>21</v>
      </c>
      <c r="D3687" s="1064">
        <v>20000</v>
      </c>
      <c r="E3687" s="946"/>
      <c r="F3687" s="27">
        <f t="shared" si="60"/>
        <v>241404560</v>
      </c>
      <c r="G3687" s="1062">
        <v>3</v>
      </c>
      <c r="H3687" s="29"/>
    </row>
    <row r="3688" spans="1:8" s="30" customFormat="1" ht="25.5">
      <c r="A3688" s="85">
        <v>44898</v>
      </c>
      <c r="B3688" s="65" t="s">
        <v>2028</v>
      </c>
      <c r="C3688" s="24" t="s">
        <v>2478</v>
      </c>
      <c r="D3688" s="1064">
        <v>200000</v>
      </c>
      <c r="E3688" s="946"/>
      <c r="F3688" s="27">
        <f t="shared" si="60"/>
        <v>241604560</v>
      </c>
      <c r="G3688" s="1062">
        <v>3</v>
      </c>
      <c r="H3688" s="29"/>
    </row>
    <row r="3689" spans="1:8" s="30" customFormat="1">
      <c r="A3689" s="85">
        <v>44898</v>
      </c>
      <c r="B3689" s="65" t="s">
        <v>2028</v>
      </c>
      <c r="C3689" s="35" t="s">
        <v>21</v>
      </c>
      <c r="D3689" s="1064">
        <v>20000</v>
      </c>
      <c r="E3689" s="946"/>
      <c r="F3689" s="27">
        <f t="shared" si="60"/>
        <v>241624560</v>
      </c>
      <c r="G3689" s="1062">
        <v>3</v>
      </c>
      <c r="H3689" s="29"/>
    </row>
    <row r="3690" spans="1:8" s="30" customFormat="1">
      <c r="A3690" s="85">
        <v>44898</v>
      </c>
      <c r="B3690" s="65" t="s">
        <v>2028</v>
      </c>
      <c r="C3690" s="35" t="s">
        <v>21</v>
      </c>
      <c r="D3690" s="1064">
        <v>20000</v>
      </c>
      <c r="E3690" s="946"/>
      <c r="F3690" s="27">
        <f t="shared" si="60"/>
        <v>241644560</v>
      </c>
      <c r="G3690" s="1062">
        <v>3</v>
      </c>
      <c r="H3690" s="29"/>
    </row>
    <row r="3691" spans="1:8" s="30" customFormat="1">
      <c r="A3691" s="85">
        <v>44898</v>
      </c>
      <c r="B3691" s="65" t="s">
        <v>2028</v>
      </c>
      <c r="C3691" s="35" t="s">
        <v>21</v>
      </c>
      <c r="D3691" s="1064">
        <v>20000</v>
      </c>
      <c r="E3691" s="946"/>
      <c r="F3691" s="27">
        <f t="shared" si="60"/>
        <v>241664560</v>
      </c>
      <c r="G3691" s="1062">
        <v>3</v>
      </c>
      <c r="H3691" s="29"/>
    </row>
    <row r="3692" spans="1:8" s="30" customFormat="1">
      <c r="A3692" s="85">
        <v>44898</v>
      </c>
      <c r="B3692" s="65" t="s">
        <v>2028</v>
      </c>
      <c r="C3692" s="35" t="s">
        <v>21</v>
      </c>
      <c r="D3692" s="1064">
        <v>20000</v>
      </c>
      <c r="E3692" s="946"/>
      <c r="F3692" s="27">
        <f t="shared" si="60"/>
        <v>241684560</v>
      </c>
      <c r="G3692" s="1062">
        <v>3</v>
      </c>
      <c r="H3692" s="29"/>
    </row>
    <row r="3693" spans="1:8" s="30" customFormat="1">
      <c r="A3693" s="85">
        <v>44898</v>
      </c>
      <c r="B3693" s="65" t="s">
        <v>2028</v>
      </c>
      <c r="C3693" s="35" t="s">
        <v>21</v>
      </c>
      <c r="D3693" s="1064">
        <v>20000</v>
      </c>
      <c r="E3693" s="946"/>
      <c r="F3693" s="27">
        <f t="shared" si="60"/>
        <v>241704560</v>
      </c>
      <c r="G3693" s="1062">
        <v>3</v>
      </c>
      <c r="H3693" s="29"/>
    </row>
    <row r="3694" spans="1:8" s="30" customFormat="1">
      <c r="A3694" s="85">
        <v>44898</v>
      </c>
      <c r="B3694" s="65" t="s">
        <v>2028</v>
      </c>
      <c r="C3694" s="35" t="s">
        <v>21</v>
      </c>
      <c r="D3694" s="1064">
        <v>10000</v>
      </c>
      <c r="E3694" s="946"/>
      <c r="F3694" s="27">
        <f t="shared" si="60"/>
        <v>241714560</v>
      </c>
      <c r="G3694" s="1062">
        <v>3</v>
      </c>
      <c r="H3694" s="29"/>
    </row>
    <row r="3695" spans="1:8" s="30" customFormat="1">
      <c r="A3695" s="85">
        <v>44898</v>
      </c>
      <c r="B3695" s="65" t="s">
        <v>2028</v>
      </c>
      <c r="C3695" s="35" t="s">
        <v>21</v>
      </c>
      <c r="D3695" s="1064">
        <v>20000</v>
      </c>
      <c r="E3695" s="946"/>
      <c r="F3695" s="27">
        <f t="shared" si="60"/>
        <v>241734560</v>
      </c>
      <c r="G3695" s="1062">
        <v>3</v>
      </c>
      <c r="H3695" s="29"/>
    </row>
    <row r="3696" spans="1:8" s="30" customFormat="1">
      <c r="A3696" s="85">
        <v>44898</v>
      </c>
      <c r="B3696" s="65" t="s">
        <v>2028</v>
      </c>
      <c r="C3696" s="35" t="s">
        <v>21</v>
      </c>
      <c r="D3696" s="1064">
        <v>20000</v>
      </c>
      <c r="E3696" s="946"/>
      <c r="F3696" s="27">
        <f t="shared" si="60"/>
        <v>241754560</v>
      </c>
      <c r="G3696" s="1062">
        <v>3</v>
      </c>
      <c r="H3696" s="29"/>
    </row>
    <row r="3697" spans="1:8" s="30" customFormat="1">
      <c r="A3697" s="85">
        <v>44898</v>
      </c>
      <c r="B3697" s="65" t="s">
        <v>2028</v>
      </c>
      <c r="C3697" s="35" t="s">
        <v>21</v>
      </c>
      <c r="D3697" s="1064">
        <v>20000</v>
      </c>
      <c r="E3697" s="946"/>
      <c r="F3697" s="27">
        <f t="shared" si="60"/>
        <v>241774560</v>
      </c>
      <c r="G3697" s="1062">
        <v>3</v>
      </c>
      <c r="H3697" s="29"/>
    </row>
    <row r="3698" spans="1:8" s="30" customFormat="1">
      <c r="A3698" s="85">
        <v>44898</v>
      </c>
      <c r="B3698" s="65" t="s">
        <v>2028</v>
      </c>
      <c r="C3698" s="35" t="s">
        <v>21</v>
      </c>
      <c r="D3698" s="1064">
        <v>20000</v>
      </c>
      <c r="E3698" s="946"/>
      <c r="F3698" s="27">
        <f t="shared" si="60"/>
        <v>241794560</v>
      </c>
      <c r="G3698" s="1062">
        <v>3</v>
      </c>
      <c r="H3698" s="29"/>
    </row>
    <row r="3699" spans="1:8" s="30" customFormat="1">
      <c r="A3699" s="85">
        <v>44898</v>
      </c>
      <c r="B3699" s="65" t="s">
        <v>2028</v>
      </c>
      <c r="C3699" s="35" t="s">
        <v>21</v>
      </c>
      <c r="D3699" s="1064">
        <v>20000</v>
      </c>
      <c r="E3699" s="946"/>
      <c r="F3699" s="27">
        <f t="shared" si="60"/>
        <v>241814560</v>
      </c>
      <c r="G3699" s="1062">
        <v>3</v>
      </c>
      <c r="H3699" s="29"/>
    </row>
    <row r="3700" spans="1:8" s="30" customFormat="1">
      <c r="A3700" s="85">
        <v>44898</v>
      </c>
      <c r="B3700" s="65" t="s">
        <v>2028</v>
      </c>
      <c r="C3700" s="35" t="s">
        <v>21</v>
      </c>
      <c r="D3700" s="1064">
        <v>20000</v>
      </c>
      <c r="E3700" s="946"/>
      <c r="F3700" s="27">
        <f t="shared" si="60"/>
        <v>241834560</v>
      </c>
      <c r="G3700" s="1062">
        <v>3</v>
      </c>
      <c r="H3700" s="29"/>
    </row>
    <row r="3701" spans="1:8" s="30" customFormat="1">
      <c r="A3701" s="85">
        <v>44898</v>
      </c>
      <c r="B3701" s="65" t="s">
        <v>2028</v>
      </c>
      <c r="C3701" s="35" t="s">
        <v>21</v>
      </c>
      <c r="D3701" s="1064">
        <v>20000</v>
      </c>
      <c r="E3701" s="946"/>
      <c r="F3701" s="27">
        <f t="shared" si="60"/>
        <v>241854560</v>
      </c>
      <c r="G3701" s="1062">
        <v>3</v>
      </c>
      <c r="H3701" s="29"/>
    </row>
    <row r="3702" spans="1:8" s="30" customFormat="1">
      <c r="A3702" s="85">
        <v>44898</v>
      </c>
      <c r="B3702" s="65" t="s">
        <v>2028</v>
      </c>
      <c r="C3702" s="35" t="s">
        <v>21</v>
      </c>
      <c r="D3702" s="1064">
        <v>20000</v>
      </c>
      <c r="E3702" s="946"/>
      <c r="F3702" s="27">
        <f t="shared" si="60"/>
        <v>241874560</v>
      </c>
      <c r="G3702" s="1062">
        <v>3</v>
      </c>
      <c r="H3702" s="29"/>
    </row>
    <row r="3703" spans="1:8" s="30" customFormat="1">
      <c r="A3703" s="85">
        <v>44898</v>
      </c>
      <c r="B3703" s="65" t="s">
        <v>2028</v>
      </c>
      <c r="C3703" s="35" t="s">
        <v>21</v>
      </c>
      <c r="D3703" s="1064">
        <v>20000</v>
      </c>
      <c r="E3703" s="946"/>
      <c r="F3703" s="27">
        <f t="shared" si="60"/>
        <v>241894560</v>
      </c>
      <c r="G3703" s="1062">
        <v>3</v>
      </c>
      <c r="H3703" s="29"/>
    </row>
    <row r="3704" spans="1:8" s="30" customFormat="1">
      <c r="A3704" s="85">
        <v>44898</v>
      </c>
      <c r="B3704" s="65" t="s">
        <v>2028</v>
      </c>
      <c r="C3704" s="35" t="s">
        <v>21</v>
      </c>
      <c r="D3704" s="1064">
        <v>20000</v>
      </c>
      <c r="E3704" s="946"/>
      <c r="F3704" s="27">
        <f t="shared" si="60"/>
        <v>241914560</v>
      </c>
      <c r="G3704" s="1062">
        <v>3</v>
      </c>
      <c r="H3704" s="29"/>
    </row>
    <row r="3705" spans="1:8" s="30" customFormat="1">
      <c r="A3705" s="85">
        <v>44898</v>
      </c>
      <c r="B3705" s="65" t="s">
        <v>2028</v>
      </c>
      <c r="C3705" s="35" t="s">
        <v>21</v>
      </c>
      <c r="D3705" s="1064">
        <v>20000</v>
      </c>
      <c r="E3705" s="946"/>
      <c r="F3705" s="27">
        <f t="shared" si="60"/>
        <v>241934560</v>
      </c>
      <c r="G3705" s="1062">
        <v>3</v>
      </c>
      <c r="H3705" s="29"/>
    </row>
    <row r="3706" spans="1:8" s="30" customFormat="1">
      <c r="A3706" s="85">
        <v>44898</v>
      </c>
      <c r="B3706" s="65" t="s">
        <v>2028</v>
      </c>
      <c r="C3706" s="35" t="s">
        <v>21</v>
      </c>
      <c r="D3706" s="1064">
        <v>20000</v>
      </c>
      <c r="E3706" s="946"/>
      <c r="F3706" s="27">
        <f t="shared" si="60"/>
        <v>241954560</v>
      </c>
      <c r="G3706" s="1062">
        <v>3</v>
      </c>
      <c r="H3706" s="29"/>
    </row>
    <row r="3707" spans="1:8" s="30" customFormat="1">
      <c r="A3707" s="85">
        <v>44898</v>
      </c>
      <c r="B3707" s="65" t="s">
        <v>2028</v>
      </c>
      <c r="C3707" s="35" t="s">
        <v>21</v>
      </c>
      <c r="D3707" s="1064">
        <v>20000</v>
      </c>
      <c r="E3707" s="946"/>
      <c r="F3707" s="27">
        <f t="shared" si="60"/>
        <v>241974560</v>
      </c>
      <c r="G3707" s="1062">
        <v>3</v>
      </c>
      <c r="H3707" s="29"/>
    </row>
    <row r="3708" spans="1:8" s="30" customFormat="1">
      <c r="A3708" s="85">
        <v>44898</v>
      </c>
      <c r="B3708" s="65" t="s">
        <v>2028</v>
      </c>
      <c r="C3708" s="35" t="s">
        <v>21</v>
      </c>
      <c r="D3708" s="1064">
        <v>20000</v>
      </c>
      <c r="E3708" s="946"/>
      <c r="F3708" s="27">
        <f t="shared" si="60"/>
        <v>241994560</v>
      </c>
      <c r="G3708" s="1062">
        <v>3</v>
      </c>
      <c r="H3708" s="29"/>
    </row>
    <row r="3709" spans="1:8" s="30" customFormat="1">
      <c r="A3709" s="85">
        <v>44898</v>
      </c>
      <c r="B3709" s="65" t="s">
        <v>2028</v>
      </c>
      <c r="C3709" s="35" t="s">
        <v>21</v>
      </c>
      <c r="D3709" s="1064">
        <v>20000</v>
      </c>
      <c r="E3709" s="946"/>
      <c r="F3709" s="27">
        <f t="shared" si="60"/>
        <v>242014560</v>
      </c>
      <c r="G3709" s="1062">
        <v>3</v>
      </c>
      <c r="H3709" s="29"/>
    </row>
    <row r="3710" spans="1:8" s="30" customFormat="1">
      <c r="A3710" s="85">
        <v>44898</v>
      </c>
      <c r="B3710" s="65" t="s">
        <v>2028</v>
      </c>
      <c r="C3710" s="35" t="s">
        <v>21</v>
      </c>
      <c r="D3710" s="1064">
        <v>20000</v>
      </c>
      <c r="E3710" s="946"/>
      <c r="F3710" s="27">
        <f t="shared" si="60"/>
        <v>242034560</v>
      </c>
      <c r="G3710" s="1062">
        <v>3</v>
      </c>
      <c r="H3710" s="29"/>
    </row>
    <row r="3711" spans="1:8" s="30" customFormat="1">
      <c r="A3711" s="85">
        <v>44898</v>
      </c>
      <c r="B3711" s="65" t="s">
        <v>2028</v>
      </c>
      <c r="C3711" s="35" t="s">
        <v>21</v>
      </c>
      <c r="D3711" s="1064">
        <v>20000</v>
      </c>
      <c r="E3711" s="946"/>
      <c r="F3711" s="27">
        <f t="shared" si="60"/>
        <v>242054560</v>
      </c>
      <c r="G3711" s="1062">
        <v>3</v>
      </c>
      <c r="H3711" s="29"/>
    </row>
    <row r="3712" spans="1:8" s="30" customFormat="1">
      <c r="A3712" s="85">
        <v>44898</v>
      </c>
      <c r="B3712" s="65" t="s">
        <v>2028</v>
      </c>
      <c r="C3712" s="35" t="s">
        <v>21</v>
      </c>
      <c r="D3712" s="1064">
        <v>20000</v>
      </c>
      <c r="E3712" s="946"/>
      <c r="F3712" s="27">
        <f t="shared" si="60"/>
        <v>242074560</v>
      </c>
      <c r="G3712" s="1062">
        <v>3</v>
      </c>
      <c r="H3712" s="29"/>
    </row>
    <row r="3713" spans="1:8" s="30" customFormat="1">
      <c r="A3713" s="85">
        <v>44898</v>
      </c>
      <c r="B3713" s="65" t="s">
        <v>2028</v>
      </c>
      <c r="C3713" s="35" t="s">
        <v>21</v>
      </c>
      <c r="D3713" s="1064">
        <v>20000</v>
      </c>
      <c r="E3713" s="946"/>
      <c r="F3713" s="27">
        <f t="shared" si="60"/>
        <v>242094560</v>
      </c>
      <c r="G3713" s="1062">
        <v>3</v>
      </c>
      <c r="H3713" s="29"/>
    </row>
    <row r="3714" spans="1:8" s="30" customFormat="1">
      <c r="A3714" s="85">
        <v>44898</v>
      </c>
      <c r="B3714" s="65" t="s">
        <v>2028</v>
      </c>
      <c r="C3714" s="35" t="s">
        <v>21</v>
      </c>
      <c r="D3714" s="1064">
        <v>20000</v>
      </c>
      <c r="E3714" s="946"/>
      <c r="F3714" s="27">
        <f t="shared" si="60"/>
        <v>242114560</v>
      </c>
      <c r="G3714" s="1062">
        <v>3</v>
      </c>
      <c r="H3714" s="29"/>
    </row>
    <row r="3715" spans="1:8" s="30" customFormat="1">
      <c r="A3715" s="85">
        <v>44898</v>
      </c>
      <c r="B3715" s="65" t="s">
        <v>2028</v>
      </c>
      <c r="C3715" s="35" t="s">
        <v>21</v>
      </c>
      <c r="D3715" s="1064">
        <v>20000</v>
      </c>
      <c r="E3715" s="946"/>
      <c r="F3715" s="27">
        <f t="shared" si="60"/>
        <v>242134560</v>
      </c>
      <c r="G3715" s="1062">
        <v>3</v>
      </c>
      <c r="H3715" s="29"/>
    </row>
    <row r="3716" spans="1:8" s="30" customFormat="1">
      <c r="A3716" s="85">
        <v>44898</v>
      </c>
      <c r="B3716" s="65" t="s">
        <v>2028</v>
      </c>
      <c r="C3716" s="35" t="s">
        <v>21</v>
      </c>
      <c r="D3716" s="1064">
        <v>20000</v>
      </c>
      <c r="E3716" s="946"/>
      <c r="F3716" s="27">
        <f t="shared" si="60"/>
        <v>242154560</v>
      </c>
      <c r="G3716" s="1062">
        <v>3</v>
      </c>
      <c r="H3716" s="29"/>
    </row>
    <row r="3717" spans="1:8" s="30" customFormat="1">
      <c r="A3717" s="85">
        <v>44898</v>
      </c>
      <c r="B3717" s="65" t="s">
        <v>2028</v>
      </c>
      <c r="C3717" s="35" t="s">
        <v>21</v>
      </c>
      <c r="D3717" s="1064">
        <v>20000</v>
      </c>
      <c r="E3717" s="946"/>
      <c r="F3717" s="27">
        <f t="shared" si="60"/>
        <v>242174560</v>
      </c>
      <c r="G3717" s="1062">
        <v>3</v>
      </c>
      <c r="H3717" s="29"/>
    </row>
    <row r="3718" spans="1:8" s="30" customFormat="1">
      <c r="A3718" s="85">
        <v>44898</v>
      </c>
      <c r="B3718" s="65" t="s">
        <v>2028</v>
      </c>
      <c r="C3718" s="35" t="s">
        <v>21</v>
      </c>
      <c r="D3718" s="1064">
        <v>20000</v>
      </c>
      <c r="E3718" s="946"/>
      <c r="F3718" s="27">
        <f t="shared" si="60"/>
        <v>242194560</v>
      </c>
      <c r="G3718" s="1062">
        <v>3</v>
      </c>
      <c r="H3718" s="29"/>
    </row>
    <row r="3719" spans="1:8" s="30" customFormat="1">
      <c r="A3719" s="85">
        <v>44898</v>
      </c>
      <c r="B3719" s="65" t="s">
        <v>2028</v>
      </c>
      <c r="C3719" s="35" t="s">
        <v>21</v>
      </c>
      <c r="D3719" s="1064">
        <v>20000</v>
      </c>
      <c r="E3719" s="946"/>
      <c r="F3719" s="27">
        <f t="shared" si="60"/>
        <v>242214560</v>
      </c>
      <c r="G3719" s="1062">
        <v>3</v>
      </c>
      <c r="H3719" s="29"/>
    </row>
    <row r="3720" spans="1:8" s="30" customFormat="1">
      <c r="A3720" s="85">
        <v>44898</v>
      </c>
      <c r="B3720" s="65" t="s">
        <v>2028</v>
      </c>
      <c r="C3720" s="35" t="s">
        <v>21</v>
      </c>
      <c r="D3720" s="1064">
        <v>20000</v>
      </c>
      <c r="E3720" s="946"/>
      <c r="F3720" s="27">
        <f t="shared" si="60"/>
        <v>242234560</v>
      </c>
      <c r="G3720" s="1062">
        <v>3</v>
      </c>
      <c r="H3720" s="29"/>
    </row>
    <row r="3721" spans="1:8" s="30" customFormat="1">
      <c r="A3721" s="85">
        <v>44898</v>
      </c>
      <c r="B3721" s="65" t="s">
        <v>2028</v>
      </c>
      <c r="C3721" s="35" t="s">
        <v>21</v>
      </c>
      <c r="D3721" s="1064">
        <v>20000</v>
      </c>
      <c r="E3721" s="946"/>
      <c r="F3721" s="27">
        <f t="shared" si="60"/>
        <v>242254560</v>
      </c>
      <c r="G3721" s="1062">
        <v>3</v>
      </c>
      <c r="H3721" s="29"/>
    </row>
    <row r="3722" spans="1:8" s="30" customFormat="1">
      <c r="A3722" s="85">
        <v>44898</v>
      </c>
      <c r="B3722" s="65" t="s">
        <v>2028</v>
      </c>
      <c r="C3722" s="35" t="s">
        <v>21</v>
      </c>
      <c r="D3722" s="1064">
        <v>20000</v>
      </c>
      <c r="E3722" s="946"/>
      <c r="F3722" s="27">
        <f t="shared" si="60"/>
        <v>242274560</v>
      </c>
      <c r="G3722" s="1062">
        <v>3</v>
      </c>
      <c r="H3722" s="29"/>
    </row>
    <row r="3723" spans="1:8" s="30" customFormat="1">
      <c r="A3723" s="85">
        <v>44898</v>
      </c>
      <c r="B3723" s="65" t="s">
        <v>2028</v>
      </c>
      <c r="C3723" s="35" t="s">
        <v>21</v>
      </c>
      <c r="D3723" s="1064">
        <v>20000</v>
      </c>
      <c r="E3723" s="946"/>
      <c r="F3723" s="27">
        <f t="shared" si="60"/>
        <v>242294560</v>
      </c>
      <c r="G3723" s="1062">
        <v>3</v>
      </c>
      <c r="H3723" s="29"/>
    </row>
    <row r="3724" spans="1:8" s="30" customFormat="1">
      <c r="A3724" s="85">
        <v>44898</v>
      </c>
      <c r="B3724" s="65" t="s">
        <v>2028</v>
      </c>
      <c r="C3724" s="35" t="s">
        <v>21</v>
      </c>
      <c r="D3724" s="1064">
        <v>20000</v>
      </c>
      <c r="E3724" s="946"/>
      <c r="F3724" s="27">
        <f t="shared" si="60"/>
        <v>242314560</v>
      </c>
      <c r="G3724" s="1062">
        <v>3</v>
      </c>
      <c r="H3724" s="29"/>
    </row>
    <row r="3725" spans="1:8" s="30" customFormat="1">
      <c r="A3725" s="85">
        <v>44898</v>
      </c>
      <c r="B3725" s="65" t="s">
        <v>2028</v>
      </c>
      <c r="C3725" s="35" t="s">
        <v>21</v>
      </c>
      <c r="D3725" s="1064">
        <v>20000</v>
      </c>
      <c r="E3725" s="946"/>
      <c r="F3725" s="27">
        <f t="shared" si="60"/>
        <v>242334560</v>
      </c>
      <c r="G3725" s="1062">
        <v>3</v>
      </c>
      <c r="H3725" s="29"/>
    </row>
    <row r="3726" spans="1:8" s="30" customFormat="1">
      <c r="A3726" s="85">
        <v>44898</v>
      </c>
      <c r="B3726" s="65" t="s">
        <v>2028</v>
      </c>
      <c r="C3726" s="35" t="s">
        <v>21</v>
      </c>
      <c r="D3726" s="1064">
        <v>20000</v>
      </c>
      <c r="E3726" s="946"/>
      <c r="F3726" s="27">
        <f t="shared" si="60"/>
        <v>242354560</v>
      </c>
      <c r="G3726" s="1062">
        <v>3</v>
      </c>
      <c r="H3726" s="29"/>
    </row>
    <row r="3727" spans="1:8" s="30" customFormat="1">
      <c r="A3727" s="85">
        <v>44898</v>
      </c>
      <c r="B3727" s="65" t="s">
        <v>2028</v>
      </c>
      <c r="C3727" s="35" t="s">
        <v>21</v>
      </c>
      <c r="D3727" s="1064">
        <v>20000</v>
      </c>
      <c r="E3727" s="946"/>
      <c r="F3727" s="27">
        <f t="shared" si="60"/>
        <v>242374560</v>
      </c>
      <c r="G3727" s="1062">
        <v>3</v>
      </c>
      <c r="H3727" s="29"/>
    </row>
    <row r="3728" spans="1:8" s="30" customFormat="1">
      <c r="A3728" s="85">
        <v>44899</v>
      </c>
      <c r="B3728" s="65" t="s">
        <v>2029</v>
      </c>
      <c r="C3728" s="35" t="s">
        <v>21</v>
      </c>
      <c r="D3728" s="1064">
        <v>5000</v>
      </c>
      <c r="E3728" s="946"/>
      <c r="F3728" s="27">
        <f t="shared" si="60"/>
        <v>242379560</v>
      </c>
      <c r="G3728" s="1062">
        <v>3</v>
      </c>
      <c r="H3728" s="29"/>
    </row>
    <row r="3729" spans="1:8" s="30" customFormat="1">
      <c r="A3729" s="85">
        <v>44899</v>
      </c>
      <c r="B3729" s="65" t="s">
        <v>2029</v>
      </c>
      <c r="C3729" s="35" t="s">
        <v>21</v>
      </c>
      <c r="D3729" s="1064">
        <v>20000</v>
      </c>
      <c r="E3729" s="946"/>
      <c r="F3729" s="27">
        <f t="shared" si="60"/>
        <v>242399560</v>
      </c>
      <c r="G3729" s="1062">
        <v>3</v>
      </c>
      <c r="H3729" s="29"/>
    </row>
    <row r="3730" spans="1:8" s="30" customFormat="1">
      <c r="A3730" s="85">
        <v>44899</v>
      </c>
      <c r="B3730" s="65" t="s">
        <v>2029</v>
      </c>
      <c r="C3730" s="35" t="s">
        <v>21</v>
      </c>
      <c r="D3730" s="1064">
        <v>20000</v>
      </c>
      <c r="E3730" s="946"/>
      <c r="F3730" s="27">
        <f t="shared" si="60"/>
        <v>242419560</v>
      </c>
      <c r="G3730" s="1062">
        <v>3</v>
      </c>
      <c r="H3730" s="29"/>
    </row>
    <row r="3731" spans="1:8" s="30" customFormat="1">
      <c r="A3731" s="85">
        <v>44899</v>
      </c>
      <c r="B3731" s="65" t="s">
        <v>2029</v>
      </c>
      <c r="C3731" s="35" t="s">
        <v>21</v>
      </c>
      <c r="D3731" s="1064">
        <v>20000</v>
      </c>
      <c r="E3731" s="946"/>
      <c r="F3731" s="27">
        <f t="shared" si="60"/>
        <v>242439560</v>
      </c>
      <c r="G3731" s="1062">
        <v>3</v>
      </c>
      <c r="H3731" s="29"/>
    </row>
    <row r="3732" spans="1:8" s="30" customFormat="1">
      <c r="A3732" s="85">
        <v>44899</v>
      </c>
      <c r="B3732" s="65" t="s">
        <v>2029</v>
      </c>
      <c r="C3732" s="35" t="s">
        <v>21</v>
      </c>
      <c r="D3732" s="1064">
        <v>20000</v>
      </c>
      <c r="E3732" s="946"/>
      <c r="F3732" s="27">
        <f t="shared" si="60"/>
        <v>242459560</v>
      </c>
      <c r="G3732" s="1062">
        <v>3</v>
      </c>
      <c r="H3732" s="29"/>
    </row>
    <row r="3733" spans="1:8" s="30" customFormat="1">
      <c r="A3733" s="85">
        <v>44899</v>
      </c>
      <c r="B3733" s="65" t="s">
        <v>2029</v>
      </c>
      <c r="C3733" s="35" t="s">
        <v>21</v>
      </c>
      <c r="D3733" s="1064">
        <v>20000</v>
      </c>
      <c r="E3733" s="946"/>
      <c r="F3733" s="27">
        <f t="shared" si="60"/>
        <v>242479560</v>
      </c>
      <c r="G3733" s="1062">
        <v>3</v>
      </c>
      <c r="H3733" s="29"/>
    </row>
    <row r="3734" spans="1:8" s="30" customFormat="1">
      <c r="A3734" s="85">
        <v>44899</v>
      </c>
      <c r="B3734" s="65" t="s">
        <v>2029</v>
      </c>
      <c r="C3734" s="35" t="s">
        <v>21</v>
      </c>
      <c r="D3734" s="1064">
        <v>20000</v>
      </c>
      <c r="E3734" s="946"/>
      <c r="F3734" s="27">
        <f t="shared" si="60"/>
        <v>242499560</v>
      </c>
      <c r="G3734" s="1062">
        <v>3</v>
      </c>
      <c r="H3734" s="29"/>
    </row>
    <row r="3735" spans="1:8" s="30" customFormat="1">
      <c r="A3735" s="85">
        <v>44899</v>
      </c>
      <c r="B3735" s="65" t="s">
        <v>2029</v>
      </c>
      <c r="C3735" s="35" t="s">
        <v>21</v>
      </c>
      <c r="D3735" s="1064">
        <v>20000</v>
      </c>
      <c r="E3735" s="946"/>
      <c r="F3735" s="27">
        <f t="shared" si="60"/>
        <v>242519560</v>
      </c>
      <c r="G3735" s="1062">
        <v>3</v>
      </c>
      <c r="H3735" s="29"/>
    </row>
    <row r="3736" spans="1:8" s="30" customFormat="1">
      <c r="A3736" s="85">
        <v>44899</v>
      </c>
      <c r="B3736" s="65" t="s">
        <v>2029</v>
      </c>
      <c r="C3736" s="35" t="s">
        <v>21</v>
      </c>
      <c r="D3736" s="1064">
        <v>20000</v>
      </c>
      <c r="E3736" s="946"/>
      <c r="F3736" s="27">
        <f t="shared" si="60"/>
        <v>242539560</v>
      </c>
      <c r="G3736" s="1062">
        <v>3</v>
      </c>
      <c r="H3736" s="29"/>
    </row>
    <row r="3737" spans="1:8" s="30" customFormat="1">
      <c r="A3737" s="85">
        <v>44899</v>
      </c>
      <c r="B3737" s="65" t="s">
        <v>2029</v>
      </c>
      <c r="C3737" s="35" t="s">
        <v>21</v>
      </c>
      <c r="D3737" s="1064">
        <v>20000</v>
      </c>
      <c r="E3737" s="946"/>
      <c r="F3737" s="27">
        <f t="shared" si="60"/>
        <v>242559560</v>
      </c>
      <c r="G3737" s="1062">
        <v>3</v>
      </c>
      <c r="H3737" s="29"/>
    </row>
    <row r="3738" spans="1:8" s="30" customFormat="1">
      <c r="A3738" s="85">
        <v>44899</v>
      </c>
      <c r="B3738" s="65" t="s">
        <v>2029</v>
      </c>
      <c r="C3738" s="35" t="s">
        <v>21</v>
      </c>
      <c r="D3738" s="1064">
        <v>20000</v>
      </c>
      <c r="E3738" s="946"/>
      <c r="F3738" s="27">
        <f t="shared" si="60"/>
        <v>242579560</v>
      </c>
      <c r="G3738" s="1062">
        <v>3</v>
      </c>
      <c r="H3738" s="29"/>
    </row>
    <row r="3739" spans="1:8" s="30" customFormat="1">
      <c r="A3739" s="85">
        <v>44899</v>
      </c>
      <c r="B3739" s="65" t="s">
        <v>2029</v>
      </c>
      <c r="C3739" s="35" t="s">
        <v>21</v>
      </c>
      <c r="D3739" s="1064">
        <v>20000</v>
      </c>
      <c r="E3739" s="946"/>
      <c r="F3739" s="27">
        <f t="shared" si="60"/>
        <v>242599560</v>
      </c>
      <c r="G3739" s="1062">
        <v>3</v>
      </c>
      <c r="H3739" s="29"/>
    </row>
    <row r="3740" spans="1:8" s="30" customFormat="1">
      <c r="A3740" s="85">
        <v>44899</v>
      </c>
      <c r="B3740" s="65" t="s">
        <v>2029</v>
      </c>
      <c r="C3740" s="35" t="s">
        <v>21</v>
      </c>
      <c r="D3740" s="1064">
        <v>20000</v>
      </c>
      <c r="E3740" s="946"/>
      <c r="F3740" s="27">
        <f t="shared" si="60"/>
        <v>242619560</v>
      </c>
      <c r="G3740" s="1062">
        <v>3</v>
      </c>
      <c r="H3740" s="29"/>
    </row>
    <row r="3741" spans="1:8" s="30" customFormat="1">
      <c r="A3741" s="85">
        <v>44899</v>
      </c>
      <c r="B3741" s="65" t="s">
        <v>2029</v>
      </c>
      <c r="C3741" s="35" t="s">
        <v>21</v>
      </c>
      <c r="D3741" s="1064">
        <v>20000</v>
      </c>
      <c r="E3741" s="946"/>
      <c r="F3741" s="27">
        <f t="shared" si="60"/>
        <v>242639560</v>
      </c>
      <c r="G3741" s="1062">
        <v>3</v>
      </c>
      <c r="H3741" s="29"/>
    </row>
    <row r="3742" spans="1:8" s="30" customFormat="1">
      <c r="A3742" s="85">
        <v>44899</v>
      </c>
      <c r="B3742" s="65" t="s">
        <v>2029</v>
      </c>
      <c r="C3742" s="35" t="s">
        <v>21</v>
      </c>
      <c r="D3742" s="1064">
        <v>20000</v>
      </c>
      <c r="E3742" s="946"/>
      <c r="F3742" s="27">
        <f t="shared" si="60"/>
        <v>242659560</v>
      </c>
      <c r="G3742" s="1062">
        <v>3</v>
      </c>
      <c r="H3742" s="29"/>
    </row>
    <row r="3743" spans="1:8" s="30" customFormat="1">
      <c r="A3743" s="85">
        <v>44899</v>
      </c>
      <c r="B3743" s="65" t="s">
        <v>2029</v>
      </c>
      <c r="C3743" s="35" t="s">
        <v>21</v>
      </c>
      <c r="D3743" s="1064">
        <v>20000</v>
      </c>
      <c r="E3743" s="946"/>
      <c r="F3743" s="27">
        <f t="shared" ref="F3743:F3806" si="61">F3742+D3743-E3743</f>
        <v>242679560</v>
      </c>
      <c r="G3743" s="1062">
        <v>3</v>
      </c>
      <c r="H3743" s="29"/>
    </row>
    <row r="3744" spans="1:8" s="30" customFormat="1">
      <c r="A3744" s="85">
        <v>44899</v>
      </c>
      <c r="B3744" s="65" t="s">
        <v>2029</v>
      </c>
      <c r="C3744" s="35" t="s">
        <v>21</v>
      </c>
      <c r="D3744" s="1064">
        <v>20000</v>
      </c>
      <c r="E3744" s="946"/>
      <c r="F3744" s="27">
        <f t="shared" si="61"/>
        <v>242699560</v>
      </c>
      <c r="G3744" s="1062">
        <v>3</v>
      </c>
      <c r="H3744" s="29"/>
    </row>
    <row r="3745" spans="1:8" s="30" customFormat="1">
      <c r="A3745" s="85">
        <v>44899</v>
      </c>
      <c r="B3745" s="65" t="s">
        <v>2029</v>
      </c>
      <c r="C3745" s="35" t="s">
        <v>21</v>
      </c>
      <c r="D3745" s="1064">
        <v>20000</v>
      </c>
      <c r="E3745" s="946"/>
      <c r="F3745" s="27">
        <f t="shared" si="61"/>
        <v>242719560</v>
      </c>
      <c r="G3745" s="1062">
        <v>3</v>
      </c>
      <c r="H3745" s="29"/>
    </row>
    <row r="3746" spans="1:8" s="30" customFormat="1">
      <c r="A3746" s="85">
        <v>44899</v>
      </c>
      <c r="B3746" s="65" t="s">
        <v>2029</v>
      </c>
      <c r="C3746" s="35" t="s">
        <v>21</v>
      </c>
      <c r="D3746" s="1064">
        <v>20000</v>
      </c>
      <c r="E3746" s="946"/>
      <c r="F3746" s="27">
        <f t="shared" si="61"/>
        <v>242739560</v>
      </c>
      <c r="G3746" s="1062">
        <v>3</v>
      </c>
      <c r="H3746" s="29"/>
    </row>
    <row r="3747" spans="1:8" s="30" customFormat="1">
      <c r="A3747" s="85">
        <v>44899</v>
      </c>
      <c r="B3747" s="65" t="s">
        <v>2029</v>
      </c>
      <c r="C3747" s="35" t="s">
        <v>21</v>
      </c>
      <c r="D3747" s="1064">
        <v>20000</v>
      </c>
      <c r="E3747" s="946"/>
      <c r="F3747" s="27">
        <f t="shared" si="61"/>
        <v>242759560</v>
      </c>
      <c r="G3747" s="1062">
        <v>3</v>
      </c>
      <c r="H3747" s="29"/>
    </row>
    <row r="3748" spans="1:8" s="30" customFormat="1">
      <c r="A3748" s="85">
        <v>44899</v>
      </c>
      <c r="B3748" s="65" t="s">
        <v>2029</v>
      </c>
      <c r="C3748" s="35" t="s">
        <v>21</v>
      </c>
      <c r="D3748" s="1064">
        <v>20000</v>
      </c>
      <c r="E3748" s="946"/>
      <c r="F3748" s="27">
        <f t="shared" si="61"/>
        <v>242779560</v>
      </c>
      <c r="G3748" s="1062">
        <v>3</v>
      </c>
      <c r="H3748" s="29"/>
    </row>
    <row r="3749" spans="1:8" s="30" customFormat="1">
      <c r="A3749" s="85">
        <v>44899</v>
      </c>
      <c r="B3749" s="65" t="s">
        <v>2029</v>
      </c>
      <c r="C3749" s="35" t="s">
        <v>2166</v>
      </c>
      <c r="D3749" s="1064">
        <v>200000</v>
      </c>
      <c r="E3749" s="946"/>
      <c r="F3749" s="27">
        <f t="shared" si="61"/>
        <v>242979560</v>
      </c>
      <c r="G3749" s="1062">
        <v>3</v>
      </c>
      <c r="H3749" s="29"/>
    </row>
    <row r="3750" spans="1:8" s="30" customFormat="1">
      <c r="A3750" s="85">
        <v>44899</v>
      </c>
      <c r="B3750" s="65" t="s">
        <v>2029</v>
      </c>
      <c r="C3750" s="35" t="s">
        <v>21</v>
      </c>
      <c r="D3750" s="1064">
        <v>20000</v>
      </c>
      <c r="E3750" s="946"/>
      <c r="F3750" s="27">
        <f t="shared" si="61"/>
        <v>242999560</v>
      </c>
      <c r="G3750" s="1062">
        <v>3</v>
      </c>
      <c r="H3750" s="29"/>
    </row>
    <row r="3751" spans="1:8" s="30" customFormat="1">
      <c r="A3751" s="85">
        <v>44899</v>
      </c>
      <c r="B3751" s="65" t="s">
        <v>2029</v>
      </c>
      <c r="C3751" s="35" t="s">
        <v>21</v>
      </c>
      <c r="D3751" s="1064">
        <v>20000</v>
      </c>
      <c r="E3751" s="946"/>
      <c r="F3751" s="27">
        <f t="shared" si="61"/>
        <v>243019560</v>
      </c>
      <c r="G3751" s="1062">
        <v>3</v>
      </c>
      <c r="H3751" s="29"/>
    </row>
    <row r="3752" spans="1:8" s="30" customFormat="1">
      <c r="A3752" s="85">
        <v>44899</v>
      </c>
      <c r="B3752" s="65" t="s">
        <v>2029</v>
      </c>
      <c r="C3752" s="35" t="s">
        <v>21</v>
      </c>
      <c r="D3752" s="1064">
        <v>20000</v>
      </c>
      <c r="E3752" s="946"/>
      <c r="F3752" s="27">
        <f t="shared" si="61"/>
        <v>243039560</v>
      </c>
      <c r="G3752" s="1062">
        <v>3</v>
      </c>
      <c r="H3752" s="29"/>
    </row>
    <row r="3753" spans="1:8" s="30" customFormat="1">
      <c r="A3753" s="85">
        <v>44899</v>
      </c>
      <c r="B3753" s="65" t="s">
        <v>2029</v>
      </c>
      <c r="C3753" s="35" t="s">
        <v>21</v>
      </c>
      <c r="D3753" s="1064">
        <v>20000</v>
      </c>
      <c r="E3753" s="946"/>
      <c r="F3753" s="27">
        <f t="shared" si="61"/>
        <v>243059560</v>
      </c>
      <c r="G3753" s="1062">
        <v>3</v>
      </c>
      <c r="H3753" s="29"/>
    </row>
    <row r="3754" spans="1:8" s="30" customFormat="1">
      <c r="A3754" s="85">
        <v>44899</v>
      </c>
      <c r="B3754" s="65" t="s">
        <v>2029</v>
      </c>
      <c r="C3754" s="35" t="s">
        <v>21</v>
      </c>
      <c r="D3754" s="1064">
        <v>20000</v>
      </c>
      <c r="E3754" s="946"/>
      <c r="F3754" s="27">
        <f t="shared" si="61"/>
        <v>243079560</v>
      </c>
      <c r="G3754" s="1062">
        <v>3</v>
      </c>
      <c r="H3754" s="29"/>
    </row>
    <row r="3755" spans="1:8" s="30" customFormat="1">
      <c r="A3755" s="85">
        <v>44899</v>
      </c>
      <c r="B3755" s="65" t="s">
        <v>2029</v>
      </c>
      <c r="C3755" s="35" t="s">
        <v>21</v>
      </c>
      <c r="D3755" s="1064">
        <v>20000</v>
      </c>
      <c r="E3755" s="946"/>
      <c r="F3755" s="27">
        <f t="shared" si="61"/>
        <v>243099560</v>
      </c>
      <c r="G3755" s="1062">
        <v>3</v>
      </c>
      <c r="H3755" s="29"/>
    </row>
    <row r="3756" spans="1:8" s="30" customFormat="1">
      <c r="A3756" s="85">
        <v>44899</v>
      </c>
      <c r="B3756" s="65" t="s">
        <v>2029</v>
      </c>
      <c r="C3756" s="35" t="s">
        <v>21</v>
      </c>
      <c r="D3756" s="1064">
        <v>20000</v>
      </c>
      <c r="E3756" s="946"/>
      <c r="F3756" s="27">
        <f t="shared" si="61"/>
        <v>243119560</v>
      </c>
      <c r="G3756" s="1062">
        <v>3</v>
      </c>
      <c r="H3756" s="29"/>
    </row>
    <row r="3757" spans="1:8" s="30" customFormat="1">
      <c r="A3757" s="85">
        <v>44899</v>
      </c>
      <c r="B3757" s="65" t="s">
        <v>2029</v>
      </c>
      <c r="C3757" s="35" t="s">
        <v>21</v>
      </c>
      <c r="D3757" s="1064">
        <v>20000</v>
      </c>
      <c r="E3757" s="946"/>
      <c r="F3757" s="27">
        <f t="shared" si="61"/>
        <v>243139560</v>
      </c>
      <c r="G3757" s="1062">
        <v>3</v>
      </c>
      <c r="H3757" s="29"/>
    </row>
    <row r="3758" spans="1:8" s="30" customFormat="1">
      <c r="A3758" s="85">
        <v>44899</v>
      </c>
      <c r="B3758" s="65" t="s">
        <v>2029</v>
      </c>
      <c r="C3758" s="35" t="s">
        <v>21</v>
      </c>
      <c r="D3758" s="1064">
        <v>20000</v>
      </c>
      <c r="E3758" s="946"/>
      <c r="F3758" s="27">
        <f t="shared" si="61"/>
        <v>243159560</v>
      </c>
      <c r="G3758" s="1062">
        <v>3</v>
      </c>
      <c r="H3758" s="29"/>
    </row>
    <row r="3759" spans="1:8" s="30" customFormat="1">
      <c r="A3759" s="85">
        <v>44899</v>
      </c>
      <c r="B3759" s="65" t="s">
        <v>2029</v>
      </c>
      <c r="C3759" s="35" t="s">
        <v>21</v>
      </c>
      <c r="D3759" s="1064">
        <v>20000</v>
      </c>
      <c r="E3759" s="946"/>
      <c r="F3759" s="27">
        <f t="shared" si="61"/>
        <v>243179560</v>
      </c>
      <c r="G3759" s="1062">
        <v>3</v>
      </c>
      <c r="H3759" s="29"/>
    </row>
    <row r="3760" spans="1:8" s="30" customFormat="1">
      <c r="A3760" s="85">
        <v>44899</v>
      </c>
      <c r="B3760" s="65" t="s">
        <v>2029</v>
      </c>
      <c r="C3760" s="35" t="s">
        <v>21</v>
      </c>
      <c r="D3760" s="1064">
        <v>20000</v>
      </c>
      <c r="E3760" s="946"/>
      <c r="F3760" s="27">
        <f t="shared" si="61"/>
        <v>243199560</v>
      </c>
      <c r="G3760" s="1062">
        <v>3</v>
      </c>
      <c r="H3760" s="29"/>
    </row>
    <row r="3761" spans="1:8" s="30" customFormat="1">
      <c r="A3761" s="85">
        <v>44899</v>
      </c>
      <c r="B3761" s="65" t="s">
        <v>2029</v>
      </c>
      <c r="C3761" s="35" t="s">
        <v>21</v>
      </c>
      <c r="D3761" s="1064">
        <v>20000</v>
      </c>
      <c r="E3761" s="946"/>
      <c r="F3761" s="27">
        <f t="shared" si="61"/>
        <v>243219560</v>
      </c>
      <c r="G3761" s="1062">
        <v>3</v>
      </c>
      <c r="H3761" s="29"/>
    </row>
    <row r="3762" spans="1:8" s="30" customFormat="1">
      <c r="A3762" s="85">
        <v>44899</v>
      </c>
      <c r="B3762" s="65" t="s">
        <v>2029</v>
      </c>
      <c r="C3762" s="35" t="s">
        <v>21</v>
      </c>
      <c r="D3762" s="1064">
        <v>20000</v>
      </c>
      <c r="E3762" s="946"/>
      <c r="F3762" s="27">
        <f t="shared" si="61"/>
        <v>243239560</v>
      </c>
      <c r="G3762" s="1062">
        <v>3</v>
      </c>
      <c r="H3762" s="29"/>
    </row>
    <row r="3763" spans="1:8" s="30" customFormat="1">
      <c r="A3763" s="85">
        <v>44899</v>
      </c>
      <c r="B3763" s="65" t="s">
        <v>2029</v>
      </c>
      <c r="C3763" s="35" t="s">
        <v>21</v>
      </c>
      <c r="D3763" s="1064">
        <v>20000</v>
      </c>
      <c r="E3763" s="946"/>
      <c r="F3763" s="27">
        <f t="shared" si="61"/>
        <v>243259560</v>
      </c>
      <c r="G3763" s="1062">
        <v>3</v>
      </c>
      <c r="H3763" s="29"/>
    </row>
    <row r="3764" spans="1:8" s="30" customFormat="1">
      <c r="A3764" s="85">
        <v>44899</v>
      </c>
      <c r="B3764" s="65" t="s">
        <v>2029</v>
      </c>
      <c r="C3764" s="35" t="s">
        <v>21</v>
      </c>
      <c r="D3764" s="1064">
        <v>20000</v>
      </c>
      <c r="E3764" s="946"/>
      <c r="F3764" s="27">
        <f t="shared" si="61"/>
        <v>243279560</v>
      </c>
      <c r="G3764" s="1062">
        <v>3</v>
      </c>
      <c r="H3764" s="29"/>
    </row>
    <row r="3765" spans="1:8" s="30" customFormat="1">
      <c r="A3765" s="85">
        <v>44899</v>
      </c>
      <c r="B3765" s="65" t="s">
        <v>2029</v>
      </c>
      <c r="C3765" s="35" t="s">
        <v>21</v>
      </c>
      <c r="D3765" s="1064">
        <v>20000</v>
      </c>
      <c r="E3765" s="946"/>
      <c r="F3765" s="27">
        <f t="shared" si="61"/>
        <v>243299560</v>
      </c>
      <c r="G3765" s="1062">
        <v>3</v>
      </c>
      <c r="H3765" s="29"/>
    </row>
    <row r="3766" spans="1:8" s="30" customFormat="1">
      <c r="A3766" s="85">
        <v>44899</v>
      </c>
      <c r="B3766" s="65" t="s">
        <v>2029</v>
      </c>
      <c r="C3766" s="35" t="s">
        <v>21</v>
      </c>
      <c r="D3766" s="1064">
        <v>20000</v>
      </c>
      <c r="E3766" s="946"/>
      <c r="F3766" s="27">
        <f t="shared" si="61"/>
        <v>243319560</v>
      </c>
      <c r="G3766" s="1062">
        <v>3</v>
      </c>
      <c r="H3766" s="29"/>
    </row>
    <row r="3767" spans="1:8" s="30" customFormat="1">
      <c r="A3767" s="85">
        <v>44899</v>
      </c>
      <c r="B3767" s="65" t="s">
        <v>2029</v>
      </c>
      <c r="C3767" s="35" t="s">
        <v>21</v>
      </c>
      <c r="D3767" s="1064">
        <v>20000</v>
      </c>
      <c r="E3767" s="946"/>
      <c r="F3767" s="27">
        <f t="shared" si="61"/>
        <v>243339560</v>
      </c>
      <c r="G3767" s="1062">
        <v>3</v>
      </c>
      <c r="H3767" s="29"/>
    </row>
    <row r="3768" spans="1:8" s="30" customFormat="1">
      <c r="A3768" s="85">
        <v>44899</v>
      </c>
      <c r="B3768" s="65" t="s">
        <v>2029</v>
      </c>
      <c r="C3768" s="35" t="s">
        <v>21</v>
      </c>
      <c r="D3768" s="1064">
        <v>20000</v>
      </c>
      <c r="E3768" s="946"/>
      <c r="F3768" s="27">
        <f t="shared" si="61"/>
        <v>243359560</v>
      </c>
      <c r="G3768" s="1062">
        <v>3</v>
      </c>
      <c r="H3768" s="29"/>
    </row>
    <row r="3769" spans="1:8" s="30" customFormat="1">
      <c r="A3769" s="85">
        <v>44899</v>
      </c>
      <c r="B3769" s="65" t="s">
        <v>2029</v>
      </c>
      <c r="C3769" s="35" t="s">
        <v>21</v>
      </c>
      <c r="D3769" s="1064">
        <v>20000</v>
      </c>
      <c r="E3769" s="946"/>
      <c r="F3769" s="27">
        <f t="shared" si="61"/>
        <v>243379560</v>
      </c>
      <c r="G3769" s="1062">
        <v>3</v>
      </c>
      <c r="H3769" s="29"/>
    </row>
    <row r="3770" spans="1:8" s="30" customFormat="1">
      <c r="A3770" s="85">
        <v>44899</v>
      </c>
      <c r="B3770" s="65" t="s">
        <v>2029</v>
      </c>
      <c r="C3770" s="35" t="s">
        <v>21</v>
      </c>
      <c r="D3770" s="1064">
        <v>20000</v>
      </c>
      <c r="E3770" s="946"/>
      <c r="F3770" s="27">
        <f t="shared" si="61"/>
        <v>243399560</v>
      </c>
      <c r="G3770" s="1062">
        <v>3</v>
      </c>
      <c r="H3770" s="29"/>
    </row>
    <row r="3771" spans="1:8" s="30" customFormat="1">
      <c r="A3771" s="85">
        <v>44899</v>
      </c>
      <c r="B3771" s="65" t="s">
        <v>2029</v>
      </c>
      <c r="C3771" s="35" t="s">
        <v>21</v>
      </c>
      <c r="D3771" s="1064">
        <v>20000</v>
      </c>
      <c r="E3771" s="946"/>
      <c r="F3771" s="27">
        <f t="shared" si="61"/>
        <v>243419560</v>
      </c>
      <c r="G3771" s="1062">
        <v>3</v>
      </c>
      <c r="H3771" s="29"/>
    </row>
    <row r="3772" spans="1:8" s="30" customFormat="1">
      <c r="A3772" s="85">
        <v>44899</v>
      </c>
      <c r="B3772" s="65" t="s">
        <v>2029</v>
      </c>
      <c r="C3772" s="35" t="s">
        <v>21</v>
      </c>
      <c r="D3772" s="1064">
        <v>20000</v>
      </c>
      <c r="E3772" s="946"/>
      <c r="F3772" s="27">
        <f t="shared" si="61"/>
        <v>243439560</v>
      </c>
      <c r="G3772" s="1062">
        <v>3</v>
      </c>
      <c r="H3772" s="29"/>
    </row>
    <row r="3773" spans="1:8" s="30" customFormat="1">
      <c r="A3773" s="85">
        <v>44899</v>
      </c>
      <c r="B3773" s="65" t="s">
        <v>2029</v>
      </c>
      <c r="C3773" s="35" t="s">
        <v>1006</v>
      </c>
      <c r="D3773" s="1064">
        <v>100000</v>
      </c>
      <c r="E3773" s="946"/>
      <c r="F3773" s="27">
        <f t="shared" si="61"/>
        <v>243539560</v>
      </c>
      <c r="G3773" s="1062">
        <v>3</v>
      </c>
      <c r="H3773" s="29"/>
    </row>
    <row r="3774" spans="1:8" s="30" customFormat="1">
      <c r="A3774" s="85">
        <v>44900</v>
      </c>
      <c r="B3774" s="65" t="s">
        <v>2030</v>
      </c>
      <c r="C3774" s="35" t="s">
        <v>21</v>
      </c>
      <c r="D3774" s="1064">
        <v>20000</v>
      </c>
      <c r="E3774" s="946"/>
      <c r="F3774" s="27">
        <f t="shared" si="61"/>
        <v>243559560</v>
      </c>
      <c r="G3774" s="1062">
        <v>3</v>
      </c>
      <c r="H3774" s="29"/>
    </row>
    <row r="3775" spans="1:8" s="30" customFormat="1">
      <c r="A3775" s="85">
        <v>44900</v>
      </c>
      <c r="B3775" s="65" t="s">
        <v>2030</v>
      </c>
      <c r="C3775" s="35" t="s">
        <v>520</v>
      </c>
      <c r="D3775" s="1064">
        <v>555555</v>
      </c>
      <c r="E3775" s="946"/>
      <c r="F3775" s="27">
        <f t="shared" si="61"/>
        <v>244115115</v>
      </c>
      <c r="G3775" s="1062">
        <v>3</v>
      </c>
      <c r="H3775" s="29"/>
    </row>
    <row r="3776" spans="1:8" s="30" customFormat="1">
      <c r="A3776" s="85">
        <v>44900</v>
      </c>
      <c r="B3776" s="65" t="s">
        <v>2030</v>
      </c>
      <c r="C3776" s="35" t="s">
        <v>21</v>
      </c>
      <c r="D3776" s="1064">
        <v>20000</v>
      </c>
      <c r="E3776" s="946"/>
      <c r="F3776" s="27">
        <f t="shared" si="61"/>
        <v>244135115</v>
      </c>
      <c r="G3776" s="1062">
        <v>3</v>
      </c>
      <c r="H3776" s="29"/>
    </row>
    <row r="3777" spans="1:8" s="30" customFormat="1">
      <c r="A3777" s="85">
        <v>44900</v>
      </c>
      <c r="B3777" s="65" t="s">
        <v>2030</v>
      </c>
      <c r="C3777" s="35" t="s">
        <v>1008</v>
      </c>
      <c r="D3777" s="1064">
        <v>500000</v>
      </c>
      <c r="E3777" s="946"/>
      <c r="F3777" s="27">
        <f t="shared" si="61"/>
        <v>244635115</v>
      </c>
      <c r="G3777" s="1062">
        <v>3</v>
      </c>
      <c r="H3777" s="29"/>
    </row>
    <row r="3778" spans="1:8" s="30" customFormat="1">
      <c r="A3778" s="85">
        <v>44900</v>
      </c>
      <c r="B3778" s="65" t="s">
        <v>2030</v>
      </c>
      <c r="C3778" s="35" t="s">
        <v>21</v>
      </c>
      <c r="D3778" s="1064">
        <v>20000</v>
      </c>
      <c r="E3778" s="946"/>
      <c r="F3778" s="27">
        <f t="shared" si="61"/>
        <v>244655115</v>
      </c>
      <c r="G3778" s="1062">
        <v>3</v>
      </c>
      <c r="H3778" s="29"/>
    </row>
    <row r="3779" spans="1:8" s="30" customFormat="1">
      <c r="A3779" s="85">
        <v>44900</v>
      </c>
      <c r="B3779" s="65" t="s">
        <v>2030</v>
      </c>
      <c r="C3779" s="35" t="s">
        <v>21</v>
      </c>
      <c r="D3779" s="1064">
        <v>20000</v>
      </c>
      <c r="E3779" s="946"/>
      <c r="F3779" s="27">
        <f t="shared" si="61"/>
        <v>244675115</v>
      </c>
      <c r="G3779" s="1062">
        <v>3</v>
      </c>
      <c r="H3779" s="29"/>
    </row>
    <row r="3780" spans="1:8" s="30" customFormat="1">
      <c r="A3780" s="85">
        <v>44900</v>
      </c>
      <c r="B3780" s="65" t="s">
        <v>2030</v>
      </c>
      <c r="C3780" s="35" t="s">
        <v>21</v>
      </c>
      <c r="D3780" s="1064">
        <v>20000</v>
      </c>
      <c r="E3780" s="946"/>
      <c r="F3780" s="27">
        <f t="shared" si="61"/>
        <v>244695115</v>
      </c>
      <c r="G3780" s="1062">
        <v>3</v>
      </c>
      <c r="H3780" s="29"/>
    </row>
    <row r="3781" spans="1:8" s="30" customFormat="1">
      <c r="A3781" s="85">
        <v>44900</v>
      </c>
      <c r="B3781" s="65" t="s">
        <v>2030</v>
      </c>
      <c r="C3781" s="35" t="s">
        <v>21</v>
      </c>
      <c r="D3781" s="1064">
        <v>20000</v>
      </c>
      <c r="E3781" s="946"/>
      <c r="F3781" s="27">
        <f t="shared" si="61"/>
        <v>244715115</v>
      </c>
      <c r="G3781" s="1062">
        <v>3</v>
      </c>
      <c r="H3781" s="29"/>
    </row>
    <row r="3782" spans="1:8" s="30" customFormat="1">
      <c r="A3782" s="85">
        <v>44900</v>
      </c>
      <c r="B3782" s="65" t="s">
        <v>2030</v>
      </c>
      <c r="C3782" s="35" t="s">
        <v>21</v>
      </c>
      <c r="D3782" s="1064">
        <v>20000</v>
      </c>
      <c r="E3782" s="946"/>
      <c r="F3782" s="27">
        <f t="shared" si="61"/>
        <v>244735115</v>
      </c>
      <c r="G3782" s="1062">
        <v>3</v>
      </c>
      <c r="H3782" s="29"/>
    </row>
    <row r="3783" spans="1:8" s="30" customFormat="1">
      <c r="A3783" s="85">
        <v>44900</v>
      </c>
      <c r="B3783" s="65" t="s">
        <v>2030</v>
      </c>
      <c r="C3783" s="35" t="s">
        <v>21</v>
      </c>
      <c r="D3783" s="1064">
        <v>20000</v>
      </c>
      <c r="E3783" s="946"/>
      <c r="F3783" s="27">
        <f t="shared" si="61"/>
        <v>244755115</v>
      </c>
      <c r="G3783" s="1062">
        <v>3</v>
      </c>
      <c r="H3783" s="29"/>
    </row>
    <row r="3784" spans="1:8" s="30" customFormat="1">
      <c r="A3784" s="85">
        <v>44900</v>
      </c>
      <c r="B3784" s="65" t="s">
        <v>2030</v>
      </c>
      <c r="C3784" s="35" t="s">
        <v>21</v>
      </c>
      <c r="D3784" s="1064">
        <v>20000</v>
      </c>
      <c r="E3784" s="946"/>
      <c r="F3784" s="27">
        <f t="shared" si="61"/>
        <v>244775115</v>
      </c>
      <c r="G3784" s="1062">
        <v>3</v>
      </c>
      <c r="H3784" s="29"/>
    </row>
    <row r="3785" spans="1:8" s="30" customFormat="1">
      <c r="A3785" s="85">
        <v>44900</v>
      </c>
      <c r="B3785" s="65" t="s">
        <v>2030</v>
      </c>
      <c r="C3785" s="35" t="s">
        <v>21</v>
      </c>
      <c r="D3785" s="1064">
        <v>20000</v>
      </c>
      <c r="E3785" s="946"/>
      <c r="F3785" s="27">
        <f t="shared" si="61"/>
        <v>244795115</v>
      </c>
      <c r="G3785" s="1062">
        <v>3</v>
      </c>
      <c r="H3785" s="29"/>
    </row>
    <row r="3786" spans="1:8" s="30" customFormat="1">
      <c r="A3786" s="85">
        <v>44900</v>
      </c>
      <c r="B3786" s="65" t="s">
        <v>2030</v>
      </c>
      <c r="C3786" s="35" t="s">
        <v>21</v>
      </c>
      <c r="D3786" s="1064">
        <v>20000</v>
      </c>
      <c r="E3786" s="946"/>
      <c r="F3786" s="27">
        <f t="shared" si="61"/>
        <v>244815115</v>
      </c>
      <c r="G3786" s="1062">
        <v>3</v>
      </c>
      <c r="H3786" s="29"/>
    </row>
    <row r="3787" spans="1:8" s="30" customFormat="1">
      <c r="A3787" s="85">
        <v>44900</v>
      </c>
      <c r="B3787" s="65" t="s">
        <v>2030</v>
      </c>
      <c r="C3787" s="35" t="s">
        <v>21</v>
      </c>
      <c r="D3787" s="1064">
        <v>10000</v>
      </c>
      <c r="E3787" s="946"/>
      <c r="F3787" s="27">
        <f t="shared" si="61"/>
        <v>244825115</v>
      </c>
      <c r="G3787" s="1062">
        <v>3</v>
      </c>
      <c r="H3787" s="29"/>
    </row>
    <row r="3788" spans="1:8" s="30" customFormat="1">
      <c r="A3788" s="85">
        <v>44900</v>
      </c>
      <c r="B3788" s="65" t="s">
        <v>2030</v>
      </c>
      <c r="C3788" s="35" t="s">
        <v>21</v>
      </c>
      <c r="D3788" s="1064">
        <v>20000</v>
      </c>
      <c r="E3788" s="946"/>
      <c r="F3788" s="27">
        <f t="shared" si="61"/>
        <v>244845115</v>
      </c>
      <c r="G3788" s="1062">
        <v>3</v>
      </c>
      <c r="H3788" s="29"/>
    </row>
    <row r="3789" spans="1:8" s="30" customFormat="1">
      <c r="A3789" s="85">
        <v>44900</v>
      </c>
      <c r="B3789" s="65" t="s">
        <v>2030</v>
      </c>
      <c r="C3789" s="35" t="s">
        <v>21</v>
      </c>
      <c r="D3789" s="1064">
        <v>20000</v>
      </c>
      <c r="E3789" s="946"/>
      <c r="F3789" s="27">
        <f t="shared" si="61"/>
        <v>244865115</v>
      </c>
      <c r="G3789" s="1062">
        <v>3</v>
      </c>
      <c r="H3789" s="29"/>
    </row>
    <row r="3790" spans="1:8" s="30" customFormat="1">
      <c r="A3790" s="85">
        <v>44900</v>
      </c>
      <c r="B3790" s="65" t="s">
        <v>2030</v>
      </c>
      <c r="C3790" s="35" t="s">
        <v>21</v>
      </c>
      <c r="D3790" s="1064">
        <v>20000</v>
      </c>
      <c r="E3790" s="946"/>
      <c r="F3790" s="27">
        <f t="shared" si="61"/>
        <v>244885115</v>
      </c>
      <c r="G3790" s="1062">
        <v>3</v>
      </c>
      <c r="H3790" s="29"/>
    </row>
    <row r="3791" spans="1:8" s="30" customFormat="1">
      <c r="A3791" s="85">
        <v>44900</v>
      </c>
      <c r="B3791" s="65" t="s">
        <v>2030</v>
      </c>
      <c r="C3791" s="35" t="s">
        <v>21</v>
      </c>
      <c r="D3791" s="1064">
        <v>20000</v>
      </c>
      <c r="E3791" s="946"/>
      <c r="F3791" s="27">
        <f t="shared" si="61"/>
        <v>244905115</v>
      </c>
      <c r="G3791" s="1062">
        <v>3</v>
      </c>
      <c r="H3791" s="29"/>
    </row>
    <row r="3792" spans="1:8" s="30" customFormat="1">
      <c r="A3792" s="85">
        <v>44900</v>
      </c>
      <c r="B3792" s="65" t="s">
        <v>2030</v>
      </c>
      <c r="C3792" s="35" t="s">
        <v>21</v>
      </c>
      <c r="D3792" s="1064">
        <v>20000</v>
      </c>
      <c r="E3792" s="946"/>
      <c r="F3792" s="27">
        <f t="shared" si="61"/>
        <v>244925115</v>
      </c>
      <c r="G3792" s="1062">
        <v>3</v>
      </c>
      <c r="H3792" s="29"/>
    </row>
    <row r="3793" spans="1:8" s="30" customFormat="1">
      <c r="A3793" s="85">
        <v>44900</v>
      </c>
      <c r="B3793" s="65" t="s">
        <v>2030</v>
      </c>
      <c r="C3793" s="35" t="s">
        <v>21</v>
      </c>
      <c r="D3793" s="1064">
        <v>20000</v>
      </c>
      <c r="E3793" s="946"/>
      <c r="F3793" s="27">
        <f t="shared" si="61"/>
        <v>244945115</v>
      </c>
      <c r="G3793" s="1062">
        <v>3</v>
      </c>
      <c r="H3793" s="29"/>
    </row>
    <row r="3794" spans="1:8" s="30" customFormat="1">
      <c r="A3794" s="85">
        <v>44900</v>
      </c>
      <c r="B3794" s="65" t="s">
        <v>2030</v>
      </c>
      <c r="C3794" s="35" t="s">
        <v>21</v>
      </c>
      <c r="D3794" s="1064">
        <v>20000</v>
      </c>
      <c r="E3794" s="946"/>
      <c r="F3794" s="27">
        <f t="shared" si="61"/>
        <v>244965115</v>
      </c>
      <c r="G3794" s="1062">
        <v>3</v>
      </c>
      <c r="H3794" s="29"/>
    </row>
    <row r="3795" spans="1:8" s="30" customFormat="1">
      <c r="A3795" s="85">
        <v>44900</v>
      </c>
      <c r="B3795" s="65" t="s">
        <v>2030</v>
      </c>
      <c r="C3795" s="35" t="s">
        <v>21</v>
      </c>
      <c r="D3795" s="1064">
        <v>20000</v>
      </c>
      <c r="E3795" s="946"/>
      <c r="F3795" s="27">
        <f t="shared" si="61"/>
        <v>244985115</v>
      </c>
      <c r="G3795" s="1062">
        <v>3</v>
      </c>
      <c r="H3795" s="29"/>
    </row>
    <row r="3796" spans="1:8" s="30" customFormat="1">
      <c r="A3796" s="85">
        <v>44900</v>
      </c>
      <c r="B3796" s="65" t="s">
        <v>2030</v>
      </c>
      <c r="C3796" s="35" t="s">
        <v>21</v>
      </c>
      <c r="D3796" s="1064">
        <v>20000</v>
      </c>
      <c r="E3796" s="946"/>
      <c r="F3796" s="27">
        <f t="shared" si="61"/>
        <v>245005115</v>
      </c>
      <c r="G3796" s="1062">
        <v>3</v>
      </c>
      <c r="H3796" s="29"/>
    </row>
    <row r="3797" spans="1:8" s="30" customFormat="1">
      <c r="A3797" s="85">
        <v>44900</v>
      </c>
      <c r="B3797" s="65" t="s">
        <v>2030</v>
      </c>
      <c r="C3797" s="35" t="s">
        <v>21</v>
      </c>
      <c r="D3797" s="1064">
        <v>20000</v>
      </c>
      <c r="E3797" s="946"/>
      <c r="F3797" s="27">
        <f t="shared" si="61"/>
        <v>245025115</v>
      </c>
      <c r="G3797" s="1062">
        <v>3</v>
      </c>
      <c r="H3797" s="29"/>
    </row>
    <row r="3798" spans="1:8" s="30" customFormat="1">
      <c r="A3798" s="85">
        <v>44900</v>
      </c>
      <c r="B3798" s="65" t="s">
        <v>2030</v>
      </c>
      <c r="C3798" s="35" t="s">
        <v>21</v>
      </c>
      <c r="D3798" s="1064">
        <v>20000</v>
      </c>
      <c r="E3798" s="946"/>
      <c r="F3798" s="27">
        <f t="shared" si="61"/>
        <v>245045115</v>
      </c>
      <c r="G3798" s="1062">
        <v>3</v>
      </c>
      <c r="H3798" s="29"/>
    </row>
    <row r="3799" spans="1:8" s="30" customFormat="1">
      <c r="A3799" s="85">
        <v>44900</v>
      </c>
      <c r="B3799" s="65" t="s">
        <v>2030</v>
      </c>
      <c r="C3799" s="35" t="s">
        <v>21</v>
      </c>
      <c r="D3799" s="1064">
        <v>20000</v>
      </c>
      <c r="E3799" s="946"/>
      <c r="F3799" s="27">
        <f t="shared" si="61"/>
        <v>245065115</v>
      </c>
      <c r="G3799" s="1062">
        <v>3</v>
      </c>
      <c r="H3799" s="29"/>
    </row>
    <row r="3800" spans="1:8" s="30" customFormat="1">
      <c r="A3800" s="85">
        <v>44900</v>
      </c>
      <c r="B3800" s="65" t="s">
        <v>2030</v>
      </c>
      <c r="C3800" s="35" t="s">
        <v>21</v>
      </c>
      <c r="D3800" s="1064">
        <v>20000</v>
      </c>
      <c r="E3800" s="946"/>
      <c r="F3800" s="27">
        <f t="shared" si="61"/>
        <v>245085115</v>
      </c>
      <c r="G3800" s="1062">
        <v>3</v>
      </c>
      <c r="H3800" s="29"/>
    </row>
    <row r="3801" spans="1:8" s="30" customFormat="1">
      <c r="A3801" s="85">
        <v>44900</v>
      </c>
      <c r="B3801" s="65" t="s">
        <v>2030</v>
      </c>
      <c r="C3801" s="35" t="s">
        <v>21</v>
      </c>
      <c r="D3801" s="1064">
        <v>20000</v>
      </c>
      <c r="E3801" s="946"/>
      <c r="F3801" s="27">
        <f t="shared" si="61"/>
        <v>245105115</v>
      </c>
      <c r="G3801" s="1062">
        <v>3</v>
      </c>
      <c r="H3801" s="29"/>
    </row>
    <row r="3802" spans="1:8" s="30" customFormat="1">
      <c r="A3802" s="85">
        <v>44900</v>
      </c>
      <c r="B3802" s="65" t="s">
        <v>2030</v>
      </c>
      <c r="C3802" s="35" t="s">
        <v>21</v>
      </c>
      <c r="D3802" s="1064">
        <v>20000</v>
      </c>
      <c r="E3802" s="946"/>
      <c r="F3802" s="27">
        <f t="shared" si="61"/>
        <v>245125115</v>
      </c>
      <c r="G3802" s="1062">
        <v>3</v>
      </c>
      <c r="H3802" s="29"/>
    </row>
    <row r="3803" spans="1:8" s="30" customFormat="1">
      <c r="A3803" s="85">
        <v>44900</v>
      </c>
      <c r="B3803" s="65" t="s">
        <v>2030</v>
      </c>
      <c r="C3803" s="35" t="s">
        <v>21</v>
      </c>
      <c r="D3803" s="1064">
        <v>20000</v>
      </c>
      <c r="E3803" s="946"/>
      <c r="F3803" s="27">
        <f t="shared" si="61"/>
        <v>245145115</v>
      </c>
      <c r="G3803" s="1062">
        <v>3</v>
      </c>
      <c r="H3803" s="29"/>
    </row>
    <row r="3804" spans="1:8" s="30" customFormat="1">
      <c r="A3804" s="85">
        <v>44900</v>
      </c>
      <c r="B3804" s="65" t="s">
        <v>2030</v>
      </c>
      <c r="C3804" s="35" t="s">
        <v>21</v>
      </c>
      <c r="D3804" s="1064">
        <v>20000</v>
      </c>
      <c r="E3804" s="946"/>
      <c r="F3804" s="27">
        <f t="shared" si="61"/>
        <v>245165115</v>
      </c>
      <c r="G3804" s="1062">
        <v>3</v>
      </c>
      <c r="H3804" s="29"/>
    </row>
    <row r="3805" spans="1:8" s="30" customFormat="1">
      <c r="A3805" s="85">
        <v>44900</v>
      </c>
      <c r="B3805" s="65" t="s">
        <v>2030</v>
      </c>
      <c r="C3805" s="35" t="s">
        <v>21</v>
      </c>
      <c r="D3805" s="1064">
        <v>10000</v>
      </c>
      <c r="E3805" s="946"/>
      <c r="F3805" s="27">
        <f t="shared" si="61"/>
        <v>245175115</v>
      </c>
      <c r="G3805" s="1062">
        <v>3</v>
      </c>
      <c r="H3805" s="29"/>
    </row>
    <row r="3806" spans="1:8" s="30" customFormat="1">
      <c r="A3806" s="85">
        <v>44900</v>
      </c>
      <c r="B3806" s="65" t="s">
        <v>2030</v>
      </c>
      <c r="C3806" s="35" t="s">
        <v>21</v>
      </c>
      <c r="D3806" s="1064">
        <v>20000</v>
      </c>
      <c r="E3806" s="946"/>
      <c r="F3806" s="27">
        <f t="shared" si="61"/>
        <v>245195115</v>
      </c>
      <c r="G3806" s="1062">
        <v>3</v>
      </c>
      <c r="H3806" s="29"/>
    </row>
    <row r="3807" spans="1:8" s="30" customFormat="1">
      <c r="A3807" s="85">
        <v>44900</v>
      </c>
      <c r="B3807" s="65" t="s">
        <v>2030</v>
      </c>
      <c r="C3807" s="35" t="s">
        <v>21</v>
      </c>
      <c r="D3807" s="1064">
        <v>20000</v>
      </c>
      <c r="E3807" s="946"/>
      <c r="F3807" s="27">
        <f t="shared" ref="F3807:F3870" si="62">F3806+D3807-E3807</f>
        <v>245215115</v>
      </c>
      <c r="G3807" s="1062">
        <v>3</v>
      </c>
      <c r="H3807" s="29"/>
    </row>
    <row r="3808" spans="1:8" s="30" customFormat="1">
      <c r="A3808" s="85">
        <v>44900</v>
      </c>
      <c r="B3808" s="65" t="s">
        <v>2030</v>
      </c>
      <c r="C3808" s="35" t="s">
        <v>21</v>
      </c>
      <c r="D3808" s="1064">
        <v>20000</v>
      </c>
      <c r="E3808" s="946"/>
      <c r="F3808" s="27">
        <f t="shared" si="62"/>
        <v>245235115</v>
      </c>
      <c r="G3808" s="1062">
        <v>3</v>
      </c>
      <c r="H3808" s="29"/>
    </row>
    <row r="3809" spans="1:8" s="30" customFormat="1">
      <c r="A3809" s="85">
        <v>44901</v>
      </c>
      <c r="B3809" s="65" t="s">
        <v>2031</v>
      </c>
      <c r="C3809" s="35" t="s">
        <v>151</v>
      </c>
      <c r="D3809" s="1064">
        <v>100000</v>
      </c>
      <c r="E3809" s="946"/>
      <c r="F3809" s="27">
        <f t="shared" si="62"/>
        <v>245335115</v>
      </c>
      <c r="G3809" s="1062">
        <v>3</v>
      </c>
      <c r="H3809" s="29"/>
    </row>
    <row r="3810" spans="1:8" s="30" customFormat="1">
      <c r="A3810" s="85">
        <v>44901</v>
      </c>
      <c r="B3810" s="65" t="s">
        <v>2031</v>
      </c>
      <c r="C3810" s="35" t="s">
        <v>1657</v>
      </c>
      <c r="D3810" s="1064">
        <v>500000</v>
      </c>
      <c r="E3810" s="946"/>
      <c r="F3810" s="27">
        <f t="shared" si="62"/>
        <v>245835115</v>
      </c>
      <c r="G3810" s="1062">
        <v>3</v>
      </c>
      <c r="H3810" s="29"/>
    </row>
    <row r="3811" spans="1:8" s="30" customFormat="1">
      <c r="A3811" s="85">
        <v>44901</v>
      </c>
      <c r="B3811" s="65" t="s">
        <v>2031</v>
      </c>
      <c r="C3811" s="35" t="s">
        <v>21</v>
      </c>
      <c r="D3811" s="1064">
        <v>20000</v>
      </c>
      <c r="E3811" s="946"/>
      <c r="F3811" s="27">
        <f t="shared" si="62"/>
        <v>245855115</v>
      </c>
      <c r="G3811" s="1062">
        <v>3</v>
      </c>
      <c r="H3811" s="29"/>
    </row>
    <row r="3812" spans="1:8" s="30" customFormat="1">
      <c r="A3812" s="85">
        <v>44901</v>
      </c>
      <c r="B3812" s="65" t="s">
        <v>2031</v>
      </c>
      <c r="C3812" s="35" t="s">
        <v>21</v>
      </c>
      <c r="D3812" s="1064">
        <v>250000</v>
      </c>
      <c r="E3812" s="946"/>
      <c r="F3812" s="27">
        <f t="shared" si="62"/>
        <v>246105115</v>
      </c>
      <c r="G3812" s="1062">
        <v>3</v>
      </c>
      <c r="H3812" s="29"/>
    </row>
    <row r="3813" spans="1:8" s="30" customFormat="1">
      <c r="A3813" s="85">
        <v>44901</v>
      </c>
      <c r="B3813" s="65" t="s">
        <v>2031</v>
      </c>
      <c r="C3813" s="35" t="s">
        <v>21</v>
      </c>
      <c r="D3813" s="1064">
        <v>1000</v>
      </c>
      <c r="E3813" s="946"/>
      <c r="F3813" s="27">
        <f t="shared" si="62"/>
        <v>246106115</v>
      </c>
      <c r="G3813" s="1062">
        <v>3</v>
      </c>
      <c r="H3813" s="29"/>
    </row>
    <row r="3814" spans="1:8" s="30" customFormat="1">
      <c r="A3814" s="85">
        <v>44901</v>
      </c>
      <c r="B3814" s="65" t="s">
        <v>2031</v>
      </c>
      <c r="C3814" s="35" t="s">
        <v>21</v>
      </c>
      <c r="D3814" s="1064">
        <v>20000</v>
      </c>
      <c r="E3814" s="946"/>
      <c r="F3814" s="27">
        <f t="shared" si="62"/>
        <v>246126115</v>
      </c>
      <c r="G3814" s="1062">
        <v>3</v>
      </c>
      <c r="H3814" s="29"/>
    </row>
    <row r="3815" spans="1:8" s="30" customFormat="1">
      <c r="A3815" s="85">
        <v>44901</v>
      </c>
      <c r="B3815" s="65" t="s">
        <v>2031</v>
      </c>
      <c r="C3815" s="35" t="s">
        <v>21</v>
      </c>
      <c r="D3815" s="1064">
        <v>20000</v>
      </c>
      <c r="E3815" s="946"/>
      <c r="F3815" s="27">
        <f t="shared" si="62"/>
        <v>246146115</v>
      </c>
      <c r="G3815" s="1062">
        <v>3</v>
      </c>
      <c r="H3815" s="29"/>
    </row>
    <row r="3816" spans="1:8" s="30" customFormat="1">
      <c r="A3816" s="85">
        <v>44901</v>
      </c>
      <c r="B3816" s="65" t="s">
        <v>2031</v>
      </c>
      <c r="C3816" s="35" t="s">
        <v>21</v>
      </c>
      <c r="D3816" s="1064">
        <v>1500</v>
      </c>
      <c r="E3816" s="946"/>
      <c r="F3816" s="27">
        <f t="shared" si="62"/>
        <v>246147615</v>
      </c>
      <c r="G3816" s="1062">
        <v>3</v>
      </c>
      <c r="H3816" s="29"/>
    </row>
    <row r="3817" spans="1:8" s="30" customFormat="1">
      <c r="A3817" s="85">
        <v>44901</v>
      </c>
      <c r="B3817" s="65" t="s">
        <v>2031</v>
      </c>
      <c r="C3817" s="35" t="s">
        <v>21</v>
      </c>
      <c r="D3817" s="1064">
        <v>13500</v>
      </c>
      <c r="E3817" s="946"/>
      <c r="F3817" s="27">
        <f t="shared" si="62"/>
        <v>246161115</v>
      </c>
      <c r="G3817" s="1062">
        <v>3</v>
      </c>
      <c r="H3817" s="29"/>
    </row>
    <row r="3818" spans="1:8" s="30" customFormat="1">
      <c r="A3818" s="85">
        <v>44901</v>
      </c>
      <c r="B3818" s="65" t="s">
        <v>2031</v>
      </c>
      <c r="C3818" s="35" t="s">
        <v>21</v>
      </c>
      <c r="D3818" s="1064">
        <v>20000</v>
      </c>
      <c r="E3818" s="946"/>
      <c r="F3818" s="27">
        <f t="shared" si="62"/>
        <v>246181115</v>
      </c>
      <c r="G3818" s="1062">
        <v>3</v>
      </c>
      <c r="H3818" s="29"/>
    </row>
    <row r="3819" spans="1:8" s="30" customFormat="1">
      <c r="A3819" s="85">
        <v>44901</v>
      </c>
      <c r="B3819" s="65" t="s">
        <v>2031</v>
      </c>
      <c r="C3819" s="35" t="s">
        <v>21</v>
      </c>
      <c r="D3819" s="1064">
        <v>1000</v>
      </c>
      <c r="E3819" s="946"/>
      <c r="F3819" s="27">
        <f t="shared" si="62"/>
        <v>246182115</v>
      </c>
      <c r="G3819" s="1062">
        <v>3</v>
      </c>
      <c r="H3819" s="29"/>
    </row>
    <row r="3820" spans="1:8" s="30" customFormat="1">
      <c r="A3820" s="85">
        <v>44901</v>
      </c>
      <c r="B3820" s="65" t="s">
        <v>2031</v>
      </c>
      <c r="C3820" s="35" t="s">
        <v>21</v>
      </c>
      <c r="D3820" s="1064">
        <v>20000</v>
      </c>
      <c r="E3820" s="946"/>
      <c r="F3820" s="27">
        <f t="shared" si="62"/>
        <v>246202115</v>
      </c>
      <c r="G3820" s="1062">
        <v>3</v>
      </c>
      <c r="H3820" s="29"/>
    </row>
    <row r="3821" spans="1:8" s="30" customFormat="1">
      <c r="A3821" s="85">
        <v>44901</v>
      </c>
      <c r="B3821" s="65" t="s">
        <v>2031</v>
      </c>
      <c r="C3821" s="35" t="s">
        <v>21</v>
      </c>
      <c r="D3821" s="1064">
        <v>20000</v>
      </c>
      <c r="E3821" s="946"/>
      <c r="F3821" s="27">
        <f t="shared" si="62"/>
        <v>246222115</v>
      </c>
      <c r="G3821" s="1062">
        <v>3</v>
      </c>
      <c r="H3821" s="29"/>
    </row>
    <row r="3822" spans="1:8" s="30" customFormat="1">
      <c r="A3822" s="85">
        <v>44901</v>
      </c>
      <c r="B3822" s="65" t="s">
        <v>2031</v>
      </c>
      <c r="C3822" s="35" t="s">
        <v>21</v>
      </c>
      <c r="D3822" s="1064">
        <v>20000</v>
      </c>
      <c r="E3822" s="946"/>
      <c r="F3822" s="27">
        <f t="shared" si="62"/>
        <v>246242115</v>
      </c>
      <c r="G3822" s="1062">
        <v>3</v>
      </c>
      <c r="H3822" s="29"/>
    </row>
    <row r="3823" spans="1:8" s="30" customFormat="1">
      <c r="A3823" s="85">
        <v>44901</v>
      </c>
      <c r="B3823" s="65" t="s">
        <v>2031</v>
      </c>
      <c r="C3823" s="35" t="s">
        <v>21</v>
      </c>
      <c r="D3823" s="1064">
        <v>20000</v>
      </c>
      <c r="E3823" s="946"/>
      <c r="F3823" s="27">
        <f t="shared" si="62"/>
        <v>246262115</v>
      </c>
      <c r="G3823" s="1062">
        <v>3</v>
      </c>
      <c r="H3823" s="29"/>
    </row>
    <row r="3824" spans="1:8" s="30" customFormat="1">
      <c r="A3824" s="85">
        <v>44901</v>
      </c>
      <c r="B3824" s="65" t="s">
        <v>2031</v>
      </c>
      <c r="C3824" s="35" t="s">
        <v>21</v>
      </c>
      <c r="D3824" s="1064">
        <v>20000</v>
      </c>
      <c r="E3824" s="946"/>
      <c r="F3824" s="27">
        <f t="shared" si="62"/>
        <v>246282115</v>
      </c>
      <c r="G3824" s="1062">
        <v>3</v>
      </c>
      <c r="H3824" s="29"/>
    </row>
    <row r="3825" spans="1:8" s="30" customFormat="1">
      <c r="A3825" s="85">
        <v>44901</v>
      </c>
      <c r="B3825" s="65" t="s">
        <v>2031</v>
      </c>
      <c r="C3825" s="35" t="s">
        <v>21</v>
      </c>
      <c r="D3825" s="1064">
        <v>20000</v>
      </c>
      <c r="E3825" s="946"/>
      <c r="F3825" s="27">
        <f t="shared" si="62"/>
        <v>246302115</v>
      </c>
      <c r="G3825" s="1062">
        <v>3</v>
      </c>
      <c r="H3825" s="29"/>
    </row>
    <row r="3826" spans="1:8" s="30" customFormat="1">
      <c r="A3826" s="85">
        <v>44901</v>
      </c>
      <c r="B3826" s="65" t="s">
        <v>2031</v>
      </c>
      <c r="C3826" s="35" t="s">
        <v>21</v>
      </c>
      <c r="D3826" s="1064">
        <v>20000</v>
      </c>
      <c r="E3826" s="946"/>
      <c r="F3826" s="27">
        <f t="shared" si="62"/>
        <v>246322115</v>
      </c>
      <c r="G3826" s="1062">
        <v>3</v>
      </c>
      <c r="H3826" s="29"/>
    </row>
    <row r="3827" spans="1:8" s="30" customFormat="1">
      <c r="A3827" s="85">
        <v>44901</v>
      </c>
      <c r="B3827" s="65" t="s">
        <v>2031</v>
      </c>
      <c r="C3827" s="35" t="s">
        <v>21</v>
      </c>
      <c r="D3827" s="1064">
        <v>20000</v>
      </c>
      <c r="E3827" s="946"/>
      <c r="F3827" s="27">
        <f t="shared" si="62"/>
        <v>246342115</v>
      </c>
      <c r="G3827" s="1062">
        <v>3</v>
      </c>
      <c r="H3827" s="29"/>
    </row>
    <row r="3828" spans="1:8" s="30" customFormat="1">
      <c r="A3828" s="85">
        <v>44901</v>
      </c>
      <c r="B3828" s="65" t="s">
        <v>2031</v>
      </c>
      <c r="C3828" s="35" t="s">
        <v>21</v>
      </c>
      <c r="D3828" s="1064">
        <v>20000</v>
      </c>
      <c r="E3828" s="946"/>
      <c r="F3828" s="27">
        <f t="shared" si="62"/>
        <v>246362115</v>
      </c>
      <c r="G3828" s="1062">
        <v>3</v>
      </c>
      <c r="H3828" s="29"/>
    </row>
    <row r="3829" spans="1:8" s="30" customFormat="1">
      <c r="A3829" s="85">
        <v>44901</v>
      </c>
      <c r="B3829" s="65" t="s">
        <v>2031</v>
      </c>
      <c r="C3829" s="35" t="s">
        <v>21</v>
      </c>
      <c r="D3829" s="1064">
        <v>20000</v>
      </c>
      <c r="E3829" s="946"/>
      <c r="F3829" s="27">
        <f t="shared" si="62"/>
        <v>246382115</v>
      </c>
      <c r="G3829" s="1062">
        <v>3</v>
      </c>
      <c r="H3829" s="29"/>
    </row>
    <row r="3830" spans="1:8" s="30" customFormat="1">
      <c r="A3830" s="85">
        <v>44901</v>
      </c>
      <c r="B3830" s="65" t="s">
        <v>2031</v>
      </c>
      <c r="C3830" s="35" t="s">
        <v>21</v>
      </c>
      <c r="D3830" s="1064">
        <v>20000</v>
      </c>
      <c r="E3830" s="946"/>
      <c r="F3830" s="27">
        <f t="shared" si="62"/>
        <v>246402115</v>
      </c>
      <c r="G3830" s="1062">
        <v>3</v>
      </c>
      <c r="H3830" s="29"/>
    </row>
    <row r="3831" spans="1:8" s="30" customFormat="1">
      <c r="A3831" s="85">
        <v>44901</v>
      </c>
      <c r="B3831" s="65" t="s">
        <v>2031</v>
      </c>
      <c r="C3831" s="35" t="s">
        <v>21</v>
      </c>
      <c r="D3831" s="1064">
        <v>20000</v>
      </c>
      <c r="E3831" s="946"/>
      <c r="F3831" s="27">
        <f t="shared" si="62"/>
        <v>246422115</v>
      </c>
      <c r="G3831" s="1062">
        <v>3</v>
      </c>
      <c r="H3831" s="29"/>
    </row>
    <row r="3832" spans="1:8" s="30" customFormat="1">
      <c r="A3832" s="85">
        <v>44901</v>
      </c>
      <c r="B3832" s="65" t="s">
        <v>2031</v>
      </c>
      <c r="C3832" s="35" t="s">
        <v>21</v>
      </c>
      <c r="D3832" s="1064">
        <v>20000</v>
      </c>
      <c r="E3832" s="946"/>
      <c r="F3832" s="27">
        <f t="shared" si="62"/>
        <v>246442115</v>
      </c>
      <c r="G3832" s="1062">
        <v>3</v>
      </c>
      <c r="H3832" s="29"/>
    </row>
    <row r="3833" spans="1:8" s="30" customFormat="1">
      <c r="A3833" s="85">
        <v>44901</v>
      </c>
      <c r="B3833" s="65" t="s">
        <v>2031</v>
      </c>
      <c r="C3833" s="35" t="s">
        <v>21</v>
      </c>
      <c r="D3833" s="1064">
        <v>20000</v>
      </c>
      <c r="E3833" s="946"/>
      <c r="F3833" s="27">
        <f t="shared" si="62"/>
        <v>246462115</v>
      </c>
      <c r="G3833" s="1062">
        <v>3</v>
      </c>
      <c r="H3833" s="29"/>
    </row>
    <row r="3834" spans="1:8" s="30" customFormat="1">
      <c r="A3834" s="85">
        <v>44901</v>
      </c>
      <c r="B3834" s="65" t="s">
        <v>2031</v>
      </c>
      <c r="C3834" s="35" t="s">
        <v>21</v>
      </c>
      <c r="D3834" s="1064">
        <v>20000</v>
      </c>
      <c r="E3834" s="946"/>
      <c r="F3834" s="27">
        <f t="shared" si="62"/>
        <v>246482115</v>
      </c>
      <c r="G3834" s="1062">
        <v>3</v>
      </c>
      <c r="H3834" s="29"/>
    </row>
    <row r="3835" spans="1:8" s="30" customFormat="1">
      <c r="A3835" s="85">
        <v>44901</v>
      </c>
      <c r="B3835" s="65" t="s">
        <v>2031</v>
      </c>
      <c r="C3835" s="35" t="s">
        <v>21</v>
      </c>
      <c r="D3835" s="1064">
        <v>300000</v>
      </c>
      <c r="E3835" s="946"/>
      <c r="F3835" s="27">
        <f t="shared" si="62"/>
        <v>246782115</v>
      </c>
      <c r="G3835" s="1062">
        <v>3</v>
      </c>
      <c r="H3835" s="29"/>
    </row>
    <row r="3836" spans="1:8" s="30" customFormat="1">
      <c r="A3836" s="85">
        <v>44901</v>
      </c>
      <c r="B3836" s="65" t="s">
        <v>2031</v>
      </c>
      <c r="C3836" s="35" t="s">
        <v>21</v>
      </c>
      <c r="D3836" s="1064">
        <v>20000</v>
      </c>
      <c r="E3836" s="946"/>
      <c r="F3836" s="27">
        <f t="shared" si="62"/>
        <v>246802115</v>
      </c>
      <c r="G3836" s="1062">
        <v>3</v>
      </c>
      <c r="H3836" s="29"/>
    </row>
    <row r="3837" spans="1:8" s="30" customFormat="1">
      <c r="A3837" s="85">
        <v>44901</v>
      </c>
      <c r="B3837" s="65" t="s">
        <v>2031</v>
      </c>
      <c r="C3837" s="35" t="s">
        <v>21</v>
      </c>
      <c r="D3837" s="1064">
        <v>20000</v>
      </c>
      <c r="E3837" s="946"/>
      <c r="F3837" s="27">
        <f t="shared" si="62"/>
        <v>246822115</v>
      </c>
      <c r="G3837" s="1062">
        <v>3</v>
      </c>
      <c r="H3837" s="29"/>
    </row>
    <row r="3838" spans="1:8" s="30" customFormat="1">
      <c r="A3838" s="85">
        <v>44901</v>
      </c>
      <c r="B3838" s="65" t="s">
        <v>2031</v>
      </c>
      <c r="C3838" s="35" t="s">
        <v>21</v>
      </c>
      <c r="D3838" s="1064">
        <v>20000</v>
      </c>
      <c r="E3838" s="946"/>
      <c r="F3838" s="27">
        <f t="shared" si="62"/>
        <v>246842115</v>
      </c>
      <c r="G3838" s="1062">
        <v>3</v>
      </c>
      <c r="H3838" s="29"/>
    </row>
    <row r="3839" spans="1:8" s="30" customFormat="1">
      <c r="A3839" s="85">
        <v>44901</v>
      </c>
      <c r="B3839" s="65" t="s">
        <v>2031</v>
      </c>
      <c r="C3839" s="35" t="s">
        <v>21</v>
      </c>
      <c r="D3839" s="1064">
        <v>20000</v>
      </c>
      <c r="E3839" s="946"/>
      <c r="F3839" s="27">
        <f t="shared" si="62"/>
        <v>246862115</v>
      </c>
      <c r="G3839" s="1062">
        <v>3</v>
      </c>
      <c r="H3839" s="29"/>
    </row>
    <row r="3840" spans="1:8" s="30" customFormat="1">
      <c r="A3840" s="85">
        <v>44901</v>
      </c>
      <c r="B3840" s="65" t="s">
        <v>2031</v>
      </c>
      <c r="C3840" s="35" t="s">
        <v>21</v>
      </c>
      <c r="D3840" s="1064">
        <v>20000</v>
      </c>
      <c r="E3840" s="946"/>
      <c r="F3840" s="27">
        <f t="shared" si="62"/>
        <v>246882115</v>
      </c>
      <c r="G3840" s="1062">
        <v>3</v>
      </c>
      <c r="H3840" s="29"/>
    </row>
    <row r="3841" spans="1:8" s="30" customFormat="1">
      <c r="A3841" s="85">
        <v>44901</v>
      </c>
      <c r="B3841" s="65" t="s">
        <v>2031</v>
      </c>
      <c r="C3841" s="35" t="s">
        <v>21</v>
      </c>
      <c r="D3841" s="1064">
        <v>20000</v>
      </c>
      <c r="E3841" s="946"/>
      <c r="F3841" s="27">
        <f t="shared" si="62"/>
        <v>246902115</v>
      </c>
      <c r="G3841" s="1062">
        <v>3</v>
      </c>
      <c r="H3841" s="29"/>
    </row>
    <row r="3842" spans="1:8" s="30" customFormat="1">
      <c r="A3842" s="85">
        <v>44901</v>
      </c>
      <c r="B3842" s="65" t="s">
        <v>2031</v>
      </c>
      <c r="C3842" s="35" t="s">
        <v>21</v>
      </c>
      <c r="D3842" s="1064">
        <v>20000</v>
      </c>
      <c r="E3842" s="946"/>
      <c r="F3842" s="27">
        <f t="shared" si="62"/>
        <v>246922115</v>
      </c>
      <c r="G3842" s="1062">
        <v>3</v>
      </c>
      <c r="H3842" s="29"/>
    </row>
    <row r="3843" spans="1:8" s="30" customFormat="1">
      <c r="A3843" s="85">
        <v>44901</v>
      </c>
      <c r="B3843" s="65" t="s">
        <v>2031</v>
      </c>
      <c r="C3843" s="35" t="s">
        <v>21</v>
      </c>
      <c r="D3843" s="1064">
        <v>20000</v>
      </c>
      <c r="E3843" s="946"/>
      <c r="F3843" s="27">
        <f t="shared" si="62"/>
        <v>246942115</v>
      </c>
      <c r="G3843" s="1062">
        <v>3</v>
      </c>
      <c r="H3843" s="29"/>
    </row>
    <row r="3844" spans="1:8" s="30" customFormat="1">
      <c r="A3844" s="85">
        <v>44901</v>
      </c>
      <c r="B3844" s="65" t="s">
        <v>2031</v>
      </c>
      <c r="C3844" s="35" t="s">
        <v>21</v>
      </c>
      <c r="D3844" s="1064">
        <v>20000</v>
      </c>
      <c r="E3844" s="946"/>
      <c r="F3844" s="27">
        <f t="shared" si="62"/>
        <v>246962115</v>
      </c>
      <c r="G3844" s="1062">
        <v>3</v>
      </c>
      <c r="H3844" s="29"/>
    </row>
    <row r="3845" spans="1:8" s="30" customFormat="1">
      <c r="A3845" s="85">
        <v>44901</v>
      </c>
      <c r="B3845" s="65" t="s">
        <v>2031</v>
      </c>
      <c r="C3845" s="35" t="s">
        <v>21</v>
      </c>
      <c r="D3845" s="1064">
        <v>20000</v>
      </c>
      <c r="E3845" s="946"/>
      <c r="F3845" s="27">
        <f t="shared" si="62"/>
        <v>246982115</v>
      </c>
      <c r="G3845" s="1062">
        <v>3</v>
      </c>
      <c r="H3845" s="29"/>
    </row>
    <row r="3846" spans="1:8" s="30" customFormat="1">
      <c r="A3846" s="85">
        <v>44901</v>
      </c>
      <c r="B3846" s="65" t="s">
        <v>2031</v>
      </c>
      <c r="C3846" s="35" t="s">
        <v>21</v>
      </c>
      <c r="D3846" s="1064">
        <v>20000</v>
      </c>
      <c r="E3846" s="946"/>
      <c r="F3846" s="27">
        <f t="shared" si="62"/>
        <v>247002115</v>
      </c>
      <c r="G3846" s="1062">
        <v>3</v>
      </c>
      <c r="H3846" s="29"/>
    </row>
    <row r="3847" spans="1:8" s="30" customFormat="1">
      <c r="A3847" s="85">
        <v>44901</v>
      </c>
      <c r="B3847" s="65" t="s">
        <v>2031</v>
      </c>
      <c r="C3847" s="35" t="s">
        <v>21</v>
      </c>
      <c r="D3847" s="1064">
        <v>20000</v>
      </c>
      <c r="E3847" s="946"/>
      <c r="F3847" s="27">
        <f t="shared" si="62"/>
        <v>247022115</v>
      </c>
      <c r="G3847" s="1062">
        <v>3</v>
      </c>
      <c r="H3847" s="29"/>
    </row>
    <row r="3848" spans="1:8" s="30" customFormat="1">
      <c r="A3848" s="85">
        <v>44901</v>
      </c>
      <c r="B3848" s="65" t="s">
        <v>2031</v>
      </c>
      <c r="C3848" s="35" t="s">
        <v>21</v>
      </c>
      <c r="D3848" s="1064">
        <v>20000</v>
      </c>
      <c r="E3848" s="946"/>
      <c r="F3848" s="27">
        <f t="shared" si="62"/>
        <v>247042115</v>
      </c>
      <c r="G3848" s="1062">
        <v>3</v>
      </c>
      <c r="H3848" s="29"/>
    </row>
    <row r="3849" spans="1:8" s="30" customFormat="1">
      <c r="A3849" s="85">
        <v>44901</v>
      </c>
      <c r="B3849" s="65" t="s">
        <v>2031</v>
      </c>
      <c r="C3849" s="35" t="s">
        <v>21</v>
      </c>
      <c r="D3849" s="1064">
        <v>20000</v>
      </c>
      <c r="E3849" s="946"/>
      <c r="F3849" s="27">
        <f t="shared" si="62"/>
        <v>247062115</v>
      </c>
      <c r="G3849" s="1062">
        <v>3</v>
      </c>
      <c r="H3849" s="29"/>
    </row>
    <row r="3850" spans="1:8" s="30" customFormat="1">
      <c r="A3850" s="85">
        <v>44901</v>
      </c>
      <c r="B3850" s="65" t="s">
        <v>2031</v>
      </c>
      <c r="C3850" s="35" t="s">
        <v>21</v>
      </c>
      <c r="D3850" s="1064">
        <v>20000</v>
      </c>
      <c r="E3850" s="946"/>
      <c r="F3850" s="27">
        <f t="shared" si="62"/>
        <v>247082115</v>
      </c>
      <c r="G3850" s="1062">
        <v>3</v>
      </c>
      <c r="H3850" s="29"/>
    </row>
    <row r="3851" spans="1:8" s="30" customFormat="1">
      <c r="A3851" s="85">
        <v>44901</v>
      </c>
      <c r="B3851" s="65" t="s">
        <v>2031</v>
      </c>
      <c r="C3851" s="35" t="s">
        <v>21</v>
      </c>
      <c r="D3851" s="1064">
        <v>20000</v>
      </c>
      <c r="E3851" s="946"/>
      <c r="F3851" s="27">
        <f t="shared" si="62"/>
        <v>247102115</v>
      </c>
      <c r="G3851" s="1062">
        <v>3</v>
      </c>
      <c r="H3851" s="29"/>
    </row>
    <row r="3852" spans="1:8" s="30" customFormat="1">
      <c r="A3852" s="85">
        <v>44901</v>
      </c>
      <c r="B3852" s="65" t="s">
        <v>2031</v>
      </c>
      <c r="C3852" s="35" t="s">
        <v>21</v>
      </c>
      <c r="D3852" s="1064">
        <v>20000</v>
      </c>
      <c r="E3852" s="946"/>
      <c r="F3852" s="27">
        <f t="shared" si="62"/>
        <v>247122115</v>
      </c>
      <c r="G3852" s="1062">
        <v>3</v>
      </c>
      <c r="H3852" s="29"/>
    </row>
    <row r="3853" spans="1:8" s="30" customFormat="1">
      <c r="A3853" s="85">
        <v>44901</v>
      </c>
      <c r="B3853" s="65" t="s">
        <v>2031</v>
      </c>
      <c r="C3853" s="35" t="s">
        <v>21</v>
      </c>
      <c r="D3853" s="1064">
        <v>20000</v>
      </c>
      <c r="E3853" s="946"/>
      <c r="F3853" s="27">
        <f t="shared" si="62"/>
        <v>247142115</v>
      </c>
      <c r="G3853" s="1062">
        <v>3</v>
      </c>
      <c r="H3853" s="29"/>
    </row>
    <row r="3854" spans="1:8" s="30" customFormat="1">
      <c r="A3854" s="85">
        <v>44901</v>
      </c>
      <c r="B3854" s="65" t="s">
        <v>2031</v>
      </c>
      <c r="C3854" s="35" t="s">
        <v>2167</v>
      </c>
      <c r="D3854" s="1064">
        <v>50000</v>
      </c>
      <c r="E3854" s="946"/>
      <c r="F3854" s="27">
        <f t="shared" si="62"/>
        <v>247192115</v>
      </c>
      <c r="G3854" s="1062">
        <v>3</v>
      </c>
      <c r="H3854" s="29"/>
    </row>
    <row r="3855" spans="1:8" s="30" customFormat="1">
      <c r="A3855" s="85">
        <v>44901</v>
      </c>
      <c r="B3855" s="65" t="s">
        <v>2031</v>
      </c>
      <c r="C3855" s="35" t="s">
        <v>21</v>
      </c>
      <c r="D3855" s="1064">
        <v>20000</v>
      </c>
      <c r="E3855" s="946"/>
      <c r="F3855" s="27">
        <f t="shared" si="62"/>
        <v>247212115</v>
      </c>
      <c r="G3855" s="1062">
        <v>3</v>
      </c>
      <c r="H3855" s="29"/>
    </row>
    <row r="3856" spans="1:8" s="30" customFormat="1">
      <c r="A3856" s="85">
        <v>44901</v>
      </c>
      <c r="B3856" s="65" t="s">
        <v>2031</v>
      </c>
      <c r="C3856" s="35" t="s">
        <v>21</v>
      </c>
      <c r="D3856" s="1064">
        <v>20000</v>
      </c>
      <c r="E3856" s="946"/>
      <c r="F3856" s="27">
        <f t="shared" si="62"/>
        <v>247232115</v>
      </c>
      <c r="G3856" s="1062">
        <v>3</v>
      </c>
      <c r="H3856" s="29"/>
    </row>
    <row r="3857" spans="1:8" s="30" customFormat="1">
      <c r="A3857" s="85">
        <v>44901</v>
      </c>
      <c r="B3857" s="65" t="s">
        <v>2031</v>
      </c>
      <c r="C3857" s="35" t="s">
        <v>21</v>
      </c>
      <c r="D3857" s="1064">
        <v>20000</v>
      </c>
      <c r="E3857" s="946"/>
      <c r="F3857" s="27">
        <f t="shared" si="62"/>
        <v>247252115</v>
      </c>
      <c r="G3857" s="1062">
        <v>3</v>
      </c>
      <c r="H3857" s="29"/>
    </row>
    <row r="3858" spans="1:8" s="30" customFormat="1">
      <c r="A3858" s="85">
        <v>44901</v>
      </c>
      <c r="B3858" s="65" t="s">
        <v>2031</v>
      </c>
      <c r="C3858" s="35" t="s">
        <v>21</v>
      </c>
      <c r="D3858" s="1064">
        <v>20000</v>
      </c>
      <c r="E3858" s="946"/>
      <c r="F3858" s="27">
        <f t="shared" si="62"/>
        <v>247272115</v>
      </c>
      <c r="G3858" s="1062">
        <v>3</v>
      </c>
      <c r="H3858" s="29"/>
    </row>
    <row r="3859" spans="1:8" s="30" customFormat="1">
      <c r="A3859" s="85">
        <v>44901</v>
      </c>
      <c r="B3859" s="65" t="s">
        <v>2031</v>
      </c>
      <c r="C3859" s="35" t="s">
        <v>21</v>
      </c>
      <c r="D3859" s="1064">
        <v>20000</v>
      </c>
      <c r="E3859" s="946"/>
      <c r="F3859" s="27">
        <f t="shared" si="62"/>
        <v>247292115</v>
      </c>
      <c r="G3859" s="1062">
        <v>3</v>
      </c>
      <c r="H3859" s="29"/>
    </row>
    <row r="3860" spans="1:8" s="30" customFormat="1">
      <c r="A3860" s="85">
        <v>44901</v>
      </c>
      <c r="B3860" s="65" t="s">
        <v>2031</v>
      </c>
      <c r="C3860" s="35" t="s">
        <v>21</v>
      </c>
      <c r="D3860" s="1064">
        <v>20000</v>
      </c>
      <c r="E3860" s="946"/>
      <c r="F3860" s="27">
        <f t="shared" si="62"/>
        <v>247312115</v>
      </c>
      <c r="G3860" s="1062">
        <v>3</v>
      </c>
      <c r="H3860" s="29"/>
    </row>
    <row r="3861" spans="1:8" s="30" customFormat="1">
      <c r="A3861" s="85">
        <v>44901</v>
      </c>
      <c r="B3861" s="65" t="s">
        <v>2031</v>
      </c>
      <c r="C3861" s="35" t="s">
        <v>21</v>
      </c>
      <c r="D3861" s="1064">
        <v>20000</v>
      </c>
      <c r="E3861" s="946"/>
      <c r="F3861" s="27">
        <f t="shared" si="62"/>
        <v>247332115</v>
      </c>
      <c r="G3861" s="1062">
        <v>3</v>
      </c>
      <c r="H3861" s="29"/>
    </row>
    <row r="3862" spans="1:8" s="30" customFormat="1">
      <c r="A3862" s="85">
        <v>44901</v>
      </c>
      <c r="B3862" s="65" t="s">
        <v>2031</v>
      </c>
      <c r="C3862" s="35" t="s">
        <v>21</v>
      </c>
      <c r="D3862" s="1064">
        <v>20000</v>
      </c>
      <c r="E3862" s="946"/>
      <c r="F3862" s="27">
        <f t="shared" si="62"/>
        <v>247352115</v>
      </c>
      <c r="G3862" s="1062">
        <v>3</v>
      </c>
      <c r="H3862" s="29"/>
    </row>
    <row r="3863" spans="1:8" s="30" customFormat="1">
      <c r="A3863" s="85">
        <v>44901</v>
      </c>
      <c r="B3863" s="65" t="s">
        <v>2031</v>
      </c>
      <c r="C3863" s="35" t="s">
        <v>21</v>
      </c>
      <c r="D3863" s="1064">
        <v>20000</v>
      </c>
      <c r="E3863" s="946"/>
      <c r="F3863" s="27">
        <f t="shared" si="62"/>
        <v>247372115</v>
      </c>
      <c r="G3863" s="1062">
        <v>3</v>
      </c>
      <c r="H3863" s="29"/>
    </row>
    <row r="3864" spans="1:8" s="30" customFormat="1">
      <c r="A3864" s="85">
        <v>44901</v>
      </c>
      <c r="B3864" s="65" t="s">
        <v>2031</v>
      </c>
      <c r="C3864" s="35" t="s">
        <v>21</v>
      </c>
      <c r="D3864" s="1064">
        <v>20000</v>
      </c>
      <c r="E3864" s="946"/>
      <c r="F3864" s="27">
        <f t="shared" si="62"/>
        <v>247392115</v>
      </c>
      <c r="G3864" s="1062">
        <v>3</v>
      </c>
      <c r="H3864" s="29"/>
    </row>
    <row r="3865" spans="1:8" s="30" customFormat="1">
      <c r="A3865" s="85">
        <v>44901</v>
      </c>
      <c r="B3865" s="65" t="s">
        <v>2031</v>
      </c>
      <c r="C3865" s="35" t="s">
        <v>21</v>
      </c>
      <c r="D3865" s="1064">
        <v>20000</v>
      </c>
      <c r="E3865" s="946"/>
      <c r="F3865" s="27">
        <f t="shared" si="62"/>
        <v>247412115</v>
      </c>
      <c r="G3865" s="1062">
        <v>3</v>
      </c>
      <c r="H3865" s="29"/>
    </row>
    <row r="3866" spans="1:8" s="30" customFormat="1">
      <c r="A3866" s="85">
        <v>44901</v>
      </c>
      <c r="B3866" s="65" t="s">
        <v>2031</v>
      </c>
      <c r="C3866" s="35" t="s">
        <v>21</v>
      </c>
      <c r="D3866" s="1064">
        <v>20000</v>
      </c>
      <c r="E3866" s="946"/>
      <c r="F3866" s="27">
        <f t="shared" si="62"/>
        <v>247432115</v>
      </c>
      <c r="G3866" s="1062">
        <v>3</v>
      </c>
      <c r="H3866" s="29"/>
    </row>
    <row r="3867" spans="1:8" s="30" customFormat="1">
      <c r="A3867" s="85">
        <v>44901</v>
      </c>
      <c r="B3867" s="65" t="s">
        <v>2031</v>
      </c>
      <c r="C3867" s="35" t="s">
        <v>21</v>
      </c>
      <c r="D3867" s="1064">
        <v>20000</v>
      </c>
      <c r="E3867" s="946"/>
      <c r="F3867" s="27">
        <f t="shared" si="62"/>
        <v>247452115</v>
      </c>
      <c r="G3867" s="1062">
        <v>3</v>
      </c>
      <c r="H3867" s="29"/>
    </row>
    <row r="3868" spans="1:8" s="30" customFormat="1">
      <c r="A3868" s="85">
        <v>44901</v>
      </c>
      <c r="B3868" s="65" t="s">
        <v>2031</v>
      </c>
      <c r="C3868" s="35" t="s">
        <v>21</v>
      </c>
      <c r="D3868" s="1064">
        <v>20000</v>
      </c>
      <c r="E3868" s="946"/>
      <c r="F3868" s="27">
        <f t="shared" si="62"/>
        <v>247472115</v>
      </c>
      <c r="G3868" s="1062">
        <v>3</v>
      </c>
      <c r="H3868" s="29"/>
    </row>
    <row r="3869" spans="1:8" s="30" customFormat="1">
      <c r="A3869" s="85">
        <v>44901</v>
      </c>
      <c r="B3869" s="65" t="s">
        <v>2031</v>
      </c>
      <c r="C3869" s="35" t="s">
        <v>21</v>
      </c>
      <c r="D3869" s="1064">
        <v>20000</v>
      </c>
      <c r="E3869" s="946"/>
      <c r="F3869" s="27">
        <f t="shared" si="62"/>
        <v>247492115</v>
      </c>
      <c r="G3869" s="1062">
        <v>3</v>
      </c>
      <c r="H3869" s="29"/>
    </row>
    <row r="3870" spans="1:8" s="30" customFormat="1">
      <c r="A3870" s="85">
        <v>44901</v>
      </c>
      <c r="B3870" s="65" t="s">
        <v>2031</v>
      </c>
      <c r="C3870" s="35" t="s">
        <v>21</v>
      </c>
      <c r="D3870" s="1064">
        <v>20000</v>
      </c>
      <c r="E3870" s="946"/>
      <c r="F3870" s="27">
        <f t="shared" si="62"/>
        <v>247512115</v>
      </c>
      <c r="G3870" s="1062">
        <v>3</v>
      </c>
      <c r="H3870" s="29"/>
    </row>
    <row r="3871" spans="1:8" s="30" customFormat="1">
      <c r="A3871" s="85">
        <v>44901</v>
      </c>
      <c r="B3871" s="65" t="s">
        <v>2031</v>
      </c>
      <c r="C3871" s="35" t="s">
        <v>21</v>
      </c>
      <c r="D3871" s="1064">
        <v>20000</v>
      </c>
      <c r="E3871" s="946"/>
      <c r="F3871" s="27">
        <f t="shared" ref="F3871:F3934" si="63">F3870+D3871-E3871</f>
        <v>247532115</v>
      </c>
      <c r="G3871" s="1062">
        <v>3</v>
      </c>
      <c r="H3871" s="29"/>
    </row>
    <row r="3872" spans="1:8" s="30" customFormat="1">
      <c r="A3872" s="85">
        <v>44901</v>
      </c>
      <c r="B3872" s="65" t="s">
        <v>2031</v>
      </c>
      <c r="C3872" s="35" t="s">
        <v>21</v>
      </c>
      <c r="D3872" s="1064">
        <v>20000</v>
      </c>
      <c r="E3872" s="946"/>
      <c r="F3872" s="27">
        <f t="shared" si="63"/>
        <v>247552115</v>
      </c>
      <c r="G3872" s="1062">
        <v>3</v>
      </c>
      <c r="H3872" s="29"/>
    </row>
    <row r="3873" spans="1:8" s="30" customFormat="1">
      <c r="A3873" s="85">
        <v>44902</v>
      </c>
      <c r="B3873" s="65" t="s">
        <v>2032</v>
      </c>
      <c r="C3873" s="35" t="s">
        <v>2168</v>
      </c>
      <c r="D3873" s="1064">
        <v>1000000</v>
      </c>
      <c r="E3873" s="946"/>
      <c r="F3873" s="27">
        <f t="shared" si="63"/>
        <v>248552115</v>
      </c>
      <c r="G3873" s="1062">
        <v>3</v>
      </c>
      <c r="H3873" s="29"/>
    </row>
    <row r="3874" spans="1:8" s="30" customFormat="1">
      <c r="A3874" s="85">
        <v>44902</v>
      </c>
      <c r="B3874" s="65" t="s">
        <v>2032</v>
      </c>
      <c r="C3874" s="35" t="s">
        <v>21</v>
      </c>
      <c r="D3874" s="1064">
        <v>20000</v>
      </c>
      <c r="E3874" s="946"/>
      <c r="F3874" s="27">
        <f t="shared" si="63"/>
        <v>248572115</v>
      </c>
      <c r="G3874" s="1062">
        <v>3</v>
      </c>
      <c r="H3874" s="29"/>
    </row>
    <row r="3875" spans="1:8" s="30" customFormat="1">
      <c r="A3875" s="85">
        <v>44902</v>
      </c>
      <c r="B3875" s="65" t="s">
        <v>2032</v>
      </c>
      <c r="C3875" s="35" t="s">
        <v>21</v>
      </c>
      <c r="D3875" s="1064">
        <v>20000</v>
      </c>
      <c r="E3875" s="946"/>
      <c r="F3875" s="27">
        <f t="shared" si="63"/>
        <v>248592115</v>
      </c>
      <c r="G3875" s="1062">
        <v>3</v>
      </c>
      <c r="H3875" s="29"/>
    </row>
    <row r="3876" spans="1:8" s="30" customFormat="1">
      <c r="A3876" s="85">
        <v>44902</v>
      </c>
      <c r="B3876" s="65" t="s">
        <v>2032</v>
      </c>
      <c r="C3876" s="35" t="s">
        <v>21</v>
      </c>
      <c r="D3876" s="1064">
        <v>20000</v>
      </c>
      <c r="E3876" s="946"/>
      <c r="F3876" s="27">
        <f t="shared" si="63"/>
        <v>248612115</v>
      </c>
      <c r="G3876" s="1062">
        <v>3</v>
      </c>
      <c r="H3876" s="29"/>
    </row>
    <row r="3877" spans="1:8" s="30" customFormat="1">
      <c r="A3877" s="85">
        <v>44902</v>
      </c>
      <c r="B3877" s="65" t="s">
        <v>2032</v>
      </c>
      <c r="C3877" s="35" t="s">
        <v>21</v>
      </c>
      <c r="D3877" s="1064">
        <v>20000</v>
      </c>
      <c r="E3877" s="946"/>
      <c r="F3877" s="27">
        <f t="shared" si="63"/>
        <v>248632115</v>
      </c>
      <c r="G3877" s="1062">
        <v>3</v>
      </c>
      <c r="H3877" s="29"/>
    </row>
    <row r="3878" spans="1:8" s="30" customFormat="1">
      <c r="A3878" s="85">
        <v>44902</v>
      </c>
      <c r="B3878" s="65" t="s">
        <v>2032</v>
      </c>
      <c r="C3878" s="35" t="s">
        <v>21</v>
      </c>
      <c r="D3878" s="1064">
        <v>20000</v>
      </c>
      <c r="E3878" s="946"/>
      <c r="F3878" s="27">
        <f t="shared" si="63"/>
        <v>248652115</v>
      </c>
      <c r="G3878" s="1062">
        <v>3</v>
      </c>
      <c r="H3878" s="29"/>
    </row>
    <row r="3879" spans="1:8" s="30" customFormat="1">
      <c r="A3879" s="85">
        <v>44902</v>
      </c>
      <c r="B3879" s="65" t="s">
        <v>2032</v>
      </c>
      <c r="C3879" s="35" t="s">
        <v>21</v>
      </c>
      <c r="D3879" s="1064">
        <v>20000</v>
      </c>
      <c r="E3879" s="946"/>
      <c r="F3879" s="27">
        <f t="shared" si="63"/>
        <v>248672115</v>
      </c>
      <c r="G3879" s="1062">
        <v>3</v>
      </c>
      <c r="H3879" s="29"/>
    </row>
    <row r="3880" spans="1:8" s="30" customFormat="1">
      <c r="A3880" s="85">
        <v>44902</v>
      </c>
      <c r="B3880" s="65" t="s">
        <v>2032</v>
      </c>
      <c r="C3880" s="35" t="s">
        <v>21</v>
      </c>
      <c r="D3880" s="1064">
        <v>20000</v>
      </c>
      <c r="E3880" s="946"/>
      <c r="F3880" s="27">
        <f t="shared" si="63"/>
        <v>248692115</v>
      </c>
      <c r="G3880" s="1062">
        <v>3</v>
      </c>
      <c r="H3880" s="29"/>
    </row>
    <row r="3881" spans="1:8" s="30" customFormat="1">
      <c r="A3881" s="85">
        <v>44902</v>
      </c>
      <c r="B3881" s="65" t="s">
        <v>2032</v>
      </c>
      <c r="C3881" s="35" t="s">
        <v>21</v>
      </c>
      <c r="D3881" s="1064">
        <v>20000</v>
      </c>
      <c r="E3881" s="946"/>
      <c r="F3881" s="27">
        <f t="shared" si="63"/>
        <v>248712115</v>
      </c>
      <c r="G3881" s="1062">
        <v>3</v>
      </c>
      <c r="H3881" s="29"/>
    </row>
    <row r="3882" spans="1:8" s="30" customFormat="1">
      <c r="A3882" s="85">
        <v>44902</v>
      </c>
      <c r="B3882" s="65" t="s">
        <v>2032</v>
      </c>
      <c r="C3882" s="35" t="s">
        <v>21</v>
      </c>
      <c r="D3882" s="1064">
        <v>20000</v>
      </c>
      <c r="E3882" s="946"/>
      <c r="F3882" s="27">
        <f t="shared" si="63"/>
        <v>248732115</v>
      </c>
      <c r="G3882" s="1062">
        <v>3</v>
      </c>
      <c r="H3882" s="29"/>
    </row>
    <row r="3883" spans="1:8" s="30" customFormat="1">
      <c r="A3883" s="85">
        <v>44902</v>
      </c>
      <c r="B3883" s="65" t="s">
        <v>2032</v>
      </c>
      <c r="C3883" s="35" t="s">
        <v>21</v>
      </c>
      <c r="D3883" s="1064">
        <v>20000</v>
      </c>
      <c r="E3883" s="946"/>
      <c r="F3883" s="27">
        <f t="shared" si="63"/>
        <v>248752115</v>
      </c>
      <c r="G3883" s="1062">
        <v>3</v>
      </c>
      <c r="H3883" s="29"/>
    </row>
    <row r="3884" spans="1:8" s="30" customFormat="1">
      <c r="A3884" s="85">
        <v>44902</v>
      </c>
      <c r="B3884" s="65" t="s">
        <v>2032</v>
      </c>
      <c r="C3884" s="35" t="s">
        <v>21</v>
      </c>
      <c r="D3884" s="1064">
        <v>20000</v>
      </c>
      <c r="E3884" s="946"/>
      <c r="F3884" s="27">
        <f t="shared" si="63"/>
        <v>248772115</v>
      </c>
      <c r="G3884" s="1062">
        <v>3</v>
      </c>
      <c r="H3884" s="29"/>
    </row>
    <row r="3885" spans="1:8" s="30" customFormat="1">
      <c r="A3885" s="85">
        <v>44902</v>
      </c>
      <c r="B3885" s="65" t="s">
        <v>2032</v>
      </c>
      <c r="C3885" s="35" t="s">
        <v>21</v>
      </c>
      <c r="D3885" s="1064">
        <v>1000</v>
      </c>
      <c r="E3885" s="946"/>
      <c r="F3885" s="27">
        <f t="shared" si="63"/>
        <v>248773115</v>
      </c>
      <c r="G3885" s="1062">
        <v>3</v>
      </c>
      <c r="H3885" s="29"/>
    </row>
    <row r="3886" spans="1:8" s="30" customFormat="1">
      <c r="A3886" s="85">
        <v>44902</v>
      </c>
      <c r="B3886" s="65" t="s">
        <v>2032</v>
      </c>
      <c r="C3886" s="35" t="s">
        <v>21</v>
      </c>
      <c r="D3886" s="1064">
        <v>20000</v>
      </c>
      <c r="E3886" s="946"/>
      <c r="F3886" s="27">
        <f t="shared" si="63"/>
        <v>248793115</v>
      </c>
      <c r="G3886" s="1062">
        <v>3</v>
      </c>
      <c r="H3886" s="29"/>
    </row>
    <row r="3887" spans="1:8" s="30" customFormat="1">
      <c r="A3887" s="85">
        <v>44902</v>
      </c>
      <c r="B3887" s="65" t="s">
        <v>2032</v>
      </c>
      <c r="C3887" s="35" t="s">
        <v>21</v>
      </c>
      <c r="D3887" s="1064">
        <v>20000</v>
      </c>
      <c r="E3887" s="946"/>
      <c r="F3887" s="27">
        <f t="shared" si="63"/>
        <v>248813115</v>
      </c>
      <c r="G3887" s="1062">
        <v>3</v>
      </c>
      <c r="H3887" s="29"/>
    </row>
    <row r="3888" spans="1:8" s="30" customFormat="1">
      <c r="A3888" s="85">
        <v>44902</v>
      </c>
      <c r="B3888" s="65" t="s">
        <v>2032</v>
      </c>
      <c r="C3888" s="35" t="s">
        <v>21</v>
      </c>
      <c r="D3888" s="1064">
        <v>20000</v>
      </c>
      <c r="E3888" s="946"/>
      <c r="F3888" s="27">
        <f t="shared" si="63"/>
        <v>248833115</v>
      </c>
      <c r="G3888" s="1062">
        <v>3</v>
      </c>
      <c r="H3888" s="29"/>
    </row>
    <row r="3889" spans="1:8" s="30" customFormat="1">
      <c r="A3889" s="85">
        <v>44902</v>
      </c>
      <c r="B3889" s="65" t="s">
        <v>2032</v>
      </c>
      <c r="C3889" s="35" t="s">
        <v>2021</v>
      </c>
      <c r="D3889" s="1064">
        <v>500000</v>
      </c>
      <c r="E3889" s="946"/>
      <c r="F3889" s="27">
        <f t="shared" si="63"/>
        <v>249333115</v>
      </c>
      <c r="G3889" s="1062">
        <v>3</v>
      </c>
      <c r="H3889" s="29"/>
    </row>
    <row r="3890" spans="1:8" s="30" customFormat="1">
      <c r="A3890" s="85">
        <v>44902</v>
      </c>
      <c r="B3890" s="65" t="s">
        <v>2032</v>
      </c>
      <c r="C3890" s="35" t="s">
        <v>152</v>
      </c>
      <c r="D3890" s="1064">
        <v>50000</v>
      </c>
      <c r="E3890" s="946"/>
      <c r="F3890" s="27">
        <f t="shared" si="63"/>
        <v>249383115</v>
      </c>
      <c r="G3890" s="1062">
        <v>3</v>
      </c>
      <c r="H3890" s="29"/>
    </row>
    <row r="3891" spans="1:8" s="30" customFormat="1">
      <c r="A3891" s="85">
        <v>44902</v>
      </c>
      <c r="B3891" s="65" t="s">
        <v>2032</v>
      </c>
      <c r="C3891" s="35" t="s">
        <v>1939</v>
      </c>
      <c r="D3891" s="1064">
        <v>300000</v>
      </c>
      <c r="E3891" s="946"/>
      <c r="F3891" s="27">
        <f t="shared" si="63"/>
        <v>249683115</v>
      </c>
      <c r="G3891" s="1062">
        <v>3</v>
      </c>
      <c r="H3891" s="29"/>
    </row>
    <row r="3892" spans="1:8" s="30" customFormat="1">
      <c r="A3892" s="85">
        <v>44902</v>
      </c>
      <c r="B3892" s="65" t="s">
        <v>2032</v>
      </c>
      <c r="C3892" s="35" t="s">
        <v>21</v>
      </c>
      <c r="D3892" s="1064">
        <v>20000</v>
      </c>
      <c r="E3892" s="946"/>
      <c r="F3892" s="27">
        <f t="shared" si="63"/>
        <v>249703115</v>
      </c>
      <c r="G3892" s="1062">
        <v>3</v>
      </c>
      <c r="H3892" s="29"/>
    </row>
    <row r="3893" spans="1:8" s="30" customFormat="1">
      <c r="A3893" s="85">
        <v>44902</v>
      </c>
      <c r="B3893" s="65" t="s">
        <v>2032</v>
      </c>
      <c r="C3893" s="35" t="s">
        <v>21</v>
      </c>
      <c r="D3893" s="1064">
        <v>5000</v>
      </c>
      <c r="E3893" s="946"/>
      <c r="F3893" s="27">
        <f t="shared" si="63"/>
        <v>249708115</v>
      </c>
      <c r="G3893" s="1062">
        <v>3</v>
      </c>
      <c r="H3893" s="29"/>
    </row>
    <row r="3894" spans="1:8" s="30" customFormat="1">
      <c r="A3894" s="85">
        <v>44902</v>
      </c>
      <c r="B3894" s="65" t="s">
        <v>2032</v>
      </c>
      <c r="C3894" s="35" t="s">
        <v>21</v>
      </c>
      <c r="D3894" s="1064">
        <v>20000</v>
      </c>
      <c r="E3894" s="946"/>
      <c r="F3894" s="27">
        <f t="shared" si="63"/>
        <v>249728115</v>
      </c>
      <c r="G3894" s="1062">
        <v>3</v>
      </c>
      <c r="H3894" s="29"/>
    </row>
    <row r="3895" spans="1:8" s="30" customFormat="1">
      <c r="A3895" s="85">
        <v>44903</v>
      </c>
      <c r="B3895" s="65" t="s">
        <v>2033</v>
      </c>
      <c r="C3895" s="35" t="s">
        <v>21</v>
      </c>
      <c r="D3895" s="1064">
        <v>20000</v>
      </c>
      <c r="E3895" s="946"/>
      <c r="F3895" s="27">
        <f t="shared" si="63"/>
        <v>249748115</v>
      </c>
      <c r="G3895" s="1062">
        <v>3</v>
      </c>
      <c r="H3895" s="29"/>
    </row>
    <row r="3896" spans="1:8" s="30" customFormat="1">
      <c r="A3896" s="85">
        <v>44903</v>
      </c>
      <c r="B3896" s="65" t="s">
        <v>2033</v>
      </c>
      <c r="C3896" s="35" t="s">
        <v>21</v>
      </c>
      <c r="D3896" s="1064">
        <v>10000</v>
      </c>
      <c r="E3896" s="946"/>
      <c r="F3896" s="27">
        <f t="shared" si="63"/>
        <v>249758115</v>
      </c>
      <c r="G3896" s="1062">
        <v>3</v>
      </c>
      <c r="H3896" s="29"/>
    </row>
    <row r="3897" spans="1:8" s="30" customFormat="1">
      <c r="A3897" s="85">
        <v>44903</v>
      </c>
      <c r="B3897" s="65" t="s">
        <v>2033</v>
      </c>
      <c r="C3897" s="35" t="s">
        <v>21</v>
      </c>
      <c r="D3897" s="1064">
        <v>20000</v>
      </c>
      <c r="E3897" s="946"/>
      <c r="F3897" s="27">
        <f t="shared" si="63"/>
        <v>249778115</v>
      </c>
      <c r="G3897" s="1062">
        <v>3</v>
      </c>
      <c r="H3897" s="29"/>
    </row>
    <row r="3898" spans="1:8" s="30" customFormat="1">
      <c r="A3898" s="85">
        <v>44903</v>
      </c>
      <c r="B3898" s="65" t="s">
        <v>2033</v>
      </c>
      <c r="C3898" s="35" t="s">
        <v>21</v>
      </c>
      <c r="D3898" s="1064">
        <v>20000</v>
      </c>
      <c r="E3898" s="946"/>
      <c r="F3898" s="27">
        <f t="shared" si="63"/>
        <v>249798115</v>
      </c>
      <c r="G3898" s="1062">
        <v>3</v>
      </c>
      <c r="H3898" s="29"/>
    </row>
    <row r="3899" spans="1:8" s="30" customFormat="1">
      <c r="A3899" s="85">
        <v>44903</v>
      </c>
      <c r="B3899" s="65" t="s">
        <v>2033</v>
      </c>
      <c r="C3899" s="35" t="s">
        <v>21</v>
      </c>
      <c r="D3899" s="1064">
        <v>20000</v>
      </c>
      <c r="E3899" s="946"/>
      <c r="F3899" s="27">
        <f t="shared" si="63"/>
        <v>249818115</v>
      </c>
      <c r="G3899" s="1062">
        <v>3</v>
      </c>
      <c r="H3899" s="29"/>
    </row>
    <row r="3900" spans="1:8" s="30" customFormat="1">
      <c r="A3900" s="85">
        <v>44903</v>
      </c>
      <c r="B3900" s="65" t="s">
        <v>2033</v>
      </c>
      <c r="C3900" s="35" t="s">
        <v>21</v>
      </c>
      <c r="D3900" s="1064">
        <v>20000</v>
      </c>
      <c r="E3900" s="946"/>
      <c r="F3900" s="27">
        <f t="shared" si="63"/>
        <v>249838115</v>
      </c>
      <c r="G3900" s="1062">
        <v>3</v>
      </c>
      <c r="H3900" s="29"/>
    </row>
    <row r="3901" spans="1:8" s="30" customFormat="1">
      <c r="A3901" s="85">
        <v>44903</v>
      </c>
      <c r="B3901" s="65" t="s">
        <v>2033</v>
      </c>
      <c r="C3901" s="35" t="s">
        <v>2022</v>
      </c>
      <c r="D3901" s="1064">
        <v>75000</v>
      </c>
      <c r="E3901" s="946"/>
      <c r="F3901" s="27">
        <f t="shared" si="63"/>
        <v>249913115</v>
      </c>
      <c r="G3901" s="1062">
        <v>3</v>
      </c>
      <c r="H3901" s="29"/>
    </row>
    <row r="3902" spans="1:8" s="30" customFormat="1">
      <c r="A3902" s="85">
        <v>44903</v>
      </c>
      <c r="B3902" s="65" t="s">
        <v>2033</v>
      </c>
      <c r="C3902" s="35" t="s">
        <v>21</v>
      </c>
      <c r="D3902" s="1064">
        <v>20000</v>
      </c>
      <c r="E3902" s="946"/>
      <c r="F3902" s="27">
        <f t="shared" si="63"/>
        <v>249933115</v>
      </c>
      <c r="G3902" s="1062">
        <v>3</v>
      </c>
      <c r="H3902" s="29"/>
    </row>
    <row r="3903" spans="1:8" s="30" customFormat="1">
      <c r="A3903" s="85">
        <v>44903</v>
      </c>
      <c r="B3903" s="65" t="s">
        <v>2033</v>
      </c>
      <c r="C3903" s="35" t="s">
        <v>21</v>
      </c>
      <c r="D3903" s="1064">
        <v>20000</v>
      </c>
      <c r="E3903" s="946"/>
      <c r="F3903" s="27">
        <f t="shared" si="63"/>
        <v>249953115</v>
      </c>
      <c r="G3903" s="1062">
        <v>3</v>
      </c>
      <c r="H3903" s="29"/>
    </row>
    <row r="3904" spans="1:8" s="30" customFormat="1">
      <c r="A3904" s="85">
        <v>44903</v>
      </c>
      <c r="B3904" s="65" t="s">
        <v>2033</v>
      </c>
      <c r="C3904" s="35" t="s">
        <v>21</v>
      </c>
      <c r="D3904" s="1064">
        <v>20000</v>
      </c>
      <c r="E3904" s="946"/>
      <c r="F3904" s="27">
        <f t="shared" si="63"/>
        <v>249973115</v>
      </c>
      <c r="G3904" s="1062">
        <v>3</v>
      </c>
      <c r="H3904" s="29"/>
    </row>
    <row r="3905" spans="1:8" s="30" customFormat="1">
      <c r="A3905" s="85">
        <v>44903</v>
      </c>
      <c r="B3905" s="65" t="s">
        <v>2033</v>
      </c>
      <c r="C3905" s="35" t="s">
        <v>21</v>
      </c>
      <c r="D3905" s="1064">
        <v>20000</v>
      </c>
      <c r="E3905" s="946"/>
      <c r="F3905" s="27">
        <f t="shared" si="63"/>
        <v>249993115</v>
      </c>
      <c r="G3905" s="1062">
        <v>3</v>
      </c>
      <c r="H3905" s="29"/>
    </row>
    <row r="3906" spans="1:8" s="30" customFormat="1">
      <c r="A3906" s="85">
        <v>44903</v>
      </c>
      <c r="B3906" s="65" t="s">
        <v>2033</v>
      </c>
      <c r="C3906" s="35" t="s">
        <v>21</v>
      </c>
      <c r="D3906" s="1064">
        <v>20000</v>
      </c>
      <c r="E3906" s="946"/>
      <c r="F3906" s="27">
        <f t="shared" si="63"/>
        <v>250013115</v>
      </c>
      <c r="G3906" s="1062">
        <v>3</v>
      </c>
      <c r="H3906" s="29"/>
    </row>
    <row r="3907" spans="1:8" s="30" customFormat="1">
      <c r="A3907" s="85">
        <v>44903</v>
      </c>
      <c r="B3907" s="65" t="s">
        <v>2033</v>
      </c>
      <c r="C3907" s="35" t="s">
        <v>21</v>
      </c>
      <c r="D3907" s="1064">
        <v>20000</v>
      </c>
      <c r="E3907" s="946"/>
      <c r="F3907" s="27">
        <f t="shared" si="63"/>
        <v>250033115</v>
      </c>
      <c r="G3907" s="1062">
        <v>3</v>
      </c>
      <c r="H3907" s="29"/>
    </row>
    <row r="3908" spans="1:8" s="30" customFormat="1">
      <c r="A3908" s="85">
        <v>44903</v>
      </c>
      <c r="B3908" s="65" t="s">
        <v>2033</v>
      </c>
      <c r="C3908" s="35" t="s">
        <v>21</v>
      </c>
      <c r="D3908" s="1064">
        <v>20000</v>
      </c>
      <c r="E3908" s="946"/>
      <c r="F3908" s="27">
        <f t="shared" si="63"/>
        <v>250053115</v>
      </c>
      <c r="G3908" s="1062">
        <v>3</v>
      </c>
      <c r="H3908" s="29"/>
    </row>
    <row r="3909" spans="1:8" s="30" customFormat="1">
      <c r="A3909" s="85">
        <v>44903</v>
      </c>
      <c r="B3909" s="65" t="s">
        <v>2033</v>
      </c>
      <c r="C3909" s="35" t="s">
        <v>2023</v>
      </c>
      <c r="D3909" s="1064">
        <v>200000</v>
      </c>
      <c r="E3909" s="946"/>
      <c r="F3909" s="27">
        <f t="shared" si="63"/>
        <v>250253115</v>
      </c>
      <c r="G3909" s="1062">
        <v>3</v>
      </c>
      <c r="H3909" s="29"/>
    </row>
    <row r="3910" spans="1:8" s="30" customFormat="1">
      <c r="A3910" s="85">
        <v>44903</v>
      </c>
      <c r="B3910" s="65" t="s">
        <v>2033</v>
      </c>
      <c r="C3910" s="35" t="s">
        <v>21</v>
      </c>
      <c r="D3910" s="1064">
        <v>20000</v>
      </c>
      <c r="E3910" s="946"/>
      <c r="F3910" s="27">
        <f t="shared" si="63"/>
        <v>250273115</v>
      </c>
      <c r="G3910" s="1062">
        <v>3</v>
      </c>
      <c r="H3910" s="29"/>
    </row>
    <row r="3911" spans="1:8" s="30" customFormat="1">
      <c r="A3911" s="85">
        <v>44903</v>
      </c>
      <c r="B3911" s="65" t="s">
        <v>2033</v>
      </c>
      <c r="C3911" s="35" t="s">
        <v>21</v>
      </c>
      <c r="D3911" s="1064">
        <v>20000</v>
      </c>
      <c r="E3911" s="946"/>
      <c r="F3911" s="27">
        <f t="shared" si="63"/>
        <v>250293115</v>
      </c>
      <c r="G3911" s="1062">
        <v>3</v>
      </c>
      <c r="H3911" s="29"/>
    </row>
    <row r="3912" spans="1:8" s="30" customFormat="1">
      <c r="A3912" s="85">
        <v>44903</v>
      </c>
      <c r="B3912" s="65" t="s">
        <v>2033</v>
      </c>
      <c r="C3912" s="35" t="s">
        <v>2169</v>
      </c>
      <c r="D3912" s="1064">
        <v>50000</v>
      </c>
      <c r="E3912" s="946"/>
      <c r="F3912" s="27">
        <f t="shared" si="63"/>
        <v>250343115</v>
      </c>
      <c r="G3912" s="1062">
        <v>3</v>
      </c>
      <c r="H3912" s="29"/>
    </row>
    <row r="3913" spans="1:8" s="30" customFormat="1">
      <c r="A3913" s="85">
        <v>44903</v>
      </c>
      <c r="B3913" s="65" t="s">
        <v>2033</v>
      </c>
      <c r="C3913" s="35" t="s">
        <v>21</v>
      </c>
      <c r="D3913" s="1064">
        <v>20000</v>
      </c>
      <c r="E3913" s="946"/>
      <c r="F3913" s="27">
        <f t="shared" si="63"/>
        <v>250363115</v>
      </c>
      <c r="G3913" s="1062">
        <v>3</v>
      </c>
      <c r="H3913" s="29"/>
    </row>
    <row r="3914" spans="1:8" s="30" customFormat="1">
      <c r="A3914" s="85">
        <v>44903</v>
      </c>
      <c r="B3914" s="65" t="s">
        <v>2033</v>
      </c>
      <c r="C3914" s="35" t="s">
        <v>21</v>
      </c>
      <c r="D3914" s="1064">
        <v>20000</v>
      </c>
      <c r="E3914" s="946"/>
      <c r="F3914" s="27">
        <f t="shared" si="63"/>
        <v>250383115</v>
      </c>
      <c r="G3914" s="1062">
        <v>3</v>
      </c>
      <c r="H3914" s="29"/>
    </row>
    <row r="3915" spans="1:8" s="30" customFormat="1">
      <c r="A3915" s="85">
        <v>44904</v>
      </c>
      <c r="B3915" s="65" t="s">
        <v>2034</v>
      </c>
      <c r="C3915" s="35" t="s">
        <v>21</v>
      </c>
      <c r="D3915" s="1064">
        <v>5000</v>
      </c>
      <c r="E3915" s="946"/>
      <c r="F3915" s="27">
        <f t="shared" si="63"/>
        <v>250388115</v>
      </c>
      <c r="G3915" s="1062">
        <v>3</v>
      </c>
      <c r="H3915" s="29"/>
    </row>
    <row r="3916" spans="1:8" s="30" customFormat="1">
      <c r="A3916" s="85">
        <v>44904</v>
      </c>
      <c r="B3916" s="65" t="s">
        <v>2034</v>
      </c>
      <c r="C3916" s="35" t="s">
        <v>21</v>
      </c>
      <c r="D3916" s="1064">
        <v>20000</v>
      </c>
      <c r="E3916" s="946"/>
      <c r="F3916" s="27">
        <f t="shared" si="63"/>
        <v>250408115</v>
      </c>
      <c r="G3916" s="1062">
        <v>3</v>
      </c>
      <c r="H3916" s="29"/>
    </row>
    <row r="3917" spans="1:8" s="30" customFormat="1">
      <c r="A3917" s="85">
        <v>44904</v>
      </c>
      <c r="B3917" s="65" t="s">
        <v>2034</v>
      </c>
      <c r="C3917" s="35" t="s">
        <v>21</v>
      </c>
      <c r="D3917" s="1064">
        <v>20000</v>
      </c>
      <c r="E3917" s="946"/>
      <c r="F3917" s="27">
        <f t="shared" si="63"/>
        <v>250428115</v>
      </c>
      <c r="G3917" s="1062">
        <v>3</v>
      </c>
      <c r="H3917" s="29"/>
    </row>
    <row r="3918" spans="1:8" s="30" customFormat="1">
      <c r="A3918" s="85">
        <v>44904</v>
      </c>
      <c r="B3918" s="65" t="s">
        <v>2034</v>
      </c>
      <c r="C3918" s="35" t="s">
        <v>21</v>
      </c>
      <c r="D3918" s="1064">
        <v>20000</v>
      </c>
      <c r="E3918" s="946"/>
      <c r="F3918" s="27">
        <f t="shared" si="63"/>
        <v>250448115</v>
      </c>
      <c r="G3918" s="1062">
        <v>3</v>
      </c>
      <c r="H3918" s="29"/>
    </row>
    <row r="3919" spans="1:8" s="30" customFormat="1">
      <c r="A3919" s="85">
        <v>44904</v>
      </c>
      <c r="B3919" s="65" t="s">
        <v>2034</v>
      </c>
      <c r="C3919" s="35" t="s">
        <v>21</v>
      </c>
      <c r="D3919" s="1064">
        <v>20000</v>
      </c>
      <c r="E3919" s="946"/>
      <c r="F3919" s="27">
        <f t="shared" si="63"/>
        <v>250468115</v>
      </c>
      <c r="G3919" s="1062">
        <v>3</v>
      </c>
      <c r="H3919" s="29"/>
    </row>
    <row r="3920" spans="1:8" s="30" customFormat="1">
      <c r="A3920" s="85">
        <v>44904</v>
      </c>
      <c r="B3920" s="65" t="s">
        <v>2034</v>
      </c>
      <c r="C3920" s="35" t="s">
        <v>21</v>
      </c>
      <c r="D3920" s="1064">
        <v>20000</v>
      </c>
      <c r="E3920" s="946"/>
      <c r="F3920" s="27">
        <f t="shared" si="63"/>
        <v>250488115</v>
      </c>
      <c r="G3920" s="1062">
        <v>3</v>
      </c>
      <c r="H3920" s="29"/>
    </row>
    <row r="3921" spans="1:8" s="30" customFormat="1">
      <c r="A3921" s="85">
        <v>44905</v>
      </c>
      <c r="B3921" s="65" t="s">
        <v>2035</v>
      </c>
      <c r="C3921" s="289" t="s">
        <v>2170</v>
      </c>
      <c r="D3921" s="1064">
        <v>5000000</v>
      </c>
      <c r="E3921" s="946"/>
      <c r="F3921" s="27">
        <f t="shared" si="63"/>
        <v>255488115</v>
      </c>
      <c r="G3921" s="1062">
        <v>3</v>
      </c>
      <c r="H3921" s="29"/>
    </row>
    <row r="3922" spans="1:8" s="30" customFormat="1">
      <c r="A3922" s="85">
        <v>44905</v>
      </c>
      <c r="B3922" s="65" t="s">
        <v>2035</v>
      </c>
      <c r="C3922" s="35" t="s">
        <v>21</v>
      </c>
      <c r="D3922" s="1064">
        <v>5000</v>
      </c>
      <c r="E3922" s="946"/>
      <c r="F3922" s="27">
        <f t="shared" si="63"/>
        <v>255493115</v>
      </c>
      <c r="G3922" s="1062">
        <v>3</v>
      </c>
      <c r="H3922" s="29"/>
    </row>
    <row r="3923" spans="1:8" s="30" customFormat="1" ht="25.5">
      <c r="A3923" s="85">
        <v>44905</v>
      </c>
      <c r="B3923" s="65" t="s">
        <v>2035</v>
      </c>
      <c r="C3923" s="24" t="s">
        <v>2479</v>
      </c>
      <c r="D3923" s="1064">
        <v>1000000</v>
      </c>
      <c r="E3923" s="946"/>
      <c r="F3923" s="27">
        <f t="shared" si="63"/>
        <v>256493115</v>
      </c>
      <c r="G3923" s="1062">
        <v>3</v>
      </c>
      <c r="H3923" s="29"/>
    </row>
    <row r="3924" spans="1:8" s="30" customFormat="1">
      <c r="A3924" s="85">
        <v>44905</v>
      </c>
      <c r="B3924" s="65" t="s">
        <v>2035</v>
      </c>
      <c r="C3924" s="35" t="s">
        <v>21</v>
      </c>
      <c r="D3924" s="1064">
        <v>40000</v>
      </c>
      <c r="E3924" s="946"/>
      <c r="F3924" s="27">
        <f t="shared" si="63"/>
        <v>256533115</v>
      </c>
      <c r="G3924" s="1062">
        <v>3</v>
      </c>
      <c r="H3924" s="29"/>
    </row>
    <row r="3925" spans="1:8" s="30" customFormat="1">
      <c r="A3925" s="85">
        <v>44905</v>
      </c>
      <c r="B3925" s="65" t="s">
        <v>2035</v>
      </c>
      <c r="C3925" s="35" t="s">
        <v>21</v>
      </c>
      <c r="D3925" s="1064">
        <v>20000</v>
      </c>
      <c r="E3925" s="946"/>
      <c r="F3925" s="27">
        <f t="shared" si="63"/>
        <v>256553115</v>
      </c>
      <c r="G3925" s="1062">
        <v>3</v>
      </c>
      <c r="H3925" s="29"/>
    </row>
    <row r="3926" spans="1:8" s="30" customFormat="1">
      <c r="A3926" s="85">
        <v>44905</v>
      </c>
      <c r="B3926" s="65" t="s">
        <v>2035</v>
      </c>
      <c r="C3926" s="35" t="s">
        <v>21</v>
      </c>
      <c r="D3926" s="1064">
        <v>20000</v>
      </c>
      <c r="E3926" s="946"/>
      <c r="F3926" s="27">
        <f t="shared" si="63"/>
        <v>256573115</v>
      </c>
      <c r="G3926" s="1062">
        <v>3</v>
      </c>
      <c r="H3926" s="29"/>
    </row>
    <row r="3927" spans="1:8" s="30" customFormat="1">
      <c r="A3927" s="85">
        <v>44905</v>
      </c>
      <c r="B3927" s="65" t="s">
        <v>2035</v>
      </c>
      <c r="C3927" s="35" t="s">
        <v>21</v>
      </c>
      <c r="D3927" s="1064">
        <v>5000</v>
      </c>
      <c r="E3927" s="946"/>
      <c r="F3927" s="27">
        <f t="shared" si="63"/>
        <v>256578115</v>
      </c>
      <c r="G3927" s="1062">
        <v>3</v>
      </c>
      <c r="H3927" s="29"/>
    </row>
    <row r="3928" spans="1:8" s="30" customFormat="1">
      <c r="A3928" s="85">
        <v>44905</v>
      </c>
      <c r="B3928" s="65" t="s">
        <v>2035</v>
      </c>
      <c r="C3928" s="35" t="s">
        <v>21</v>
      </c>
      <c r="D3928" s="1064">
        <v>20000</v>
      </c>
      <c r="E3928" s="946"/>
      <c r="F3928" s="27">
        <f t="shared" si="63"/>
        <v>256598115</v>
      </c>
      <c r="G3928" s="1062">
        <v>3</v>
      </c>
      <c r="H3928" s="29"/>
    </row>
    <row r="3929" spans="1:8" s="30" customFormat="1">
      <c r="A3929" s="85">
        <v>44905</v>
      </c>
      <c r="B3929" s="65" t="s">
        <v>2035</v>
      </c>
      <c r="C3929" s="35" t="s">
        <v>21</v>
      </c>
      <c r="D3929" s="1064">
        <v>20000</v>
      </c>
      <c r="E3929" s="946"/>
      <c r="F3929" s="27">
        <f t="shared" si="63"/>
        <v>256618115</v>
      </c>
      <c r="G3929" s="1062">
        <v>3</v>
      </c>
      <c r="H3929" s="29"/>
    </row>
    <row r="3930" spans="1:8" s="30" customFormat="1">
      <c r="A3930" s="85">
        <v>44905</v>
      </c>
      <c r="B3930" s="65" t="s">
        <v>2035</v>
      </c>
      <c r="C3930" s="35" t="s">
        <v>21</v>
      </c>
      <c r="D3930" s="1064">
        <v>20000</v>
      </c>
      <c r="E3930" s="946"/>
      <c r="F3930" s="27">
        <f t="shared" si="63"/>
        <v>256638115</v>
      </c>
      <c r="G3930" s="1062">
        <v>3</v>
      </c>
      <c r="H3930" s="29"/>
    </row>
    <row r="3931" spans="1:8" s="30" customFormat="1">
      <c r="A3931" s="85">
        <v>44905</v>
      </c>
      <c r="B3931" s="65" t="s">
        <v>2035</v>
      </c>
      <c r="C3931" s="35" t="s">
        <v>21</v>
      </c>
      <c r="D3931" s="1064">
        <v>20000</v>
      </c>
      <c r="E3931" s="946"/>
      <c r="F3931" s="27">
        <f t="shared" si="63"/>
        <v>256658115</v>
      </c>
      <c r="G3931" s="1062">
        <v>3</v>
      </c>
      <c r="H3931" s="29"/>
    </row>
    <row r="3932" spans="1:8" s="30" customFormat="1">
      <c r="A3932" s="85">
        <v>44905</v>
      </c>
      <c r="B3932" s="65" t="s">
        <v>2035</v>
      </c>
      <c r="C3932" s="35" t="s">
        <v>21</v>
      </c>
      <c r="D3932" s="1064">
        <v>20000</v>
      </c>
      <c r="E3932" s="946"/>
      <c r="F3932" s="27">
        <f t="shared" si="63"/>
        <v>256678115</v>
      </c>
      <c r="G3932" s="1062">
        <v>3</v>
      </c>
      <c r="H3932" s="29"/>
    </row>
    <row r="3933" spans="1:8" s="30" customFormat="1">
      <c r="A3933" s="85">
        <v>44905</v>
      </c>
      <c r="B3933" s="65" t="s">
        <v>2035</v>
      </c>
      <c r="C3933" s="35" t="s">
        <v>21</v>
      </c>
      <c r="D3933" s="1064">
        <v>20000</v>
      </c>
      <c r="E3933" s="946"/>
      <c r="F3933" s="27">
        <f t="shared" si="63"/>
        <v>256698115</v>
      </c>
      <c r="G3933" s="1062">
        <v>3</v>
      </c>
      <c r="H3933" s="29"/>
    </row>
    <row r="3934" spans="1:8" s="30" customFormat="1">
      <c r="A3934" s="85">
        <v>44905</v>
      </c>
      <c r="B3934" s="65" t="s">
        <v>2035</v>
      </c>
      <c r="C3934" s="35" t="s">
        <v>21</v>
      </c>
      <c r="D3934" s="1064">
        <v>20000</v>
      </c>
      <c r="E3934" s="946"/>
      <c r="F3934" s="27">
        <f t="shared" si="63"/>
        <v>256718115</v>
      </c>
      <c r="G3934" s="1062">
        <v>3</v>
      </c>
      <c r="H3934" s="29"/>
    </row>
    <row r="3935" spans="1:8" s="30" customFormat="1">
      <c r="A3935" s="85">
        <v>44905</v>
      </c>
      <c r="B3935" s="65" t="s">
        <v>2035</v>
      </c>
      <c r="C3935" s="35" t="s">
        <v>21</v>
      </c>
      <c r="D3935" s="1064">
        <v>20000</v>
      </c>
      <c r="E3935" s="946"/>
      <c r="F3935" s="27">
        <f t="shared" ref="F3935:F4000" si="64">F3934+D3935-E3935</f>
        <v>256738115</v>
      </c>
      <c r="G3935" s="1062">
        <v>3</v>
      </c>
      <c r="H3935" s="29"/>
    </row>
    <row r="3936" spans="1:8" s="30" customFormat="1">
      <c r="A3936" s="85">
        <v>44906</v>
      </c>
      <c r="B3936" s="65" t="s">
        <v>2036</v>
      </c>
      <c r="C3936" s="35" t="s">
        <v>21</v>
      </c>
      <c r="D3936" s="1064">
        <v>20000</v>
      </c>
      <c r="E3936" s="946"/>
      <c r="F3936" s="27">
        <f t="shared" si="64"/>
        <v>256758115</v>
      </c>
      <c r="G3936" s="1062">
        <v>3</v>
      </c>
      <c r="H3936" s="29"/>
    </row>
    <row r="3937" spans="1:8" s="30" customFormat="1">
      <c r="A3937" s="85">
        <v>44906</v>
      </c>
      <c r="B3937" s="65" t="s">
        <v>2036</v>
      </c>
      <c r="C3937" s="35" t="s">
        <v>21</v>
      </c>
      <c r="D3937" s="1064">
        <v>20000</v>
      </c>
      <c r="E3937" s="946"/>
      <c r="F3937" s="27">
        <f t="shared" si="64"/>
        <v>256778115</v>
      </c>
      <c r="G3937" s="1062">
        <v>3</v>
      </c>
      <c r="H3937" s="29"/>
    </row>
    <row r="3938" spans="1:8" s="30" customFormat="1">
      <c r="A3938" s="85">
        <v>44906</v>
      </c>
      <c r="B3938" s="65" t="s">
        <v>2036</v>
      </c>
      <c r="C3938" s="35" t="s">
        <v>21</v>
      </c>
      <c r="D3938" s="1064">
        <v>20000</v>
      </c>
      <c r="E3938" s="946"/>
      <c r="F3938" s="27">
        <f t="shared" si="64"/>
        <v>256798115</v>
      </c>
      <c r="G3938" s="1062">
        <v>3</v>
      </c>
      <c r="H3938" s="29"/>
    </row>
    <row r="3939" spans="1:8" s="30" customFormat="1">
      <c r="A3939" s="85">
        <v>44906</v>
      </c>
      <c r="B3939" s="65" t="s">
        <v>2036</v>
      </c>
      <c r="C3939" s="35" t="s">
        <v>21</v>
      </c>
      <c r="D3939" s="1064">
        <v>20000</v>
      </c>
      <c r="E3939" s="946"/>
      <c r="F3939" s="27">
        <f t="shared" si="64"/>
        <v>256818115</v>
      </c>
      <c r="G3939" s="1062">
        <v>3</v>
      </c>
      <c r="H3939" s="29"/>
    </row>
    <row r="3940" spans="1:8" s="30" customFormat="1">
      <c r="A3940" s="85">
        <v>44906</v>
      </c>
      <c r="B3940" s="65" t="s">
        <v>2036</v>
      </c>
      <c r="C3940" s="35" t="s">
        <v>21</v>
      </c>
      <c r="D3940" s="1064">
        <v>20000</v>
      </c>
      <c r="E3940" s="946"/>
      <c r="F3940" s="27">
        <f t="shared" si="64"/>
        <v>256838115</v>
      </c>
      <c r="G3940" s="1062">
        <v>3</v>
      </c>
      <c r="H3940" s="29"/>
    </row>
    <row r="3941" spans="1:8" s="30" customFormat="1">
      <c r="A3941" s="85">
        <v>44906</v>
      </c>
      <c r="B3941" s="65" t="s">
        <v>2036</v>
      </c>
      <c r="C3941" s="35" t="s">
        <v>21</v>
      </c>
      <c r="D3941" s="1064">
        <v>10000</v>
      </c>
      <c r="E3941" s="946"/>
      <c r="F3941" s="27">
        <f t="shared" si="64"/>
        <v>256848115</v>
      </c>
      <c r="G3941" s="1062">
        <v>3</v>
      </c>
      <c r="H3941" s="29"/>
    </row>
    <row r="3942" spans="1:8" s="30" customFormat="1">
      <c r="A3942" s="85">
        <v>44906</v>
      </c>
      <c r="B3942" s="65" t="s">
        <v>2036</v>
      </c>
      <c r="C3942" s="35" t="s">
        <v>21</v>
      </c>
      <c r="D3942" s="1064">
        <v>20000</v>
      </c>
      <c r="E3942" s="946"/>
      <c r="F3942" s="27">
        <f t="shared" si="64"/>
        <v>256868115</v>
      </c>
      <c r="G3942" s="1062">
        <v>3</v>
      </c>
      <c r="H3942" s="29"/>
    </row>
    <row r="3943" spans="1:8" s="30" customFormat="1">
      <c r="A3943" s="85">
        <v>44906</v>
      </c>
      <c r="B3943" s="65" t="s">
        <v>2036</v>
      </c>
      <c r="C3943" s="35" t="s">
        <v>21</v>
      </c>
      <c r="D3943" s="1064">
        <v>20000</v>
      </c>
      <c r="E3943" s="946"/>
      <c r="F3943" s="27">
        <f t="shared" si="64"/>
        <v>256888115</v>
      </c>
      <c r="G3943" s="1062">
        <v>3</v>
      </c>
      <c r="H3943" s="29"/>
    </row>
    <row r="3944" spans="1:8" s="30" customFormat="1">
      <c r="A3944" s="85">
        <v>44907</v>
      </c>
      <c r="B3944" s="65" t="s">
        <v>2037</v>
      </c>
      <c r="C3944" s="35" t="s">
        <v>21</v>
      </c>
      <c r="D3944" s="1064">
        <v>70000</v>
      </c>
      <c r="E3944" s="946"/>
      <c r="F3944" s="27">
        <f t="shared" si="64"/>
        <v>256958115</v>
      </c>
      <c r="G3944" s="1062">
        <v>3</v>
      </c>
      <c r="H3944" s="29"/>
    </row>
    <row r="3945" spans="1:8" s="30" customFormat="1">
      <c r="A3945" s="85">
        <v>44907</v>
      </c>
      <c r="B3945" s="65" t="s">
        <v>2037</v>
      </c>
      <c r="C3945" s="289" t="s">
        <v>955</v>
      </c>
      <c r="D3945" s="1064">
        <v>100000</v>
      </c>
      <c r="E3945" s="946"/>
      <c r="F3945" s="27">
        <f t="shared" si="64"/>
        <v>257058115</v>
      </c>
      <c r="G3945" s="1062">
        <v>3</v>
      </c>
      <c r="H3945" s="29"/>
    </row>
    <row r="3946" spans="1:8" s="30" customFormat="1" ht="25.5">
      <c r="A3946" s="85">
        <v>44907</v>
      </c>
      <c r="B3946" s="65" t="s">
        <v>2037</v>
      </c>
      <c r="C3946" s="24" t="s">
        <v>2444</v>
      </c>
      <c r="D3946" s="1064">
        <v>50000</v>
      </c>
      <c r="E3946" s="946"/>
      <c r="F3946" s="27">
        <f t="shared" si="64"/>
        <v>257108115</v>
      </c>
      <c r="G3946" s="1062">
        <v>3</v>
      </c>
      <c r="H3946" s="29"/>
    </row>
    <row r="3947" spans="1:8" s="30" customFormat="1">
      <c r="A3947" s="85">
        <v>44907</v>
      </c>
      <c r="B3947" s="65" t="s">
        <v>2037</v>
      </c>
      <c r="C3947" s="35" t="s">
        <v>21</v>
      </c>
      <c r="D3947" s="1064">
        <v>20000</v>
      </c>
      <c r="E3947" s="946"/>
      <c r="F3947" s="27">
        <f t="shared" si="64"/>
        <v>257128115</v>
      </c>
      <c r="G3947" s="1062">
        <v>3</v>
      </c>
      <c r="H3947" s="29"/>
    </row>
    <row r="3948" spans="1:8" s="30" customFormat="1">
      <c r="A3948" s="85">
        <v>44907</v>
      </c>
      <c r="B3948" s="65" t="s">
        <v>2037</v>
      </c>
      <c r="C3948" s="35" t="s">
        <v>21</v>
      </c>
      <c r="D3948" s="1064">
        <v>20000</v>
      </c>
      <c r="E3948" s="946"/>
      <c r="F3948" s="27">
        <f t="shared" si="64"/>
        <v>257148115</v>
      </c>
      <c r="G3948" s="1062">
        <v>3</v>
      </c>
      <c r="H3948" s="29"/>
    </row>
    <row r="3949" spans="1:8" s="30" customFormat="1">
      <c r="A3949" s="85">
        <v>44907</v>
      </c>
      <c r="B3949" s="65" t="s">
        <v>2037</v>
      </c>
      <c r="C3949" s="35" t="s">
        <v>21</v>
      </c>
      <c r="D3949" s="1064">
        <v>20000</v>
      </c>
      <c r="E3949" s="946"/>
      <c r="F3949" s="27">
        <f t="shared" si="64"/>
        <v>257168115</v>
      </c>
      <c r="G3949" s="1062">
        <v>3</v>
      </c>
      <c r="H3949" s="29"/>
    </row>
    <row r="3950" spans="1:8" s="30" customFormat="1">
      <c r="A3950" s="85">
        <v>44907</v>
      </c>
      <c r="B3950" s="65" t="s">
        <v>2037</v>
      </c>
      <c r="C3950" s="35" t="s">
        <v>21</v>
      </c>
      <c r="D3950" s="1064">
        <v>10000</v>
      </c>
      <c r="E3950" s="946"/>
      <c r="F3950" s="27">
        <f t="shared" si="64"/>
        <v>257178115</v>
      </c>
      <c r="G3950" s="1062">
        <v>3</v>
      </c>
      <c r="H3950" s="29"/>
    </row>
    <row r="3951" spans="1:8" s="30" customFormat="1">
      <c r="A3951" s="85">
        <v>44907</v>
      </c>
      <c r="B3951" s="65" t="s">
        <v>2037</v>
      </c>
      <c r="C3951" s="35" t="s">
        <v>21</v>
      </c>
      <c r="D3951" s="1064">
        <v>20000</v>
      </c>
      <c r="E3951" s="946"/>
      <c r="F3951" s="27">
        <f t="shared" si="64"/>
        <v>257198115</v>
      </c>
      <c r="G3951" s="1062">
        <v>3</v>
      </c>
      <c r="H3951" s="29"/>
    </row>
    <row r="3952" spans="1:8" s="30" customFormat="1">
      <c r="A3952" s="85">
        <v>44908</v>
      </c>
      <c r="B3952" s="65" t="s">
        <v>2038</v>
      </c>
      <c r="C3952" s="35" t="s">
        <v>21</v>
      </c>
      <c r="D3952" s="1064">
        <v>10000</v>
      </c>
      <c r="E3952" s="946"/>
      <c r="F3952" s="27">
        <f t="shared" si="64"/>
        <v>257208115</v>
      </c>
      <c r="G3952" s="1062">
        <v>3</v>
      </c>
      <c r="H3952" s="29"/>
    </row>
    <row r="3953" spans="1:9" s="30" customFormat="1">
      <c r="A3953" s="85">
        <v>44908</v>
      </c>
      <c r="B3953" s="65" t="s">
        <v>2038</v>
      </c>
      <c r="C3953" s="35" t="s">
        <v>21</v>
      </c>
      <c r="D3953" s="1064">
        <v>20000</v>
      </c>
      <c r="E3953" s="946"/>
      <c r="F3953" s="27">
        <f t="shared" si="64"/>
        <v>257228115</v>
      </c>
      <c r="G3953" s="1062">
        <v>3</v>
      </c>
      <c r="H3953" s="29"/>
    </row>
    <row r="3954" spans="1:9" s="30" customFormat="1">
      <c r="A3954" s="85">
        <v>44908</v>
      </c>
      <c r="B3954" s="65" t="s">
        <v>2038</v>
      </c>
      <c r="C3954" s="35" t="s">
        <v>21</v>
      </c>
      <c r="D3954" s="1064">
        <v>10000</v>
      </c>
      <c r="E3954" s="946"/>
      <c r="F3954" s="27">
        <f t="shared" si="64"/>
        <v>257238115</v>
      </c>
      <c r="G3954" s="1062">
        <v>3</v>
      </c>
      <c r="H3954" s="29"/>
    </row>
    <row r="3955" spans="1:9" s="30" customFormat="1">
      <c r="A3955" s="85">
        <v>44908</v>
      </c>
      <c r="B3955" s="65" t="s">
        <v>2038</v>
      </c>
      <c r="C3955" s="35" t="s">
        <v>21</v>
      </c>
      <c r="D3955" s="1064">
        <v>20</v>
      </c>
      <c r="E3955" s="946"/>
      <c r="F3955" s="27">
        <f t="shared" si="64"/>
        <v>257238135</v>
      </c>
      <c r="G3955" s="1062">
        <v>3</v>
      </c>
      <c r="H3955" s="29"/>
    </row>
    <row r="3956" spans="1:9" s="30" customFormat="1">
      <c r="A3956" s="85">
        <v>44908</v>
      </c>
      <c r="B3956" s="65" t="s">
        <v>2038</v>
      </c>
      <c r="C3956" s="35" t="s">
        <v>21</v>
      </c>
      <c r="D3956" s="1064">
        <v>20000</v>
      </c>
      <c r="E3956" s="946"/>
      <c r="F3956" s="27">
        <f t="shared" si="64"/>
        <v>257258135</v>
      </c>
      <c r="G3956" s="1062">
        <v>3</v>
      </c>
      <c r="H3956" s="29"/>
    </row>
    <row r="3957" spans="1:9" s="30" customFormat="1">
      <c r="A3957" s="85">
        <v>44908</v>
      </c>
      <c r="B3957" s="65" t="s">
        <v>2038</v>
      </c>
      <c r="C3957" s="35" t="s">
        <v>21</v>
      </c>
      <c r="D3957" s="1064">
        <v>20000</v>
      </c>
      <c r="E3957" s="946"/>
      <c r="F3957" s="27">
        <f t="shared" si="64"/>
        <v>257278135</v>
      </c>
      <c r="G3957" s="1062">
        <v>3</v>
      </c>
      <c r="H3957" s="29"/>
    </row>
    <row r="3958" spans="1:9" s="30" customFormat="1">
      <c r="A3958" s="85">
        <v>44908</v>
      </c>
      <c r="B3958" s="65" t="s">
        <v>2038</v>
      </c>
      <c r="C3958" s="35" t="s">
        <v>21</v>
      </c>
      <c r="D3958" s="1064">
        <v>20000</v>
      </c>
      <c r="E3958" s="946"/>
      <c r="F3958" s="27">
        <f t="shared" si="64"/>
        <v>257298135</v>
      </c>
      <c r="G3958" s="1062">
        <v>3</v>
      </c>
      <c r="H3958" s="29"/>
    </row>
    <row r="3959" spans="1:9" s="30" customFormat="1">
      <c r="A3959" s="85">
        <v>44908</v>
      </c>
      <c r="B3959" s="65" t="s">
        <v>2038</v>
      </c>
      <c r="C3959" s="35" t="s">
        <v>21</v>
      </c>
      <c r="D3959" s="1064">
        <v>20000</v>
      </c>
      <c r="E3959" s="946"/>
      <c r="F3959" s="27">
        <f t="shared" si="64"/>
        <v>257318135</v>
      </c>
      <c r="G3959" s="1062">
        <v>3</v>
      </c>
      <c r="H3959" s="29"/>
    </row>
    <row r="3960" spans="1:9" s="30" customFormat="1" ht="25.5">
      <c r="A3960" s="85">
        <v>44908</v>
      </c>
      <c r="B3960" s="65" t="s">
        <v>2038</v>
      </c>
      <c r="C3960" s="35" t="s">
        <v>2481</v>
      </c>
      <c r="D3960" s="1064"/>
      <c r="E3960" s="86">
        <v>3900000</v>
      </c>
      <c r="F3960" s="27">
        <f t="shared" si="64"/>
        <v>253418135</v>
      </c>
      <c r="G3960" s="1062" t="s">
        <v>2594</v>
      </c>
    </row>
    <row r="3961" spans="1:9" s="30" customFormat="1" ht="25.5">
      <c r="A3961" s="85">
        <v>44908</v>
      </c>
      <c r="B3961" s="65" t="s">
        <v>2038</v>
      </c>
      <c r="C3961" s="35" t="s">
        <v>2484</v>
      </c>
      <c r="D3961" s="1064"/>
      <c r="E3961" s="86">
        <v>22000</v>
      </c>
      <c r="F3961" s="27">
        <f t="shared" si="64"/>
        <v>253396135</v>
      </c>
      <c r="G3961" s="1062">
        <v>8</v>
      </c>
      <c r="H3961" s="29" t="s">
        <v>39</v>
      </c>
    </row>
    <row r="3962" spans="1:9" s="30" customFormat="1">
      <c r="A3962" s="85">
        <v>44908</v>
      </c>
      <c r="B3962" s="65" t="s">
        <v>2038</v>
      </c>
      <c r="C3962" s="35" t="s">
        <v>618</v>
      </c>
      <c r="D3962" s="1064"/>
      <c r="E3962" s="86">
        <v>200000000</v>
      </c>
      <c r="F3962" s="27">
        <f t="shared" si="64"/>
        <v>53396135</v>
      </c>
      <c r="G3962" s="1062"/>
      <c r="H3962" s="29"/>
    </row>
    <row r="3963" spans="1:9" s="30" customFormat="1" ht="25.5">
      <c r="A3963" s="85">
        <v>44908</v>
      </c>
      <c r="B3963" s="65" t="s">
        <v>2038</v>
      </c>
      <c r="C3963" s="289" t="s">
        <v>1411</v>
      </c>
      <c r="D3963" s="1064"/>
      <c r="E3963" s="86">
        <v>66000</v>
      </c>
      <c r="F3963" s="27">
        <f t="shared" si="64"/>
        <v>53330135</v>
      </c>
      <c r="G3963" s="1062">
        <v>8</v>
      </c>
      <c r="H3963" s="29" t="s">
        <v>39</v>
      </c>
    </row>
    <row r="3964" spans="1:9" s="30" customFormat="1" ht="25.5">
      <c r="A3964" s="85">
        <v>44908</v>
      </c>
      <c r="B3964" s="65" t="s">
        <v>2038</v>
      </c>
      <c r="C3964" s="35" t="s">
        <v>2065</v>
      </c>
      <c r="D3964" s="1064"/>
      <c r="E3964" s="86">
        <v>11700000</v>
      </c>
      <c r="F3964" s="27">
        <f t="shared" si="64"/>
        <v>41630135</v>
      </c>
      <c r="G3964" s="1062" t="s">
        <v>2594</v>
      </c>
      <c r="H3964" s="944"/>
      <c r="I3964" s="945"/>
    </row>
    <row r="3965" spans="1:9" s="30" customFormat="1" ht="25.5">
      <c r="A3965" s="85">
        <v>44908</v>
      </c>
      <c r="B3965" s="65" t="s">
        <v>2038</v>
      </c>
      <c r="C3965" s="35" t="s">
        <v>2369</v>
      </c>
      <c r="D3965" s="1064"/>
      <c r="E3965" s="86">
        <v>22000</v>
      </c>
      <c r="F3965" s="27">
        <f t="shared" si="64"/>
        <v>41608135</v>
      </c>
      <c r="G3965" s="1062">
        <v>8</v>
      </c>
      <c r="H3965" s="29">
        <v>8.33</v>
      </c>
      <c r="I3965" s="945"/>
    </row>
    <row r="3966" spans="1:9" s="30" customFormat="1">
      <c r="A3966" s="85">
        <v>44908</v>
      </c>
      <c r="B3966" s="65" t="s">
        <v>2038</v>
      </c>
      <c r="C3966" s="35" t="s">
        <v>21</v>
      </c>
      <c r="D3966" s="1064">
        <v>5000</v>
      </c>
      <c r="E3966" s="946"/>
      <c r="F3966" s="27">
        <f t="shared" si="64"/>
        <v>41613135</v>
      </c>
      <c r="G3966" s="1062">
        <v>3</v>
      </c>
      <c r="H3966" s="29"/>
    </row>
    <row r="3967" spans="1:9" s="30" customFormat="1">
      <c r="A3967" s="85">
        <v>44908</v>
      </c>
      <c r="B3967" s="65" t="s">
        <v>2038</v>
      </c>
      <c r="C3967" s="35" t="s">
        <v>21</v>
      </c>
      <c r="D3967" s="1064">
        <v>10000</v>
      </c>
      <c r="E3967" s="946"/>
      <c r="F3967" s="27">
        <f t="shared" si="64"/>
        <v>41623135</v>
      </c>
      <c r="G3967" s="1062">
        <v>3</v>
      </c>
      <c r="H3967" s="29"/>
    </row>
    <row r="3968" spans="1:9" s="30" customFormat="1">
      <c r="A3968" s="85">
        <v>44908</v>
      </c>
      <c r="B3968" s="65" t="s">
        <v>2038</v>
      </c>
      <c r="C3968" s="35" t="s">
        <v>21</v>
      </c>
      <c r="D3968" s="1064">
        <v>5000</v>
      </c>
      <c r="E3968" s="946"/>
      <c r="F3968" s="27">
        <f t="shared" si="64"/>
        <v>41628135</v>
      </c>
      <c r="G3968" s="1062">
        <v>3</v>
      </c>
      <c r="H3968" s="29"/>
    </row>
    <row r="3969" spans="1:8" s="30" customFormat="1">
      <c r="A3969" s="85">
        <v>44908</v>
      </c>
      <c r="B3969" s="65" t="s">
        <v>2038</v>
      </c>
      <c r="C3969" s="35" t="s">
        <v>21</v>
      </c>
      <c r="D3969" s="1064">
        <v>20000</v>
      </c>
      <c r="E3969" s="946"/>
      <c r="F3969" s="27">
        <f t="shared" si="64"/>
        <v>41648135</v>
      </c>
      <c r="G3969" s="1062">
        <v>3</v>
      </c>
      <c r="H3969" s="29"/>
    </row>
    <row r="3970" spans="1:8" s="30" customFormat="1">
      <c r="A3970" s="85">
        <v>44909</v>
      </c>
      <c r="B3970" s="65" t="s">
        <v>2039</v>
      </c>
      <c r="C3970" s="35" t="s">
        <v>21</v>
      </c>
      <c r="D3970" s="1064">
        <v>70000</v>
      </c>
      <c r="E3970" s="946"/>
      <c r="F3970" s="27">
        <f t="shared" si="64"/>
        <v>41718135</v>
      </c>
      <c r="G3970" s="1062">
        <v>3</v>
      </c>
      <c r="H3970" s="29"/>
    </row>
    <row r="3971" spans="1:8" s="30" customFormat="1">
      <c r="A3971" s="85">
        <v>44909</v>
      </c>
      <c r="B3971" s="65" t="s">
        <v>2039</v>
      </c>
      <c r="C3971" s="35" t="s">
        <v>2441</v>
      </c>
      <c r="D3971" s="1064">
        <v>100000</v>
      </c>
      <c r="E3971" s="946"/>
      <c r="F3971" s="27">
        <f t="shared" si="64"/>
        <v>41818135</v>
      </c>
      <c r="G3971" s="1062">
        <v>3</v>
      </c>
      <c r="H3971" s="29"/>
    </row>
    <row r="3972" spans="1:8" s="30" customFormat="1">
      <c r="A3972" s="85">
        <v>44909</v>
      </c>
      <c r="B3972" s="65" t="s">
        <v>2039</v>
      </c>
      <c r="C3972" s="35" t="s">
        <v>21</v>
      </c>
      <c r="D3972" s="1064">
        <v>20000</v>
      </c>
      <c r="E3972" s="946"/>
      <c r="F3972" s="27">
        <f t="shared" si="64"/>
        <v>41838135</v>
      </c>
      <c r="G3972" s="1062">
        <v>3</v>
      </c>
      <c r="H3972" s="29"/>
    </row>
    <row r="3973" spans="1:8" s="30" customFormat="1">
      <c r="A3973" s="85">
        <v>44909</v>
      </c>
      <c r="B3973" s="65" t="s">
        <v>2039</v>
      </c>
      <c r="C3973" s="35" t="s">
        <v>21</v>
      </c>
      <c r="D3973" s="1064">
        <v>20000</v>
      </c>
      <c r="E3973" s="946"/>
      <c r="F3973" s="27">
        <f t="shared" si="64"/>
        <v>41858135</v>
      </c>
      <c r="G3973" s="1062">
        <v>3</v>
      </c>
      <c r="H3973" s="29"/>
    </row>
    <row r="3974" spans="1:8" s="30" customFormat="1">
      <c r="A3974" s="85">
        <v>44909</v>
      </c>
      <c r="B3974" s="65" t="s">
        <v>2039</v>
      </c>
      <c r="C3974" s="35" t="s">
        <v>21</v>
      </c>
      <c r="D3974" s="1064">
        <v>20000</v>
      </c>
      <c r="E3974" s="946"/>
      <c r="F3974" s="27">
        <f t="shared" si="64"/>
        <v>41878135</v>
      </c>
      <c r="G3974" s="1062">
        <v>3</v>
      </c>
      <c r="H3974" s="29"/>
    </row>
    <row r="3975" spans="1:8" s="30" customFormat="1">
      <c r="A3975" s="85">
        <v>44909</v>
      </c>
      <c r="B3975" s="65" t="s">
        <v>2039</v>
      </c>
      <c r="C3975" s="35" t="s">
        <v>21</v>
      </c>
      <c r="D3975" s="1064">
        <v>20000</v>
      </c>
      <c r="E3975" s="946"/>
      <c r="F3975" s="27">
        <f t="shared" si="64"/>
        <v>41898135</v>
      </c>
      <c r="G3975" s="1062">
        <v>3</v>
      </c>
      <c r="H3975" s="29"/>
    </row>
    <row r="3976" spans="1:8" s="30" customFormat="1">
      <c r="A3976" s="85">
        <v>44909</v>
      </c>
      <c r="B3976" s="65" t="s">
        <v>2039</v>
      </c>
      <c r="C3976" s="35" t="s">
        <v>1950</v>
      </c>
      <c r="D3976" s="1064">
        <v>100000</v>
      </c>
      <c r="E3976" s="946"/>
      <c r="F3976" s="27">
        <f t="shared" si="64"/>
        <v>41998135</v>
      </c>
      <c r="G3976" s="1062">
        <v>3</v>
      </c>
      <c r="H3976" s="29"/>
    </row>
    <row r="3977" spans="1:8" s="30" customFormat="1">
      <c r="A3977" s="85">
        <v>44909</v>
      </c>
      <c r="B3977" s="65" t="s">
        <v>2039</v>
      </c>
      <c r="C3977" s="35" t="s">
        <v>21</v>
      </c>
      <c r="D3977" s="1064">
        <v>20000</v>
      </c>
      <c r="E3977" s="946"/>
      <c r="F3977" s="27">
        <f t="shared" si="64"/>
        <v>42018135</v>
      </c>
      <c r="G3977" s="1062">
        <v>3</v>
      </c>
      <c r="H3977" s="29"/>
    </row>
    <row r="3978" spans="1:8" s="30" customFormat="1">
      <c r="A3978" s="85">
        <v>44909</v>
      </c>
      <c r="B3978" s="65" t="s">
        <v>2039</v>
      </c>
      <c r="C3978" s="35" t="s">
        <v>21</v>
      </c>
      <c r="D3978" s="1064">
        <v>20000</v>
      </c>
      <c r="E3978" s="946"/>
      <c r="F3978" s="27">
        <f t="shared" si="64"/>
        <v>42038135</v>
      </c>
      <c r="G3978" s="1062">
        <v>3</v>
      </c>
      <c r="H3978" s="29"/>
    </row>
    <row r="3979" spans="1:8" s="30" customFormat="1">
      <c r="A3979" s="85">
        <v>44909</v>
      </c>
      <c r="B3979" s="65" t="s">
        <v>2039</v>
      </c>
      <c r="C3979" s="35" t="s">
        <v>21</v>
      </c>
      <c r="D3979" s="1064">
        <v>1000</v>
      </c>
      <c r="E3979" s="946"/>
      <c r="F3979" s="27">
        <f t="shared" si="64"/>
        <v>42039135</v>
      </c>
      <c r="G3979" s="1062">
        <v>3</v>
      </c>
      <c r="H3979" s="29"/>
    </row>
    <row r="3980" spans="1:8" s="30" customFormat="1">
      <c r="A3980" s="85">
        <v>44909</v>
      </c>
      <c r="B3980" s="65" t="s">
        <v>2039</v>
      </c>
      <c r="C3980" s="35" t="s">
        <v>2172</v>
      </c>
      <c r="D3980" s="1064">
        <v>100000</v>
      </c>
      <c r="E3980" s="946"/>
      <c r="F3980" s="27">
        <f t="shared" si="64"/>
        <v>42139135</v>
      </c>
      <c r="G3980" s="1062">
        <v>3</v>
      </c>
      <c r="H3980" s="29"/>
    </row>
    <row r="3981" spans="1:8" s="30" customFormat="1">
      <c r="A3981" s="85">
        <v>44909</v>
      </c>
      <c r="B3981" s="65" t="s">
        <v>2039</v>
      </c>
      <c r="C3981" s="35" t="s">
        <v>21</v>
      </c>
      <c r="D3981" s="1064">
        <v>10000</v>
      </c>
      <c r="E3981" s="946"/>
      <c r="F3981" s="27">
        <f t="shared" si="64"/>
        <v>42149135</v>
      </c>
      <c r="G3981" s="1062">
        <v>3</v>
      </c>
      <c r="H3981" s="29"/>
    </row>
    <row r="3982" spans="1:8" s="30" customFormat="1">
      <c r="A3982" s="85">
        <v>44909</v>
      </c>
      <c r="B3982" s="65" t="s">
        <v>2039</v>
      </c>
      <c r="C3982" s="35" t="s">
        <v>21</v>
      </c>
      <c r="D3982" s="1064">
        <v>20000</v>
      </c>
      <c r="E3982" s="946"/>
      <c r="F3982" s="27">
        <f t="shared" si="64"/>
        <v>42169135</v>
      </c>
      <c r="G3982" s="1062">
        <v>3</v>
      </c>
      <c r="H3982" s="29"/>
    </row>
    <row r="3983" spans="1:8" s="30" customFormat="1">
      <c r="A3983" s="85">
        <v>44909</v>
      </c>
      <c r="B3983" s="65" t="s">
        <v>2039</v>
      </c>
      <c r="C3983" s="35" t="s">
        <v>21</v>
      </c>
      <c r="D3983" s="1064">
        <v>1000</v>
      </c>
      <c r="E3983" s="946"/>
      <c r="F3983" s="27">
        <f t="shared" si="64"/>
        <v>42170135</v>
      </c>
      <c r="G3983" s="1062">
        <v>3</v>
      </c>
      <c r="H3983" s="29"/>
    </row>
    <row r="3984" spans="1:8" s="30" customFormat="1">
      <c r="A3984" s="85">
        <v>44909</v>
      </c>
      <c r="B3984" s="65" t="s">
        <v>2039</v>
      </c>
      <c r="C3984" s="35" t="s">
        <v>21</v>
      </c>
      <c r="D3984" s="1064">
        <v>20000</v>
      </c>
      <c r="E3984" s="946"/>
      <c r="F3984" s="27">
        <f t="shared" si="64"/>
        <v>42190135</v>
      </c>
      <c r="G3984" s="1062">
        <v>3</v>
      </c>
      <c r="H3984" s="29"/>
    </row>
    <row r="3985" spans="1:8" s="30" customFormat="1" ht="25.5">
      <c r="A3985" s="85">
        <v>44909</v>
      </c>
      <c r="B3985" s="65" t="s">
        <v>2039</v>
      </c>
      <c r="C3985" s="289" t="s">
        <v>25</v>
      </c>
      <c r="D3985" s="1064">
        <v>750000</v>
      </c>
      <c r="E3985" s="946"/>
      <c r="F3985" s="27">
        <f t="shared" si="64"/>
        <v>42940135</v>
      </c>
      <c r="G3985" s="1062">
        <v>3</v>
      </c>
      <c r="H3985" s="29"/>
    </row>
    <row r="3986" spans="1:8" s="30" customFormat="1">
      <c r="A3986" s="85">
        <v>44910</v>
      </c>
      <c r="B3986" s="65" t="s">
        <v>2040</v>
      </c>
      <c r="C3986" s="35" t="s">
        <v>21</v>
      </c>
      <c r="D3986" s="1064">
        <v>10000</v>
      </c>
      <c r="E3986" s="946"/>
      <c r="F3986" s="27">
        <f t="shared" si="64"/>
        <v>42950135</v>
      </c>
      <c r="G3986" s="1062">
        <v>3</v>
      </c>
      <c r="H3986" s="29"/>
    </row>
    <row r="3987" spans="1:8" s="30" customFormat="1">
      <c r="A3987" s="85">
        <v>44910</v>
      </c>
      <c r="B3987" s="65" t="s">
        <v>2040</v>
      </c>
      <c r="C3987" s="35" t="s">
        <v>343</v>
      </c>
      <c r="D3987" s="1064">
        <v>100000</v>
      </c>
      <c r="E3987" s="946"/>
      <c r="F3987" s="27">
        <f t="shared" si="64"/>
        <v>43050135</v>
      </c>
      <c r="G3987" s="1062">
        <v>3</v>
      </c>
      <c r="H3987" s="29"/>
    </row>
    <row r="3988" spans="1:8" s="30" customFormat="1">
      <c r="A3988" s="85">
        <v>44910</v>
      </c>
      <c r="B3988" s="65" t="s">
        <v>2040</v>
      </c>
      <c r="C3988" s="35" t="s">
        <v>21</v>
      </c>
      <c r="D3988" s="1064">
        <v>1000</v>
      </c>
      <c r="E3988" s="946"/>
      <c r="F3988" s="27">
        <f t="shared" si="64"/>
        <v>43051135</v>
      </c>
      <c r="G3988" s="1062">
        <v>3</v>
      </c>
      <c r="H3988" s="29"/>
    </row>
    <row r="3989" spans="1:8" s="30" customFormat="1">
      <c r="A3989" s="85">
        <v>44910</v>
      </c>
      <c r="B3989" s="65" t="s">
        <v>2040</v>
      </c>
      <c r="C3989" s="35" t="s">
        <v>21</v>
      </c>
      <c r="D3989" s="1064">
        <v>20000</v>
      </c>
      <c r="E3989" s="946"/>
      <c r="F3989" s="27">
        <f t="shared" si="64"/>
        <v>43071135</v>
      </c>
      <c r="G3989" s="1062">
        <v>3</v>
      </c>
      <c r="H3989" s="29"/>
    </row>
    <row r="3990" spans="1:8" s="30" customFormat="1">
      <c r="A3990" s="85">
        <v>44910</v>
      </c>
      <c r="B3990" s="65" t="s">
        <v>2040</v>
      </c>
      <c r="C3990" s="35" t="s">
        <v>21</v>
      </c>
      <c r="D3990" s="1064">
        <v>20000</v>
      </c>
      <c r="E3990" s="946"/>
      <c r="F3990" s="27">
        <f t="shared" si="64"/>
        <v>43091135</v>
      </c>
      <c r="G3990" s="1062">
        <v>3</v>
      </c>
      <c r="H3990" s="29"/>
    </row>
    <row r="3991" spans="1:8" s="30" customFormat="1">
      <c r="A3991" s="85">
        <v>44910</v>
      </c>
      <c r="B3991" s="65" t="s">
        <v>2040</v>
      </c>
      <c r="C3991" s="35" t="s">
        <v>21</v>
      </c>
      <c r="D3991" s="1064">
        <v>20000</v>
      </c>
      <c r="E3991" s="946"/>
      <c r="F3991" s="27">
        <f t="shared" si="64"/>
        <v>43111135</v>
      </c>
      <c r="G3991" s="1062">
        <v>3</v>
      </c>
      <c r="H3991" s="29"/>
    </row>
    <row r="3992" spans="1:8" s="30" customFormat="1">
      <c r="A3992" s="85">
        <v>44910</v>
      </c>
      <c r="B3992" s="65" t="s">
        <v>2040</v>
      </c>
      <c r="C3992" s="35" t="s">
        <v>2173</v>
      </c>
      <c r="D3992" s="1064">
        <v>50000</v>
      </c>
      <c r="E3992" s="946"/>
      <c r="F3992" s="27">
        <f t="shared" si="64"/>
        <v>43161135</v>
      </c>
      <c r="G3992" s="1062">
        <v>3</v>
      </c>
      <c r="H3992" s="29"/>
    </row>
    <row r="3993" spans="1:8" s="30" customFormat="1">
      <c r="A3993" s="85">
        <v>44910</v>
      </c>
      <c r="B3993" s="65" t="s">
        <v>2040</v>
      </c>
      <c r="C3993" s="35" t="s">
        <v>21</v>
      </c>
      <c r="D3993" s="1064">
        <v>20000</v>
      </c>
      <c r="E3993" s="946"/>
      <c r="F3993" s="27">
        <f t="shared" si="64"/>
        <v>43181135</v>
      </c>
      <c r="G3993" s="1062">
        <v>3</v>
      </c>
      <c r="H3993" s="29"/>
    </row>
    <row r="3994" spans="1:8" s="30" customFormat="1">
      <c r="A3994" s="85">
        <v>44910</v>
      </c>
      <c r="B3994" s="65" t="s">
        <v>2040</v>
      </c>
      <c r="C3994" s="35" t="s">
        <v>21</v>
      </c>
      <c r="D3994" s="1064">
        <v>20000</v>
      </c>
      <c r="E3994" s="946"/>
      <c r="F3994" s="27">
        <f t="shared" si="64"/>
        <v>43201135</v>
      </c>
      <c r="G3994" s="1062">
        <v>3</v>
      </c>
      <c r="H3994" s="29"/>
    </row>
    <row r="3995" spans="1:8" s="30" customFormat="1">
      <c r="A3995" s="85">
        <v>44910</v>
      </c>
      <c r="B3995" s="65" t="s">
        <v>2040</v>
      </c>
      <c r="C3995" s="35" t="s">
        <v>21</v>
      </c>
      <c r="D3995" s="1064">
        <v>1</v>
      </c>
      <c r="E3995" s="946"/>
      <c r="F3995" s="27">
        <f t="shared" si="64"/>
        <v>43201136</v>
      </c>
      <c r="G3995" s="1062">
        <v>3</v>
      </c>
      <c r="H3995" s="29"/>
    </row>
    <row r="3996" spans="1:8" s="30" customFormat="1">
      <c r="A3996" s="85">
        <v>44910</v>
      </c>
      <c r="B3996" s="65" t="s">
        <v>2040</v>
      </c>
      <c r="C3996" s="35" t="s">
        <v>21</v>
      </c>
      <c r="D3996" s="1064">
        <v>20000</v>
      </c>
      <c r="E3996" s="946"/>
      <c r="F3996" s="27">
        <f t="shared" si="64"/>
        <v>43221136</v>
      </c>
      <c r="G3996" s="1062">
        <v>3</v>
      </c>
      <c r="H3996" s="29"/>
    </row>
    <row r="3997" spans="1:8" s="30" customFormat="1">
      <c r="A3997" s="85">
        <v>44911</v>
      </c>
      <c r="B3997" s="65" t="s">
        <v>2041</v>
      </c>
      <c r="C3997" s="35" t="s">
        <v>21</v>
      </c>
      <c r="D3997" s="1064">
        <v>10000</v>
      </c>
      <c r="E3997" s="946"/>
      <c r="F3997" s="27">
        <f t="shared" si="64"/>
        <v>43231136</v>
      </c>
      <c r="G3997" s="1062">
        <v>3</v>
      </c>
      <c r="H3997" s="29"/>
    </row>
    <row r="3998" spans="1:8" s="30" customFormat="1">
      <c r="A3998" s="85">
        <v>44911</v>
      </c>
      <c r="B3998" s="65" t="s">
        <v>2041</v>
      </c>
      <c r="C3998" s="35" t="s">
        <v>21</v>
      </c>
      <c r="D3998" s="1064">
        <v>20000</v>
      </c>
      <c r="E3998" s="946"/>
      <c r="F3998" s="27">
        <f t="shared" si="64"/>
        <v>43251136</v>
      </c>
      <c r="G3998" s="1062">
        <v>3</v>
      </c>
      <c r="H3998" s="29"/>
    </row>
    <row r="3999" spans="1:8" s="30" customFormat="1">
      <c r="A3999" s="85">
        <v>44911</v>
      </c>
      <c r="B3999" s="65" t="s">
        <v>2041</v>
      </c>
      <c r="C3999" s="35" t="s">
        <v>537</v>
      </c>
      <c r="D3999" s="1064">
        <v>300000</v>
      </c>
      <c r="E3999" s="946"/>
      <c r="F3999" s="27">
        <f t="shared" si="64"/>
        <v>43551136</v>
      </c>
      <c r="G3999" s="1062">
        <v>3</v>
      </c>
      <c r="H3999" s="29"/>
    </row>
    <row r="4000" spans="1:8" s="30" customFormat="1">
      <c r="A4000" s="85">
        <v>44911</v>
      </c>
      <c r="B4000" s="65" t="s">
        <v>2041</v>
      </c>
      <c r="C4000" s="35" t="s">
        <v>21</v>
      </c>
      <c r="D4000" s="1064">
        <v>20000</v>
      </c>
      <c r="E4000" s="946"/>
      <c r="F4000" s="27">
        <f t="shared" si="64"/>
        <v>43571136</v>
      </c>
      <c r="G4000" s="1062">
        <v>3</v>
      </c>
      <c r="H4000" s="29"/>
    </row>
    <row r="4001" spans="1:8" s="30" customFormat="1">
      <c r="A4001" s="85">
        <v>44911</v>
      </c>
      <c r="B4001" s="65" t="s">
        <v>2041</v>
      </c>
      <c r="C4001" s="35" t="s">
        <v>21</v>
      </c>
      <c r="D4001" s="1064">
        <v>20000</v>
      </c>
      <c r="E4001" s="946"/>
      <c r="F4001" s="27">
        <f t="shared" ref="F4001:F4064" si="65">F4000+D4001-E4001</f>
        <v>43591136</v>
      </c>
      <c r="G4001" s="1062">
        <v>3</v>
      </c>
      <c r="H4001" s="29"/>
    </row>
    <row r="4002" spans="1:8" s="30" customFormat="1">
      <c r="A4002" s="85">
        <v>44911</v>
      </c>
      <c r="B4002" s="65" t="s">
        <v>2041</v>
      </c>
      <c r="C4002" s="35" t="s">
        <v>21</v>
      </c>
      <c r="D4002" s="1064">
        <v>20000</v>
      </c>
      <c r="E4002" s="946"/>
      <c r="F4002" s="27">
        <f t="shared" si="65"/>
        <v>43611136</v>
      </c>
      <c r="G4002" s="1062">
        <v>3</v>
      </c>
      <c r="H4002" s="29"/>
    </row>
    <row r="4003" spans="1:8" s="30" customFormat="1">
      <c r="A4003" s="85">
        <v>44911</v>
      </c>
      <c r="B4003" s="65" t="s">
        <v>2041</v>
      </c>
      <c r="C4003" s="35" t="s">
        <v>21</v>
      </c>
      <c r="D4003" s="1064">
        <v>20000</v>
      </c>
      <c r="E4003" s="946"/>
      <c r="F4003" s="27">
        <f t="shared" si="65"/>
        <v>43631136</v>
      </c>
      <c r="G4003" s="1062">
        <v>3</v>
      </c>
      <c r="H4003" s="29"/>
    </row>
    <row r="4004" spans="1:8" s="30" customFormat="1">
      <c r="A4004" s="85">
        <v>44911</v>
      </c>
      <c r="B4004" s="65" t="s">
        <v>2041</v>
      </c>
      <c r="C4004" s="35" t="s">
        <v>21</v>
      </c>
      <c r="D4004" s="1064">
        <v>20000</v>
      </c>
      <c r="E4004" s="946"/>
      <c r="F4004" s="27">
        <f t="shared" si="65"/>
        <v>43651136</v>
      </c>
      <c r="G4004" s="1062">
        <v>3</v>
      </c>
      <c r="H4004" s="29"/>
    </row>
    <row r="4005" spans="1:8" s="30" customFormat="1">
      <c r="A4005" s="85">
        <v>44911</v>
      </c>
      <c r="B4005" s="65" t="s">
        <v>2041</v>
      </c>
      <c r="C4005" s="35" t="s">
        <v>21</v>
      </c>
      <c r="D4005" s="1064">
        <v>20000</v>
      </c>
      <c r="E4005" s="946"/>
      <c r="F4005" s="27">
        <f t="shared" si="65"/>
        <v>43671136</v>
      </c>
      <c r="G4005" s="1062">
        <v>3</v>
      </c>
      <c r="H4005" s="29"/>
    </row>
    <row r="4006" spans="1:8" s="30" customFormat="1">
      <c r="A4006" s="85">
        <v>44911</v>
      </c>
      <c r="B4006" s="65" t="s">
        <v>2041</v>
      </c>
      <c r="C4006" s="35" t="s">
        <v>21</v>
      </c>
      <c r="D4006" s="1064">
        <v>20000</v>
      </c>
      <c r="E4006" s="946"/>
      <c r="F4006" s="27">
        <f t="shared" si="65"/>
        <v>43691136</v>
      </c>
      <c r="G4006" s="1062">
        <v>3</v>
      </c>
      <c r="H4006" s="29"/>
    </row>
    <row r="4007" spans="1:8" s="30" customFormat="1">
      <c r="A4007" s="85">
        <v>44911</v>
      </c>
      <c r="B4007" s="65" t="s">
        <v>2041</v>
      </c>
      <c r="C4007" s="35" t="s">
        <v>21</v>
      </c>
      <c r="D4007" s="1064">
        <v>20000</v>
      </c>
      <c r="E4007" s="946"/>
      <c r="F4007" s="27">
        <f t="shared" si="65"/>
        <v>43711136</v>
      </c>
      <c r="G4007" s="1062">
        <v>3</v>
      </c>
      <c r="H4007" s="29"/>
    </row>
    <row r="4008" spans="1:8" s="30" customFormat="1">
      <c r="A4008" s="85">
        <v>44911</v>
      </c>
      <c r="B4008" s="65" t="s">
        <v>2041</v>
      </c>
      <c r="C4008" s="35" t="s">
        <v>21</v>
      </c>
      <c r="D4008" s="1064">
        <v>20000</v>
      </c>
      <c r="E4008" s="946"/>
      <c r="F4008" s="27">
        <f t="shared" si="65"/>
        <v>43731136</v>
      </c>
      <c r="G4008" s="1062">
        <v>3</v>
      </c>
      <c r="H4008" s="29"/>
    </row>
    <row r="4009" spans="1:8" s="30" customFormat="1">
      <c r="A4009" s="85">
        <v>44911</v>
      </c>
      <c r="B4009" s="65" t="s">
        <v>2041</v>
      </c>
      <c r="C4009" s="35" t="s">
        <v>21</v>
      </c>
      <c r="D4009" s="1064">
        <v>20000</v>
      </c>
      <c r="E4009" s="946"/>
      <c r="F4009" s="27">
        <f t="shared" si="65"/>
        <v>43751136</v>
      </c>
      <c r="G4009" s="1062">
        <v>3</v>
      </c>
      <c r="H4009" s="29"/>
    </row>
    <row r="4010" spans="1:8" s="30" customFormat="1">
      <c r="A4010" s="85">
        <v>44911</v>
      </c>
      <c r="B4010" s="65" t="s">
        <v>2041</v>
      </c>
      <c r="C4010" s="35" t="s">
        <v>21</v>
      </c>
      <c r="D4010" s="1064">
        <v>20000</v>
      </c>
      <c r="E4010" s="946"/>
      <c r="F4010" s="27">
        <f t="shared" si="65"/>
        <v>43771136</v>
      </c>
      <c r="G4010" s="1062">
        <v>3</v>
      </c>
      <c r="H4010" s="29"/>
    </row>
    <row r="4011" spans="1:8" s="30" customFormat="1">
      <c r="A4011" s="85">
        <v>44911</v>
      </c>
      <c r="B4011" s="65" t="s">
        <v>2041</v>
      </c>
      <c r="C4011" s="35" t="s">
        <v>979</v>
      </c>
      <c r="D4011" s="1064">
        <v>2000000</v>
      </c>
      <c r="E4011" s="946"/>
      <c r="F4011" s="27">
        <f t="shared" si="65"/>
        <v>45771136</v>
      </c>
      <c r="G4011" s="1062">
        <v>3</v>
      </c>
      <c r="H4011" s="29"/>
    </row>
    <row r="4012" spans="1:8" s="30" customFormat="1">
      <c r="A4012" s="85">
        <v>44911</v>
      </c>
      <c r="B4012" s="65" t="s">
        <v>2041</v>
      </c>
      <c r="C4012" s="35" t="s">
        <v>21</v>
      </c>
      <c r="D4012" s="1064">
        <v>20000</v>
      </c>
      <c r="E4012" s="946"/>
      <c r="F4012" s="27">
        <f t="shared" si="65"/>
        <v>45791136</v>
      </c>
      <c r="G4012" s="1062">
        <v>3</v>
      </c>
      <c r="H4012" s="29"/>
    </row>
    <row r="4013" spans="1:8" s="30" customFormat="1">
      <c r="A4013" s="85">
        <v>44911</v>
      </c>
      <c r="B4013" s="65" t="s">
        <v>2041</v>
      </c>
      <c r="C4013" s="35" t="s">
        <v>21</v>
      </c>
      <c r="D4013" s="1064">
        <v>20000</v>
      </c>
      <c r="E4013" s="946"/>
      <c r="F4013" s="27">
        <f t="shared" si="65"/>
        <v>45811136</v>
      </c>
      <c r="G4013" s="1062">
        <v>3</v>
      </c>
      <c r="H4013" s="29"/>
    </row>
    <row r="4014" spans="1:8" s="30" customFormat="1">
      <c r="A4014" s="85">
        <v>44911</v>
      </c>
      <c r="B4014" s="65" t="s">
        <v>2041</v>
      </c>
      <c r="C4014" s="35" t="s">
        <v>21</v>
      </c>
      <c r="D4014" s="1064">
        <v>20000</v>
      </c>
      <c r="E4014" s="946"/>
      <c r="F4014" s="27">
        <f t="shared" si="65"/>
        <v>45831136</v>
      </c>
      <c r="G4014" s="1062">
        <v>3</v>
      </c>
      <c r="H4014" s="29"/>
    </row>
    <row r="4015" spans="1:8" s="30" customFormat="1">
      <c r="A4015" s="85">
        <v>44911</v>
      </c>
      <c r="B4015" s="65" t="s">
        <v>2041</v>
      </c>
      <c r="C4015" s="35" t="s">
        <v>21</v>
      </c>
      <c r="D4015" s="1064">
        <v>20000</v>
      </c>
      <c r="E4015" s="946"/>
      <c r="F4015" s="27">
        <f t="shared" si="65"/>
        <v>45851136</v>
      </c>
      <c r="G4015" s="1062">
        <v>3</v>
      </c>
      <c r="H4015" s="29"/>
    </row>
    <row r="4016" spans="1:8" s="30" customFormat="1">
      <c r="A4016" s="85">
        <v>44911</v>
      </c>
      <c r="B4016" s="65" t="s">
        <v>2041</v>
      </c>
      <c r="C4016" s="35" t="s">
        <v>21</v>
      </c>
      <c r="D4016" s="1064">
        <v>20000</v>
      </c>
      <c r="E4016" s="946"/>
      <c r="F4016" s="27">
        <f t="shared" si="65"/>
        <v>45871136</v>
      </c>
      <c r="G4016" s="1062">
        <v>3</v>
      </c>
      <c r="H4016" s="29"/>
    </row>
    <row r="4017" spans="1:8" s="30" customFormat="1">
      <c r="A4017" s="85">
        <v>44912</v>
      </c>
      <c r="B4017" s="65" t="s">
        <v>2042</v>
      </c>
      <c r="C4017" s="35" t="s">
        <v>21</v>
      </c>
      <c r="D4017" s="1064">
        <v>20000</v>
      </c>
      <c r="E4017" s="946"/>
      <c r="F4017" s="27">
        <f t="shared" si="65"/>
        <v>45891136</v>
      </c>
      <c r="G4017" s="1062">
        <v>3</v>
      </c>
      <c r="H4017" s="29"/>
    </row>
    <row r="4018" spans="1:8" s="30" customFormat="1">
      <c r="A4018" s="85">
        <v>44912</v>
      </c>
      <c r="B4018" s="65" t="s">
        <v>2042</v>
      </c>
      <c r="C4018" s="35" t="s">
        <v>21</v>
      </c>
      <c r="D4018" s="1064">
        <v>10000</v>
      </c>
      <c r="E4018" s="946"/>
      <c r="F4018" s="27">
        <f t="shared" si="65"/>
        <v>45901136</v>
      </c>
      <c r="G4018" s="1062">
        <v>3</v>
      </c>
      <c r="H4018" s="29"/>
    </row>
    <row r="4019" spans="1:8" s="30" customFormat="1">
      <c r="A4019" s="85">
        <v>44912</v>
      </c>
      <c r="B4019" s="65" t="s">
        <v>2042</v>
      </c>
      <c r="C4019" s="35" t="s">
        <v>21</v>
      </c>
      <c r="D4019" s="1064">
        <v>10000</v>
      </c>
      <c r="E4019" s="946"/>
      <c r="F4019" s="27">
        <f t="shared" si="65"/>
        <v>45911136</v>
      </c>
      <c r="G4019" s="1062">
        <v>3</v>
      </c>
      <c r="H4019" s="29"/>
    </row>
    <row r="4020" spans="1:8" s="30" customFormat="1">
      <c r="A4020" s="85">
        <v>44912</v>
      </c>
      <c r="B4020" s="65" t="s">
        <v>2042</v>
      </c>
      <c r="C4020" s="35" t="s">
        <v>21</v>
      </c>
      <c r="D4020" s="1064">
        <v>10000</v>
      </c>
      <c r="E4020" s="946"/>
      <c r="F4020" s="27">
        <f t="shared" si="65"/>
        <v>45921136</v>
      </c>
      <c r="G4020" s="1062">
        <v>3</v>
      </c>
      <c r="H4020" s="29"/>
    </row>
    <row r="4021" spans="1:8" s="30" customFormat="1">
      <c r="A4021" s="85">
        <v>44912</v>
      </c>
      <c r="B4021" s="65" t="s">
        <v>2042</v>
      </c>
      <c r="C4021" s="35" t="s">
        <v>21</v>
      </c>
      <c r="D4021" s="1064">
        <v>10000</v>
      </c>
      <c r="E4021" s="946"/>
      <c r="F4021" s="27">
        <f t="shared" si="65"/>
        <v>45931136</v>
      </c>
      <c r="G4021" s="1062">
        <v>3</v>
      </c>
      <c r="H4021" s="29"/>
    </row>
    <row r="4022" spans="1:8" s="30" customFormat="1">
      <c r="A4022" s="85">
        <v>44913</v>
      </c>
      <c r="B4022" s="65" t="s">
        <v>2043</v>
      </c>
      <c r="C4022" s="35" t="s">
        <v>21</v>
      </c>
      <c r="D4022" s="1064">
        <v>10000</v>
      </c>
      <c r="E4022" s="946"/>
      <c r="F4022" s="27">
        <f t="shared" si="65"/>
        <v>45941136</v>
      </c>
      <c r="G4022" s="1062">
        <v>3</v>
      </c>
      <c r="H4022" s="29"/>
    </row>
    <row r="4023" spans="1:8" s="30" customFormat="1">
      <c r="A4023" s="85">
        <v>44913</v>
      </c>
      <c r="B4023" s="65" t="s">
        <v>2043</v>
      </c>
      <c r="C4023" s="35" t="s">
        <v>21</v>
      </c>
      <c r="D4023" s="1064">
        <v>20000</v>
      </c>
      <c r="E4023" s="946"/>
      <c r="F4023" s="27">
        <f t="shared" si="65"/>
        <v>45961136</v>
      </c>
      <c r="G4023" s="1062">
        <v>3</v>
      </c>
      <c r="H4023" s="29"/>
    </row>
    <row r="4024" spans="1:8" s="30" customFormat="1">
      <c r="A4024" s="85">
        <v>44913</v>
      </c>
      <c r="B4024" s="65" t="s">
        <v>2043</v>
      </c>
      <c r="C4024" s="35" t="s">
        <v>21</v>
      </c>
      <c r="D4024" s="1064">
        <v>20000</v>
      </c>
      <c r="E4024" s="946"/>
      <c r="F4024" s="27">
        <f t="shared" si="65"/>
        <v>45981136</v>
      </c>
      <c r="G4024" s="1062">
        <v>3</v>
      </c>
      <c r="H4024" s="29"/>
    </row>
    <row r="4025" spans="1:8" s="30" customFormat="1">
      <c r="A4025" s="85">
        <v>44913</v>
      </c>
      <c r="B4025" s="65" t="s">
        <v>2043</v>
      </c>
      <c r="C4025" s="35" t="s">
        <v>21</v>
      </c>
      <c r="D4025" s="1064">
        <v>10000</v>
      </c>
      <c r="E4025" s="946"/>
      <c r="F4025" s="27">
        <f t="shared" si="65"/>
        <v>45991136</v>
      </c>
      <c r="G4025" s="1062">
        <v>3</v>
      </c>
      <c r="H4025" s="29"/>
    </row>
    <row r="4026" spans="1:8" s="30" customFormat="1">
      <c r="A4026" s="85">
        <v>44913</v>
      </c>
      <c r="B4026" s="65" t="s">
        <v>2043</v>
      </c>
      <c r="C4026" s="35" t="s">
        <v>21</v>
      </c>
      <c r="D4026" s="1064">
        <v>20000</v>
      </c>
      <c r="E4026" s="946"/>
      <c r="F4026" s="27">
        <f t="shared" si="65"/>
        <v>46011136</v>
      </c>
      <c r="G4026" s="1062">
        <v>3</v>
      </c>
      <c r="H4026" s="29"/>
    </row>
    <row r="4027" spans="1:8" s="30" customFormat="1">
      <c r="A4027" s="85">
        <v>44913</v>
      </c>
      <c r="B4027" s="65" t="s">
        <v>2043</v>
      </c>
      <c r="C4027" s="35" t="s">
        <v>21</v>
      </c>
      <c r="D4027" s="1064">
        <v>20000</v>
      </c>
      <c r="E4027" s="946"/>
      <c r="F4027" s="27">
        <f t="shared" si="65"/>
        <v>46031136</v>
      </c>
      <c r="G4027" s="1062">
        <v>3</v>
      </c>
      <c r="H4027" s="29"/>
    </row>
    <row r="4028" spans="1:8" s="30" customFormat="1">
      <c r="A4028" s="85">
        <v>44913</v>
      </c>
      <c r="B4028" s="65" t="s">
        <v>2043</v>
      </c>
      <c r="C4028" s="35" t="s">
        <v>21</v>
      </c>
      <c r="D4028" s="1064">
        <v>1</v>
      </c>
      <c r="E4028" s="946"/>
      <c r="F4028" s="27">
        <f t="shared" si="65"/>
        <v>46031137</v>
      </c>
      <c r="G4028" s="1062">
        <v>3</v>
      </c>
      <c r="H4028" s="29"/>
    </row>
    <row r="4029" spans="1:8" s="30" customFormat="1">
      <c r="A4029" s="85">
        <v>44913</v>
      </c>
      <c r="B4029" s="65" t="s">
        <v>2043</v>
      </c>
      <c r="C4029" s="35" t="s">
        <v>21</v>
      </c>
      <c r="D4029" s="1064">
        <v>20000</v>
      </c>
      <c r="E4029" s="946"/>
      <c r="F4029" s="27">
        <f t="shared" si="65"/>
        <v>46051137</v>
      </c>
      <c r="G4029" s="1062">
        <v>3</v>
      </c>
      <c r="H4029" s="29"/>
    </row>
    <row r="4030" spans="1:8" s="30" customFormat="1">
      <c r="A4030" s="85">
        <v>44913</v>
      </c>
      <c r="B4030" s="65" t="s">
        <v>2043</v>
      </c>
      <c r="C4030" s="35" t="s">
        <v>21</v>
      </c>
      <c r="D4030" s="1064">
        <v>10000</v>
      </c>
      <c r="E4030" s="946"/>
      <c r="F4030" s="27">
        <f t="shared" si="65"/>
        <v>46061137</v>
      </c>
      <c r="G4030" s="1062">
        <v>3</v>
      </c>
      <c r="H4030" s="29"/>
    </row>
    <row r="4031" spans="1:8" s="30" customFormat="1">
      <c r="A4031" s="85">
        <v>44913</v>
      </c>
      <c r="B4031" s="65" t="s">
        <v>2043</v>
      </c>
      <c r="C4031" s="35" t="s">
        <v>21</v>
      </c>
      <c r="D4031" s="1064">
        <v>20000</v>
      </c>
      <c r="E4031" s="946"/>
      <c r="F4031" s="27">
        <f t="shared" si="65"/>
        <v>46081137</v>
      </c>
      <c r="G4031" s="1062">
        <v>3</v>
      </c>
      <c r="H4031" s="29"/>
    </row>
    <row r="4032" spans="1:8" s="30" customFormat="1">
      <c r="A4032" s="85">
        <v>44913</v>
      </c>
      <c r="B4032" s="65" t="s">
        <v>2043</v>
      </c>
      <c r="C4032" s="35" t="s">
        <v>21</v>
      </c>
      <c r="D4032" s="1064">
        <v>20000</v>
      </c>
      <c r="E4032" s="946"/>
      <c r="F4032" s="27">
        <f t="shared" si="65"/>
        <v>46101137</v>
      </c>
      <c r="G4032" s="1062">
        <v>3</v>
      </c>
      <c r="H4032" s="29"/>
    </row>
    <row r="4033" spans="1:8" s="30" customFormat="1">
      <c r="A4033" s="85">
        <v>44913</v>
      </c>
      <c r="B4033" s="65" t="s">
        <v>2043</v>
      </c>
      <c r="C4033" s="35" t="s">
        <v>21</v>
      </c>
      <c r="D4033" s="1064">
        <v>20000</v>
      </c>
      <c r="E4033" s="946"/>
      <c r="F4033" s="27">
        <f t="shared" si="65"/>
        <v>46121137</v>
      </c>
      <c r="G4033" s="1062">
        <v>3</v>
      </c>
      <c r="H4033" s="29"/>
    </row>
    <row r="4034" spans="1:8" s="30" customFormat="1">
      <c r="A4034" s="85">
        <v>44913</v>
      </c>
      <c r="B4034" s="65" t="s">
        <v>2043</v>
      </c>
      <c r="C4034" s="35" t="s">
        <v>21</v>
      </c>
      <c r="D4034" s="1064">
        <v>5000</v>
      </c>
      <c r="E4034" s="946"/>
      <c r="F4034" s="27">
        <f t="shared" si="65"/>
        <v>46126137</v>
      </c>
      <c r="G4034" s="1062">
        <v>3</v>
      </c>
      <c r="H4034" s="29"/>
    </row>
    <row r="4035" spans="1:8" s="30" customFormat="1">
      <c r="A4035" s="85">
        <v>44913</v>
      </c>
      <c r="B4035" s="65" t="s">
        <v>2043</v>
      </c>
      <c r="C4035" s="35" t="s">
        <v>21</v>
      </c>
      <c r="D4035" s="1064">
        <v>20000</v>
      </c>
      <c r="E4035" s="946"/>
      <c r="F4035" s="27">
        <f t="shared" si="65"/>
        <v>46146137</v>
      </c>
      <c r="G4035" s="1062">
        <v>3</v>
      </c>
      <c r="H4035" s="29"/>
    </row>
    <row r="4036" spans="1:8" s="30" customFormat="1">
      <c r="A4036" s="85">
        <v>44913</v>
      </c>
      <c r="B4036" s="65" t="s">
        <v>2043</v>
      </c>
      <c r="C4036" s="35" t="s">
        <v>21</v>
      </c>
      <c r="D4036" s="1064">
        <v>20000</v>
      </c>
      <c r="E4036" s="946"/>
      <c r="F4036" s="27">
        <f t="shared" si="65"/>
        <v>46166137</v>
      </c>
      <c r="G4036" s="1062">
        <v>3</v>
      </c>
      <c r="H4036" s="29"/>
    </row>
    <row r="4037" spans="1:8" s="30" customFormat="1">
      <c r="A4037" s="85">
        <v>44913</v>
      </c>
      <c r="B4037" s="65" t="s">
        <v>2043</v>
      </c>
      <c r="C4037" s="35" t="s">
        <v>21</v>
      </c>
      <c r="D4037" s="1064">
        <v>20000</v>
      </c>
      <c r="E4037" s="946"/>
      <c r="F4037" s="27">
        <f t="shared" si="65"/>
        <v>46186137</v>
      </c>
      <c r="G4037" s="1062">
        <v>3</v>
      </c>
      <c r="H4037" s="29"/>
    </row>
    <row r="4038" spans="1:8" s="30" customFormat="1">
      <c r="A4038" s="85">
        <v>44913</v>
      </c>
      <c r="B4038" s="65" t="s">
        <v>2043</v>
      </c>
      <c r="C4038" s="35" t="s">
        <v>21</v>
      </c>
      <c r="D4038" s="1064">
        <v>20000</v>
      </c>
      <c r="E4038" s="946"/>
      <c r="F4038" s="27">
        <f t="shared" si="65"/>
        <v>46206137</v>
      </c>
      <c r="G4038" s="1062">
        <v>3</v>
      </c>
      <c r="H4038" s="29"/>
    </row>
    <row r="4039" spans="1:8" s="30" customFormat="1">
      <c r="A4039" s="85">
        <v>44913</v>
      </c>
      <c r="B4039" s="65" t="s">
        <v>2043</v>
      </c>
      <c r="C4039" s="35" t="s">
        <v>21</v>
      </c>
      <c r="D4039" s="1064">
        <v>20000</v>
      </c>
      <c r="E4039" s="946"/>
      <c r="F4039" s="27">
        <f t="shared" si="65"/>
        <v>46226137</v>
      </c>
      <c r="G4039" s="1062">
        <v>3</v>
      </c>
      <c r="H4039" s="29"/>
    </row>
    <row r="4040" spans="1:8" s="30" customFormat="1">
      <c r="A4040" s="85">
        <v>44913</v>
      </c>
      <c r="B4040" s="65" t="s">
        <v>2043</v>
      </c>
      <c r="C4040" s="35" t="s">
        <v>21</v>
      </c>
      <c r="D4040" s="1064">
        <v>20000</v>
      </c>
      <c r="E4040" s="946"/>
      <c r="F4040" s="27">
        <f t="shared" si="65"/>
        <v>46246137</v>
      </c>
      <c r="G4040" s="1062">
        <v>3</v>
      </c>
      <c r="H4040" s="29"/>
    </row>
    <row r="4041" spans="1:8" s="30" customFormat="1">
      <c r="A4041" s="85">
        <v>44913</v>
      </c>
      <c r="B4041" s="65" t="s">
        <v>2043</v>
      </c>
      <c r="C4041" s="35" t="s">
        <v>21</v>
      </c>
      <c r="D4041" s="1064">
        <v>20000</v>
      </c>
      <c r="E4041" s="946"/>
      <c r="F4041" s="27">
        <f t="shared" si="65"/>
        <v>46266137</v>
      </c>
      <c r="G4041" s="1062">
        <v>3</v>
      </c>
      <c r="H4041" s="29"/>
    </row>
    <row r="4042" spans="1:8" s="30" customFormat="1">
      <c r="A4042" s="85">
        <v>44913</v>
      </c>
      <c r="B4042" s="65" t="s">
        <v>2043</v>
      </c>
      <c r="C4042" s="35" t="s">
        <v>21</v>
      </c>
      <c r="D4042" s="1064">
        <v>20000</v>
      </c>
      <c r="E4042" s="946"/>
      <c r="F4042" s="27">
        <f t="shared" si="65"/>
        <v>46286137</v>
      </c>
      <c r="G4042" s="1062">
        <v>3</v>
      </c>
      <c r="H4042" s="29"/>
    </row>
    <row r="4043" spans="1:8" s="30" customFormat="1">
      <c r="A4043" s="85">
        <v>44913</v>
      </c>
      <c r="B4043" s="65" t="s">
        <v>2043</v>
      </c>
      <c r="C4043" s="35" t="s">
        <v>21</v>
      </c>
      <c r="D4043" s="1064">
        <v>20000</v>
      </c>
      <c r="E4043" s="946"/>
      <c r="F4043" s="27">
        <f t="shared" si="65"/>
        <v>46306137</v>
      </c>
      <c r="G4043" s="1062">
        <v>3</v>
      </c>
      <c r="H4043" s="29"/>
    </row>
    <row r="4044" spans="1:8" s="30" customFormat="1">
      <c r="A4044" s="85">
        <v>44913</v>
      </c>
      <c r="B4044" s="65" t="s">
        <v>2043</v>
      </c>
      <c r="C4044" s="35" t="s">
        <v>21</v>
      </c>
      <c r="D4044" s="1064">
        <v>20000</v>
      </c>
      <c r="E4044" s="946"/>
      <c r="F4044" s="27">
        <f t="shared" si="65"/>
        <v>46326137</v>
      </c>
      <c r="G4044" s="1062">
        <v>3</v>
      </c>
      <c r="H4044" s="29"/>
    </row>
    <row r="4045" spans="1:8" s="30" customFormat="1">
      <c r="A4045" s="85">
        <v>44913</v>
      </c>
      <c r="B4045" s="65" t="s">
        <v>2043</v>
      </c>
      <c r="C4045" s="35" t="s">
        <v>21</v>
      </c>
      <c r="D4045" s="1064">
        <v>20000</v>
      </c>
      <c r="E4045" s="946"/>
      <c r="F4045" s="27">
        <f t="shared" si="65"/>
        <v>46346137</v>
      </c>
      <c r="G4045" s="1062">
        <v>3</v>
      </c>
      <c r="H4045" s="29"/>
    </row>
    <row r="4046" spans="1:8" s="30" customFormat="1">
      <c r="A4046" s="85">
        <v>44913</v>
      </c>
      <c r="B4046" s="65" t="s">
        <v>2043</v>
      </c>
      <c r="C4046" s="35" t="s">
        <v>21</v>
      </c>
      <c r="D4046" s="1064">
        <v>20000</v>
      </c>
      <c r="E4046" s="946"/>
      <c r="F4046" s="27">
        <f t="shared" si="65"/>
        <v>46366137</v>
      </c>
      <c r="G4046" s="1062">
        <v>3</v>
      </c>
      <c r="H4046" s="29"/>
    </row>
    <row r="4047" spans="1:8" s="30" customFormat="1">
      <c r="A4047" s="85">
        <v>44913</v>
      </c>
      <c r="B4047" s="65" t="s">
        <v>2043</v>
      </c>
      <c r="C4047" s="35" t="s">
        <v>21</v>
      </c>
      <c r="D4047" s="1064">
        <v>20000</v>
      </c>
      <c r="E4047" s="946"/>
      <c r="F4047" s="27">
        <f t="shared" si="65"/>
        <v>46386137</v>
      </c>
      <c r="G4047" s="1062">
        <v>3</v>
      </c>
      <c r="H4047" s="29"/>
    </row>
    <row r="4048" spans="1:8" s="30" customFormat="1">
      <c r="A4048" s="85">
        <v>44913</v>
      </c>
      <c r="B4048" s="65" t="s">
        <v>2043</v>
      </c>
      <c r="C4048" s="35" t="s">
        <v>21</v>
      </c>
      <c r="D4048" s="1064">
        <v>20000</v>
      </c>
      <c r="E4048" s="946"/>
      <c r="F4048" s="27">
        <f t="shared" si="65"/>
        <v>46406137</v>
      </c>
      <c r="G4048" s="1062">
        <v>3</v>
      </c>
      <c r="H4048" s="29"/>
    </row>
    <row r="4049" spans="1:8" s="30" customFormat="1">
      <c r="A4049" s="85">
        <v>44913</v>
      </c>
      <c r="B4049" s="65" t="s">
        <v>2043</v>
      </c>
      <c r="C4049" s="35" t="s">
        <v>21</v>
      </c>
      <c r="D4049" s="1064">
        <v>20000</v>
      </c>
      <c r="E4049" s="946"/>
      <c r="F4049" s="27">
        <f t="shared" si="65"/>
        <v>46426137</v>
      </c>
      <c r="G4049" s="1062">
        <v>3</v>
      </c>
      <c r="H4049" s="29"/>
    </row>
    <row r="4050" spans="1:8" s="30" customFormat="1">
      <c r="A4050" s="85">
        <v>44913</v>
      </c>
      <c r="B4050" s="65" t="s">
        <v>2043</v>
      </c>
      <c r="C4050" s="35" t="s">
        <v>21</v>
      </c>
      <c r="D4050" s="1064">
        <v>20000</v>
      </c>
      <c r="E4050" s="946"/>
      <c r="F4050" s="27">
        <f t="shared" si="65"/>
        <v>46446137</v>
      </c>
      <c r="G4050" s="1062">
        <v>3</v>
      </c>
      <c r="H4050" s="29"/>
    </row>
    <row r="4051" spans="1:8" s="30" customFormat="1">
      <c r="A4051" s="85">
        <v>44913</v>
      </c>
      <c r="B4051" s="65" t="s">
        <v>2043</v>
      </c>
      <c r="C4051" s="35" t="s">
        <v>21</v>
      </c>
      <c r="D4051" s="1064">
        <v>20000</v>
      </c>
      <c r="E4051" s="946"/>
      <c r="F4051" s="27">
        <f t="shared" si="65"/>
        <v>46466137</v>
      </c>
      <c r="G4051" s="1062">
        <v>3</v>
      </c>
      <c r="H4051" s="29"/>
    </row>
    <row r="4052" spans="1:8" s="30" customFormat="1">
      <c r="A4052" s="85">
        <v>44913</v>
      </c>
      <c r="B4052" s="65" t="s">
        <v>2043</v>
      </c>
      <c r="C4052" s="35" t="s">
        <v>21</v>
      </c>
      <c r="D4052" s="1064">
        <v>20000</v>
      </c>
      <c r="E4052" s="946"/>
      <c r="F4052" s="27">
        <f t="shared" si="65"/>
        <v>46486137</v>
      </c>
      <c r="G4052" s="1062">
        <v>3</v>
      </c>
      <c r="H4052" s="29"/>
    </row>
    <row r="4053" spans="1:8" s="30" customFormat="1">
      <c r="A4053" s="85">
        <v>44913</v>
      </c>
      <c r="B4053" s="65" t="s">
        <v>2043</v>
      </c>
      <c r="C4053" s="35" t="s">
        <v>21</v>
      </c>
      <c r="D4053" s="1064">
        <v>10000</v>
      </c>
      <c r="E4053" s="946"/>
      <c r="F4053" s="27">
        <f t="shared" si="65"/>
        <v>46496137</v>
      </c>
      <c r="G4053" s="1062">
        <v>3</v>
      </c>
      <c r="H4053" s="29"/>
    </row>
    <row r="4054" spans="1:8" s="30" customFormat="1">
      <c r="A4054" s="85">
        <v>44913</v>
      </c>
      <c r="B4054" s="65" t="s">
        <v>2043</v>
      </c>
      <c r="C4054" s="35" t="s">
        <v>21</v>
      </c>
      <c r="D4054" s="1064">
        <v>20000</v>
      </c>
      <c r="E4054" s="946"/>
      <c r="F4054" s="27">
        <f t="shared" si="65"/>
        <v>46516137</v>
      </c>
      <c r="G4054" s="1062">
        <v>3</v>
      </c>
      <c r="H4054" s="29"/>
    </row>
    <row r="4055" spans="1:8" s="30" customFormat="1">
      <c r="A4055" s="85">
        <v>44913</v>
      </c>
      <c r="B4055" s="65" t="s">
        <v>2043</v>
      </c>
      <c r="C4055" s="35" t="s">
        <v>21</v>
      </c>
      <c r="D4055" s="1064">
        <v>20000</v>
      </c>
      <c r="E4055" s="946"/>
      <c r="F4055" s="27">
        <f t="shared" si="65"/>
        <v>46536137</v>
      </c>
      <c r="G4055" s="1062">
        <v>3</v>
      </c>
      <c r="H4055" s="29"/>
    </row>
    <row r="4056" spans="1:8" s="30" customFormat="1">
      <c r="A4056" s="85">
        <v>44913</v>
      </c>
      <c r="B4056" s="65" t="s">
        <v>2043</v>
      </c>
      <c r="C4056" s="35" t="s">
        <v>21</v>
      </c>
      <c r="D4056" s="1064">
        <v>20000</v>
      </c>
      <c r="E4056" s="946"/>
      <c r="F4056" s="27">
        <f t="shared" si="65"/>
        <v>46556137</v>
      </c>
      <c r="G4056" s="1062">
        <v>3</v>
      </c>
      <c r="H4056" s="29"/>
    </row>
    <row r="4057" spans="1:8" s="30" customFormat="1">
      <c r="A4057" s="85">
        <v>44913</v>
      </c>
      <c r="B4057" s="65" t="s">
        <v>2043</v>
      </c>
      <c r="C4057" s="35" t="s">
        <v>21</v>
      </c>
      <c r="D4057" s="1064">
        <v>20000</v>
      </c>
      <c r="E4057" s="946"/>
      <c r="F4057" s="27">
        <f t="shared" si="65"/>
        <v>46576137</v>
      </c>
      <c r="G4057" s="1062">
        <v>3</v>
      </c>
      <c r="H4057" s="29"/>
    </row>
    <row r="4058" spans="1:8" s="30" customFormat="1">
      <c r="A4058" s="85">
        <v>44913</v>
      </c>
      <c r="B4058" s="65" t="s">
        <v>2043</v>
      </c>
      <c r="C4058" s="35" t="s">
        <v>21</v>
      </c>
      <c r="D4058" s="1064">
        <v>20000</v>
      </c>
      <c r="E4058" s="946"/>
      <c r="F4058" s="27">
        <f t="shared" si="65"/>
        <v>46596137</v>
      </c>
      <c r="G4058" s="1062">
        <v>3</v>
      </c>
      <c r="H4058" s="29"/>
    </row>
    <row r="4059" spans="1:8" s="30" customFormat="1">
      <c r="A4059" s="85">
        <v>44913</v>
      </c>
      <c r="B4059" s="65" t="s">
        <v>2043</v>
      </c>
      <c r="C4059" s="35" t="s">
        <v>21</v>
      </c>
      <c r="D4059" s="1064">
        <v>20000</v>
      </c>
      <c r="E4059" s="946"/>
      <c r="F4059" s="27">
        <f t="shared" si="65"/>
        <v>46616137</v>
      </c>
      <c r="G4059" s="1062">
        <v>3</v>
      </c>
      <c r="H4059" s="29"/>
    </row>
    <row r="4060" spans="1:8" s="30" customFormat="1">
      <c r="A4060" s="85">
        <v>44914</v>
      </c>
      <c r="B4060" s="65" t="s">
        <v>2044</v>
      </c>
      <c r="C4060" s="35" t="s">
        <v>2448</v>
      </c>
      <c r="D4060" s="1064">
        <v>300000</v>
      </c>
      <c r="E4060" s="946"/>
      <c r="F4060" s="27">
        <f t="shared" si="65"/>
        <v>46916137</v>
      </c>
      <c r="G4060" s="1062">
        <v>3</v>
      </c>
      <c r="H4060" s="29"/>
    </row>
    <row r="4061" spans="1:8" s="30" customFormat="1">
      <c r="A4061" s="85">
        <v>44914</v>
      </c>
      <c r="B4061" s="65" t="s">
        <v>2044</v>
      </c>
      <c r="C4061" s="35" t="s">
        <v>21</v>
      </c>
      <c r="D4061" s="1064">
        <v>20000</v>
      </c>
      <c r="E4061" s="946"/>
      <c r="F4061" s="27">
        <f t="shared" si="65"/>
        <v>46936137</v>
      </c>
      <c r="G4061" s="1062">
        <v>3</v>
      </c>
      <c r="H4061" s="29"/>
    </row>
    <row r="4062" spans="1:8" s="30" customFormat="1">
      <c r="A4062" s="85">
        <v>44914</v>
      </c>
      <c r="B4062" s="65" t="s">
        <v>2044</v>
      </c>
      <c r="C4062" s="35" t="s">
        <v>21</v>
      </c>
      <c r="D4062" s="1064">
        <v>1000</v>
      </c>
      <c r="E4062" s="946"/>
      <c r="F4062" s="27">
        <f t="shared" si="65"/>
        <v>46937137</v>
      </c>
      <c r="G4062" s="1062">
        <v>3</v>
      </c>
      <c r="H4062" s="29"/>
    </row>
    <row r="4063" spans="1:8" s="30" customFormat="1">
      <c r="A4063" s="85">
        <v>44914</v>
      </c>
      <c r="B4063" s="65" t="s">
        <v>2044</v>
      </c>
      <c r="C4063" s="35" t="s">
        <v>21</v>
      </c>
      <c r="D4063" s="1064">
        <v>20000</v>
      </c>
      <c r="E4063" s="946"/>
      <c r="F4063" s="27">
        <f t="shared" si="65"/>
        <v>46957137</v>
      </c>
      <c r="G4063" s="1062">
        <v>3</v>
      </c>
      <c r="H4063" s="29"/>
    </row>
    <row r="4064" spans="1:8" s="30" customFormat="1">
      <c r="A4064" s="85">
        <v>44914</v>
      </c>
      <c r="B4064" s="65" t="s">
        <v>2044</v>
      </c>
      <c r="C4064" s="35" t="s">
        <v>21</v>
      </c>
      <c r="D4064" s="1064">
        <v>20000</v>
      </c>
      <c r="E4064" s="946"/>
      <c r="F4064" s="27">
        <f t="shared" si="65"/>
        <v>46977137</v>
      </c>
      <c r="G4064" s="1062">
        <v>3</v>
      </c>
      <c r="H4064" s="29"/>
    </row>
    <row r="4065" spans="1:8" s="30" customFormat="1">
      <c r="A4065" s="85">
        <v>44914</v>
      </c>
      <c r="B4065" s="65" t="s">
        <v>2044</v>
      </c>
      <c r="C4065" s="35" t="s">
        <v>21</v>
      </c>
      <c r="D4065" s="1064">
        <v>20000</v>
      </c>
      <c r="E4065" s="946"/>
      <c r="F4065" s="27">
        <f t="shared" ref="F4065:F4128" si="66">F4064+D4065-E4065</f>
        <v>46997137</v>
      </c>
      <c r="G4065" s="1062">
        <v>3</v>
      </c>
      <c r="H4065" s="29"/>
    </row>
    <row r="4066" spans="1:8" s="30" customFormat="1">
      <c r="A4066" s="85">
        <v>44914</v>
      </c>
      <c r="B4066" s="65" t="s">
        <v>2044</v>
      </c>
      <c r="C4066" s="35" t="s">
        <v>21</v>
      </c>
      <c r="D4066" s="1064">
        <v>20000</v>
      </c>
      <c r="E4066" s="946"/>
      <c r="F4066" s="27">
        <f t="shared" si="66"/>
        <v>47017137</v>
      </c>
      <c r="G4066" s="1062">
        <v>3</v>
      </c>
      <c r="H4066" s="29"/>
    </row>
    <row r="4067" spans="1:8" s="30" customFormat="1">
      <c r="A4067" s="85">
        <v>44914</v>
      </c>
      <c r="B4067" s="65" t="s">
        <v>2044</v>
      </c>
      <c r="C4067" s="35" t="s">
        <v>21</v>
      </c>
      <c r="D4067" s="1064">
        <v>20000</v>
      </c>
      <c r="E4067" s="946"/>
      <c r="F4067" s="27">
        <f t="shared" si="66"/>
        <v>47037137</v>
      </c>
      <c r="G4067" s="1062">
        <v>3</v>
      </c>
      <c r="H4067" s="29"/>
    </row>
    <row r="4068" spans="1:8" s="30" customFormat="1">
      <c r="A4068" s="85">
        <v>44914</v>
      </c>
      <c r="B4068" s="65" t="s">
        <v>2044</v>
      </c>
      <c r="C4068" s="35" t="s">
        <v>21</v>
      </c>
      <c r="D4068" s="1064">
        <v>10000</v>
      </c>
      <c r="E4068" s="946"/>
      <c r="F4068" s="27">
        <f t="shared" si="66"/>
        <v>47047137</v>
      </c>
      <c r="G4068" s="1062">
        <v>3</v>
      </c>
      <c r="H4068" s="29"/>
    </row>
    <row r="4069" spans="1:8" s="30" customFormat="1">
      <c r="A4069" s="85">
        <v>44914</v>
      </c>
      <c r="B4069" s="65" t="s">
        <v>2044</v>
      </c>
      <c r="C4069" s="35" t="s">
        <v>21</v>
      </c>
      <c r="D4069" s="1064">
        <v>20000</v>
      </c>
      <c r="E4069" s="946"/>
      <c r="F4069" s="27">
        <f t="shared" si="66"/>
        <v>47067137</v>
      </c>
      <c r="G4069" s="1062">
        <v>3</v>
      </c>
      <c r="H4069" s="29"/>
    </row>
    <row r="4070" spans="1:8" s="30" customFormat="1">
      <c r="A4070" s="85">
        <v>44914</v>
      </c>
      <c r="B4070" s="65" t="s">
        <v>2044</v>
      </c>
      <c r="C4070" s="35" t="s">
        <v>21</v>
      </c>
      <c r="D4070" s="1064">
        <v>20000</v>
      </c>
      <c r="E4070" s="946"/>
      <c r="F4070" s="27">
        <f t="shared" si="66"/>
        <v>47087137</v>
      </c>
      <c r="G4070" s="1062">
        <v>3</v>
      </c>
      <c r="H4070" s="29"/>
    </row>
    <row r="4071" spans="1:8" s="30" customFormat="1">
      <c r="A4071" s="85">
        <v>44914</v>
      </c>
      <c r="B4071" s="65" t="s">
        <v>2044</v>
      </c>
      <c r="C4071" s="35" t="s">
        <v>21</v>
      </c>
      <c r="D4071" s="1064">
        <v>20000</v>
      </c>
      <c r="E4071" s="946"/>
      <c r="F4071" s="27">
        <f t="shared" si="66"/>
        <v>47107137</v>
      </c>
      <c r="G4071" s="1062">
        <v>3</v>
      </c>
      <c r="H4071" s="29"/>
    </row>
    <row r="4072" spans="1:8" s="30" customFormat="1">
      <c r="A4072" s="85">
        <v>44914</v>
      </c>
      <c r="B4072" s="65" t="s">
        <v>2044</v>
      </c>
      <c r="C4072" s="35" t="s">
        <v>21</v>
      </c>
      <c r="D4072" s="1064">
        <v>20000</v>
      </c>
      <c r="E4072" s="946"/>
      <c r="F4072" s="27">
        <f t="shared" si="66"/>
        <v>47127137</v>
      </c>
      <c r="G4072" s="1062">
        <v>3</v>
      </c>
      <c r="H4072" s="29"/>
    </row>
    <row r="4073" spans="1:8" s="30" customFormat="1">
      <c r="A4073" s="85">
        <v>44914</v>
      </c>
      <c r="B4073" s="65" t="s">
        <v>2044</v>
      </c>
      <c r="C4073" s="35" t="s">
        <v>21</v>
      </c>
      <c r="D4073" s="1064">
        <v>3000</v>
      </c>
      <c r="E4073" s="946"/>
      <c r="F4073" s="27">
        <f t="shared" si="66"/>
        <v>47130137</v>
      </c>
      <c r="G4073" s="1062">
        <v>3</v>
      </c>
      <c r="H4073" s="29"/>
    </row>
    <row r="4074" spans="1:8" s="30" customFormat="1">
      <c r="A4074" s="85">
        <v>44914</v>
      </c>
      <c r="B4074" s="65" t="s">
        <v>2044</v>
      </c>
      <c r="C4074" s="35" t="s">
        <v>21</v>
      </c>
      <c r="D4074" s="1064">
        <v>5000</v>
      </c>
      <c r="E4074" s="946"/>
      <c r="F4074" s="27">
        <f t="shared" si="66"/>
        <v>47135137</v>
      </c>
      <c r="G4074" s="1062">
        <v>3</v>
      </c>
      <c r="H4074" s="29"/>
    </row>
    <row r="4075" spans="1:8" s="30" customFormat="1">
      <c r="A4075" s="85">
        <v>44914</v>
      </c>
      <c r="B4075" s="65" t="s">
        <v>2044</v>
      </c>
      <c r="C4075" s="35" t="s">
        <v>21</v>
      </c>
      <c r="D4075" s="1064">
        <v>20000</v>
      </c>
      <c r="E4075" s="946"/>
      <c r="F4075" s="27">
        <f t="shared" si="66"/>
        <v>47155137</v>
      </c>
      <c r="G4075" s="1062">
        <v>3</v>
      </c>
      <c r="H4075" s="29"/>
    </row>
    <row r="4076" spans="1:8" s="30" customFormat="1">
      <c r="A4076" s="85">
        <v>44914</v>
      </c>
      <c r="B4076" s="65" t="s">
        <v>2044</v>
      </c>
      <c r="C4076" s="35" t="s">
        <v>21</v>
      </c>
      <c r="D4076" s="1064">
        <v>10000</v>
      </c>
      <c r="E4076" s="946"/>
      <c r="F4076" s="27">
        <f t="shared" si="66"/>
        <v>47165137</v>
      </c>
      <c r="G4076" s="1062">
        <v>3</v>
      </c>
      <c r="H4076" s="29"/>
    </row>
    <row r="4077" spans="1:8" s="30" customFormat="1">
      <c r="A4077" s="85">
        <v>44914</v>
      </c>
      <c r="B4077" s="65" t="s">
        <v>2044</v>
      </c>
      <c r="C4077" s="35" t="s">
        <v>21</v>
      </c>
      <c r="D4077" s="1064">
        <v>20000</v>
      </c>
      <c r="E4077" s="946"/>
      <c r="F4077" s="27">
        <f t="shared" si="66"/>
        <v>47185137</v>
      </c>
      <c r="G4077" s="1062">
        <v>3</v>
      </c>
      <c r="H4077" s="29"/>
    </row>
    <row r="4078" spans="1:8" s="30" customFormat="1">
      <c r="A4078" s="85">
        <v>44914</v>
      </c>
      <c r="B4078" s="65" t="s">
        <v>2044</v>
      </c>
      <c r="C4078" s="35" t="s">
        <v>21</v>
      </c>
      <c r="D4078" s="1064">
        <v>20000</v>
      </c>
      <c r="E4078" s="946"/>
      <c r="F4078" s="27">
        <f t="shared" si="66"/>
        <v>47205137</v>
      </c>
      <c r="G4078" s="1062">
        <v>3</v>
      </c>
      <c r="H4078" s="29"/>
    </row>
    <row r="4079" spans="1:8" s="30" customFormat="1">
      <c r="A4079" s="85">
        <v>44914</v>
      </c>
      <c r="B4079" s="65" t="s">
        <v>2044</v>
      </c>
      <c r="C4079" s="35" t="s">
        <v>21</v>
      </c>
      <c r="D4079" s="1064">
        <v>20000</v>
      </c>
      <c r="E4079" s="946"/>
      <c r="F4079" s="27">
        <f t="shared" si="66"/>
        <v>47225137</v>
      </c>
      <c r="G4079" s="1062">
        <v>3</v>
      </c>
      <c r="H4079" s="29"/>
    </row>
    <row r="4080" spans="1:8" s="30" customFormat="1">
      <c r="A4080" s="85">
        <v>44914</v>
      </c>
      <c r="B4080" s="65" t="s">
        <v>2044</v>
      </c>
      <c r="C4080" s="35" t="s">
        <v>2024</v>
      </c>
      <c r="D4080" s="1064">
        <v>100000</v>
      </c>
      <c r="E4080" s="946"/>
      <c r="F4080" s="27">
        <f t="shared" si="66"/>
        <v>47325137</v>
      </c>
      <c r="G4080" s="1062">
        <v>3</v>
      </c>
      <c r="H4080" s="29"/>
    </row>
    <row r="4081" spans="1:8" s="30" customFormat="1">
      <c r="A4081" s="85">
        <v>44915</v>
      </c>
      <c r="B4081" s="65" t="s">
        <v>2045</v>
      </c>
      <c r="C4081" s="35" t="s">
        <v>146</v>
      </c>
      <c r="D4081" s="1064">
        <v>200000</v>
      </c>
      <c r="E4081" s="946"/>
      <c r="F4081" s="27">
        <f t="shared" si="66"/>
        <v>47525137</v>
      </c>
      <c r="G4081" s="1062">
        <v>3</v>
      </c>
      <c r="H4081" s="29"/>
    </row>
    <row r="4082" spans="1:8" s="30" customFormat="1">
      <c r="A4082" s="85">
        <v>44915</v>
      </c>
      <c r="B4082" s="65" t="s">
        <v>2045</v>
      </c>
      <c r="C4082" s="35" t="s">
        <v>21</v>
      </c>
      <c r="D4082" s="1064">
        <v>20000</v>
      </c>
      <c r="E4082" s="946"/>
      <c r="F4082" s="27">
        <f t="shared" si="66"/>
        <v>47545137</v>
      </c>
      <c r="G4082" s="1062">
        <v>3</v>
      </c>
      <c r="H4082" s="29"/>
    </row>
    <row r="4083" spans="1:8" s="30" customFormat="1">
      <c r="A4083" s="85">
        <v>44915</v>
      </c>
      <c r="B4083" s="65" t="s">
        <v>2045</v>
      </c>
      <c r="C4083" s="35" t="s">
        <v>21</v>
      </c>
      <c r="D4083" s="1064">
        <v>20000</v>
      </c>
      <c r="E4083" s="946"/>
      <c r="F4083" s="27">
        <f t="shared" si="66"/>
        <v>47565137</v>
      </c>
      <c r="G4083" s="1062">
        <v>3</v>
      </c>
      <c r="H4083" s="29"/>
    </row>
    <row r="4084" spans="1:8" s="30" customFormat="1">
      <c r="A4084" s="85">
        <v>44915</v>
      </c>
      <c r="B4084" s="65" t="s">
        <v>2045</v>
      </c>
      <c r="C4084" s="35" t="s">
        <v>21</v>
      </c>
      <c r="D4084" s="1064">
        <v>20000</v>
      </c>
      <c r="E4084" s="946"/>
      <c r="F4084" s="27">
        <f t="shared" si="66"/>
        <v>47585137</v>
      </c>
      <c r="G4084" s="1062">
        <v>3</v>
      </c>
      <c r="H4084" s="29"/>
    </row>
    <row r="4085" spans="1:8" s="30" customFormat="1">
      <c r="A4085" s="85">
        <v>44915</v>
      </c>
      <c r="B4085" s="65" t="s">
        <v>2045</v>
      </c>
      <c r="C4085" s="35" t="s">
        <v>21</v>
      </c>
      <c r="D4085" s="1064">
        <v>20000</v>
      </c>
      <c r="E4085" s="946"/>
      <c r="F4085" s="27">
        <f t="shared" si="66"/>
        <v>47605137</v>
      </c>
      <c r="G4085" s="1062">
        <v>3</v>
      </c>
      <c r="H4085" s="29"/>
    </row>
    <row r="4086" spans="1:8" s="30" customFormat="1">
      <c r="A4086" s="85">
        <v>44915</v>
      </c>
      <c r="B4086" s="65" t="s">
        <v>2045</v>
      </c>
      <c r="C4086" s="35" t="s">
        <v>21</v>
      </c>
      <c r="D4086" s="1064">
        <v>20000</v>
      </c>
      <c r="E4086" s="946"/>
      <c r="F4086" s="27">
        <f t="shared" si="66"/>
        <v>47625137</v>
      </c>
      <c r="G4086" s="1062">
        <v>3</v>
      </c>
      <c r="H4086" s="29"/>
    </row>
    <row r="4087" spans="1:8" s="30" customFormat="1">
      <c r="A4087" s="85">
        <v>44915</v>
      </c>
      <c r="B4087" s="65" t="s">
        <v>2045</v>
      </c>
      <c r="C4087" s="35" t="s">
        <v>21</v>
      </c>
      <c r="D4087" s="1064">
        <v>20000</v>
      </c>
      <c r="E4087" s="946"/>
      <c r="F4087" s="27">
        <f t="shared" si="66"/>
        <v>47645137</v>
      </c>
      <c r="G4087" s="1062">
        <v>3</v>
      </c>
      <c r="H4087" s="29"/>
    </row>
    <row r="4088" spans="1:8" s="30" customFormat="1">
      <c r="A4088" s="85">
        <v>44915</v>
      </c>
      <c r="B4088" s="65" t="s">
        <v>2045</v>
      </c>
      <c r="C4088" s="35" t="s">
        <v>21</v>
      </c>
      <c r="D4088" s="1064">
        <v>20000</v>
      </c>
      <c r="E4088" s="946"/>
      <c r="F4088" s="27">
        <f t="shared" si="66"/>
        <v>47665137</v>
      </c>
      <c r="G4088" s="1062">
        <v>3</v>
      </c>
      <c r="H4088" s="29"/>
    </row>
    <row r="4089" spans="1:8" s="30" customFormat="1">
      <c r="A4089" s="85">
        <v>44915</v>
      </c>
      <c r="B4089" s="65" t="s">
        <v>2045</v>
      </c>
      <c r="C4089" s="35" t="s">
        <v>21</v>
      </c>
      <c r="D4089" s="1064">
        <v>20000</v>
      </c>
      <c r="E4089" s="946"/>
      <c r="F4089" s="27">
        <f t="shared" si="66"/>
        <v>47685137</v>
      </c>
      <c r="G4089" s="1062">
        <v>3</v>
      </c>
      <c r="H4089" s="29"/>
    </row>
    <row r="4090" spans="1:8" s="30" customFormat="1">
      <c r="A4090" s="85">
        <v>44915</v>
      </c>
      <c r="B4090" s="65" t="s">
        <v>2045</v>
      </c>
      <c r="C4090" s="35" t="s">
        <v>21</v>
      </c>
      <c r="D4090" s="1064">
        <v>10000</v>
      </c>
      <c r="E4090" s="946"/>
      <c r="F4090" s="27">
        <f t="shared" si="66"/>
        <v>47695137</v>
      </c>
      <c r="G4090" s="1062">
        <v>3</v>
      </c>
      <c r="H4090" s="29"/>
    </row>
    <row r="4091" spans="1:8" s="30" customFormat="1">
      <c r="A4091" s="85">
        <v>44915</v>
      </c>
      <c r="B4091" s="65" t="s">
        <v>2045</v>
      </c>
      <c r="C4091" s="35" t="s">
        <v>21</v>
      </c>
      <c r="D4091" s="1064">
        <v>20000</v>
      </c>
      <c r="E4091" s="946"/>
      <c r="F4091" s="27">
        <f t="shared" si="66"/>
        <v>47715137</v>
      </c>
      <c r="G4091" s="1062">
        <v>3</v>
      </c>
      <c r="H4091" s="29"/>
    </row>
    <row r="4092" spans="1:8" s="30" customFormat="1">
      <c r="A4092" s="85">
        <v>44915</v>
      </c>
      <c r="B4092" s="65" t="s">
        <v>2045</v>
      </c>
      <c r="C4092" s="35" t="s">
        <v>2084</v>
      </c>
      <c r="D4092" s="1064">
        <v>200000</v>
      </c>
      <c r="E4092" s="946"/>
      <c r="F4092" s="27">
        <f t="shared" si="66"/>
        <v>47915137</v>
      </c>
      <c r="G4092" s="1062">
        <v>3</v>
      </c>
      <c r="H4092" s="29"/>
    </row>
    <row r="4093" spans="1:8" s="30" customFormat="1">
      <c r="A4093" s="85">
        <v>44915</v>
      </c>
      <c r="B4093" s="65" t="s">
        <v>2045</v>
      </c>
      <c r="C4093" s="35" t="s">
        <v>21</v>
      </c>
      <c r="D4093" s="1064">
        <v>20000</v>
      </c>
      <c r="E4093" s="946"/>
      <c r="F4093" s="27">
        <f t="shared" si="66"/>
        <v>47935137</v>
      </c>
      <c r="G4093" s="1062">
        <v>3</v>
      </c>
      <c r="H4093" s="29"/>
    </row>
    <row r="4094" spans="1:8" s="30" customFormat="1">
      <c r="A4094" s="85">
        <v>44915</v>
      </c>
      <c r="B4094" s="65" t="s">
        <v>2045</v>
      </c>
      <c r="C4094" s="35" t="s">
        <v>21</v>
      </c>
      <c r="D4094" s="1064">
        <v>20000</v>
      </c>
      <c r="E4094" s="946"/>
      <c r="F4094" s="27">
        <f t="shared" si="66"/>
        <v>47955137</v>
      </c>
      <c r="G4094" s="1062">
        <v>3</v>
      </c>
      <c r="H4094" s="29"/>
    </row>
    <row r="4095" spans="1:8" s="30" customFormat="1">
      <c r="A4095" s="85">
        <v>44915</v>
      </c>
      <c r="B4095" s="65" t="s">
        <v>2045</v>
      </c>
      <c r="C4095" s="35" t="s">
        <v>21</v>
      </c>
      <c r="D4095" s="1064">
        <v>20000</v>
      </c>
      <c r="E4095" s="946"/>
      <c r="F4095" s="27">
        <f t="shared" si="66"/>
        <v>47975137</v>
      </c>
      <c r="G4095" s="1062">
        <v>3</v>
      </c>
      <c r="H4095" s="29"/>
    </row>
    <row r="4096" spans="1:8" s="30" customFormat="1">
      <c r="A4096" s="85">
        <v>44915</v>
      </c>
      <c r="B4096" s="65" t="s">
        <v>2045</v>
      </c>
      <c r="C4096" s="35" t="s">
        <v>21</v>
      </c>
      <c r="D4096" s="1064">
        <v>20000</v>
      </c>
      <c r="E4096" s="946"/>
      <c r="F4096" s="27">
        <f t="shared" si="66"/>
        <v>47995137</v>
      </c>
      <c r="G4096" s="1062">
        <v>3</v>
      </c>
      <c r="H4096" s="29"/>
    </row>
    <row r="4097" spans="1:8" s="30" customFormat="1">
      <c r="A4097" s="85">
        <v>44915</v>
      </c>
      <c r="B4097" s="65" t="s">
        <v>2045</v>
      </c>
      <c r="C4097" s="35" t="s">
        <v>21</v>
      </c>
      <c r="D4097" s="1064">
        <v>10000</v>
      </c>
      <c r="E4097" s="946"/>
      <c r="F4097" s="27">
        <f t="shared" si="66"/>
        <v>48005137</v>
      </c>
      <c r="G4097" s="1062">
        <v>3</v>
      </c>
      <c r="H4097" s="29"/>
    </row>
    <row r="4098" spans="1:8" s="30" customFormat="1">
      <c r="A4098" s="85">
        <v>44915</v>
      </c>
      <c r="B4098" s="65" t="s">
        <v>2045</v>
      </c>
      <c r="C4098" s="35" t="s">
        <v>21</v>
      </c>
      <c r="D4098" s="1064">
        <v>10000</v>
      </c>
      <c r="E4098" s="946"/>
      <c r="F4098" s="27">
        <f t="shared" si="66"/>
        <v>48015137</v>
      </c>
      <c r="G4098" s="1062">
        <v>3</v>
      </c>
      <c r="H4098" s="29"/>
    </row>
    <row r="4099" spans="1:8" s="30" customFormat="1">
      <c r="A4099" s="85">
        <v>44915</v>
      </c>
      <c r="B4099" s="65" t="s">
        <v>2045</v>
      </c>
      <c r="C4099" s="35" t="s">
        <v>21</v>
      </c>
      <c r="D4099" s="1064">
        <v>20000</v>
      </c>
      <c r="E4099" s="946"/>
      <c r="F4099" s="27">
        <f t="shared" si="66"/>
        <v>48035137</v>
      </c>
      <c r="G4099" s="1062">
        <v>3</v>
      </c>
      <c r="H4099" s="29"/>
    </row>
    <row r="4100" spans="1:8" s="30" customFormat="1">
      <c r="A4100" s="85">
        <v>44915</v>
      </c>
      <c r="B4100" s="65" t="s">
        <v>2045</v>
      </c>
      <c r="C4100" s="35" t="s">
        <v>21</v>
      </c>
      <c r="D4100" s="1064">
        <v>10000</v>
      </c>
      <c r="E4100" s="946"/>
      <c r="F4100" s="27">
        <f t="shared" si="66"/>
        <v>48045137</v>
      </c>
      <c r="G4100" s="1062">
        <v>3</v>
      </c>
      <c r="H4100" s="29"/>
    </row>
    <row r="4101" spans="1:8" s="30" customFormat="1">
      <c r="A4101" s="85">
        <v>44915</v>
      </c>
      <c r="B4101" s="65" t="s">
        <v>2045</v>
      </c>
      <c r="C4101" s="35" t="s">
        <v>21</v>
      </c>
      <c r="D4101" s="1064">
        <v>20000</v>
      </c>
      <c r="E4101" s="946"/>
      <c r="F4101" s="27">
        <f t="shared" si="66"/>
        <v>48065137</v>
      </c>
      <c r="G4101" s="1062">
        <v>3</v>
      </c>
      <c r="H4101" s="29"/>
    </row>
    <row r="4102" spans="1:8" s="30" customFormat="1">
      <c r="A4102" s="85">
        <v>44915</v>
      </c>
      <c r="B4102" s="65" t="s">
        <v>2045</v>
      </c>
      <c r="C4102" s="35" t="s">
        <v>21</v>
      </c>
      <c r="D4102" s="1064">
        <v>10000</v>
      </c>
      <c r="E4102" s="946"/>
      <c r="F4102" s="27">
        <f t="shared" si="66"/>
        <v>48075137</v>
      </c>
      <c r="G4102" s="1062">
        <v>3</v>
      </c>
      <c r="H4102" s="29"/>
    </row>
    <row r="4103" spans="1:8" s="30" customFormat="1">
      <c r="A4103" s="85">
        <v>44915</v>
      </c>
      <c r="B4103" s="65" t="s">
        <v>2045</v>
      </c>
      <c r="C4103" s="35" t="s">
        <v>21</v>
      </c>
      <c r="D4103" s="1064">
        <v>20000</v>
      </c>
      <c r="E4103" s="946"/>
      <c r="F4103" s="27">
        <f t="shared" si="66"/>
        <v>48095137</v>
      </c>
      <c r="G4103" s="1062">
        <v>3</v>
      </c>
      <c r="H4103" s="29"/>
    </row>
    <row r="4104" spans="1:8" s="30" customFormat="1">
      <c r="A4104" s="85">
        <v>44915</v>
      </c>
      <c r="B4104" s="65" t="s">
        <v>2045</v>
      </c>
      <c r="C4104" s="35" t="s">
        <v>21</v>
      </c>
      <c r="D4104" s="1064">
        <v>20000</v>
      </c>
      <c r="E4104" s="946"/>
      <c r="F4104" s="27">
        <f t="shared" si="66"/>
        <v>48115137</v>
      </c>
      <c r="G4104" s="1062">
        <v>3</v>
      </c>
      <c r="H4104" s="29"/>
    </row>
    <row r="4105" spans="1:8" s="30" customFormat="1">
      <c r="A4105" s="85">
        <v>44915</v>
      </c>
      <c r="B4105" s="65" t="s">
        <v>2045</v>
      </c>
      <c r="C4105" s="35" t="s">
        <v>21</v>
      </c>
      <c r="D4105" s="1064">
        <v>5000</v>
      </c>
      <c r="E4105" s="946"/>
      <c r="F4105" s="27">
        <f t="shared" si="66"/>
        <v>48120137</v>
      </c>
      <c r="G4105" s="1062">
        <v>3</v>
      </c>
      <c r="H4105" s="29"/>
    </row>
    <row r="4106" spans="1:8" s="30" customFormat="1">
      <c r="A4106" s="85">
        <v>44915</v>
      </c>
      <c r="B4106" s="65" t="s">
        <v>2045</v>
      </c>
      <c r="C4106" s="35" t="s">
        <v>21</v>
      </c>
      <c r="D4106" s="1064">
        <v>20000</v>
      </c>
      <c r="E4106" s="946"/>
      <c r="F4106" s="27">
        <f t="shared" si="66"/>
        <v>48140137</v>
      </c>
      <c r="G4106" s="1062">
        <v>3</v>
      </c>
      <c r="H4106" s="29"/>
    </row>
    <row r="4107" spans="1:8" s="30" customFormat="1">
      <c r="A4107" s="85">
        <v>44915</v>
      </c>
      <c r="B4107" s="65" t="s">
        <v>2045</v>
      </c>
      <c r="C4107" s="35" t="s">
        <v>21</v>
      </c>
      <c r="D4107" s="1064">
        <v>20000</v>
      </c>
      <c r="E4107" s="946"/>
      <c r="F4107" s="27">
        <f t="shared" si="66"/>
        <v>48160137</v>
      </c>
      <c r="G4107" s="1062">
        <v>3</v>
      </c>
      <c r="H4107" s="29"/>
    </row>
    <row r="4108" spans="1:8" s="30" customFormat="1">
      <c r="A4108" s="85">
        <v>44915</v>
      </c>
      <c r="B4108" s="65" t="s">
        <v>2045</v>
      </c>
      <c r="C4108" s="35" t="s">
        <v>21</v>
      </c>
      <c r="D4108" s="1064">
        <v>20000</v>
      </c>
      <c r="E4108" s="946"/>
      <c r="F4108" s="27">
        <f t="shared" si="66"/>
        <v>48180137</v>
      </c>
      <c r="G4108" s="1062">
        <v>3</v>
      </c>
      <c r="H4108" s="29"/>
    </row>
    <row r="4109" spans="1:8" s="30" customFormat="1">
      <c r="A4109" s="85">
        <v>44916</v>
      </c>
      <c r="B4109" s="65" t="s">
        <v>2046</v>
      </c>
      <c r="C4109" s="35" t="s">
        <v>361</v>
      </c>
      <c r="D4109" s="1064">
        <v>500000</v>
      </c>
      <c r="E4109" s="946"/>
      <c r="F4109" s="27">
        <f t="shared" si="66"/>
        <v>48680137</v>
      </c>
      <c r="G4109" s="1062">
        <v>3</v>
      </c>
      <c r="H4109" s="29"/>
    </row>
    <row r="4110" spans="1:8" s="30" customFormat="1">
      <c r="A4110" s="85">
        <v>44916</v>
      </c>
      <c r="B4110" s="65" t="s">
        <v>2046</v>
      </c>
      <c r="C4110" s="35" t="s">
        <v>21</v>
      </c>
      <c r="D4110" s="1064">
        <v>20000</v>
      </c>
      <c r="E4110" s="946"/>
      <c r="F4110" s="27">
        <f t="shared" si="66"/>
        <v>48700137</v>
      </c>
      <c r="G4110" s="1062">
        <v>3</v>
      </c>
      <c r="H4110" s="29"/>
    </row>
    <row r="4111" spans="1:8" s="30" customFormat="1">
      <c r="A4111" s="85">
        <v>44916</v>
      </c>
      <c r="B4111" s="65" t="s">
        <v>2046</v>
      </c>
      <c r="C4111" s="35" t="s">
        <v>21</v>
      </c>
      <c r="D4111" s="1064">
        <v>20000</v>
      </c>
      <c r="E4111" s="946"/>
      <c r="F4111" s="27">
        <f t="shared" si="66"/>
        <v>48720137</v>
      </c>
      <c r="G4111" s="1062">
        <v>3</v>
      </c>
      <c r="H4111" s="29"/>
    </row>
    <row r="4112" spans="1:8" s="30" customFormat="1">
      <c r="A4112" s="85">
        <v>44916</v>
      </c>
      <c r="B4112" s="65" t="s">
        <v>2046</v>
      </c>
      <c r="C4112" s="35" t="s">
        <v>143</v>
      </c>
      <c r="D4112" s="1064">
        <v>100000</v>
      </c>
      <c r="E4112" s="946"/>
      <c r="F4112" s="27">
        <f t="shared" si="66"/>
        <v>48820137</v>
      </c>
      <c r="G4112" s="1062">
        <v>3</v>
      </c>
      <c r="H4112" s="29"/>
    </row>
    <row r="4113" spans="1:8" s="30" customFormat="1">
      <c r="A4113" s="85">
        <v>44916</v>
      </c>
      <c r="B4113" s="65" t="s">
        <v>2046</v>
      </c>
      <c r="C4113" s="35" t="s">
        <v>21</v>
      </c>
      <c r="D4113" s="1064">
        <v>20000</v>
      </c>
      <c r="E4113" s="946"/>
      <c r="F4113" s="27">
        <f t="shared" si="66"/>
        <v>48840137</v>
      </c>
      <c r="G4113" s="1062">
        <v>3</v>
      </c>
      <c r="H4113" s="29"/>
    </row>
    <row r="4114" spans="1:8" s="30" customFormat="1">
      <c r="A4114" s="85">
        <v>44916</v>
      </c>
      <c r="B4114" s="65" t="s">
        <v>2046</v>
      </c>
      <c r="C4114" s="35" t="s">
        <v>21</v>
      </c>
      <c r="D4114" s="1064">
        <v>20000</v>
      </c>
      <c r="E4114" s="946"/>
      <c r="F4114" s="27">
        <f t="shared" si="66"/>
        <v>48860137</v>
      </c>
      <c r="G4114" s="1062">
        <v>3</v>
      </c>
      <c r="H4114" s="29"/>
    </row>
    <row r="4115" spans="1:8" s="30" customFormat="1">
      <c r="A4115" s="85">
        <v>44916</v>
      </c>
      <c r="B4115" s="65" t="s">
        <v>2046</v>
      </c>
      <c r="C4115" s="35" t="s">
        <v>21</v>
      </c>
      <c r="D4115" s="1064">
        <v>20000</v>
      </c>
      <c r="E4115" s="946"/>
      <c r="F4115" s="27">
        <f t="shared" si="66"/>
        <v>48880137</v>
      </c>
      <c r="G4115" s="1062">
        <v>3</v>
      </c>
      <c r="H4115" s="29"/>
    </row>
    <row r="4116" spans="1:8" s="30" customFormat="1">
      <c r="A4116" s="85">
        <v>44916</v>
      </c>
      <c r="B4116" s="65" t="s">
        <v>2046</v>
      </c>
      <c r="C4116" s="35" t="s">
        <v>21</v>
      </c>
      <c r="D4116" s="1064">
        <v>10000</v>
      </c>
      <c r="E4116" s="946"/>
      <c r="F4116" s="27">
        <f t="shared" si="66"/>
        <v>48890137</v>
      </c>
      <c r="G4116" s="1062">
        <v>3</v>
      </c>
      <c r="H4116" s="29"/>
    </row>
    <row r="4117" spans="1:8" s="30" customFormat="1">
      <c r="A4117" s="85">
        <v>44916</v>
      </c>
      <c r="B4117" s="65" t="s">
        <v>2046</v>
      </c>
      <c r="C4117" s="35" t="s">
        <v>21</v>
      </c>
      <c r="D4117" s="1064">
        <v>20000</v>
      </c>
      <c r="E4117" s="946"/>
      <c r="F4117" s="27">
        <f t="shared" si="66"/>
        <v>48910137</v>
      </c>
      <c r="G4117" s="1062">
        <v>3</v>
      </c>
      <c r="H4117" s="29"/>
    </row>
    <row r="4118" spans="1:8" s="30" customFormat="1">
      <c r="A4118" s="85">
        <v>44916</v>
      </c>
      <c r="B4118" s="65" t="s">
        <v>2046</v>
      </c>
      <c r="C4118" s="35" t="s">
        <v>21</v>
      </c>
      <c r="D4118" s="1064">
        <v>10000</v>
      </c>
      <c r="E4118" s="946"/>
      <c r="F4118" s="27">
        <f t="shared" si="66"/>
        <v>48920137</v>
      </c>
      <c r="G4118" s="1062">
        <v>3</v>
      </c>
      <c r="H4118" s="29"/>
    </row>
    <row r="4119" spans="1:8" s="30" customFormat="1">
      <c r="A4119" s="85">
        <v>44916</v>
      </c>
      <c r="B4119" s="65" t="s">
        <v>2046</v>
      </c>
      <c r="C4119" s="35" t="s">
        <v>21</v>
      </c>
      <c r="D4119" s="1064">
        <v>20000</v>
      </c>
      <c r="E4119" s="946"/>
      <c r="F4119" s="27">
        <f t="shared" si="66"/>
        <v>48940137</v>
      </c>
      <c r="G4119" s="1062">
        <v>3</v>
      </c>
      <c r="H4119" s="29"/>
    </row>
    <row r="4120" spans="1:8" s="30" customFormat="1">
      <c r="A4120" s="85">
        <v>44916</v>
      </c>
      <c r="B4120" s="65" t="s">
        <v>2046</v>
      </c>
      <c r="C4120" s="35" t="s">
        <v>21</v>
      </c>
      <c r="D4120" s="1064">
        <v>20000</v>
      </c>
      <c r="E4120" s="946"/>
      <c r="F4120" s="27">
        <f t="shared" si="66"/>
        <v>48960137</v>
      </c>
      <c r="G4120" s="1062">
        <v>3</v>
      </c>
      <c r="H4120" s="29"/>
    </row>
    <row r="4121" spans="1:8" s="30" customFormat="1">
      <c r="A4121" s="85">
        <v>44916</v>
      </c>
      <c r="B4121" s="65" t="s">
        <v>2046</v>
      </c>
      <c r="C4121" s="35" t="s">
        <v>21</v>
      </c>
      <c r="D4121" s="1064">
        <v>10000</v>
      </c>
      <c r="E4121" s="946"/>
      <c r="F4121" s="27">
        <f t="shared" si="66"/>
        <v>48970137</v>
      </c>
      <c r="G4121" s="1062">
        <v>3</v>
      </c>
      <c r="H4121" s="29"/>
    </row>
    <row r="4122" spans="1:8" s="30" customFormat="1">
      <c r="A4122" s="85">
        <v>44916</v>
      </c>
      <c r="B4122" s="65" t="s">
        <v>2046</v>
      </c>
      <c r="C4122" s="35" t="s">
        <v>21</v>
      </c>
      <c r="D4122" s="1064">
        <v>20000</v>
      </c>
      <c r="E4122" s="946"/>
      <c r="F4122" s="27">
        <f t="shared" si="66"/>
        <v>48990137</v>
      </c>
      <c r="G4122" s="1062">
        <v>3</v>
      </c>
      <c r="H4122" s="29"/>
    </row>
    <row r="4123" spans="1:8" s="30" customFormat="1">
      <c r="A4123" s="85">
        <v>44916</v>
      </c>
      <c r="B4123" s="65" t="s">
        <v>2046</v>
      </c>
      <c r="C4123" s="35" t="s">
        <v>21</v>
      </c>
      <c r="D4123" s="1064">
        <v>20000</v>
      </c>
      <c r="E4123" s="946"/>
      <c r="F4123" s="27">
        <f t="shared" si="66"/>
        <v>49010137</v>
      </c>
      <c r="G4123" s="1062">
        <v>3</v>
      </c>
      <c r="H4123" s="29"/>
    </row>
    <row r="4124" spans="1:8" s="30" customFormat="1">
      <c r="A4124" s="85">
        <v>44916</v>
      </c>
      <c r="B4124" s="65" t="s">
        <v>2046</v>
      </c>
      <c r="C4124" s="35" t="s">
        <v>21</v>
      </c>
      <c r="D4124" s="1064">
        <v>20000</v>
      </c>
      <c r="E4124" s="946"/>
      <c r="F4124" s="27">
        <f t="shared" si="66"/>
        <v>49030137</v>
      </c>
      <c r="G4124" s="1062">
        <v>3</v>
      </c>
      <c r="H4124" s="29"/>
    </row>
    <row r="4125" spans="1:8" s="30" customFormat="1">
      <c r="A4125" s="85">
        <v>44916</v>
      </c>
      <c r="B4125" s="65" t="s">
        <v>2046</v>
      </c>
      <c r="C4125" s="35" t="s">
        <v>21</v>
      </c>
      <c r="D4125" s="1064">
        <v>20000</v>
      </c>
      <c r="E4125" s="946"/>
      <c r="F4125" s="27">
        <f t="shared" si="66"/>
        <v>49050137</v>
      </c>
      <c r="G4125" s="1062">
        <v>3</v>
      </c>
      <c r="H4125" s="29"/>
    </row>
    <row r="4126" spans="1:8" s="30" customFormat="1">
      <c r="A4126" s="85">
        <v>44916</v>
      </c>
      <c r="B4126" s="65" t="s">
        <v>2046</v>
      </c>
      <c r="C4126" s="35" t="s">
        <v>21</v>
      </c>
      <c r="D4126" s="1064">
        <v>20000</v>
      </c>
      <c r="E4126" s="946"/>
      <c r="F4126" s="27">
        <f t="shared" si="66"/>
        <v>49070137</v>
      </c>
      <c r="G4126" s="1062">
        <v>3</v>
      </c>
      <c r="H4126" s="29"/>
    </row>
    <row r="4127" spans="1:8" s="30" customFormat="1">
      <c r="A4127" s="85">
        <v>44916</v>
      </c>
      <c r="B4127" s="65" t="s">
        <v>2046</v>
      </c>
      <c r="C4127" s="35" t="s">
        <v>21</v>
      </c>
      <c r="D4127" s="1064">
        <v>20000</v>
      </c>
      <c r="E4127" s="946"/>
      <c r="F4127" s="27">
        <f t="shared" si="66"/>
        <v>49090137</v>
      </c>
      <c r="G4127" s="1062">
        <v>3</v>
      </c>
      <c r="H4127" s="29"/>
    </row>
    <row r="4128" spans="1:8" s="30" customFormat="1">
      <c r="A4128" s="85">
        <v>44916</v>
      </c>
      <c r="B4128" s="65" t="s">
        <v>2046</v>
      </c>
      <c r="C4128" s="35" t="s">
        <v>21</v>
      </c>
      <c r="D4128" s="1064">
        <v>10000</v>
      </c>
      <c r="E4128" s="946"/>
      <c r="F4128" s="27">
        <f t="shared" si="66"/>
        <v>49100137</v>
      </c>
      <c r="G4128" s="1062">
        <v>3</v>
      </c>
      <c r="H4128" s="29"/>
    </row>
    <row r="4129" spans="1:8" s="30" customFormat="1">
      <c r="A4129" s="85">
        <v>44916</v>
      </c>
      <c r="B4129" s="65" t="s">
        <v>2046</v>
      </c>
      <c r="C4129" s="35" t="s">
        <v>21</v>
      </c>
      <c r="D4129" s="1064">
        <v>10000</v>
      </c>
      <c r="E4129" s="946"/>
      <c r="F4129" s="27">
        <f t="shared" ref="F4129:F4192" si="67">F4128+D4129-E4129</f>
        <v>49110137</v>
      </c>
      <c r="G4129" s="1062">
        <v>3</v>
      </c>
      <c r="H4129" s="29"/>
    </row>
    <row r="4130" spans="1:8" s="30" customFormat="1">
      <c r="A4130" s="85">
        <v>44916</v>
      </c>
      <c r="B4130" s="65" t="s">
        <v>2046</v>
      </c>
      <c r="C4130" s="35" t="s">
        <v>21</v>
      </c>
      <c r="D4130" s="1064">
        <v>10000</v>
      </c>
      <c r="E4130" s="946"/>
      <c r="F4130" s="27">
        <f t="shared" si="67"/>
        <v>49120137</v>
      </c>
      <c r="G4130" s="1062">
        <v>3</v>
      </c>
      <c r="H4130" s="29"/>
    </row>
    <row r="4131" spans="1:8" s="30" customFormat="1">
      <c r="A4131" s="85">
        <v>44916</v>
      </c>
      <c r="B4131" s="65" t="s">
        <v>2046</v>
      </c>
      <c r="C4131" s="35" t="s">
        <v>21</v>
      </c>
      <c r="D4131" s="1064">
        <v>20000</v>
      </c>
      <c r="E4131" s="946"/>
      <c r="F4131" s="27">
        <f t="shared" si="67"/>
        <v>49140137</v>
      </c>
      <c r="G4131" s="1062">
        <v>3</v>
      </c>
      <c r="H4131" s="29"/>
    </row>
    <row r="4132" spans="1:8" s="30" customFormat="1">
      <c r="A4132" s="85">
        <v>44916</v>
      </c>
      <c r="B4132" s="65" t="s">
        <v>2046</v>
      </c>
      <c r="C4132" s="35" t="s">
        <v>21</v>
      </c>
      <c r="D4132" s="1064">
        <v>10000</v>
      </c>
      <c r="E4132" s="946"/>
      <c r="F4132" s="27">
        <f t="shared" si="67"/>
        <v>49150137</v>
      </c>
      <c r="G4132" s="1062">
        <v>3</v>
      </c>
      <c r="H4132" s="29"/>
    </row>
    <row r="4133" spans="1:8" s="30" customFormat="1">
      <c r="A4133" s="85">
        <v>44916</v>
      </c>
      <c r="B4133" s="65" t="s">
        <v>2046</v>
      </c>
      <c r="C4133" s="35" t="s">
        <v>21</v>
      </c>
      <c r="D4133" s="1064">
        <v>20000</v>
      </c>
      <c r="E4133" s="946"/>
      <c r="F4133" s="27">
        <f t="shared" si="67"/>
        <v>49170137</v>
      </c>
      <c r="G4133" s="1062">
        <v>3</v>
      </c>
      <c r="H4133" s="29"/>
    </row>
    <row r="4134" spans="1:8" s="30" customFormat="1">
      <c r="A4134" s="85">
        <v>44916</v>
      </c>
      <c r="B4134" s="65" t="s">
        <v>2046</v>
      </c>
      <c r="C4134" s="35" t="s">
        <v>288</v>
      </c>
      <c r="D4134" s="1064">
        <v>200000</v>
      </c>
      <c r="E4134" s="946"/>
      <c r="F4134" s="27">
        <f t="shared" si="67"/>
        <v>49370137</v>
      </c>
      <c r="G4134" s="1062">
        <v>3</v>
      </c>
      <c r="H4134" s="29"/>
    </row>
    <row r="4135" spans="1:8" s="30" customFormat="1">
      <c r="A4135" s="85">
        <v>44916</v>
      </c>
      <c r="B4135" s="65" t="s">
        <v>2046</v>
      </c>
      <c r="C4135" s="35" t="s">
        <v>21</v>
      </c>
      <c r="D4135" s="1064">
        <v>20000</v>
      </c>
      <c r="E4135" s="946"/>
      <c r="F4135" s="27">
        <f t="shared" si="67"/>
        <v>49390137</v>
      </c>
      <c r="G4135" s="1062">
        <v>3</v>
      </c>
      <c r="H4135" s="29"/>
    </row>
    <row r="4136" spans="1:8" s="30" customFormat="1">
      <c r="A4136" s="85">
        <v>44916</v>
      </c>
      <c r="B4136" s="65" t="s">
        <v>2046</v>
      </c>
      <c r="C4136" s="35" t="s">
        <v>21</v>
      </c>
      <c r="D4136" s="1064">
        <v>10000</v>
      </c>
      <c r="E4136" s="946"/>
      <c r="F4136" s="27">
        <f t="shared" si="67"/>
        <v>49400137</v>
      </c>
      <c r="G4136" s="1062">
        <v>3</v>
      </c>
      <c r="H4136" s="29"/>
    </row>
    <row r="4137" spans="1:8" s="30" customFormat="1">
      <c r="A4137" s="85">
        <v>44916</v>
      </c>
      <c r="B4137" s="65" t="s">
        <v>2046</v>
      </c>
      <c r="C4137" s="35" t="s">
        <v>21</v>
      </c>
      <c r="D4137" s="1064">
        <v>20000</v>
      </c>
      <c r="E4137" s="946"/>
      <c r="F4137" s="27">
        <f t="shared" si="67"/>
        <v>49420137</v>
      </c>
      <c r="G4137" s="1062">
        <v>3</v>
      </c>
      <c r="H4137" s="29"/>
    </row>
    <row r="4138" spans="1:8" s="30" customFormat="1">
      <c r="A4138" s="85">
        <v>44916</v>
      </c>
      <c r="B4138" s="65" t="s">
        <v>2046</v>
      </c>
      <c r="C4138" s="35" t="s">
        <v>21</v>
      </c>
      <c r="D4138" s="1064">
        <v>20000</v>
      </c>
      <c r="E4138" s="946"/>
      <c r="F4138" s="27">
        <f t="shared" si="67"/>
        <v>49440137</v>
      </c>
      <c r="G4138" s="1062">
        <v>3</v>
      </c>
      <c r="H4138" s="29"/>
    </row>
    <row r="4139" spans="1:8" s="30" customFormat="1">
      <c r="A4139" s="85">
        <v>44916</v>
      </c>
      <c r="B4139" s="65" t="s">
        <v>2046</v>
      </c>
      <c r="C4139" s="35" t="s">
        <v>21</v>
      </c>
      <c r="D4139" s="1064">
        <v>20000</v>
      </c>
      <c r="E4139" s="946"/>
      <c r="F4139" s="27">
        <f t="shared" si="67"/>
        <v>49460137</v>
      </c>
      <c r="G4139" s="1062">
        <v>3</v>
      </c>
      <c r="H4139" s="29"/>
    </row>
    <row r="4140" spans="1:8" s="30" customFormat="1">
      <c r="A4140" s="85">
        <v>44916</v>
      </c>
      <c r="B4140" s="65" t="s">
        <v>2046</v>
      </c>
      <c r="C4140" s="35" t="s">
        <v>21</v>
      </c>
      <c r="D4140" s="1064">
        <v>20000</v>
      </c>
      <c r="E4140" s="946"/>
      <c r="F4140" s="27">
        <f t="shared" si="67"/>
        <v>49480137</v>
      </c>
      <c r="G4140" s="1062">
        <v>3</v>
      </c>
      <c r="H4140" s="29"/>
    </row>
    <row r="4141" spans="1:8" s="30" customFormat="1">
      <c r="A4141" s="85">
        <v>44916</v>
      </c>
      <c r="B4141" s="65" t="s">
        <v>2046</v>
      </c>
      <c r="C4141" s="35" t="s">
        <v>21</v>
      </c>
      <c r="D4141" s="1064">
        <v>10000</v>
      </c>
      <c r="E4141" s="946"/>
      <c r="F4141" s="27">
        <f t="shared" si="67"/>
        <v>49490137</v>
      </c>
      <c r="G4141" s="1062">
        <v>3</v>
      </c>
      <c r="H4141" s="29"/>
    </row>
    <row r="4142" spans="1:8" s="30" customFormat="1">
      <c r="A4142" s="85">
        <v>44916</v>
      </c>
      <c r="B4142" s="65" t="s">
        <v>2046</v>
      </c>
      <c r="C4142" s="35" t="s">
        <v>330</v>
      </c>
      <c r="D4142" s="1064">
        <v>100000</v>
      </c>
      <c r="E4142" s="946"/>
      <c r="F4142" s="27">
        <f t="shared" si="67"/>
        <v>49590137</v>
      </c>
      <c r="G4142" s="1062">
        <v>3</v>
      </c>
      <c r="H4142" s="29"/>
    </row>
    <row r="4143" spans="1:8" s="30" customFormat="1">
      <c r="A4143" s="85">
        <v>44916</v>
      </c>
      <c r="B4143" s="65" t="s">
        <v>2046</v>
      </c>
      <c r="C4143" s="35" t="s">
        <v>21</v>
      </c>
      <c r="D4143" s="1064">
        <v>10000</v>
      </c>
      <c r="E4143" s="946"/>
      <c r="F4143" s="27">
        <f t="shared" si="67"/>
        <v>49600137</v>
      </c>
      <c r="G4143" s="1062">
        <v>3</v>
      </c>
      <c r="H4143" s="29"/>
    </row>
    <row r="4144" spans="1:8" s="30" customFormat="1">
      <c r="A4144" s="85">
        <v>44916</v>
      </c>
      <c r="B4144" s="65" t="s">
        <v>2046</v>
      </c>
      <c r="C4144" s="35" t="s">
        <v>21</v>
      </c>
      <c r="D4144" s="1064">
        <v>20000</v>
      </c>
      <c r="E4144" s="946"/>
      <c r="F4144" s="27">
        <f t="shared" si="67"/>
        <v>49620137</v>
      </c>
      <c r="G4144" s="1062">
        <v>3</v>
      </c>
      <c r="H4144" s="29"/>
    </row>
    <row r="4145" spans="1:8" s="30" customFormat="1">
      <c r="A4145" s="85">
        <v>44916</v>
      </c>
      <c r="B4145" s="65" t="s">
        <v>2046</v>
      </c>
      <c r="C4145" s="35" t="s">
        <v>21</v>
      </c>
      <c r="D4145" s="1064">
        <v>20000</v>
      </c>
      <c r="E4145" s="946"/>
      <c r="F4145" s="27">
        <f t="shared" si="67"/>
        <v>49640137</v>
      </c>
      <c r="G4145" s="1062">
        <v>3</v>
      </c>
      <c r="H4145" s="29"/>
    </row>
    <row r="4146" spans="1:8" s="30" customFormat="1">
      <c r="A4146" s="85">
        <v>44916</v>
      </c>
      <c r="B4146" s="65" t="s">
        <v>2046</v>
      </c>
      <c r="C4146" s="35" t="s">
        <v>21</v>
      </c>
      <c r="D4146" s="1064">
        <v>20000</v>
      </c>
      <c r="E4146" s="946"/>
      <c r="F4146" s="27">
        <f t="shared" si="67"/>
        <v>49660137</v>
      </c>
      <c r="G4146" s="1062">
        <v>3</v>
      </c>
      <c r="H4146" s="29"/>
    </row>
    <row r="4147" spans="1:8" s="30" customFormat="1">
      <c r="A4147" s="85">
        <v>44916</v>
      </c>
      <c r="B4147" s="65" t="s">
        <v>2046</v>
      </c>
      <c r="C4147" s="35" t="s">
        <v>21</v>
      </c>
      <c r="D4147" s="1064">
        <v>10000</v>
      </c>
      <c r="E4147" s="946"/>
      <c r="F4147" s="27">
        <f t="shared" si="67"/>
        <v>49670137</v>
      </c>
      <c r="G4147" s="1062">
        <v>3</v>
      </c>
      <c r="H4147" s="29"/>
    </row>
    <row r="4148" spans="1:8" s="30" customFormat="1">
      <c r="A4148" s="85">
        <v>44916</v>
      </c>
      <c r="B4148" s="65" t="s">
        <v>2046</v>
      </c>
      <c r="C4148" s="35" t="s">
        <v>21</v>
      </c>
      <c r="D4148" s="1064">
        <v>20000</v>
      </c>
      <c r="E4148" s="946"/>
      <c r="F4148" s="27">
        <f t="shared" si="67"/>
        <v>49690137</v>
      </c>
      <c r="G4148" s="1062">
        <v>3</v>
      </c>
      <c r="H4148" s="29"/>
    </row>
    <row r="4149" spans="1:8" s="30" customFormat="1">
      <c r="A4149" s="85">
        <v>44916</v>
      </c>
      <c r="B4149" s="65" t="s">
        <v>2046</v>
      </c>
      <c r="C4149" s="35" t="s">
        <v>21</v>
      </c>
      <c r="D4149" s="1064">
        <v>10000</v>
      </c>
      <c r="E4149" s="946"/>
      <c r="F4149" s="27">
        <f t="shared" si="67"/>
        <v>49700137</v>
      </c>
      <c r="G4149" s="1062">
        <v>3</v>
      </c>
      <c r="H4149" s="29"/>
    </row>
    <row r="4150" spans="1:8" s="30" customFormat="1">
      <c r="A4150" s="85">
        <v>44916</v>
      </c>
      <c r="B4150" s="65" t="s">
        <v>2046</v>
      </c>
      <c r="C4150" s="35" t="s">
        <v>21</v>
      </c>
      <c r="D4150" s="1064">
        <v>10000</v>
      </c>
      <c r="E4150" s="946"/>
      <c r="F4150" s="27">
        <f t="shared" si="67"/>
        <v>49710137</v>
      </c>
      <c r="G4150" s="1062">
        <v>3</v>
      </c>
      <c r="H4150" s="29"/>
    </row>
    <row r="4151" spans="1:8" s="30" customFormat="1">
      <c r="A4151" s="85">
        <v>44916</v>
      </c>
      <c r="B4151" s="65" t="s">
        <v>2046</v>
      </c>
      <c r="C4151" s="35" t="s">
        <v>21</v>
      </c>
      <c r="D4151" s="1064">
        <v>20000</v>
      </c>
      <c r="E4151" s="946"/>
      <c r="F4151" s="27">
        <f t="shared" si="67"/>
        <v>49730137</v>
      </c>
      <c r="G4151" s="1062">
        <v>3</v>
      </c>
      <c r="H4151" s="29"/>
    </row>
    <row r="4152" spans="1:8" s="30" customFormat="1">
      <c r="A4152" s="85">
        <v>44916</v>
      </c>
      <c r="B4152" s="65" t="s">
        <v>2046</v>
      </c>
      <c r="C4152" s="35" t="s">
        <v>21</v>
      </c>
      <c r="D4152" s="1064">
        <v>20000</v>
      </c>
      <c r="E4152" s="946"/>
      <c r="F4152" s="27">
        <f t="shared" si="67"/>
        <v>49750137</v>
      </c>
      <c r="G4152" s="1062">
        <v>3</v>
      </c>
      <c r="H4152" s="29"/>
    </row>
    <row r="4153" spans="1:8" s="30" customFormat="1">
      <c r="A4153" s="85">
        <v>44916</v>
      </c>
      <c r="B4153" s="65" t="s">
        <v>2046</v>
      </c>
      <c r="C4153" s="35" t="s">
        <v>21</v>
      </c>
      <c r="D4153" s="1064">
        <v>10000</v>
      </c>
      <c r="E4153" s="946"/>
      <c r="F4153" s="27">
        <f t="shared" si="67"/>
        <v>49760137</v>
      </c>
      <c r="G4153" s="1062">
        <v>3</v>
      </c>
      <c r="H4153" s="29"/>
    </row>
    <row r="4154" spans="1:8" s="30" customFormat="1">
      <c r="A4154" s="85">
        <v>44916</v>
      </c>
      <c r="B4154" s="65" t="s">
        <v>2046</v>
      </c>
      <c r="C4154" s="35" t="s">
        <v>21</v>
      </c>
      <c r="D4154" s="1064">
        <v>20000</v>
      </c>
      <c r="E4154" s="946"/>
      <c r="F4154" s="27">
        <f t="shared" si="67"/>
        <v>49780137</v>
      </c>
      <c r="G4154" s="1062">
        <v>3</v>
      </c>
      <c r="H4154" s="29"/>
    </row>
    <row r="4155" spans="1:8" s="30" customFormat="1">
      <c r="A4155" s="85">
        <v>44917</v>
      </c>
      <c r="B4155" s="65" t="s">
        <v>2047</v>
      </c>
      <c r="C4155" s="35" t="s">
        <v>21</v>
      </c>
      <c r="D4155" s="1064">
        <v>10000</v>
      </c>
      <c r="E4155" s="946"/>
      <c r="F4155" s="27">
        <f t="shared" si="67"/>
        <v>49790137</v>
      </c>
      <c r="G4155" s="1062">
        <v>3</v>
      </c>
      <c r="H4155" s="29"/>
    </row>
    <row r="4156" spans="1:8" s="30" customFormat="1">
      <c r="A4156" s="85">
        <v>44917</v>
      </c>
      <c r="B4156" s="65" t="s">
        <v>2047</v>
      </c>
      <c r="C4156" s="35" t="s">
        <v>21</v>
      </c>
      <c r="D4156" s="1064">
        <v>10000</v>
      </c>
      <c r="E4156" s="946"/>
      <c r="F4156" s="27">
        <f t="shared" si="67"/>
        <v>49800137</v>
      </c>
      <c r="G4156" s="1062">
        <v>3</v>
      </c>
      <c r="H4156" s="29"/>
    </row>
    <row r="4157" spans="1:8" s="30" customFormat="1">
      <c r="A4157" s="85">
        <v>44917</v>
      </c>
      <c r="B4157" s="65" t="s">
        <v>2047</v>
      </c>
      <c r="C4157" s="35" t="s">
        <v>21</v>
      </c>
      <c r="D4157" s="1064">
        <v>10000</v>
      </c>
      <c r="E4157" s="946"/>
      <c r="F4157" s="27">
        <f t="shared" si="67"/>
        <v>49810137</v>
      </c>
      <c r="G4157" s="1062">
        <v>3</v>
      </c>
      <c r="H4157" s="29"/>
    </row>
    <row r="4158" spans="1:8" s="30" customFormat="1">
      <c r="A4158" s="85">
        <v>44917</v>
      </c>
      <c r="B4158" s="65" t="s">
        <v>2047</v>
      </c>
      <c r="C4158" s="35" t="s">
        <v>21</v>
      </c>
      <c r="D4158" s="1064">
        <v>10000</v>
      </c>
      <c r="E4158" s="946"/>
      <c r="F4158" s="27">
        <f t="shared" si="67"/>
        <v>49820137</v>
      </c>
      <c r="G4158" s="1062">
        <v>3</v>
      </c>
      <c r="H4158" s="29"/>
    </row>
    <row r="4159" spans="1:8" s="30" customFormat="1">
      <c r="A4159" s="85">
        <v>44917</v>
      </c>
      <c r="B4159" s="65" t="s">
        <v>2047</v>
      </c>
      <c r="C4159" s="35" t="s">
        <v>21</v>
      </c>
      <c r="D4159" s="1064">
        <v>10000</v>
      </c>
      <c r="E4159" s="946"/>
      <c r="F4159" s="27">
        <f t="shared" si="67"/>
        <v>49830137</v>
      </c>
      <c r="G4159" s="1062">
        <v>3</v>
      </c>
      <c r="H4159" s="29"/>
    </row>
    <row r="4160" spans="1:8" s="30" customFormat="1">
      <c r="A4160" s="85">
        <v>44917</v>
      </c>
      <c r="B4160" s="65" t="s">
        <v>2047</v>
      </c>
      <c r="C4160" s="35" t="s">
        <v>21</v>
      </c>
      <c r="D4160" s="1064">
        <v>10000</v>
      </c>
      <c r="E4160" s="946"/>
      <c r="F4160" s="27">
        <f t="shared" si="67"/>
        <v>49840137</v>
      </c>
      <c r="G4160" s="1062">
        <v>3</v>
      </c>
      <c r="H4160" s="29"/>
    </row>
    <row r="4161" spans="1:8" s="30" customFormat="1">
      <c r="A4161" s="85">
        <v>44917</v>
      </c>
      <c r="B4161" s="65" t="s">
        <v>2047</v>
      </c>
      <c r="C4161" s="35" t="s">
        <v>21</v>
      </c>
      <c r="D4161" s="1064">
        <v>10000</v>
      </c>
      <c r="E4161" s="946"/>
      <c r="F4161" s="27">
        <f t="shared" si="67"/>
        <v>49850137</v>
      </c>
      <c r="G4161" s="1062">
        <v>3</v>
      </c>
      <c r="H4161" s="29"/>
    </row>
    <row r="4162" spans="1:8" s="30" customFormat="1">
      <c r="A4162" s="85">
        <v>44917</v>
      </c>
      <c r="B4162" s="65" t="s">
        <v>2047</v>
      </c>
      <c r="C4162" s="35" t="s">
        <v>21</v>
      </c>
      <c r="D4162" s="1064">
        <v>20000</v>
      </c>
      <c r="E4162" s="946"/>
      <c r="F4162" s="27">
        <f t="shared" si="67"/>
        <v>49870137</v>
      </c>
      <c r="G4162" s="1062">
        <v>3</v>
      </c>
      <c r="H4162" s="29"/>
    </row>
    <row r="4163" spans="1:8" s="30" customFormat="1">
      <c r="A4163" s="85">
        <v>44917</v>
      </c>
      <c r="B4163" s="65" t="s">
        <v>2047</v>
      </c>
      <c r="C4163" s="35" t="s">
        <v>21</v>
      </c>
      <c r="D4163" s="1064">
        <v>20000</v>
      </c>
      <c r="E4163" s="946"/>
      <c r="F4163" s="27">
        <f t="shared" si="67"/>
        <v>49890137</v>
      </c>
      <c r="G4163" s="1062">
        <v>3</v>
      </c>
      <c r="H4163" s="29"/>
    </row>
    <row r="4164" spans="1:8" s="30" customFormat="1">
      <c r="A4164" s="85">
        <v>44917</v>
      </c>
      <c r="B4164" s="65" t="s">
        <v>2047</v>
      </c>
      <c r="C4164" s="35" t="s">
        <v>21</v>
      </c>
      <c r="D4164" s="1064">
        <v>20000</v>
      </c>
      <c r="E4164" s="946"/>
      <c r="F4164" s="27">
        <f t="shared" si="67"/>
        <v>49910137</v>
      </c>
      <c r="G4164" s="1062">
        <v>3</v>
      </c>
      <c r="H4164" s="29"/>
    </row>
    <row r="4165" spans="1:8" s="30" customFormat="1">
      <c r="A4165" s="85">
        <v>44917</v>
      </c>
      <c r="B4165" s="65" t="s">
        <v>2047</v>
      </c>
      <c r="C4165" s="35" t="s">
        <v>21</v>
      </c>
      <c r="D4165" s="1064">
        <v>20000</v>
      </c>
      <c r="E4165" s="946"/>
      <c r="F4165" s="27">
        <f t="shared" si="67"/>
        <v>49930137</v>
      </c>
      <c r="G4165" s="1062">
        <v>3</v>
      </c>
      <c r="H4165" s="29"/>
    </row>
    <row r="4166" spans="1:8" s="30" customFormat="1">
      <c r="A4166" s="85">
        <v>44917</v>
      </c>
      <c r="B4166" s="65" t="s">
        <v>2047</v>
      </c>
      <c r="C4166" s="35" t="s">
        <v>21</v>
      </c>
      <c r="D4166" s="1064">
        <v>10000</v>
      </c>
      <c r="E4166" s="946"/>
      <c r="F4166" s="27">
        <f t="shared" si="67"/>
        <v>49940137</v>
      </c>
      <c r="G4166" s="1062">
        <v>3</v>
      </c>
      <c r="H4166" s="29"/>
    </row>
    <row r="4167" spans="1:8" s="30" customFormat="1">
      <c r="A4167" s="85">
        <v>44917</v>
      </c>
      <c r="B4167" s="65" t="s">
        <v>2047</v>
      </c>
      <c r="C4167" s="35" t="s">
        <v>21</v>
      </c>
      <c r="D4167" s="1064">
        <v>10000</v>
      </c>
      <c r="E4167" s="946"/>
      <c r="F4167" s="27">
        <f t="shared" si="67"/>
        <v>49950137</v>
      </c>
      <c r="G4167" s="1062">
        <v>3</v>
      </c>
      <c r="H4167" s="29"/>
    </row>
    <row r="4168" spans="1:8" s="30" customFormat="1">
      <c r="A4168" s="85">
        <v>44917</v>
      </c>
      <c r="B4168" s="65" t="s">
        <v>2047</v>
      </c>
      <c r="C4168" s="35" t="s">
        <v>21</v>
      </c>
      <c r="D4168" s="1064">
        <v>10000</v>
      </c>
      <c r="E4168" s="946"/>
      <c r="F4168" s="27">
        <f t="shared" si="67"/>
        <v>49960137</v>
      </c>
      <c r="G4168" s="1062">
        <v>3</v>
      </c>
      <c r="H4168" s="29"/>
    </row>
    <row r="4169" spans="1:8" s="30" customFormat="1">
      <c r="A4169" s="85">
        <v>44917</v>
      </c>
      <c r="B4169" s="65" t="s">
        <v>2047</v>
      </c>
      <c r="C4169" s="35" t="s">
        <v>21</v>
      </c>
      <c r="D4169" s="1064">
        <v>10000</v>
      </c>
      <c r="E4169" s="946"/>
      <c r="F4169" s="27">
        <f t="shared" si="67"/>
        <v>49970137</v>
      </c>
      <c r="G4169" s="1062">
        <v>3</v>
      </c>
      <c r="H4169" s="29"/>
    </row>
    <row r="4170" spans="1:8" s="30" customFormat="1">
      <c r="A4170" s="85">
        <v>44917</v>
      </c>
      <c r="B4170" s="65" t="s">
        <v>2047</v>
      </c>
      <c r="C4170" s="35" t="s">
        <v>21</v>
      </c>
      <c r="D4170" s="1064">
        <v>1000</v>
      </c>
      <c r="E4170" s="946"/>
      <c r="F4170" s="27">
        <f t="shared" si="67"/>
        <v>49971137</v>
      </c>
      <c r="G4170" s="1062">
        <v>3</v>
      </c>
      <c r="H4170" s="29"/>
    </row>
    <row r="4171" spans="1:8" s="30" customFormat="1">
      <c r="A4171" s="85">
        <v>44917</v>
      </c>
      <c r="B4171" s="65" t="s">
        <v>2047</v>
      </c>
      <c r="C4171" s="35" t="s">
        <v>2174</v>
      </c>
      <c r="D4171" s="1064">
        <v>200000</v>
      </c>
      <c r="E4171" s="946"/>
      <c r="F4171" s="27">
        <f t="shared" si="67"/>
        <v>50171137</v>
      </c>
      <c r="G4171" s="1062">
        <v>3</v>
      </c>
      <c r="H4171" s="29"/>
    </row>
    <row r="4172" spans="1:8" s="30" customFormat="1">
      <c r="A4172" s="85">
        <v>44917</v>
      </c>
      <c r="B4172" s="65" t="s">
        <v>2047</v>
      </c>
      <c r="C4172" s="35" t="s">
        <v>21</v>
      </c>
      <c r="D4172" s="1064">
        <v>20000</v>
      </c>
      <c r="E4172" s="946"/>
      <c r="F4172" s="27">
        <f t="shared" si="67"/>
        <v>50191137</v>
      </c>
      <c r="G4172" s="1062">
        <v>3</v>
      </c>
      <c r="H4172" s="29"/>
    </row>
    <row r="4173" spans="1:8" s="30" customFormat="1">
      <c r="A4173" s="85">
        <v>44917</v>
      </c>
      <c r="B4173" s="65" t="s">
        <v>2047</v>
      </c>
      <c r="C4173" s="35" t="s">
        <v>21</v>
      </c>
      <c r="D4173" s="1064">
        <v>5000</v>
      </c>
      <c r="E4173" s="946"/>
      <c r="F4173" s="27">
        <f t="shared" si="67"/>
        <v>50196137</v>
      </c>
      <c r="G4173" s="1062">
        <v>3</v>
      </c>
      <c r="H4173" s="29"/>
    </row>
    <row r="4174" spans="1:8" s="30" customFormat="1">
      <c r="A4174" s="85">
        <v>44917</v>
      </c>
      <c r="B4174" s="65" t="s">
        <v>2047</v>
      </c>
      <c r="C4174" s="35" t="s">
        <v>21</v>
      </c>
      <c r="D4174" s="1064">
        <v>20000</v>
      </c>
      <c r="E4174" s="946"/>
      <c r="F4174" s="27">
        <f t="shared" si="67"/>
        <v>50216137</v>
      </c>
      <c r="G4174" s="1062">
        <v>3</v>
      </c>
      <c r="H4174" s="29"/>
    </row>
    <row r="4175" spans="1:8" s="30" customFormat="1">
      <c r="A4175" s="85">
        <v>44917</v>
      </c>
      <c r="B4175" s="65" t="s">
        <v>2047</v>
      </c>
      <c r="C4175" s="35" t="s">
        <v>21</v>
      </c>
      <c r="D4175" s="1064">
        <v>10000</v>
      </c>
      <c r="E4175" s="946"/>
      <c r="F4175" s="27">
        <f t="shared" si="67"/>
        <v>50226137</v>
      </c>
      <c r="G4175" s="1062">
        <v>3</v>
      </c>
      <c r="H4175" s="29"/>
    </row>
    <row r="4176" spans="1:8" s="30" customFormat="1">
      <c r="A4176" s="85">
        <v>44917</v>
      </c>
      <c r="B4176" s="65" t="s">
        <v>2047</v>
      </c>
      <c r="C4176" s="35" t="s">
        <v>21</v>
      </c>
      <c r="D4176" s="1064">
        <v>20000</v>
      </c>
      <c r="E4176" s="946"/>
      <c r="F4176" s="27">
        <f t="shared" si="67"/>
        <v>50246137</v>
      </c>
      <c r="G4176" s="1062">
        <v>3</v>
      </c>
      <c r="H4176" s="29"/>
    </row>
    <row r="4177" spans="1:8" s="30" customFormat="1">
      <c r="A4177" s="85">
        <v>44917</v>
      </c>
      <c r="B4177" s="65" t="s">
        <v>2047</v>
      </c>
      <c r="C4177" s="35" t="s">
        <v>21</v>
      </c>
      <c r="D4177" s="1064">
        <v>20000</v>
      </c>
      <c r="E4177" s="946"/>
      <c r="F4177" s="27">
        <f t="shared" si="67"/>
        <v>50266137</v>
      </c>
      <c r="G4177" s="1062">
        <v>3</v>
      </c>
      <c r="H4177" s="29"/>
    </row>
    <row r="4178" spans="1:8" s="30" customFormat="1">
      <c r="A4178" s="85">
        <v>44917</v>
      </c>
      <c r="B4178" s="65" t="s">
        <v>2047</v>
      </c>
      <c r="C4178" s="35" t="s">
        <v>21</v>
      </c>
      <c r="D4178" s="1064">
        <v>20000</v>
      </c>
      <c r="E4178" s="946"/>
      <c r="F4178" s="27">
        <f t="shared" si="67"/>
        <v>50286137</v>
      </c>
      <c r="G4178" s="1062">
        <v>3</v>
      </c>
      <c r="H4178" s="29"/>
    </row>
    <row r="4179" spans="1:8" s="30" customFormat="1">
      <c r="A4179" s="85">
        <v>44917</v>
      </c>
      <c r="B4179" s="65" t="s">
        <v>2047</v>
      </c>
      <c r="C4179" s="35" t="s">
        <v>21</v>
      </c>
      <c r="D4179" s="1064">
        <v>10000</v>
      </c>
      <c r="E4179" s="946"/>
      <c r="F4179" s="27">
        <f t="shared" si="67"/>
        <v>50296137</v>
      </c>
      <c r="G4179" s="1062">
        <v>3</v>
      </c>
      <c r="H4179" s="29"/>
    </row>
    <row r="4180" spans="1:8" s="30" customFormat="1">
      <c r="A4180" s="85">
        <v>44917</v>
      </c>
      <c r="B4180" s="65" t="s">
        <v>2047</v>
      </c>
      <c r="C4180" s="35" t="s">
        <v>21</v>
      </c>
      <c r="D4180" s="1064">
        <v>10000</v>
      </c>
      <c r="E4180" s="946"/>
      <c r="F4180" s="27">
        <f t="shared" si="67"/>
        <v>50306137</v>
      </c>
      <c r="G4180" s="1062">
        <v>3</v>
      </c>
      <c r="H4180" s="29"/>
    </row>
    <row r="4181" spans="1:8" s="30" customFormat="1">
      <c r="A4181" s="85">
        <v>44917</v>
      </c>
      <c r="B4181" s="65" t="s">
        <v>2047</v>
      </c>
      <c r="C4181" s="35" t="s">
        <v>21</v>
      </c>
      <c r="D4181" s="1064">
        <v>20000</v>
      </c>
      <c r="E4181" s="946"/>
      <c r="F4181" s="27">
        <f t="shared" si="67"/>
        <v>50326137</v>
      </c>
      <c r="G4181" s="1062">
        <v>3</v>
      </c>
      <c r="H4181" s="29"/>
    </row>
    <row r="4182" spans="1:8" s="30" customFormat="1">
      <c r="A4182" s="85">
        <v>44917</v>
      </c>
      <c r="B4182" s="65" t="s">
        <v>2047</v>
      </c>
      <c r="C4182" s="35" t="s">
        <v>21</v>
      </c>
      <c r="D4182" s="1064">
        <v>20000</v>
      </c>
      <c r="E4182" s="946"/>
      <c r="F4182" s="27">
        <f t="shared" si="67"/>
        <v>50346137</v>
      </c>
      <c r="G4182" s="1062">
        <v>3</v>
      </c>
      <c r="H4182" s="29"/>
    </row>
    <row r="4183" spans="1:8" s="30" customFormat="1">
      <c r="A4183" s="85">
        <v>44918</v>
      </c>
      <c r="B4183" s="65" t="s">
        <v>2048</v>
      </c>
      <c r="C4183" s="35" t="s">
        <v>21</v>
      </c>
      <c r="D4183" s="1064">
        <v>5000</v>
      </c>
      <c r="E4183" s="946"/>
      <c r="F4183" s="27">
        <f t="shared" si="67"/>
        <v>50351137</v>
      </c>
      <c r="G4183" s="1062">
        <v>3</v>
      </c>
      <c r="H4183" s="29"/>
    </row>
    <row r="4184" spans="1:8" s="30" customFormat="1">
      <c r="A4184" s="85">
        <v>44918</v>
      </c>
      <c r="B4184" s="65" t="s">
        <v>2048</v>
      </c>
      <c r="C4184" s="35" t="s">
        <v>21</v>
      </c>
      <c r="D4184" s="1064">
        <v>20000</v>
      </c>
      <c r="E4184" s="946"/>
      <c r="F4184" s="27">
        <f t="shared" si="67"/>
        <v>50371137</v>
      </c>
      <c r="G4184" s="1062">
        <v>3</v>
      </c>
      <c r="H4184" s="29"/>
    </row>
    <row r="4185" spans="1:8" s="30" customFormat="1">
      <c r="A4185" s="85">
        <v>44918</v>
      </c>
      <c r="B4185" s="65" t="s">
        <v>2048</v>
      </c>
      <c r="C4185" s="35" t="s">
        <v>21</v>
      </c>
      <c r="D4185" s="1064">
        <v>20000</v>
      </c>
      <c r="E4185" s="946"/>
      <c r="F4185" s="27">
        <f t="shared" si="67"/>
        <v>50391137</v>
      </c>
      <c r="G4185" s="1062">
        <v>3</v>
      </c>
      <c r="H4185" s="29"/>
    </row>
    <row r="4186" spans="1:8" s="30" customFormat="1">
      <c r="A4186" s="85">
        <v>44918</v>
      </c>
      <c r="B4186" s="65" t="s">
        <v>2048</v>
      </c>
      <c r="C4186" s="35" t="s">
        <v>21</v>
      </c>
      <c r="D4186" s="1064">
        <v>10000</v>
      </c>
      <c r="E4186" s="946"/>
      <c r="F4186" s="27">
        <f t="shared" si="67"/>
        <v>50401137</v>
      </c>
      <c r="G4186" s="1062">
        <v>3</v>
      </c>
      <c r="H4186" s="29"/>
    </row>
    <row r="4187" spans="1:8" s="30" customFormat="1">
      <c r="A4187" s="85">
        <v>44918</v>
      </c>
      <c r="B4187" s="65" t="s">
        <v>2048</v>
      </c>
      <c r="C4187" s="35" t="s">
        <v>509</v>
      </c>
      <c r="D4187" s="1064">
        <v>50000</v>
      </c>
      <c r="E4187" s="946"/>
      <c r="F4187" s="27">
        <f t="shared" si="67"/>
        <v>50451137</v>
      </c>
      <c r="G4187" s="1062">
        <v>3</v>
      </c>
      <c r="H4187" s="29"/>
    </row>
    <row r="4188" spans="1:8" s="30" customFormat="1">
      <c r="A4188" s="85">
        <v>44918</v>
      </c>
      <c r="B4188" s="65" t="s">
        <v>2048</v>
      </c>
      <c r="C4188" s="35" t="s">
        <v>21</v>
      </c>
      <c r="D4188" s="1064">
        <v>20000</v>
      </c>
      <c r="E4188" s="946"/>
      <c r="F4188" s="27">
        <f t="shared" si="67"/>
        <v>50471137</v>
      </c>
      <c r="G4188" s="1062">
        <v>3</v>
      </c>
      <c r="H4188" s="29"/>
    </row>
    <row r="4189" spans="1:8" s="30" customFormat="1">
      <c r="A4189" s="85">
        <v>44918</v>
      </c>
      <c r="B4189" s="65" t="s">
        <v>2048</v>
      </c>
      <c r="C4189" s="35" t="s">
        <v>21</v>
      </c>
      <c r="D4189" s="1064">
        <v>20000</v>
      </c>
      <c r="E4189" s="946"/>
      <c r="F4189" s="27">
        <f t="shared" si="67"/>
        <v>50491137</v>
      </c>
      <c r="G4189" s="1062">
        <v>3</v>
      </c>
      <c r="H4189" s="29"/>
    </row>
    <row r="4190" spans="1:8" s="30" customFormat="1">
      <c r="A4190" s="85">
        <v>44918</v>
      </c>
      <c r="B4190" s="65" t="s">
        <v>2048</v>
      </c>
      <c r="C4190" s="35" t="s">
        <v>21</v>
      </c>
      <c r="D4190" s="1064">
        <v>20000</v>
      </c>
      <c r="E4190" s="946"/>
      <c r="F4190" s="27">
        <f t="shared" si="67"/>
        <v>50511137</v>
      </c>
      <c r="G4190" s="1062">
        <v>3</v>
      </c>
      <c r="H4190" s="29"/>
    </row>
    <row r="4191" spans="1:8" s="30" customFormat="1">
      <c r="A4191" s="85">
        <v>44918</v>
      </c>
      <c r="B4191" s="65" t="s">
        <v>2048</v>
      </c>
      <c r="C4191" s="35" t="s">
        <v>21</v>
      </c>
      <c r="D4191" s="1064">
        <v>20000</v>
      </c>
      <c r="E4191" s="946"/>
      <c r="F4191" s="27">
        <f t="shared" si="67"/>
        <v>50531137</v>
      </c>
      <c r="G4191" s="1062">
        <v>3</v>
      </c>
      <c r="H4191" s="29"/>
    </row>
    <row r="4192" spans="1:8" s="30" customFormat="1">
      <c r="A4192" s="85">
        <v>44918</v>
      </c>
      <c r="B4192" s="65" t="s">
        <v>2048</v>
      </c>
      <c r="C4192" s="35" t="s">
        <v>21</v>
      </c>
      <c r="D4192" s="1064">
        <v>10000</v>
      </c>
      <c r="E4192" s="946"/>
      <c r="F4192" s="27">
        <f t="shared" si="67"/>
        <v>50541137</v>
      </c>
      <c r="G4192" s="1062">
        <v>3</v>
      </c>
      <c r="H4192" s="29"/>
    </row>
    <row r="4193" spans="1:8" s="30" customFormat="1">
      <c r="A4193" s="85">
        <v>44918</v>
      </c>
      <c r="B4193" s="65" t="s">
        <v>2048</v>
      </c>
      <c r="C4193" s="35" t="s">
        <v>21</v>
      </c>
      <c r="D4193" s="1064">
        <v>20000</v>
      </c>
      <c r="E4193" s="946"/>
      <c r="F4193" s="27">
        <f t="shared" ref="F4193:F4256" si="68">F4192+D4193-E4193</f>
        <v>50561137</v>
      </c>
      <c r="G4193" s="1062">
        <v>3</v>
      </c>
      <c r="H4193" s="29"/>
    </row>
    <row r="4194" spans="1:8" s="30" customFormat="1">
      <c r="A4194" s="85">
        <v>44918</v>
      </c>
      <c r="B4194" s="65" t="s">
        <v>2048</v>
      </c>
      <c r="C4194" s="35" t="s">
        <v>21</v>
      </c>
      <c r="D4194" s="1064">
        <v>20000</v>
      </c>
      <c r="E4194" s="946"/>
      <c r="F4194" s="27">
        <f t="shared" si="68"/>
        <v>50581137</v>
      </c>
      <c r="G4194" s="1062">
        <v>3</v>
      </c>
      <c r="H4194" s="29"/>
    </row>
    <row r="4195" spans="1:8" s="30" customFormat="1">
      <c r="A4195" s="85">
        <v>44918</v>
      </c>
      <c r="B4195" s="65" t="s">
        <v>2048</v>
      </c>
      <c r="C4195" s="35" t="s">
        <v>21</v>
      </c>
      <c r="D4195" s="1064">
        <v>10000</v>
      </c>
      <c r="E4195" s="946"/>
      <c r="F4195" s="27">
        <f t="shared" si="68"/>
        <v>50591137</v>
      </c>
      <c r="G4195" s="1062">
        <v>3</v>
      </c>
      <c r="H4195" s="29"/>
    </row>
    <row r="4196" spans="1:8" s="30" customFormat="1">
      <c r="A4196" s="85">
        <v>44918</v>
      </c>
      <c r="B4196" s="65" t="s">
        <v>2048</v>
      </c>
      <c r="C4196" s="35" t="s">
        <v>21</v>
      </c>
      <c r="D4196" s="1064">
        <v>20000</v>
      </c>
      <c r="E4196" s="946"/>
      <c r="F4196" s="27">
        <f t="shared" si="68"/>
        <v>50611137</v>
      </c>
      <c r="G4196" s="1062">
        <v>3</v>
      </c>
      <c r="H4196" s="29"/>
    </row>
    <row r="4197" spans="1:8" s="30" customFormat="1">
      <c r="A4197" s="85">
        <v>44918</v>
      </c>
      <c r="B4197" s="65" t="s">
        <v>2048</v>
      </c>
      <c r="C4197" s="35" t="s">
        <v>21</v>
      </c>
      <c r="D4197" s="1064">
        <v>20000</v>
      </c>
      <c r="E4197" s="946"/>
      <c r="F4197" s="27">
        <f t="shared" si="68"/>
        <v>50631137</v>
      </c>
      <c r="G4197" s="1062">
        <v>3</v>
      </c>
      <c r="H4197" s="29"/>
    </row>
    <row r="4198" spans="1:8" s="30" customFormat="1">
      <c r="A4198" s="85">
        <v>44918</v>
      </c>
      <c r="B4198" s="65" t="s">
        <v>2048</v>
      </c>
      <c r="C4198" s="35" t="s">
        <v>21</v>
      </c>
      <c r="D4198" s="1064">
        <v>10000</v>
      </c>
      <c r="E4198" s="946"/>
      <c r="F4198" s="27">
        <f t="shared" si="68"/>
        <v>50641137</v>
      </c>
      <c r="G4198" s="1062">
        <v>3</v>
      </c>
      <c r="H4198" s="29"/>
    </row>
    <row r="4199" spans="1:8" s="30" customFormat="1">
      <c r="A4199" s="85">
        <v>44918</v>
      </c>
      <c r="B4199" s="65" t="s">
        <v>2048</v>
      </c>
      <c r="C4199" s="35" t="s">
        <v>21</v>
      </c>
      <c r="D4199" s="1064">
        <v>20000</v>
      </c>
      <c r="E4199" s="946"/>
      <c r="F4199" s="27">
        <f t="shared" si="68"/>
        <v>50661137</v>
      </c>
      <c r="G4199" s="1062">
        <v>3</v>
      </c>
      <c r="H4199" s="29"/>
    </row>
    <row r="4200" spans="1:8" s="30" customFormat="1">
      <c r="A4200" s="85">
        <v>44918</v>
      </c>
      <c r="B4200" s="65" t="s">
        <v>2048</v>
      </c>
      <c r="C4200" s="35" t="s">
        <v>2025</v>
      </c>
      <c r="D4200" s="1064">
        <v>50000</v>
      </c>
      <c r="E4200" s="946"/>
      <c r="F4200" s="27">
        <f t="shared" si="68"/>
        <v>50711137</v>
      </c>
      <c r="G4200" s="1062">
        <v>3</v>
      </c>
      <c r="H4200" s="29"/>
    </row>
    <row r="4201" spans="1:8" s="30" customFormat="1">
      <c r="A4201" s="85">
        <v>44918</v>
      </c>
      <c r="B4201" s="65" t="s">
        <v>2048</v>
      </c>
      <c r="C4201" s="35" t="s">
        <v>21</v>
      </c>
      <c r="D4201" s="1064">
        <v>10000</v>
      </c>
      <c r="E4201" s="946"/>
      <c r="F4201" s="27">
        <f t="shared" si="68"/>
        <v>50721137</v>
      </c>
      <c r="G4201" s="1062">
        <v>3</v>
      </c>
      <c r="H4201" s="29"/>
    </row>
    <row r="4202" spans="1:8" s="30" customFormat="1">
      <c r="A4202" s="85">
        <v>44918</v>
      </c>
      <c r="B4202" s="65" t="s">
        <v>2048</v>
      </c>
      <c r="C4202" s="35" t="s">
        <v>21</v>
      </c>
      <c r="D4202" s="1064">
        <v>20000</v>
      </c>
      <c r="E4202" s="946"/>
      <c r="F4202" s="27">
        <f t="shared" si="68"/>
        <v>50741137</v>
      </c>
      <c r="G4202" s="1062">
        <v>3</v>
      </c>
      <c r="H4202" s="29"/>
    </row>
    <row r="4203" spans="1:8" s="30" customFormat="1">
      <c r="A4203" s="85">
        <v>44918</v>
      </c>
      <c r="B4203" s="65" t="s">
        <v>2048</v>
      </c>
      <c r="C4203" s="35" t="s">
        <v>21</v>
      </c>
      <c r="D4203" s="1064">
        <v>20000</v>
      </c>
      <c r="E4203" s="946"/>
      <c r="F4203" s="27">
        <f t="shared" si="68"/>
        <v>50761137</v>
      </c>
      <c r="G4203" s="1062">
        <v>3</v>
      </c>
      <c r="H4203" s="29"/>
    </row>
    <row r="4204" spans="1:8" s="30" customFormat="1">
      <c r="A4204" s="85">
        <v>44918</v>
      </c>
      <c r="B4204" s="65" t="s">
        <v>2048</v>
      </c>
      <c r="C4204" s="35" t="s">
        <v>21</v>
      </c>
      <c r="D4204" s="1064">
        <v>20000</v>
      </c>
      <c r="E4204" s="946"/>
      <c r="F4204" s="27">
        <f t="shared" si="68"/>
        <v>50781137</v>
      </c>
      <c r="G4204" s="1062">
        <v>3</v>
      </c>
      <c r="H4204" s="29"/>
    </row>
    <row r="4205" spans="1:8" s="30" customFormat="1">
      <c r="A4205" s="85">
        <v>44918</v>
      </c>
      <c r="B4205" s="65" t="s">
        <v>2048</v>
      </c>
      <c r="C4205" s="35" t="s">
        <v>21</v>
      </c>
      <c r="D4205" s="1064">
        <v>20000</v>
      </c>
      <c r="E4205" s="946"/>
      <c r="F4205" s="27">
        <f t="shared" si="68"/>
        <v>50801137</v>
      </c>
      <c r="G4205" s="1062">
        <v>3</v>
      </c>
      <c r="H4205" s="29"/>
    </row>
    <row r="4206" spans="1:8" s="30" customFormat="1">
      <c r="A4206" s="85">
        <v>44918</v>
      </c>
      <c r="B4206" s="65" t="s">
        <v>2048</v>
      </c>
      <c r="C4206" s="35" t="s">
        <v>21</v>
      </c>
      <c r="D4206" s="1064">
        <v>20000</v>
      </c>
      <c r="E4206" s="946"/>
      <c r="F4206" s="27">
        <f t="shared" si="68"/>
        <v>50821137</v>
      </c>
      <c r="G4206" s="1062">
        <v>3</v>
      </c>
      <c r="H4206" s="29"/>
    </row>
    <row r="4207" spans="1:8" s="30" customFormat="1">
      <c r="A4207" s="85">
        <v>44918</v>
      </c>
      <c r="B4207" s="65" t="s">
        <v>2048</v>
      </c>
      <c r="C4207" s="35" t="s">
        <v>21</v>
      </c>
      <c r="D4207" s="1064">
        <v>20000</v>
      </c>
      <c r="E4207" s="946"/>
      <c r="F4207" s="27">
        <f t="shared" si="68"/>
        <v>50841137</v>
      </c>
      <c r="G4207" s="1062">
        <v>3</v>
      </c>
      <c r="H4207" s="29"/>
    </row>
    <row r="4208" spans="1:8" s="30" customFormat="1">
      <c r="A4208" s="85">
        <v>44918</v>
      </c>
      <c r="B4208" s="65" t="s">
        <v>2048</v>
      </c>
      <c r="C4208" s="35" t="s">
        <v>21</v>
      </c>
      <c r="D4208" s="1064">
        <v>20000</v>
      </c>
      <c r="E4208" s="946"/>
      <c r="F4208" s="27">
        <f t="shared" si="68"/>
        <v>50861137</v>
      </c>
      <c r="G4208" s="1062">
        <v>3</v>
      </c>
      <c r="H4208" s="29"/>
    </row>
    <row r="4209" spans="1:8" s="30" customFormat="1">
      <c r="A4209" s="85">
        <v>44918</v>
      </c>
      <c r="B4209" s="65" t="s">
        <v>2048</v>
      </c>
      <c r="C4209" s="35" t="s">
        <v>21</v>
      </c>
      <c r="D4209" s="1064">
        <v>5000</v>
      </c>
      <c r="E4209" s="946"/>
      <c r="F4209" s="27">
        <f t="shared" si="68"/>
        <v>50866137</v>
      </c>
      <c r="G4209" s="1062">
        <v>3</v>
      </c>
      <c r="H4209" s="29"/>
    </row>
    <row r="4210" spans="1:8" s="30" customFormat="1">
      <c r="A4210" s="85">
        <v>44919</v>
      </c>
      <c r="B4210" s="65" t="s">
        <v>2049</v>
      </c>
      <c r="C4210" s="35" t="s">
        <v>21</v>
      </c>
      <c r="D4210" s="1064">
        <v>1111</v>
      </c>
      <c r="E4210" s="946"/>
      <c r="F4210" s="27">
        <f t="shared" si="68"/>
        <v>50867248</v>
      </c>
      <c r="G4210" s="1062">
        <v>3</v>
      </c>
      <c r="H4210" s="29"/>
    </row>
    <row r="4211" spans="1:8" s="30" customFormat="1">
      <c r="A4211" s="85">
        <v>44919</v>
      </c>
      <c r="B4211" s="65" t="s">
        <v>2049</v>
      </c>
      <c r="C4211" s="35" t="s">
        <v>21</v>
      </c>
      <c r="D4211" s="1064">
        <v>20000</v>
      </c>
      <c r="E4211" s="946"/>
      <c r="F4211" s="27">
        <f t="shared" si="68"/>
        <v>50887248</v>
      </c>
      <c r="G4211" s="1062">
        <v>3</v>
      </c>
      <c r="H4211" s="29"/>
    </row>
    <row r="4212" spans="1:8" s="30" customFormat="1">
      <c r="A4212" s="85">
        <v>44919</v>
      </c>
      <c r="B4212" s="65" t="s">
        <v>2049</v>
      </c>
      <c r="C4212" s="35" t="s">
        <v>21</v>
      </c>
      <c r="D4212" s="1064">
        <v>20000</v>
      </c>
      <c r="E4212" s="946"/>
      <c r="F4212" s="27">
        <f t="shared" si="68"/>
        <v>50907248</v>
      </c>
      <c r="G4212" s="1062">
        <v>3</v>
      </c>
      <c r="H4212" s="29"/>
    </row>
    <row r="4213" spans="1:8" s="30" customFormat="1">
      <c r="A4213" s="85">
        <v>44919</v>
      </c>
      <c r="B4213" s="65" t="s">
        <v>2049</v>
      </c>
      <c r="C4213" s="35" t="s">
        <v>21</v>
      </c>
      <c r="D4213" s="1064">
        <v>20000</v>
      </c>
      <c r="E4213" s="946"/>
      <c r="F4213" s="27">
        <f t="shared" si="68"/>
        <v>50927248</v>
      </c>
      <c r="G4213" s="1062">
        <v>3</v>
      </c>
      <c r="H4213" s="29"/>
    </row>
    <row r="4214" spans="1:8" s="30" customFormat="1">
      <c r="A4214" s="85">
        <v>44919</v>
      </c>
      <c r="B4214" s="65" t="s">
        <v>2049</v>
      </c>
      <c r="C4214" s="35" t="s">
        <v>21</v>
      </c>
      <c r="D4214" s="1064">
        <v>10000</v>
      </c>
      <c r="E4214" s="946"/>
      <c r="F4214" s="27">
        <f t="shared" si="68"/>
        <v>50937248</v>
      </c>
      <c r="G4214" s="1062">
        <v>3</v>
      </c>
      <c r="H4214" s="29"/>
    </row>
    <row r="4215" spans="1:8" s="30" customFormat="1">
      <c r="A4215" s="85">
        <v>44919</v>
      </c>
      <c r="B4215" s="65" t="s">
        <v>2049</v>
      </c>
      <c r="C4215" s="35" t="s">
        <v>21</v>
      </c>
      <c r="D4215" s="1064">
        <v>20000</v>
      </c>
      <c r="E4215" s="946"/>
      <c r="F4215" s="27">
        <f t="shared" si="68"/>
        <v>50957248</v>
      </c>
      <c r="G4215" s="1062">
        <v>3</v>
      </c>
      <c r="H4215" s="29"/>
    </row>
    <row r="4216" spans="1:8" s="30" customFormat="1">
      <c r="A4216" s="85">
        <v>44919</v>
      </c>
      <c r="B4216" s="65" t="s">
        <v>2049</v>
      </c>
      <c r="C4216" s="35" t="s">
        <v>21</v>
      </c>
      <c r="D4216" s="1064">
        <v>2000</v>
      </c>
      <c r="E4216" s="946"/>
      <c r="F4216" s="27">
        <f t="shared" si="68"/>
        <v>50959248</v>
      </c>
      <c r="G4216" s="1062">
        <v>3</v>
      </c>
      <c r="H4216" s="29"/>
    </row>
    <row r="4217" spans="1:8" s="30" customFormat="1">
      <c r="A4217" s="85">
        <v>44919</v>
      </c>
      <c r="B4217" s="65" t="s">
        <v>2049</v>
      </c>
      <c r="C4217" s="35" t="s">
        <v>21</v>
      </c>
      <c r="D4217" s="1064">
        <v>20000</v>
      </c>
      <c r="E4217" s="946"/>
      <c r="F4217" s="27">
        <f t="shared" si="68"/>
        <v>50979248</v>
      </c>
      <c r="G4217" s="1062">
        <v>3</v>
      </c>
      <c r="H4217" s="29"/>
    </row>
    <row r="4218" spans="1:8" s="30" customFormat="1">
      <c r="A4218" s="85">
        <v>44919</v>
      </c>
      <c r="B4218" s="65" t="s">
        <v>2049</v>
      </c>
      <c r="C4218" s="35" t="s">
        <v>21</v>
      </c>
      <c r="D4218" s="1064">
        <v>20000</v>
      </c>
      <c r="E4218" s="946"/>
      <c r="F4218" s="27">
        <f t="shared" si="68"/>
        <v>50999248</v>
      </c>
      <c r="G4218" s="1062">
        <v>3</v>
      </c>
      <c r="H4218" s="29"/>
    </row>
    <row r="4219" spans="1:8" s="30" customFormat="1">
      <c r="A4219" s="85">
        <v>44919</v>
      </c>
      <c r="B4219" s="65" t="s">
        <v>2049</v>
      </c>
      <c r="C4219" s="35" t="s">
        <v>21</v>
      </c>
      <c r="D4219" s="1064">
        <v>1</v>
      </c>
      <c r="E4219" s="946"/>
      <c r="F4219" s="27">
        <f t="shared" si="68"/>
        <v>50999249</v>
      </c>
      <c r="G4219" s="1062">
        <v>3</v>
      </c>
      <c r="H4219" s="29"/>
    </row>
    <row r="4220" spans="1:8" s="30" customFormat="1">
      <c r="A4220" s="85">
        <v>44919</v>
      </c>
      <c r="B4220" s="65" t="s">
        <v>2049</v>
      </c>
      <c r="C4220" s="35" t="s">
        <v>21</v>
      </c>
      <c r="D4220" s="1064">
        <v>10000</v>
      </c>
      <c r="E4220" s="946"/>
      <c r="F4220" s="27">
        <f t="shared" si="68"/>
        <v>51009249</v>
      </c>
      <c r="G4220" s="1062">
        <v>3</v>
      </c>
      <c r="H4220" s="29"/>
    </row>
    <row r="4221" spans="1:8" s="30" customFormat="1">
      <c r="A4221" s="85">
        <v>44919</v>
      </c>
      <c r="B4221" s="65" t="s">
        <v>2049</v>
      </c>
      <c r="C4221" s="35" t="s">
        <v>21</v>
      </c>
      <c r="D4221" s="1064">
        <v>20000</v>
      </c>
      <c r="E4221" s="946"/>
      <c r="F4221" s="27">
        <f t="shared" si="68"/>
        <v>51029249</v>
      </c>
      <c r="G4221" s="1062">
        <v>3</v>
      </c>
      <c r="H4221" s="29"/>
    </row>
    <row r="4222" spans="1:8" s="30" customFormat="1">
      <c r="A4222" s="85">
        <v>44919</v>
      </c>
      <c r="B4222" s="65" t="s">
        <v>2049</v>
      </c>
      <c r="C4222" s="35" t="s">
        <v>21</v>
      </c>
      <c r="D4222" s="1064">
        <v>20000</v>
      </c>
      <c r="E4222" s="946"/>
      <c r="F4222" s="27">
        <f t="shared" si="68"/>
        <v>51049249</v>
      </c>
      <c r="G4222" s="1062">
        <v>3</v>
      </c>
      <c r="H4222" s="29"/>
    </row>
    <row r="4223" spans="1:8" s="30" customFormat="1">
      <c r="A4223" s="85">
        <v>44919</v>
      </c>
      <c r="B4223" s="65" t="s">
        <v>2049</v>
      </c>
      <c r="C4223" s="35" t="s">
        <v>21</v>
      </c>
      <c r="D4223" s="1064">
        <v>10000</v>
      </c>
      <c r="E4223" s="946"/>
      <c r="F4223" s="27">
        <f t="shared" si="68"/>
        <v>51059249</v>
      </c>
      <c r="G4223" s="1062">
        <v>3</v>
      </c>
      <c r="H4223" s="29"/>
    </row>
    <row r="4224" spans="1:8" s="30" customFormat="1">
      <c r="A4224" s="85">
        <v>44919</v>
      </c>
      <c r="B4224" s="65" t="s">
        <v>2049</v>
      </c>
      <c r="C4224" s="35" t="s">
        <v>21</v>
      </c>
      <c r="D4224" s="1064">
        <v>20000</v>
      </c>
      <c r="E4224" s="946"/>
      <c r="F4224" s="27">
        <f t="shared" si="68"/>
        <v>51079249</v>
      </c>
      <c r="G4224" s="1062">
        <v>3</v>
      </c>
      <c r="H4224" s="29"/>
    </row>
    <row r="4225" spans="1:8" s="30" customFormat="1">
      <c r="A4225" s="85">
        <v>44919</v>
      </c>
      <c r="B4225" s="65" t="s">
        <v>2049</v>
      </c>
      <c r="C4225" s="35" t="s">
        <v>21</v>
      </c>
      <c r="D4225" s="1064">
        <v>5000</v>
      </c>
      <c r="E4225" s="946"/>
      <c r="F4225" s="27">
        <f t="shared" si="68"/>
        <v>51084249</v>
      </c>
      <c r="G4225" s="1062">
        <v>3</v>
      </c>
      <c r="H4225" s="29"/>
    </row>
    <row r="4226" spans="1:8" s="30" customFormat="1">
      <c r="A4226" s="85">
        <v>44919</v>
      </c>
      <c r="B4226" s="65" t="s">
        <v>2049</v>
      </c>
      <c r="C4226" s="35" t="s">
        <v>21</v>
      </c>
      <c r="D4226" s="1064">
        <v>20000</v>
      </c>
      <c r="E4226" s="946"/>
      <c r="F4226" s="27">
        <f t="shared" si="68"/>
        <v>51104249</v>
      </c>
      <c r="G4226" s="1062">
        <v>3</v>
      </c>
      <c r="H4226" s="29"/>
    </row>
    <row r="4227" spans="1:8" s="30" customFormat="1">
      <c r="A4227" s="85">
        <v>44919</v>
      </c>
      <c r="B4227" s="65" t="s">
        <v>2049</v>
      </c>
      <c r="C4227" s="35" t="s">
        <v>21</v>
      </c>
      <c r="D4227" s="1064">
        <v>20000</v>
      </c>
      <c r="E4227" s="946"/>
      <c r="F4227" s="27">
        <f t="shared" si="68"/>
        <v>51124249</v>
      </c>
      <c r="G4227" s="1062">
        <v>3</v>
      </c>
      <c r="H4227" s="29"/>
    </row>
    <row r="4228" spans="1:8" s="30" customFormat="1">
      <c r="A4228" s="85">
        <v>44919</v>
      </c>
      <c r="B4228" s="65" t="s">
        <v>2049</v>
      </c>
      <c r="C4228" s="35" t="s">
        <v>21</v>
      </c>
      <c r="D4228" s="1064">
        <v>20000</v>
      </c>
      <c r="E4228" s="946"/>
      <c r="F4228" s="27">
        <f t="shared" si="68"/>
        <v>51144249</v>
      </c>
      <c r="G4228" s="1062">
        <v>3</v>
      </c>
      <c r="H4228" s="29"/>
    </row>
    <row r="4229" spans="1:8" s="30" customFormat="1">
      <c r="A4229" s="85">
        <v>44919</v>
      </c>
      <c r="B4229" s="65" t="s">
        <v>2049</v>
      </c>
      <c r="C4229" s="35" t="s">
        <v>21</v>
      </c>
      <c r="D4229" s="1064">
        <v>20000</v>
      </c>
      <c r="E4229" s="946"/>
      <c r="F4229" s="27">
        <f t="shared" si="68"/>
        <v>51164249</v>
      </c>
      <c r="G4229" s="1062">
        <v>3</v>
      </c>
      <c r="H4229" s="29"/>
    </row>
    <row r="4230" spans="1:8" s="30" customFormat="1">
      <c r="A4230" s="85">
        <v>44919</v>
      </c>
      <c r="B4230" s="65" t="s">
        <v>2049</v>
      </c>
      <c r="C4230" s="35" t="s">
        <v>21</v>
      </c>
      <c r="D4230" s="1064">
        <v>10000</v>
      </c>
      <c r="E4230" s="946"/>
      <c r="F4230" s="27">
        <f t="shared" si="68"/>
        <v>51174249</v>
      </c>
      <c r="G4230" s="1062">
        <v>3</v>
      </c>
      <c r="H4230" s="29"/>
    </row>
    <row r="4231" spans="1:8" s="30" customFormat="1">
      <c r="A4231" s="85">
        <v>44919</v>
      </c>
      <c r="B4231" s="65" t="s">
        <v>2049</v>
      </c>
      <c r="C4231" s="35" t="s">
        <v>21</v>
      </c>
      <c r="D4231" s="1064">
        <v>10000</v>
      </c>
      <c r="E4231" s="946"/>
      <c r="F4231" s="27">
        <f t="shared" si="68"/>
        <v>51184249</v>
      </c>
      <c r="G4231" s="1062">
        <v>3</v>
      </c>
      <c r="H4231" s="29"/>
    </row>
    <row r="4232" spans="1:8" s="30" customFormat="1">
      <c r="A4232" s="85">
        <v>44919</v>
      </c>
      <c r="B4232" s="65" t="s">
        <v>2049</v>
      </c>
      <c r="C4232" s="35" t="s">
        <v>21</v>
      </c>
      <c r="D4232" s="1064">
        <v>20000</v>
      </c>
      <c r="E4232" s="946"/>
      <c r="F4232" s="27">
        <f t="shared" si="68"/>
        <v>51204249</v>
      </c>
      <c r="G4232" s="1062">
        <v>3</v>
      </c>
      <c r="H4232" s="29"/>
    </row>
    <row r="4233" spans="1:8" s="30" customFormat="1">
      <c r="A4233" s="85">
        <v>44919</v>
      </c>
      <c r="B4233" s="65" t="s">
        <v>2049</v>
      </c>
      <c r="C4233" s="35" t="s">
        <v>21</v>
      </c>
      <c r="D4233" s="1064">
        <v>20000</v>
      </c>
      <c r="E4233" s="946"/>
      <c r="F4233" s="27">
        <f t="shared" si="68"/>
        <v>51224249</v>
      </c>
      <c r="G4233" s="1062">
        <v>3</v>
      </c>
      <c r="H4233" s="29"/>
    </row>
    <row r="4234" spans="1:8" s="30" customFormat="1">
      <c r="A4234" s="85">
        <v>44919</v>
      </c>
      <c r="B4234" s="65" t="s">
        <v>2049</v>
      </c>
      <c r="C4234" s="35" t="s">
        <v>246</v>
      </c>
      <c r="D4234" s="1064">
        <v>150000</v>
      </c>
      <c r="E4234" s="946"/>
      <c r="F4234" s="27">
        <f t="shared" si="68"/>
        <v>51374249</v>
      </c>
      <c r="G4234" s="1062">
        <v>3</v>
      </c>
      <c r="H4234" s="29"/>
    </row>
    <row r="4235" spans="1:8" s="30" customFormat="1">
      <c r="A4235" s="85">
        <v>44920</v>
      </c>
      <c r="B4235" s="65" t="s">
        <v>2050</v>
      </c>
      <c r="C4235" s="35" t="s">
        <v>294</v>
      </c>
      <c r="D4235" s="1064">
        <v>200000</v>
      </c>
      <c r="E4235" s="946"/>
      <c r="F4235" s="27">
        <f t="shared" si="68"/>
        <v>51574249</v>
      </c>
      <c r="G4235" s="1062">
        <v>3</v>
      </c>
      <c r="H4235" s="29"/>
    </row>
    <row r="4236" spans="1:8" s="30" customFormat="1">
      <c r="A4236" s="85">
        <v>44920</v>
      </c>
      <c r="B4236" s="65" t="s">
        <v>2050</v>
      </c>
      <c r="C4236" s="35" t="s">
        <v>21</v>
      </c>
      <c r="D4236" s="1064">
        <v>20000</v>
      </c>
      <c r="E4236" s="946"/>
      <c r="F4236" s="27">
        <f t="shared" si="68"/>
        <v>51594249</v>
      </c>
      <c r="G4236" s="1062">
        <v>3</v>
      </c>
      <c r="H4236" s="29"/>
    </row>
    <row r="4237" spans="1:8" s="30" customFormat="1">
      <c r="A4237" s="85">
        <v>44920</v>
      </c>
      <c r="B4237" s="65" t="s">
        <v>2050</v>
      </c>
      <c r="C4237" s="35" t="s">
        <v>21</v>
      </c>
      <c r="D4237" s="1064">
        <v>20000</v>
      </c>
      <c r="E4237" s="946"/>
      <c r="F4237" s="27">
        <f t="shared" si="68"/>
        <v>51614249</v>
      </c>
      <c r="G4237" s="1062">
        <v>3</v>
      </c>
      <c r="H4237" s="29"/>
    </row>
    <row r="4238" spans="1:8" s="30" customFormat="1">
      <c r="A4238" s="85">
        <v>44920</v>
      </c>
      <c r="B4238" s="65" t="s">
        <v>2050</v>
      </c>
      <c r="C4238" s="35" t="s">
        <v>21</v>
      </c>
      <c r="D4238" s="1064">
        <v>20000</v>
      </c>
      <c r="E4238" s="946"/>
      <c r="F4238" s="27">
        <f t="shared" si="68"/>
        <v>51634249</v>
      </c>
      <c r="G4238" s="1062">
        <v>3</v>
      </c>
      <c r="H4238" s="29"/>
    </row>
    <row r="4239" spans="1:8" s="30" customFormat="1">
      <c r="A4239" s="85">
        <v>44920</v>
      </c>
      <c r="B4239" s="65" t="s">
        <v>2050</v>
      </c>
      <c r="C4239" s="35" t="s">
        <v>21</v>
      </c>
      <c r="D4239" s="1064">
        <v>20000</v>
      </c>
      <c r="E4239" s="946"/>
      <c r="F4239" s="27">
        <f t="shared" si="68"/>
        <v>51654249</v>
      </c>
      <c r="G4239" s="1062">
        <v>3</v>
      </c>
      <c r="H4239" s="29"/>
    </row>
    <row r="4240" spans="1:8" s="30" customFormat="1">
      <c r="A4240" s="85">
        <v>44920</v>
      </c>
      <c r="B4240" s="65" t="s">
        <v>2050</v>
      </c>
      <c r="C4240" s="35" t="s">
        <v>21</v>
      </c>
      <c r="D4240" s="1064">
        <v>20000</v>
      </c>
      <c r="E4240" s="946"/>
      <c r="F4240" s="27">
        <f t="shared" si="68"/>
        <v>51674249</v>
      </c>
      <c r="G4240" s="1062">
        <v>3</v>
      </c>
      <c r="H4240" s="29"/>
    </row>
    <row r="4241" spans="1:8" s="30" customFormat="1">
      <c r="A4241" s="85">
        <v>44920</v>
      </c>
      <c r="B4241" s="65" t="s">
        <v>2050</v>
      </c>
      <c r="C4241" s="35" t="s">
        <v>21</v>
      </c>
      <c r="D4241" s="1064">
        <v>20000</v>
      </c>
      <c r="E4241" s="946"/>
      <c r="F4241" s="27">
        <f t="shared" si="68"/>
        <v>51694249</v>
      </c>
      <c r="G4241" s="1062">
        <v>3</v>
      </c>
      <c r="H4241" s="29"/>
    </row>
    <row r="4242" spans="1:8" s="30" customFormat="1">
      <c r="A4242" s="85">
        <v>44920</v>
      </c>
      <c r="B4242" s="65" t="s">
        <v>2050</v>
      </c>
      <c r="C4242" s="35" t="s">
        <v>21</v>
      </c>
      <c r="D4242" s="1064">
        <v>10000</v>
      </c>
      <c r="E4242" s="946"/>
      <c r="F4242" s="27">
        <f t="shared" si="68"/>
        <v>51704249</v>
      </c>
      <c r="G4242" s="1062">
        <v>3</v>
      </c>
      <c r="H4242" s="29"/>
    </row>
    <row r="4243" spans="1:8" s="30" customFormat="1">
      <c r="A4243" s="85">
        <v>44920</v>
      </c>
      <c r="B4243" s="65" t="s">
        <v>2050</v>
      </c>
      <c r="C4243" s="35" t="s">
        <v>21</v>
      </c>
      <c r="D4243" s="1064">
        <v>20000</v>
      </c>
      <c r="E4243" s="946"/>
      <c r="F4243" s="27">
        <f t="shared" si="68"/>
        <v>51724249</v>
      </c>
      <c r="G4243" s="1062">
        <v>3</v>
      </c>
      <c r="H4243" s="29"/>
    </row>
    <row r="4244" spans="1:8" s="30" customFormat="1">
      <c r="A4244" s="85">
        <v>44920</v>
      </c>
      <c r="B4244" s="65" t="s">
        <v>2050</v>
      </c>
      <c r="C4244" s="35" t="s">
        <v>21</v>
      </c>
      <c r="D4244" s="1064">
        <v>10000</v>
      </c>
      <c r="E4244" s="946"/>
      <c r="F4244" s="27">
        <f t="shared" si="68"/>
        <v>51734249</v>
      </c>
      <c r="G4244" s="1062">
        <v>3</v>
      </c>
      <c r="H4244" s="29"/>
    </row>
    <row r="4245" spans="1:8" s="30" customFormat="1">
      <c r="A4245" s="85">
        <v>44920</v>
      </c>
      <c r="B4245" s="65" t="s">
        <v>2050</v>
      </c>
      <c r="C4245" s="35" t="s">
        <v>21</v>
      </c>
      <c r="D4245" s="1064">
        <v>10000</v>
      </c>
      <c r="E4245" s="946"/>
      <c r="F4245" s="27">
        <f t="shared" si="68"/>
        <v>51744249</v>
      </c>
      <c r="G4245" s="1062">
        <v>3</v>
      </c>
      <c r="H4245" s="29"/>
    </row>
    <row r="4246" spans="1:8" s="30" customFormat="1">
      <c r="A4246" s="85">
        <v>44920</v>
      </c>
      <c r="B4246" s="65" t="s">
        <v>2050</v>
      </c>
      <c r="C4246" s="35" t="s">
        <v>21</v>
      </c>
      <c r="D4246" s="1064">
        <v>10000</v>
      </c>
      <c r="E4246" s="946"/>
      <c r="F4246" s="27">
        <f t="shared" si="68"/>
        <v>51754249</v>
      </c>
      <c r="G4246" s="1062">
        <v>3</v>
      </c>
      <c r="H4246" s="29"/>
    </row>
    <row r="4247" spans="1:8" s="30" customFormat="1">
      <c r="A4247" s="85">
        <v>44920</v>
      </c>
      <c r="B4247" s="65" t="s">
        <v>2050</v>
      </c>
      <c r="C4247" s="35" t="s">
        <v>21</v>
      </c>
      <c r="D4247" s="1064">
        <v>5000</v>
      </c>
      <c r="E4247" s="946"/>
      <c r="F4247" s="27">
        <f t="shared" si="68"/>
        <v>51759249</v>
      </c>
      <c r="G4247" s="1062">
        <v>3</v>
      </c>
      <c r="H4247" s="29"/>
    </row>
    <row r="4248" spans="1:8" s="30" customFormat="1">
      <c r="A4248" s="85">
        <v>44920</v>
      </c>
      <c r="B4248" s="65" t="s">
        <v>2050</v>
      </c>
      <c r="C4248" s="35" t="s">
        <v>21</v>
      </c>
      <c r="D4248" s="1064">
        <v>20000</v>
      </c>
      <c r="E4248" s="946"/>
      <c r="F4248" s="27">
        <f t="shared" si="68"/>
        <v>51779249</v>
      </c>
      <c r="G4248" s="1062">
        <v>3</v>
      </c>
      <c r="H4248" s="29"/>
    </row>
    <row r="4249" spans="1:8" s="30" customFormat="1">
      <c r="A4249" s="85">
        <v>44920</v>
      </c>
      <c r="B4249" s="65" t="s">
        <v>2050</v>
      </c>
      <c r="C4249" s="35" t="s">
        <v>21</v>
      </c>
      <c r="D4249" s="1064">
        <v>20000</v>
      </c>
      <c r="E4249" s="946"/>
      <c r="F4249" s="27">
        <f t="shared" si="68"/>
        <v>51799249</v>
      </c>
      <c r="G4249" s="1062">
        <v>3</v>
      </c>
      <c r="H4249" s="29"/>
    </row>
    <row r="4250" spans="1:8" s="30" customFormat="1">
      <c r="A4250" s="85">
        <v>44920</v>
      </c>
      <c r="B4250" s="65" t="s">
        <v>2050</v>
      </c>
      <c r="C4250" s="35" t="s">
        <v>21</v>
      </c>
      <c r="D4250" s="1064">
        <v>20000</v>
      </c>
      <c r="E4250" s="946"/>
      <c r="F4250" s="27">
        <f t="shared" si="68"/>
        <v>51819249</v>
      </c>
      <c r="G4250" s="1062">
        <v>3</v>
      </c>
      <c r="H4250" s="29"/>
    </row>
    <row r="4251" spans="1:8" s="30" customFormat="1">
      <c r="A4251" s="85">
        <v>44920</v>
      </c>
      <c r="B4251" s="65" t="s">
        <v>2050</v>
      </c>
      <c r="C4251" s="35" t="s">
        <v>21</v>
      </c>
      <c r="D4251" s="1064">
        <v>20000</v>
      </c>
      <c r="E4251" s="946"/>
      <c r="F4251" s="27">
        <f t="shared" si="68"/>
        <v>51839249</v>
      </c>
      <c r="G4251" s="1062">
        <v>3</v>
      </c>
      <c r="H4251" s="29"/>
    </row>
    <row r="4252" spans="1:8" s="30" customFormat="1">
      <c r="A4252" s="85">
        <v>44920</v>
      </c>
      <c r="B4252" s="65" t="s">
        <v>2050</v>
      </c>
      <c r="C4252" s="35" t="s">
        <v>21</v>
      </c>
      <c r="D4252" s="1064">
        <v>20000</v>
      </c>
      <c r="E4252" s="946"/>
      <c r="F4252" s="27">
        <f t="shared" si="68"/>
        <v>51859249</v>
      </c>
      <c r="G4252" s="1062">
        <v>3</v>
      </c>
      <c r="H4252" s="29"/>
    </row>
    <row r="4253" spans="1:8" s="30" customFormat="1">
      <c r="A4253" s="85">
        <v>44920</v>
      </c>
      <c r="B4253" s="65" t="s">
        <v>2050</v>
      </c>
      <c r="C4253" s="35" t="s">
        <v>21</v>
      </c>
      <c r="D4253" s="1064">
        <v>20000</v>
      </c>
      <c r="E4253" s="946"/>
      <c r="F4253" s="27">
        <f t="shared" si="68"/>
        <v>51879249</v>
      </c>
      <c r="G4253" s="1062">
        <v>3</v>
      </c>
      <c r="H4253" s="29"/>
    </row>
    <row r="4254" spans="1:8" s="30" customFormat="1">
      <c r="A4254" s="85">
        <v>44920</v>
      </c>
      <c r="B4254" s="65" t="s">
        <v>2050</v>
      </c>
      <c r="C4254" s="35" t="s">
        <v>21</v>
      </c>
      <c r="D4254" s="1064">
        <v>10000</v>
      </c>
      <c r="E4254" s="946"/>
      <c r="F4254" s="27">
        <f t="shared" si="68"/>
        <v>51889249</v>
      </c>
      <c r="G4254" s="1062">
        <v>3</v>
      </c>
      <c r="H4254" s="29"/>
    </row>
    <row r="4255" spans="1:8" s="30" customFormat="1">
      <c r="A4255" s="85">
        <v>44920</v>
      </c>
      <c r="B4255" s="65" t="s">
        <v>2050</v>
      </c>
      <c r="C4255" s="35" t="s">
        <v>21</v>
      </c>
      <c r="D4255" s="1064">
        <v>20000</v>
      </c>
      <c r="E4255" s="946"/>
      <c r="F4255" s="27">
        <f t="shared" si="68"/>
        <v>51909249</v>
      </c>
      <c r="G4255" s="1062">
        <v>3</v>
      </c>
      <c r="H4255" s="29"/>
    </row>
    <row r="4256" spans="1:8" s="30" customFormat="1">
      <c r="A4256" s="85">
        <v>44920</v>
      </c>
      <c r="B4256" s="65" t="s">
        <v>2050</v>
      </c>
      <c r="C4256" s="35" t="s">
        <v>21</v>
      </c>
      <c r="D4256" s="1064">
        <v>20000</v>
      </c>
      <c r="E4256" s="946"/>
      <c r="F4256" s="27">
        <f t="shared" si="68"/>
        <v>51929249</v>
      </c>
      <c r="G4256" s="1062">
        <v>3</v>
      </c>
      <c r="H4256" s="29"/>
    </row>
    <row r="4257" spans="1:8" s="30" customFormat="1">
      <c r="A4257" s="85">
        <v>44920</v>
      </c>
      <c r="B4257" s="65" t="s">
        <v>2050</v>
      </c>
      <c r="C4257" s="35" t="s">
        <v>21</v>
      </c>
      <c r="D4257" s="1064">
        <v>1000</v>
      </c>
      <c r="E4257" s="946"/>
      <c r="F4257" s="27">
        <f t="shared" ref="F4257:F4320" si="69">F4256+D4257-E4257</f>
        <v>51930249</v>
      </c>
      <c r="G4257" s="1062">
        <v>3</v>
      </c>
      <c r="H4257" s="29"/>
    </row>
    <row r="4258" spans="1:8" s="30" customFormat="1">
      <c r="A4258" s="85">
        <v>44920</v>
      </c>
      <c r="B4258" s="65" t="s">
        <v>2050</v>
      </c>
      <c r="C4258" s="35" t="s">
        <v>21</v>
      </c>
      <c r="D4258" s="1064">
        <v>20000</v>
      </c>
      <c r="E4258" s="946"/>
      <c r="F4258" s="27">
        <f t="shared" si="69"/>
        <v>51950249</v>
      </c>
      <c r="G4258" s="1062">
        <v>3</v>
      </c>
      <c r="H4258" s="29"/>
    </row>
    <row r="4259" spans="1:8" s="30" customFormat="1">
      <c r="A4259" s="85">
        <v>44920</v>
      </c>
      <c r="B4259" s="65" t="s">
        <v>2050</v>
      </c>
      <c r="C4259" s="35" t="s">
        <v>21</v>
      </c>
      <c r="D4259" s="1064">
        <v>20000</v>
      </c>
      <c r="E4259" s="946"/>
      <c r="F4259" s="27">
        <f t="shared" si="69"/>
        <v>51970249</v>
      </c>
      <c r="G4259" s="1062">
        <v>3</v>
      </c>
      <c r="H4259" s="29"/>
    </row>
    <row r="4260" spans="1:8" s="30" customFormat="1">
      <c r="A4260" s="85">
        <v>44920</v>
      </c>
      <c r="B4260" s="65" t="s">
        <v>2050</v>
      </c>
      <c r="C4260" s="289" t="s">
        <v>2062</v>
      </c>
      <c r="D4260" s="1064"/>
      <c r="E4260" s="86">
        <v>22000</v>
      </c>
      <c r="F4260" s="27">
        <f t="shared" si="69"/>
        <v>51948249</v>
      </c>
      <c r="G4260" s="1062">
        <v>8</v>
      </c>
      <c r="H4260" s="29" t="s">
        <v>39</v>
      </c>
    </row>
    <row r="4261" spans="1:8" s="30" customFormat="1">
      <c r="A4261" s="85">
        <v>44921</v>
      </c>
      <c r="B4261" s="65" t="s">
        <v>2051</v>
      </c>
      <c r="C4261" s="35" t="s">
        <v>21</v>
      </c>
      <c r="D4261" s="1064">
        <v>20000</v>
      </c>
      <c r="E4261" s="946"/>
      <c r="F4261" s="27">
        <f t="shared" si="69"/>
        <v>51968249</v>
      </c>
      <c r="G4261" s="1062">
        <v>3</v>
      </c>
      <c r="H4261" s="29"/>
    </row>
    <row r="4262" spans="1:8" s="30" customFormat="1">
      <c r="A4262" s="85">
        <v>44921</v>
      </c>
      <c r="B4262" s="65" t="s">
        <v>2051</v>
      </c>
      <c r="C4262" s="35" t="s">
        <v>21</v>
      </c>
      <c r="D4262" s="1064">
        <v>10000</v>
      </c>
      <c r="E4262" s="946"/>
      <c r="F4262" s="27">
        <f t="shared" si="69"/>
        <v>51978249</v>
      </c>
      <c r="G4262" s="1062">
        <v>3</v>
      </c>
      <c r="H4262" s="29"/>
    </row>
    <row r="4263" spans="1:8" s="30" customFormat="1">
      <c r="A4263" s="85">
        <v>44921</v>
      </c>
      <c r="B4263" s="65" t="s">
        <v>2051</v>
      </c>
      <c r="C4263" s="35" t="s">
        <v>21</v>
      </c>
      <c r="D4263" s="1064">
        <v>20000</v>
      </c>
      <c r="E4263" s="946"/>
      <c r="F4263" s="27">
        <f t="shared" si="69"/>
        <v>51998249</v>
      </c>
      <c r="G4263" s="1062">
        <v>3</v>
      </c>
      <c r="H4263" s="29"/>
    </row>
    <row r="4264" spans="1:8" s="30" customFormat="1">
      <c r="A4264" s="85">
        <v>44921</v>
      </c>
      <c r="B4264" s="65" t="s">
        <v>2051</v>
      </c>
      <c r="C4264" s="35" t="s">
        <v>21</v>
      </c>
      <c r="D4264" s="1064">
        <v>20000</v>
      </c>
      <c r="E4264" s="946"/>
      <c r="F4264" s="27">
        <f t="shared" si="69"/>
        <v>52018249</v>
      </c>
      <c r="G4264" s="1062">
        <v>3</v>
      </c>
      <c r="H4264" s="29"/>
    </row>
    <row r="4265" spans="1:8" s="30" customFormat="1">
      <c r="A4265" s="85">
        <v>44921</v>
      </c>
      <c r="B4265" s="65" t="s">
        <v>2051</v>
      </c>
      <c r="C4265" s="35" t="s">
        <v>2175</v>
      </c>
      <c r="D4265" s="1064">
        <v>100000</v>
      </c>
      <c r="E4265" s="946"/>
      <c r="F4265" s="27">
        <f t="shared" si="69"/>
        <v>52118249</v>
      </c>
      <c r="G4265" s="1062">
        <v>3</v>
      </c>
      <c r="H4265" s="29"/>
    </row>
    <row r="4266" spans="1:8" s="30" customFormat="1">
      <c r="A4266" s="85">
        <v>44921</v>
      </c>
      <c r="B4266" s="65" t="s">
        <v>2051</v>
      </c>
      <c r="C4266" s="35" t="s">
        <v>21</v>
      </c>
      <c r="D4266" s="1064">
        <v>10000</v>
      </c>
      <c r="E4266" s="946"/>
      <c r="F4266" s="27">
        <f t="shared" si="69"/>
        <v>52128249</v>
      </c>
      <c r="G4266" s="1062">
        <v>3</v>
      </c>
      <c r="H4266" s="29"/>
    </row>
    <row r="4267" spans="1:8" s="30" customFormat="1">
      <c r="A4267" s="85">
        <v>44921</v>
      </c>
      <c r="B4267" s="65" t="s">
        <v>2051</v>
      </c>
      <c r="C4267" s="35" t="s">
        <v>21</v>
      </c>
      <c r="D4267" s="1064">
        <v>10000</v>
      </c>
      <c r="E4267" s="946"/>
      <c r="F4267" s="27">
        <f t="shared" si="69"/>
        <v>52138249</v>
      </c>
      <c r="G4267" s="1062">
        <v>3</v>
      </c>
      <c r="H4267" s="29"/>
    </row>
    <row r="4268" spans="1:8" s="30" customFormat="1">
      <c r="A4268" s="85">
        <v>44921</v>
      </c>
      <c r="B4268" s="65" t="s">
        <v>2051</v>
      </c>
      <c r="C4268" s="35" t="s">
        <v>21</v>
      </c>
      <c r="D4268" s="1064">
        <v>20000</v>
      </c>
      <c r="E4268" s="946"/>
      <c r="F4268" s="27">
        <f t="shared" si="69"/>
        <v>52158249</v>
      </c>
      <c r="G4268" s="1062">
        <v>3</v>
      </c>
      <c r="H4268" s="29"/>
    </row>
    <row r="4269" spans="1:8" s="30" customFormat="1">
      <c r="A4269" s="85">
        <v>44921</v>
      </c>
      <c r="B4269" s="65" t="s">
        <v>2051</v>
      </c>
      <c r="C4269" s="35" t="s">
        <v>21</v>
      </c>
      <c r="D4269" s="1064">
        <v>10000</v>
      </c>
      <c r="E4269" s="946"/>
      <c r="F4269" s="27">
        <f t="shared" si="69"/>
        <v>52168249</v>
      </c>
      <c r="G4269" s="1062">
        <v>3</v>
      </c>
      <c r="H4269" s="29"/>
    </row>
    <row r="4270" spans="1:8" s="30" customFormat="1">
      <c r="A4270" s="85">
        <v>44921</v>
      </c>
      <c r="B4270" s="65" t="s">
        <v>2051</v>
      </c>
      <c r="C4270" s="35" t="s">
        <v>21</v>
      </c>
      <c r="D4270" s="1064">
        <v>10000</v>
      </c>
      <c r="E4270" s="946"/>
      <c r="F4270" s="27">
        <f t="shared" si="69"/>
        <v>52178249</v>
      </c>
      <c r="G4270" s="1062">
        <v>3</v>
      </c>
      <c r="H4270" s="29"/>
    </row>
    <row r="4271" spans="1:8" s="30" customFormat="1">
      <c r="A4271" s="85">
        <v>44921</v>
      </c>
      <c r="B4271" s="65" t="s">
        <v>2051</v>
      </c>
      <c r="C4271" s="35" t="s">
        <v>21</v>
      </c>
      <c r="D4271" s="1064">
        <v>10000</v>
      </c>
      <c r="E4271" s="946"/>
      <c r="F4271" s="27">
        <f t="shared" si="69"/>
        <v>52188249</v>
      </c>
      <c r="G4271" s="1062">
        <v>3</v>
      </c>
      <c r="H4271" s="29"/>
    </row>
    <row r="4272" spans="1:8" s="30" customFormat="1">
      <c r="A4272" s="85">
        <v>44921</v>
      </c>
      <c r="B4272" s="65" t="s">
        <v>2051</v>
      </c>
      <c r="C4272" s="35" t="s">
        <v>21</v>
      </c>
      <c r="D4272" s="1064">
        <v>10000</v>
      </c>
      <c r="E4272" s="946"/>
      <c r="F4272" s="27">
        <f t="shared" si="69"/>
        <v>52198249</v>
      </c>
      <c r="G4272" s="1062">
        <v>3</v>
      </c>
      <c r="H4272" s="29"/>
    </row>
    <row r="4273" spans="1:8" s="30" customFormat="1">
      <c r="A4273" s="85">
        <v>44921</v>
      </c>
      <c r="B4273" s="65" t="s">
        <v>2051</v>
      </c>
      <c r="C4273" s="35" t="s">
        <v>21</v>
      </c>
      <c r="D4273" s="1064">
        <v>20000</v>
      </c>
      <c r="E4273" s="946"/>
      <c r="F4273" s="27">
        <f t="shared" si="69"/>
        <v>52218249</v>
      </c>
      <c r="G4273" s="1062">
        <v>3</v>
      </c>
      <c r="H4273" s="29"/>
    </row>
    <row r="4274" spans="1:8" s="30" customFormat="1">
      <c r="A4274" s="85">
        <v>44921</v>
      </c>
      <c r="B4274" s="65" t="s">
        <v>2051</v>
      </c>
      <c r="C4274" s="35" t="s">
        <v>21</v>
      </c>
      <c r="D4274" s="1064">
        <v>20000</v>
      </c>
      <c r="E4274" s="946"/>
      <c r="F4274" s="27">
        <f t="shared" si="69"/>
        <v>52238249</v>
      </c>
      <c r="G4274" s="1062">
        <v>3</v>
      </c>
      <c r="H4274" s="29"/>
    </row>
    <row r="4275" spans="1:8" s="30" customFormat="1">
      <c r="A4275" s="85">
        <v>44922</v>
      </c>
      <c r="B4275" s="65" t="s">
        <v>2052</v>
      </c>
      <c r="C4275" s="35" t="s">
        <v>21</v>
      </c>
      <c r="D4275" s="1064">
        <v>10000</v>
      </c>
      <c r="E4275" s="946"/>
      <c r="F4275" s="27">
        <f t="shared" si="69"/>
        <v>52248249</v>
      </c>
      <c r="G4275" s="1062">
        <v>3</v>
      </c>
      <c r="H4275" s="29"/>
    </row>
    <row r="4276" spans="1:8" s="30" customFormat="1">
      <c r="A4276" s="85">
        <v>44922</v>
      </c>
      <c r="B4276" s="65" t="s">
        <v>2052</v>
      </c>
      <c r="C4276" s="35" t="s">
        <v>21</v>
      </c>
      <c r="D4276" s="1064">
        <v>10000</v>
      </c>
      <c r="E4276" s="946"/>
      <c r="F4276" s="27">
        <f t="shared" si="69"/>
        <v>52258249</v>
      </c>
      <c r="G4276" s="1062">
        <v>3</v>
      </c>
      <c r="H4276" s="29"/>
    </row>
    <row r="4277" spans="1:8" s="30" customFormat="1">
      <c r="A4277" s="85">
        <v>44922</v>
      </c>
      <c r="B4277" s="65" t="s">
        <v>2052</v>
      </c>
      <c r="C4277" s="35" t="s">
        <v>21</v>
      </c>
      <c r="D4277" s="1064">
        <v>70000</v>
      </c>
      <c r="E4277" s="946"/>
      <c r="F4277" s="27">
        <f t="shared" si="69"/>
        <v>52328249</v>
      </c>
      <c r="G4277" s="1062">
        <v>3</v>
      </c>
      <c r="H4277" s="29"/>
    </row>
    <row r="4278" spans="1:8" s="30" customFormat="1">
      <c r="A4278" s="85">
        <v>44922</v>
      </c>
      <c r="B4278" s="65" t="s">
        <v>2052</v>
      </c>
      <c r="C4278" s="35" t="s">
        <v>21</v>
      </c>
      <c r="D4278" s="1064">
        <v>20000</v>
      </c>
      <c r="E4278" s="946"/>
      <c r="F4278" s="27">
        <f t="shared" si="69"/>
        <v>52348249</v>
      </c>
      <c r="G4278" s="1062">
        <v>3</v>
      </c>
      <c r="H4278" s="29"/>
    </row>
    <row r="4279" spans="1:8" s="30" customFormat="1">
      <c r="A4279" s="85">
        <v>44922</v>
      </c>
      <c r="B4279" s="65" t="s">
        <v>2052</v>
      </c>
      <c r="C4279" s="35" t="s">
        <v>21</v>
      </c>
      <c r="D4279" s="1064">
        <v>20000</v>
      </c>
      <c r="E4279" s="946"/>
      <c r="F4279" s="27">
        <f t="shared" si="69"/>
        <v>52368249</v>
      </c>
      <c r="G4279" s="1062">
        <v>3</v>
      </c>
      <c r="H4279" s="29"/>
    </row>
    <row r="4280" spans="1:8" s="30" customFormat="1">
      <c r="A4280" s="85">
        <v>44922</v>
      </c>
      <c r="B4280" s="65" t="s">
        <v>2052</v>
      </c>
      <c r="C4280" s="35" t="s">
        <v>21</v>
      </c>
      <c r="D4280" s="1064">
        <v>20000</v>
      </c>
      <c r="E4280" s="946"/>
      <c r="F4280" s="27">
        <f t="shared" si="69"/>
        <v>52388249</v>
      </c>
      <c r="G4280" s="1062">
        <v>3</v>
      </c>
      <c r="H4280" s="29"/>
    </row>
    <row r="4281" spans="1:8" s="30" customFormat="1">
      <c r="A4281" s="85">
        <v>44922</v>
      </c>
      <c r="B4281" s="65" t="s">
        <v>2052</v>
      </c>
      <c r="C4281" s="35" t="s">
        <v>21</v>
      </c>
      <c r="D4281" s="1064">
        <v>20000</v>
      </c>
      <c r="E4281" s="946"/>
      <c r="F4281" s="27">
        <f t="shared" si="69"/>
        <v>52408249</v>
      </c>
      <c r="G4281" s="1062">
        <v>3</v>
      </c>
      <c r="H4281" s="29"/>
    </row>
    <row r="4282" spans="1:8" s="30" customFormat="1">
      <c r="A4282" s="85">
        <v>44922</v>
      </c>
      <c r="B4282" s="65" t="s">
        <v>2052</v>
      </c>
      <c r="C4282" s="35" t="s">
        <v>21</v>
      </c>
      <c r="D4282" s="1064">
        <v>10000</v>
      </c>
      <c r="E4282" s="946"/>
      <c r="F4282" s="27">
        <f t="shared" si="69"/>
        <v>52418249</v>
      </c>
      <c r="G4282" s="1062">
        <v>3</v>
      </c>
      <c r="H4282" s="29"/>
    </row>
    <row r="4283" spans="1:8" s="30" customFormat="1">
      <c r="A4283" s="85">
        <v>44922</v>
      </c>
      <c r="B4283" s="65" t="s">
        <v>2052</v>
      </c>
      <c r="C4283" s="35" t="s">
        <v>21</v>
      </c>
      <c r="D4283" s="1064">
        <v>10000</v>
      </c>
      <c r="E4283" s="946"/>
      <c r="F4283" s="27">
        <f t="shared" si="69"/>
        <v>52428249</v>
      </c>
      <c r="G4283" s="1062">
        <v>3</v>
      </c>
      <c r="H4283" s="29"/>
    </row>
    <row r="4284" spans="1:8" s="30" customFormat="1">
      <c r="A4284" s="85">
        <v>44922</v>
      </c>
      <c r="B4284" s="65" t="s">
        <v>2052</v>
      </c>
      <c r="C4284" s="35" t="s">
        <v>21</v>
      </c>
      <c r="D4284" s="1064">
        <v>10000</v>
      </c>
      <c r="E4284" s="946"/>
      <c r="F4284" s="27">
        <f t="shared" si="69"/>
        <v>52438249</v>
      </c>
      <c r="G4284" s="1062">
        <v>3</v>
      </c>
      <c r="H4284" s="29"/>
    </row>
    <row r="4285" spans="1:8" s="30" customFormat="1">
      <c r="A4285" s="85">
        <v>44922</v>
      </c>
      <c r="B4285" s="65" t="s">
        <v>2052</v>
      </c>
      <c r="C4285" s="35" t="s">
        <v>224</v>
      </c>
      <c r="D4285" s="1064">
        <v>550000</v>
      </c>
      <c r="E4285" s="946"/>
      <c r="F4285" s="27">
        <f t="shared" si="69"/>
        <v>52988249</v>
      </c>
      <c r="G4285" s="1062">
        <v>3</v>
      </c>
      <c r="H4285" s="29"/>
    </row>
    <row r="4286" spans="1:8" s="30" customFormat="1">
      <c r="A4286" s="85">
        <v>44922</v>
      </c>
      <c r="B4286" s="65" t="s">
        <v>2052</v>
      </c>
      <c r="C4286" s="35" t="s">
        <v>21</v>
      </c>
      <c r="D4286" s="1064">
        <v>20000</v>
      </c>
      <c r="E4286" s="946"/>
      <c r="F4286" s="27">
        <f t="shared" si="69"/>
        <v>53008249</v>
      </c>
      <c r="G4286" s="1062">
        <v>3</v>
      </c>
      <c r="H4286" s="29"/>
    </row>
    <row r="4287" spans="1:8" s="30" customFormat="1">
      <c r="A4287" s="85">
        <v>44922</v>
      </c>
      <c r="B4287" s="65" t="s">
        <v>2052</v>
      </c>
      <c r="C4287" s="35" t="s">
        <v>21</v>
      </c>
      <c r="D4287" s="1064">
        <v>20000</v>
      </c>
      <c r="E4287" s="946"/>
      <c r="F4287" s="27">
        <f t="shared" si="69"/>
        <v>53028249</v>
      </c>
      <c r="G4287" s="1062">
        <v>3</v>
      </c>
      <c r="H4287" s="29"/>
    </row>
    <row r="4288" spans="1:8" s="30" customFormat="1">
      <c r="A4288" s="85">
        <v>44922</v>
      </c>
      <c r="B4288" s="65" t="s">
        <v>2052</v>
      </c>
      <c r="C4288" s="35" t="s">
        <v>21</v>
      </c>
      <c r="D4288" s="1064">
        <v>10000</v>
      </c>
      <c r="E4288" s="946"/>
      <c r="F4288" s="27">
        <f t="shared" si="69"/>
        <v>53038249</v>
      </c>
      <c r="G4288" s="1062">
        <v>3</v>
      </c>
      <c r="H4288" s="29"/>
    </row>
    <row r="4289" spans="1:8" s="30" customFormat="1">
      <c r="A4289" s="85">
        <v>44922</v>
      </c>
      <c r="B4289" s="65" t="s">
        <v>2052</v>
      </c>
      <c r="C4289" s="289" t="s">
        <v>2430</v>
      </c>
      <c r="D4289" s="1064">
        <v>750000</v>
      </c>
      <c r="E4289" s="946"/>
      <c r="F4289" s="27">
        <f t="shared" si="69"/>
        <v>53788249</v>
      </c>
      <c r="G4289" s="1062">
        <v>3</v>
      </c>
      <c r="H4289" s="29"/>
    </row>
    <row r="4290" spans="1:8" s="30" customFormat="1">
      <c r="A4290" s="85">
        <v>44922</v>
      </c>
      <c r="B4290" s="65" t="s">
        <v>2052</v>
      </c>
      <c r="C4290" s="35" t="s">
        <v>21</v>
      </c>
      <c r="D4290" s="1064">
        <v>20000</v>
      </c>
      <c r="E4290" s="946"/>
      <c r="F4290" s="27">
        <f t="shared" si="69"/>
        <v>53808249</v>
      </c>
      <c r="G4290" s="1062">
        <v>3</v>
      </c>
      <c r="H4290" s="29"/>
    </row>
    <row r="4291" spans="1:8" s="30" customFormat="1">
      <c r="A4291" s="85">
        <v>44922</v>
      </c>
      <c r="B4291" s="65" t="s">
        <v>2052</v>
      </c>
      <c r="C4291" s="35" t="s">
        <v>21</v>
      </c>
      <c r="D4291" s="1064">
        <v>20000</v>
      </c>
      <c r="E4291" s="946"/>
      <c r="F4291" s="27">
        <f t="shared" si="69"/>
        <v>53828249</v>
      </c>
      <c r="G4291" s="1062">
        <v>3</v>
      </c>
      <c r="H4291" s="29"/>
    </row>
    <row r="4292" spans="1:8" s="30" customFormat="1">
      <c r="A4292" s="85">
        <v>44922</v>
      </c>
      <c r="B4292" s="65" t="s">
        <v>2052</v>
      </c>
      <c r="C4292" s="35" t="s">
        <v>21</v>
      </c>
      <c r="D4292" s="1064">
        <v>10000</v>
      </c>
      <c r="E4292" s="946"/>
      <c r="F4292" s="27">
        <f t="shared" si="69"/>
        <v>53838249</v>
      </c>
      <c r="G4292" s="1062">
        <v>3</v>
      </c>
      <c r="H4292" s="29"/>
    </row>
    <row r="4293" spans="1:8" s="30" customFormat="1">
      <c r="A4293" s="85">
        <v>44922</v>
      </c>
      <c r="B4293" s="65" t="s">
        <v>2052</v>
      </c>
      <c r="C4293" s="35" t="s">
        <v>21</v>
      </c>
      <c r="D4293" s="1064">
        <v>20000</v>
      </c>
      <c r="E4293" s="946"/>
      <c r="F4293" s="27">
        <f t="shared" si="69"/>
        <v>53858249</v>
      </c>
      <c r="G4293" s="1062">
        <v>3</v>
      </c>
      <c r="H4293" s="29"/>
    </row>
    <row r="4294" spans="1:8" s="30" customFormat="1">
      <c r="A4294" s="85">
        <v>44922</v>
      </c>
      <c r="B4294" s="65" t="s">
        <v>2052</v>
      </c>
      <c r="C4294" s="35" t="s">
        <v>21</v>
      </c>
      <c r="D4294" s="1064">
        <v>2000</v>
      </c>
      <c r="E4294" s="946"/>
      <c r="F4294" s="27">
        <f t="shared" si="69"/>
        <v>53860249</v>
      </c>
      <c r="G4294" s="1062">
        <v>3</v>
      </c>
      <c r="H4294" s="29"/>
    </row>
    <row r="4295" spans="1:8" s="30" customFormat="1">
      <c r="A4295" s="85">
        <v>44922</v>
      </c>
      <c r="B4295" s="65" t="s">
        <v>2052</v>
      </c>
      <c r="C4295" s="35" t="s">
        <v>21</v>
      </c>
      <c r="D4295" s="1064">
        <v>10000</v>
      </c>
      <c r="E4295" s="946"/>
      <c r="F4295" s="27">
        <f t="shared" si="69"/>
        <v>53870249</v>
      </c>
      <c r="G4295" s="1062">
        <v>3</v>
      </c>
      <c r="H4295" s="29"/>
    </row>
    <row r="4296" spans="1:8" s="30" customFormat="1">
      <c r="A4296" s="85">
        <v>44922</v>
      </c>
      <c r="B4296" s="65" t="s">
        <v>2052</v>
      </c>
      <c r="C4296" s="35" t="s">
        <v>21</v>
      </c>
      <c r="D4296" s="1064">
        <v>20000</v>
      </c>
      <c r="E4296" s="946"/>
      <c r="F4296" s="27">
        <f t="shared" si="69"/>
        <v>53890249</v>
      </c>
      <c r="G4296" s="1062">
        <v>3</v>
      </c>
      <c r="H4296" s="29"/>
    </row>
    <row r="4297" spans="1:8" s="30" customFormat="1">
      <c r="A4297" s="85">
        <v>44922</v>
      </c>
      <c r="B4297" s="65" t="s">
        <v>2052</v>
      </c>
      <c r="C4297" s="35" t="s">
        <v>21</v>
      </c>
      <c r="D4297" s="1064">
        <v>20000</v>
      </c>
      <c r="E4297" s="946"/>
      <c r="F4297" s="27">
        <f t="shared" si="69"/>
        <v>53910249</v>
      </c>
      <c r="G4297" s="1062">
        <v>3</v>
      </c>
      <c r="H4297" s="29"/>
    </row>
    <row r="4298" spans="1:8" s="30" customFormat="1">
      <c r="A4298" s="85">
        <v>44922</v>
      </c>
      <c r="B4298" s="65" t="s">
        <v>2052</v>
      </c>
      <c r="C4298" s="35" t="s">
        <v>21</v>
      </c>
      <c r="D4298" s="1064">
        <v>20000</v>
      </c>
      <c r="E4298" s="946"/>
      <c r="F4298" s="27">
        <f t="shared" si="69"/>
        <v>53930249</v>
      </c>
      <c r="G4298" s="1062">
        <v>3</v>
      </c>
      <c r="H4298" s="29"/>
    </row>
    <row r="4299" spans="1:8" s="30" customFormat="1">
      <c r="A4299" s="85">
        <v>44922</v>
      </c>
      <c r="B4299" s="65" t="s">
        <v>2052</v>
      </c>
      <c r="C4299" s="35" t="s">
        <v>21</v>
      </c>
      <c r="D4299" s="1064">
        <v>20000</v>
      </c>
      <c r="E4299" s="946"/>
      <c r="F4299" s="27">
        <f t="shared" si="69"/>
        <v>53950249</v>
      </c>
      <c r="G4299" s="1062">
        <v>3</v>
      </c>
      <c r="H4299" s="29"/>
    </row>
    <row r="4300" spans="1:8" s="30" customFormat="1">
      <c r="A4300" s="85">
        <v>44922</v>
      </c>
      <c r="B4300" s="65" t="s">
        <v>2052</v>
      </c>
      <c r="C4300" s="35" t="s">
        <v>2176</v>
      </c>
      <c r="D4300" s="1064">
        <v>100000</v>
      </c>
      <c r="E4300" s="946"/>
      <c r="F4300" s="27">
        <f t="shared" si="69"/>
        <v>54050249</v>
      </c>
      <c r="G4300" s="1062">
        <v>3</v>
      </c>
      <c r="H4300" s="29"/>
    </row>
    <row r="4301" spans="1:8" s="30" customFormat="1">
      <c r="A4301" s="85">
        <v>44922</v>
      </c>
      <c r="B4301" s="65" t="s">
        <v>2052</v>
      </c>
      <c r="C4301" s="35" t="s">
        <v>21</v>
      </c>
      <c r="D4301" s="1064">
        <v>20000</v>
      </c>
      <c r="E4301" s="946"/>
      <c r="F4301" s="27">
        <f t="shared" si="69"/>
        <v>54070249</v>
      </c>
      <c r="G4301" s="1062">
        <v>3</v>
      </c>
      <c r="H4301" s="29"/>
    </row>
    <row r="4302" spans="1:8" s="30" customFormat="1">
      <c r="A4302" s="85">
        <v>44922</v>
      </c>
      <c r="B4302" s="65" t="s">
        <v>2052</v>
      </c>
      <c r="C4302" s="35" t="s">
        <v>21</v>
      </c>
      <c r="D4302" s="1064">
        <v>20000</v>
      </c>
      <c r="E4302" s="946"/>
      <c r="F4302" s="27">
        <f t="shared" si="69"/>
        <v>54090249</v>
      </c>
      <c r="G4302" s="1062">
        <v>3</v>
      </c>
      <c r="H4302" s="29"/>
    </row>
    <row r="4303" spans="1:8" s="30" customFormat="1">
      <c r="A4303" s="85">
        <v>44923</v>
      </c>
      <c r="B4303" s="65" t="s">
        <v>2053</v>
      </c>
      <c r="C4303" s="35" t="s">
        <v>21</v>
      </c>
      <c r="D4303" s="1064">
        <v>10000</v>
      </c>
      <c r="E4303" s="946"/>
      <c r="F4303" s="27">
        <f t="shared" si="69"/>
        <v>54100249</v>
      </c>
      <c r="G4303" s="1062">
        <v>3</v>
      </c>
      <c r="H4303" s="29"/>
    </row>
    <row r="4304" spans="1:8" s="30" customFormat="1">
      <c r="A4304" s="85">
        <v>44923</v>
      </c>
      <c r="B4304" s="65" t="s">
        <v>2053</v>
      </c>
      <c r="C4304" s="35" t="s">
        <v>21</v>
      </c>
      <c r="D4304" s="1064">
        <v>20000</v>
      </c>
      <c r="E4304" s="946"/>
      <c r="F4304" s="27">
        <f t="shared" si="69"/>
        <v>54120249</v>
      </c>
      <c r="G4304" s="1062">
        <v>3</v>
      </c>
      <c r="H4304" s="29"/>
    </row>
    <row r="4305" spans="1:8" s="30" customFormat="1">
      <c r="A4305" s="85">
        <v>44923</v>
      </c>
      <c r="B4305" s="65" t="s">
        <v>2053</v>
      </c>
      <c r="C4305" s="35" t="s">
        <v>2177</v>
      </c>
      <c r="D4305" s="1064">
        <v>80000</v>
      </c>
      <c r="E4305" s="946"/>
      <c r="F4305" s="27">
        <f t="shared" si="69"/>
        <v>54200249</v>
      </c>
      <c r="G4305" s="1062">
        <v>3</v>
      </c>
      <c r="H4305" s="29"/>
    </row>
    <row r="4306" spans="1:8" s="30" customFormat="1">
      <c r="A4306" s="85">
        <v>44923</v>
      </c>
      <c r="B4306" s="65" t="s">
        <v>2053</v>
      </c>
      <c r="C4306" s="35" t="s">
        <v>21</v>
      </c>
      <c r="D4306" s="1064">
        <v>20000</v>
      </c>
      <c r="E4306" s="946"/>
      <c r="F4306" s="27">
        <f t="shared" si="69"/>
        <v>54220249</v>
      </c>
      <c r="G4306" s="1062">
        <v>3</v>
      </c>
      <c r="H4306" s="29"/>
    </row>
    <row r="4307" spans="1:8" s="30" customFormat="1">
      <c r="A4307" s="85">
        <v>44923</v>
      </c>
      <c r="B4307" s="65" t="s">
        <v>2053</v>
      </c>
      <c r="C4307" s="35" t="s">
        <v>154</v>
      </c>
      <c r="D4307" s="1064">
        <v>100000</v>
      </c>
      <c r="E4307" s="946"/>
      <c r="F4307" s="27">
        <f t="shared" si="69"/>
        <v>54320249</v>
      </c>
      <c r="G4307" s="1062">
        <v>3</v>
      </c>
      <c r="H4307" s="29"/>
    </row>
    <row r="4308" spans="1:8" s="30" customFormat="1">
      <c r="A4308" s="85">
        <v>44923</v>
      </c>
      <c r="B4308" s="65" t="s">
        <v>2053</v>
      </c>
      <c r="C4308" s="35" t="s">
        <v>21</v>
      </c>
      <c r="D4308" s="1064">
        <v>20000</v>
      </c>
      <c r="E4308" s="946"/>
      <c r="F4308" s="27">
        <f t="shared" si="69"/>
        <v>54340249</v>
      </c>
      <c r="G4308" s="1062">
        <v>3</v>
      </c>
      <c r="H4308" s="29"/>
    </row>
    <row r="4309" spans="1:8" s="30" customFormat="1">
      <c r="A4309" s="85">
        <v>44923</v>
      </c>
      <c r="B4309" s="65" t="s">
        <v>2053</v>
      </c>
      <c r="C4309" s="35" t="s">
        <v>21</v>
      </c>
      <c r="D4309" s="1064">
        <v>10000</v>
      </c>
      <c r="E4309" s="946"/>
      <c r="F4309" s="27">
        <f t="shared" si="69"/>
        <v>54350249</v>
      </c>
      <c r="G4309" s="1062">
        <v>3</v>
      </c>
      <c r="H4309" s="29"/>
    </row>
    <row r="4310" spans="1:8" s="30" customFormat="1">
      <c r="A4310" s="85">
        <v>44923</v>
      </c>
      <c r="B4310" s="65" t="s">
        <v>2053</v>
      </c>
      <c r="C4310" s="35" t="s">
        <v>21</v>
      </c>
      <c r="D4310" s="1064">
        <v>20000</v>
      </c>
      <c r="E4310" s="946"/>
      <c r="F4310" s="27">
        <f t="shared" si="69"/>
        <v>54370249</v>
      </c>
      <c r="G4310" s="1062">
        <v>3</v>
      </c>
      <c r="H4310" s="29"/>
    </row>
    <row r="4311" spans="1:8" s="30" customFormat="1">
      <c r="A4311" s="85">
        <v>44923</v>
      </c>
      <c r="B4311" s="65" t="s">
        <v>2053</v>
      </c>
      <c r="C4311" s="35" t="s">
        <v>21</v>
      </c>
      <c r="D4311" s="1064">
        <v>10000</v>
      </c>
      <c r="E4311" s="946"/>
      <c r="F4311" s="27">
        <f t="shared" si="69"/>
        <v>54380249</v>
      </c>
      <c r="G4311" s="1062">
        <v>3</v>
      </c>
      <c r="H4311" s="29"/>
    </row>
    <row r="4312" spans="1:8" s="30" customFormat="1">
      <c r="A4312" s="85">
        <v>44923</v>
      </c>
      <c r="B4312" s="65" t="s">
        <v>2053</v>
      </c>
      <c r="C4312" s="35" t="s">
        <v>21</v>
      </c>
      <c r="D4312" s="1064">
        <v>20000</v>
      </c>
      <c r="E4312" s="946"/>
      <c r="F4312" s="27">
        <f t="shared" si="69"/>
        <v>54400249</v>
      </c>
      <c r="G4312" s="1062">
        <v>3</v>
      </c>
      <c r="H4312" s="29"/>
    </row>
    <row r="4313" spans="1:8" s="30" customFormat="1">
      <c r="A4313" s="85">
        <v>44923</v>
      </c>
      <c r="B4313" s="65" t="s">
        <v>2053</v>
      </c>
      <c r="C4313" s="35" t="s">
        <v>21</v>
      </c>
      <c r="D4313" s="1064">
        <v>10000</v>
      </c>
      <c r="E4313" s="946"/>
      <c r="F4313" s="27">
        <f t="shared" si="69"/>
        <v>54410249</v>
      </c>
      <c r="G4313" s="1062">
        <v>3</v>
      </c>
      <c r="H4313" s="29"/>
    </row>
    <row r="4314" spans="1:8" s="30" customFormat="1">
      <c r="A4314" s="85">
        <v>44923</v>
      </c>
      <c r="B4314" s="65" t="s">
        <v>2053</v>
      </c>
      <c r="C4314" s="35" t="s">
        <v>21</v>
      </c>
      <c r="D4314" s="1064">
        <v>10000</v>
      </c>
      <c r="E4314" s="946"/>
      <c r="F4314" s="27">
        <f t="shared" si="69"/>
        <v>54420249</v>
      </c>
      <c r="G4314" s="1062">
        <v>3</v>
      </c>
      <c r="H4314" s="29"/>
    </row>
    <row r="4315" spans="1:8" s="30" customFormat="1">
      <c r="A4315" s="85">
        <v>44923</v>
      </c>
      <c r="B4315" s="65" t="s">
        <v>2053</v>
      </c>
      <c r="C4315" s="35" t="s">
        <v>21</v>
      </c>
      <c r="D4315" s="1064">
        <v>10000</v>
      </c>
      <c r="E4315" s="946"/>
      <c r="F4315" s="27">
        <f t="shared" si="69"/>
        <v>54430249</v>
      </c>
      <c r="G4315" s="1062">
        <v>3</v>
      </c>
      <c r="H4315" s="29"/>
    </row>
    <row r="4316" spans="1:8" s="30" customFormat="1">
      <c r="A4316" s="85">
        <v>44923</v>
      </c>
      <c r="B4316" s="65" t="s">
        <v>2053</v>
      </c>
      <c r="C4316" s="35" t="s">
        <v>21</v>
      </c>
      <c r="D4316" s="1064">
        <v>5000</v>
      </c>
      <c r="E4316" s="946"/>
      <c r="F4316" s="27">
        <f t="shared" si="69"/>
        <v>54435249</v>
      </c>
      <c r="G4316" s="1062">
        <v>3</v>
      </c>
      <c r="H4316" s="29"/>
    </row>
    <row r="4317" spans="1:8" s="30" customFormat="1">
      <c r="A4317" s="85">
        <v>44923</v>
      </c>
      <c r="B4317" s="65" t="s">
        <v>2053</v>
      </c>
      <c r="C4317" s="35" t="s">
        <v>21</v>
      </c>
      <c r="D4317" s="1064">
        <v>10000</v>
      </c>
      <c r="E4317" s="946"/>
      <c r="F4317" s="27">
        <f t="shared" si="69"/>
        <v>54445249</v>
      </c>
      <c r="G4317" s="1062">
        <v>3</v>
      </c>
      <c r="H4317" s="29"/>
    </row>
    <row r="4318" spans="1:8" s="30" customFormat="1">
      <c r="A4318" s="85">
        <v>44923</v>
      </c>
      <c r="B4318" s="65" t="s">
        <v>2053</v>
      </c>
      <c r="C4318" s="35" t="s">
        <v>21</v>
      </c>
      <c r="D4318" s="1064">
        <v>10000</v>
      </c>
      <c r="E4318" s="946"/>
      <c r="F4318" s="27">
        <f t="shared" si="69"/>
        <v>54455249</v>
      </c>
      <c r="G4318" s="1062">
        <v>3</v>
      </c>
      <c r="H4318" s="29"/>
    </row>
    <row r="4319" spans="1:8" s="30" customFormat="1">
      <c r="A4319" s="85">
        <v>44923</v>
      </c>
      <c r="B4319" s="65" t="s">
        <v>2053</v>
      </c>
      <c r="C4319" s="35" t="s">
        <v>21</v>
      </c>
      <c r="D4319" s="1064">
        <v>20000</v>
      </c>
      <c r="E4319" s="946"/>
      <c r="F4319" s="27">
        <f t="shared" si="69"/>
        <v>54475249</v>
      </c>
      <c r="G4319" s="1062">
        <v>3</v>
      </c>
      <c r="H4319" s="29"/>
    </row>
    <row r="4320" spans="1:8" s="30" customFormat="1">
      <c r="A4320" s="85">
        <v>44923</v>
      </c>
      <c r="B4320" s="65" t="s">
        <v>2053</v>
      </c>
      <c r="C4320" s="35" t="s">
        <v>21</v>
      </c>
      <c r="D4320" s="1064">
        <v>20000</v>
      </c>
      <c r="E4320" s="946"/>
      <c r="F4320" s="27">
        <f t="shared" si="69"/>
        <v>54495249</v>
      </c>
      <c r="G4320" s="1062">
        <v>3</v>
      </c>
      <c r="H4320" s="29"/>
    </row>
    <row r="4321" spans="1:8" s="30" customFormat="1">
      <c r="A4321" s="85">
        <v>44923</v>
      </c>
      <c r="B4321" s="65" t="s">
        <v>2053</v>
      </c>
      <c r="C4321" s="35" t="s">
        <v>21</v>
      </c>
      <c r="D4321" s="1064">
        <v>100000</v>
      </c>
      <c r="E4321" s="946"/>
      <c r="F4321" s="27">
        <f t="shared" ref="F4321:F4384" si="70">F4320+D4321-E4321</f>
        <v>54595249</v>
      </c>
      <c r="G4321" s="1062">
        <v>3</v>
      </c>
      <c r="H4321" s="29"/>
    </row>
    <row r="4322" spans="1:8" s="30" customFormat="1">
      <c r="A4322" s="85">
        <v>44923</v>
      </c>
      <c r="B4322" s="65" t="s">
        <v>2053</v>
      </c>
      <c r="C4322" s="35" t="s">
        <v>21</v>
      </c>
      <c r="D4322" s="1064">
        <v>10000</v>
      </c>
      <c r="E4322" s="946"/>
      <c r="F4322" s="27">
        <f t="shared" si="70"/>
        <v>54605249</v>
      </c>
      <c r="G4322" s="1062">
        <v>3</v>
      </c>
      <c r="H4322" s="29"/>
    </row>
    <row r="4323" spans="1:8" s="30" customFormat="1">
      <c r="A4323" s="85">
        <v>44923</v>
      </c>
      <c r="B4323" s="65" t="s">
        <v>2053</v>
      </c>
      <c r="C4323" s="35" t="s">
        <v>21</v>
      </c>
      <c r="D4323" s="1064">
        <v>20000</v>
      </c>
      <c r="E4323" s="946"/>
      <c r="F4323" s="27">
        <f t="shared" si="70"/>
        <v>54625249</v>
      </c>
      <c r="G4323" s="1062">
        <v>3</v>
      </c>
      <c r="H4323" s="29"/>
    </row>
    <row r="4324" spans="1:8" s="30" customFormat="1">
      <c r="A4324" s="85">
        <v>44923</v>
      </c>
      <c r="B4324" s="65" t="s">
        <v>2053</v>
      </c>
      <c r="C4324" s="35" t="s">
        <v>21</v>
      </c>
      <c r="D4324" s="1064">
        <v>20000</v>
      </c>
      <c r="E4324" s="946"/>
      <c r="F4324" s="27">
        <f t="shared" si="70"/>
        <v>54645249</v>
      </c>
      <c r="G4324" s="1062">
        <v>3</v>
      </c>
      <c r="H4324" s="29"/>
    </row>
    <row r="4325" spans="1:8" s="30" customFormat="1">
      <c r="A4325" s="85">
        <v>44923</v>
      </c>
      <c r="B4325" s="65" t="s">
        <v>2053</v>
      </c>
      <c r="C4325" s="35" t="s">
        <v>21</v>
      </c>
      <c r="D4325" s="1064">
        <v>20000</v>
      </c>
      <c r="E4325" s="946"/>
      <c r="F4325" s="27">
        <f t="shared" si="70"/>
        <v>54665249</v>
      </c>
      <c r="G4325" s="1062">
        <v>3</v>
      </c>
      <c r="H4325" s="29"/>
    </row>
    <row r="4326" spans="1:8" s="30" customFormat="1">
      <c r="A4326" s="85">
        <v>44923</v>
      </c>
      <c r="B4326" s="65" t="s">
        <v>2053</v>
      </c>
      <c r="C4326" s="35" t="s">
        <v>21</v>
      </c>
      <c r="D4326" s="1064">
        <v>20000</v>
      </c>
      <c r="E4326" s="946"/>
      <c r="F4326" s="27">
        <f t="shared" si="70"/>
        <v>54685249</v>
      </c>
      <c r="G4326" s="1062">
        <v>3</v>
      </c>
      <c r="H4326" s="29"/>
    </row>
    <row r="4327" spans="1:8" s="30" customFormat="1">
      <c r="A4327" s="85">
        <v>44923</v>
      </c>
      <c r="B4327" s="65" t="s">
        <v>2053</v>
      </c>
      <c r="C4327" s="35" t="s">
        <v>21</v>
      </c>
      <c r="D4327" s="1064">
        <v>20000</v>
      </c>
      <c r="E4327" s="946"/>
      <c r="F4327" s="27">
        <f t="shared" si="70"/>
        <v>54705249</v>
      </c>
      <c r="G4327" s="1062">
        <v>3</v>
      </c>
      <c r="H4327" s="29"/>
    </row>
    <row r="4328" spans="1:8" s="30" customFormat="1">
      <c r="A4328" s="85">
        <v>44923</v>
      </c>
      <c r="B4328" s="65" t="s">
        <v>2053</v>
      </c>
      <c r="C4328" s="35" t="s">
        <v>21</v>
      </c>
      <c r="D4328" s="1064">
        <v>20000</v>
      </c>
      <c r="E4328" s="946"/>
      <c r="F4328" s="27">
        <f t="shared" si="70"/>
        <v>54725249</v>
      </c>
      <c r="G4328" s="1062">
        <v>3</v>
      </c>
      <c r="H4328" s="29"/>
    </row>
    <row r="4329" spans="1:8" s="30" customFormat="1">
      <c r="A4329" s="85">
        <v>44923</v>
      </c>
      <c r="B4329" s="65" t="s">
        <v>2053</v>
      </c>
      <c r="C4329" s="35" t="s">
        <v>21</v>
      </c>
      <c r="D4329" s="1064">
        <v>10000</v>
      </c>
      <c r="E4329" s="946"/>
      <c r="F4329" s="27">
        <f t="shared" si="70"/>
        <v>54735249</v>
      </c>
      <c r="G4329" s="1062">
        <v>3</v>
      </c>
      <c r="H4329" s="29"/>
    </row>
    <row r="4330" spans="1:8" s="30" customFormat="1">
      <c r="A4330" s="85">
        <v>44923</v>
      </c>
      <c r="B4330" s="65" t="s">
        <v>2053</v>
      </c>
      <c r="C4330" s="35" t="s">
        <v>2166</v>
      </c>
      <c r="D4330" s="1064">
        <v>200000</v>
      </c>
      <c r="E4330" s="946"/>
      <c r="F4330" s="27">
        <f t="shared" si="70"/>
        <v>54935249</v>
      </c>
      <c r="G4330" s="1062">
        <v>3</v>
      </c>
      <c r="H4330" s="29"/>
    </row>
    <row r="4331" spans="1:8" s="30" customFormat="1">
      <c r="A4331" s="85">
        <v>44924</v>
      </c>
      <c r="B4331" s="65" t="s">
        <v>2054</v>
      </c>
      <c r="C4331" s="35" t="s">
        <v>21</v>
      </c>
      <c r="D4331" s="1064">
        <v>20000</v>
      </c>
      <c r="E4331" s="946"/>
      <c r="F4331" s="27">
        <f t="shared" si="70"/>
        <v>54955249</v>
      </c>
      <c r="G4331" s="1062">
        <v>3</v>
      </c>
      <c r="H4331" s="29"/>
    </row>
    <row r="4332" spans="1:8" s="30" customFormat="1">
      <c r="A4332" s="85">
        <v>44924</v>
      </c>
      <c r="B4332" s="65" t="s">
        <v>2054</v>
      </c>
      <c r="C4332" s="35" t="s">
        <v>21</v>
      </c>
      <c r="D4332" s="1064">
        <v>10000</v>
      </c>
      <c r="E4332" s="946"/>
      <c r="F4332" s="27">
        <f t="shared" si="70"/>
        <v>54965249</v>
      </c>
      <c r="G4332" s="1062">
        <v>3</v>
      </c>
      <c r="H4332" s="29"/>
    </row>
    <row r="4333" spans="1:8" s="30" customFormat="1">
      <c r="A4333" s="85">
        <v>44924</v>
      </c>
      <c r="B4333" s="65" t="s">
        <v>2054</v>
      </c>
      <c r="C4333" s="35" t="s">
        <v>21</v>
      </c>
      <c r="D4333" s="1064">
        <v>20000</v>
      </c>
      <c r="E4333" s="946"/>
      <c r="F4333" s="27">
        <f t="shared" si="70"/>
        <v>54985249</v>
      </c>
      <c r="G4333" s="1062">
        <v>3</v>
      </c>
      <c r="H4333" s="29"/>
    </row>
    <row r="4334" spans="1:8" s="30" customFormat="1">
      <c r="A4334" s="85">
        <v>44924</v>
      </c>
      <c r="B4334" s="65" t="s">
        <v>2054</v>
      </c>
      <c r="C4334" s="35" t="s">
        <v>21</v>
      </c>
      <c r="D4334" s="1064">
        <v>20000</v>
      </c>
      <c r="E4334" s="946"/>
      <c r="F4334" s="27">
        <f t="shared" si="70"/>
        <v>55005249</v>
      </c>
      <c r="G4334" s="1062">
        <v>3</v>
      </c>
      <c r="H4334" s="29"/>
    </row>
    <row r="4335" spans="1:8" s="30" customFormat="1">
      <c r="A4335" s="85">
        <v>44924</v>
      </c>
      <c r="B4335" s="65" t="s">
        <v>2054</v>
      </c>
      <c r="C4335" s="35" t="s">
        <v>21</v>
      </c>
      <c r="D4335" s="1064">
        <v>20000</v>
      </c>
      <c r="E4335" s="946"/>
      <c r="F4335" s="27">
        <f t="shared" si="70"/>
        <v>55025249</v>
      </c>
      <c r="G4335" s="1062">
        <v>3</v>
      </c>
      <c r="H4335" s="29"/>
    </row>
    <row r="4336" spans="1:8" s="30" customFormat="1">
      <c r="A4336" s="85">
        <v>44924</v>
      </c>
      <c r="B4336" s="65" t="s">
        <v>2054</v>
      </c>
      <c r="C4336" s="35" t="s">
        <v>21</v>
      </c>
      <c r="D4336" s="1064">
        <v>20000</v>
      </c>
      <c r="E4336" s="946"/>
      <c r="F4336" s="27">
        <f t="shared" si="70"/>
        <v>55045249</v>
      </c>
      <c r="G4336" s="1062">
        <v>3</v>
      </c>
      <c r="H4336" s="29"/>
    </row>
    <row r="4337" spans="1:8" s="30" customFormat="1">
      <c r="A4337" s="85">
        <v>44924</v>
      </c>
      <c r="B4337" s="65" t="s">
        <v>2054</v>
      </c>
      <c r="C4337" s="35" t="s">
        <v>21</v>
      </c>
      <c r="D4337" s="1064">
        <v>10000</v>
      </c>
      <c r="E4337" s="946"/>
      <c r="F4337" s="27">
        <f t="shared" si="70"/>
        <v>55055249</v>
      </c>
      <c r="G4337" s="1062">
        <v>3</v>
      </c>
      <c r="H4337" s="29"/>
    </row>
    <row r="4338" spans="1:8" s="30" customFormat="1">
      <c r="A4338" s="85">
        <v>44924</v>
      </c>
      <c r="B4338" s="65" t="s">
        <v>2054</v>
      </c>
      <c r="C4338" s="35" t="s">
        <v>21</v>
      </c>
      <c r="D4338" s="1064">
        <v>20000</v>
      </c>
      <c r="E4338" s="946"/>
      <c r="F4338" s="27">
        <f t="shared" si="70"/>
        <v>55075249</v>
      </c>
      <c r="G4338" s="1062">
        <v>3</v>
      </c>
      <c r="H4338" s="29"/>
    </row>
    <row r="4339" spans="1:8" s="30" customFormat="1">
      <c r="A4339" s="85">
        <v>44924</v>
      </c>
      <c r="B4339" s="65" t="s">
        <v>2054</v>
      </c>
      <c r="C4339" s="35" t="s">
        <v>21</v>
      </c>
      <c r="D4339" s="1064">
        <v>20000</v>
      </c>
      <c r="E4339" s="946"/>
      <c r="F4339" s="27">
        <f t="shared" si="70"/>
        <v>55095249</v>
      </c>
      <c r="G4339" s="1062">
        <v>3</v>
      </c>
      <c r="H4339" s="29"/>
    </row>
    <row r="4340" spans="1:8" s="30" customFormat="1">
      <c r="A4340" s="85">
        <v>44924</v>
      </c>
      <c r="B4340" s="65" t="s">
        <v>2054</v>
      </c>
      <c r="C4340" s="35" t="s">
        <v>21</v>
      </c>
      <c r="D4340" s="1064">
        <v>20000</v>
      </c>
      <c r="E4340" s="946"/>
      <c r="F4340" s="27">
        <f t="shared" si="70"/>
        <v>55115249</v>
      </c>
      <c r="G4340" s="1062">
        <v>3</v>
      </c>
      <c r="H4340" s="29"/>
    </row>
    <row r="4341" spans="1:8" s="30" customFormat="1">
      <c r="A4341" s="85">
        <v>44924</v>
      </c>
      <c r="B4341" s="65" t="s">
        <v>2054</v>
      </c>
      <c r="C4341" s="35" t="s">
        <v>21</v>
      </c>
      <c r="D4341" s="1064">
        <v>20000</v>
      </c>
      <c r="E4341" s="946"/>
      <c r="F4341" s="27">
        <f t="shared" si="70"/>
        <v>55135249</v>
      </c>
      <c r="G4341" s="1062">
        <v>3</v>
      </c>
      <c r="H4341" s="29"/>
    </row>
    <row r="4342" spans="1:8" s="30" customFormat="1">
      <c r="A4342" s="85">
        <v>44924</v>
      </c>
      <c r="B4342" s="65" t="s">
        <v>2054</v>
      </c>
      <c r="C4342" s="35" t="s">
        <v>21</v>
      </c>
      <c r="D4342" s="1064">
        <v>10000</v>
      </c>
      <c r="E4342" s="946"/>
      <c r="F4342" s="27">
        <f t="shared" si="70"/>
        <v>55145249</v>
      </c>
      <c r="G4342" s="1062">
        <v>3</v>
      </c>
      <c r="H4342" s="29"/>
    </row>
    <row r="4343" spans="1:8" s="30" customFormat="1">
      <c r="A4343" s="85">
        <v>44924</v>
      </c>
      <c r="B4343" s="65" t="s">
        <v>2054</v>
      </c>
      <c r="C4343" s="35" t="s">
        <v>21</v>
      </c>
      <c r="D4343" s="1064">
        <v>10000</v>
      </c>
      <c r="E4343" s="946"/>
      <c r="F4343" s="27">
        <f t="shared" si="70"/>
        <v>55155249</v>
      </c>
      <c r="G4343" s="1062">
        <v>3</v>
      </c>
      <c r="H4343" s="29"/>
    </row>
    <row r="4344" spans="1:8" s="30" customFormat="1">
      <c r="A4344" s="85">
        <v>44924</v>
      </c>
      <c r="B4344" s="65" t="s">
        <v>2054</v>
      </c>
      <c r="C4344" s="35" t="s">
        <v>21</v>
      </c>
      <c r="D4344" s="1064">
        <v>20000</v>
      </c>
      <c r="E4344" s="946"/>
      <c r="F4344" s="27">
        <f t="shared" si="70"/>
        <v>55175249</v>
      </c>
      <c r="G4344" s="1062">
        <v>3</v>
      </c>
      <c r="H4344" s="29"/>
    </row>
    <row r="4345" spans="1:8" s="30" customFormat="1">
      <c r="A4345" s="85">
        <v>44924</v>
      </c>
      <c r="B4345" s="65" t="s">
        <v>2054</v>
      </c>
      <c r="C4345" s="35" t="s">
        <v>21</v>
      </c>
      <c r="D4345" s="1064">
        <v>5000</v>
      </c>
      <c r="E4345" s="946"/>
      <c r="F4345" s="27">
        <f t="shared" si="70"/>
        <v>55180249</v>
      </c>
      <c r="G4345" s="1062">
        <v>3</v>
      </c>
      <c r="H4345" s="29"/>
    </row>
    <row r="4346" spans="1:8" s="30" customFormat="1">
      <c r="A4346" s="85">
        <v>44924</v>
      </c>
      <c r="B4346" s="65" t="s">
        <v>2054</v>
      </c>
      <c r="C4346" s="35" t="s">
        <v>21</v>
      </c>
      <c r="D4346" s="1064">
        <v>10000</v>
      </c>
      <c r="E4346" s="946"/>
      <c r="F4346" s="27">
        <f t="shared" si="70"/>
        <v>55190249</v>
      </c>
      <c r="G4346" s="1062">
        <v>3</v>
      </c>
      <c r="H4346" s="29"/>
    </row>
    <row r="4347" spans="1:8" s="30" customFormat="1">
      <c r="A4347" s="85">
        <v>44924</v>
      </c>
      <c r="B4347" s="65" t="s">
        <v>2054</v>
      </c>
      <c r="C4347" s="35" t="s">
        <v>21</v>
      </c>
      <c r="D4347" s="1064">
        <v>111</v>
      </c>
      <c r="E4347" s="946"/>
      <c r="F4347" s="27">
        <f t="shared" si="70"/>
        <v>55190360</v>
      </c>
      <c r="G4347" s="1062">
        <v>3</v>
      </c>
      <c r="H4347" s="29"/>
    </row>
    <row r="4348" spans="1:8" s="30" customFormat="1">
      <c r="A4348" s="85">
        <v>44924</v>
      </c>
      <c r="B4348" s="65" t="s">
        <v>2054</v>
      </c>
      <c r="C4348" s="35" t="s">
        <v>21</v>
      </c>
      <c r="D4348" s="1064">
        <v>20000</v>
      </c>
      <c r="E4348" s="946"/>
      <c r="F4348" s="27">
        <f t="shared" si="70"/>
        <v>55210360</v>
      </c>
      <c r="G4348" s="1062">
        <v>3</v>
      </c>
      <c r="H4348" s="29"/>
    </row>
    <row r="4349" spans="1:8" s="30" customFormat="1">
      <c r="A4349" s="85">
        <v>44924</v>
      </c>
      <c r="B4349" s="65" t="s">
        <v>2054</v>
      </c>
      <c r="C4349" s="35" t="s">
        <v>21</v>
      </c>
      <c r="D4349" s="1064">
        <v>136992</v>
      </c>
      <c r="E4349" s="946"/>
      <c r="F4349" s="27">
        <f t="shared" si="70"/>
        <v>55347352</v>
      </c>
      <c r="G4349" s="1062">
        <v>3</v>
      </c>
      <c r="H4349" s="29"/>
    </row>
    <row r="4350" spans="1:8" s="30" customFormat="1">
      <c r="A4350" s="85">
        <v>44924</v>
      </c>
      <c r="B4350" s="65" t="s">
        <v>2054</v>
      </c>
      <c r="C4350" s="35" t="s">
        <v>21</v>
      </c>
      <c r="D4350" s="1064">
        <v>70000</v>
      </c>
      <c r="E4350" s="946"/>
      <c r="F4350" s="27">
        <f t="shared" si="70"/>
        <v>55417352</v>
      </c>
      <c r="G4350" s="1062">
        <v>3</v>
      </c>
      <c r="H4350" s="29"/>
    </row>
    <row r="4351" spans="1:8" s="30" customFormat="1">
      <c r="A4351" s="85">
        <v>44924</v>
      </c>
      <c r="B4351" s="65" t="s">
        <v>2054</v>
      </c>
      <c r="C4351" s="35" t="s">
        <v>21</v>
      </c>
      <c r="D4351" s="1064">
        <v>20000</v>
      </c>
      <c r="E4351" s="946"/>
      <c r="F4351" s="27">
        <f t="shared" si="70"/>
        <v>55437352</v>
      </c>
      <c r="G4351" s="1062">
        <v>3</v>
      </c>
      <c r="H4351" s="29"/>
    </row>
    <row r="4352" spans="1:8" s="30" customFormat="1">
      <c r="A4352" s="85">
        <v>44924</v>
      </c>
      <c r="B4352" s="65" t="s">
        <v>2054</v>
      </c>
      <c r="C4352" s="35" t="s">
        <v>21</v>
      </c>
      <c r="D4352" s="1064">
        <v>10000</v>
      </c>
      <c r="E4352" s="946"/>
      <c r="F4352" s="27">
        <f t="shared" si="70"/>
        <v>55447352</v>
      </c>
      <c r="G4352" s="1062">
        <v>3</v>
      </c>
      <c r="H4352" s="29"/>
    </row>
    <row r="4353" spans="1:8" s="30" customFormat="1">
      <c r="A4353" s="85">
        <v>44924</v>
      </c>
      <c r="B4353" s="65" t="s">
        <v>2054</v>
      </c>
      <c r="C4353" s="35" t="s">
        <v>21</v>
      </c>
      <c r="D4353" s="1064">
        <v>20000</v>
      </c>
      <c r="E4353" s="946"/>
      <c r="F4353" s="27">
        <f t="shared" si="70"/>
        <v>55467352</v>
      </c>
      <c r="G4353" s="1062">
        <v>3</v>
      </c>
      <c r="H4353" s="29"/>
    </row>
    <row r="4354" spans="1:8" s="30" customFormat="1">
      <c r="A4354" s="85">
        <v>44924</v>
      </c>
      <c r="B4354" s="65" t="s">
        <v>2054</v>
      </c>
      <c r="C4354" s="35" t="s">
        <v>21</v>
      </c>
      <c r="D4354" s="1064">
        <v>10000</v>
      </c>
      <c r="E4354" s="946"/>
      <c r="F4354" s="27">
        <f t="shared" si="70"/>
        <v>55477352</v>
      </c>
      <c r="G4354" s="1062">
        <v>3</v>
      </c>
      <c r="H4354" s="29"/>
    </row>
    <row r="4355" spans="1:8" s="30" customFormat="1">
      <c r="A4355" s="85">
        <v>44924</v>
      </c>
      <c r="B4355" s="65" t="s">
        <v>2054</v>
      </c>
      <c r="C4355" s="35" t="s">
        <v>21</v>
      </c>
      <c r="D4355" s="1064">
        <v>20000</v>
      </c>
      <c r="E4355" s="946"/>
      <c r="F4355" s="27">
        <f t="shared" si="70"/>
        <v>55497352</v>
      </c>
      <c r="G4355" s="1062">
        <v>3</v>
      </c>
      <c r="H4355" s="29"/>
    </row>
    <row r="4356" spans="1:8" s="30" customFormat="1">
      <c r="A4356" s="85">
        <v>44924</v>
      </c>
      <c r="B4356" s="65" t="s">
        <v>2054</v>
      </c>
      <c r="C4356" s="35" t="s">
        <v>21</v>
      </c>
      <c r="D4356" s="1064">
        <v>20000</v>
      </c>
      <c r="E4356" s="946"/>
      <c r="F4356" s="27">
        <f t="shared" si="70"/>
        <v>55517352</v>
      </c>
      <c r="G4356" s="1062">
        <v>3</v>
      </c>
      <c r="H4356" s="29"/>
    </row>
    <row r="4357" spans="1:8" s="30" customFormat="1">
      <c r="A4357" s="85">
        <v>44924</v>
      </c>
      <c r="B4357" s="65" t="s">
        <v>2054</v>
      </c>
      <c r="C4357" s="35" t="s">
        <v>2178</v>
      </c>
      <c r="D4357" s="1064">
        <v>500000</v>
      </c>
      <c r="E4357" s="946"/>
      <c r="F4357" s="27">
        <f t="shared" si="70"/>
        <v>56017352</v>
      </c>
      <c r="G4357" s="1062">
        <v>3</v>
      </c>
      <c r="H4357" s="29"/>
    </row>
    <row r="4358" spans="1:8" s="30" customFormat="1">
      <c r="A4358" s="85">
        <v>44925</v>
      </c>
      <c r="B4358" s="65" t="s">
        <v>2055</v>
      </c>
      <c r="C4358" s="35" t="s">
        <v>21</v>
      </c>
      <c r="D4358" s="1064">
        <v>24000</v>
      </c>
      <c r="E4358" s="946"/>
      <c r="F4358" s="27">
        <f t="shared" si="70"/>
        <v>56041352</v>
      </c>
      <c r="G4358" s="1062">
        <v>3</v>
      </c>
      <c r="H4358" s="29"/>
    </row>
    <row r="4359" spans="1:8" s="30" customFormat="1">
      <c r="A4359" s="85">
        <v>44925</v>
      </c>
      <c r="B4359" s="65" t="s">
        <v>2055</v>
      </c>
      <c r="C4359" s="35" t="s">
        <v>21</v>
      </c>
      <c r="D4359" s="1064">
        <v>20000</v>
      </c>
      <c r="E4359" s="946"/>
      <c r="F4359" s="27">
        <f t="shared" si="70"/>
        <v>56061352</v>
      </c>
      <c r="G4359" s="1062">
        <v>3</v>
      </c>
      <c r="H4359" s="29"/>
    </row>
    <row r="4360" spans="1:8" s="30" customFormat="1">
      <c r="A4360" s="85">
        <v>44925</v>
      </c>
      <c r="B4360" s="65" t="s">
        <v>2055</v>
      </c>
      <c r="C4360" s="35" t="s">
        <v>21</v>
      </c>
      <c r="D4360" s="1064">
        <v>20000</v>
      </c>
      <c r="E4360" s="946"/>
      <c r="F4360" s="27">
        <f t="shared" si="70"/>
        <v>56081352</v>
      </c>
      <c r="G4360" s="1062">
        <v>3</v>
      </c>
      <c r="H4360" s="29"/>
    </row>
    <row r="4361" spans="1:8" s="30" customFormat="1">
      <c r="A4361" s="85">
        <v>44925</v>
      </c>
      <c r="B4361" s="65" t="s">
        <v>2055</v>
      </c>
      <c r="C4361" s="35" t="s">
        <v>21</v>
      </c>
      <c r="D4361" s="1064">
        <v>20000</v>
      </c>
      <c r="E4361" s="946"/>
      <c r="F4361" s="27">
        <f t="shared" si="70"/>
        <v>56101352</v>
      </c>
      <c r="G4361" s="1062">
        <v>3</v>
      </c>
      <c r="H4361" s="29"/>
    </row>
    <row r="4362" spans="1:8" s="30" customFormat="1">
      <c r="A4362" s="85">
        <v>44925</v>
      </c>
      <c r="B4362" s="65" t="s">
        <v>2055</v>
      </c>
      <c r="C4362" s="35" t="s">
        <v>2179</v>
      </c>
      <c r="D4362" s="1064">
        <v>200000</v>
      </c>
      <c r="E4362" s="946"/>
      <c r="F4362" s="27">
        <f t="shared" si="70"/>
        <v>56301352</v>
      </c>
      <c r="G4362" s="1062">
        <v>3</v>
      </c>
      <c r="H4362" s="29"/>
    </row>
    <row r="4363" spans="1:8" s="30" customFormat="1">
      <c r="A4363" s="85">
        <v>44925</v>
      </c>
      <c r="B4363" s="65" t="s">
        <v>2055</v>
      </c>
      <c r="C4363" s="35" t="s">
        <v>21</v>
      </c>
      <c r="D4363" s="1064">
        <v>10000</v>
      </c>
      <c r="E4363" s="946"/>
      <c r="F4363" s="27">
        <f t="shared" si="70"/>
        <v>56311352</v>
      </c>
      <c r="G4363" s="1062">
        <v>3</v>
      </c>
      <c r="H4363" s="29"/>
    </row>
    <row r="4364" spans="1:8" s="30" customFormat="1">
      <c r="A4364" s="85">
        <v>44925</v>
      </c>
      <c r="B4364" s="65" t="s">
        <v>2055</v>
      </c>
      <c r="C4364" s="35" t="s">
        <v>21</v>
      </c>
      <c r="D4364" s="1064">
        <v>10000</v>
      </c>
      <c r="E4364" s="946"/>
      <c r="F4364" s="27">
        <f t="shared" si="70"/>
        <v>56321352</v>
      </c>
      <c r="G4364" s="1062">
        <v>3</v>
      </c>
      <c r="H4364" s="29"/>
    </row>
    <row r="4365" spans="1:8" s="30" customFormat="1">
      <c r="A4365" s="85">
        <v>44925</v>
      </c>
      <c r="B4365" s="65" t="s">
        <v>2055</v>
      </c>
      <c r="C4365" s="35" t="s">
        <v>21</v>
      </c>
      <c r="D4365" s="1064">
        <v>10000</v>
      </c>
      <c r="E4365" s="946"/>
      <c r="F4365" s="27">
        <f t="shared" si="70"/>
        <v>56331352</v>
      </c>
      <c r="G4365" s="1062">
        <v>3</v>
      </c>
      <c r="H4365" s="29"/>
    </row>
    <row r="4366" spans="1:8" s="30" customFormat="1">
      <c r="A4366" s="85">
        <v>44925</v>
      </c>
      <c r="B4366" s="65" t="s">
        <v>2055</v>
      </c>
      <c r="C4366" s="35" t="s">
        <v>21</v>
      </c>
      <c r="D4366" s="1064">
        <v>20000</v>
      </c>
      <c r="E4366" s="946"/>
      <c r="F4366" s="27">
        <f t="shared" si="70"/>
        <v>56351352</v>
      </c>
      <c r="G4366" s="1062">
        <v>3</v>
      </c>
      <c r="H4366" s="29"/>
    </row>
    <row r="4367" spans="1:8" s="30" customFormat="1">
      <c r="A4367" s="85">
        <v>44925</v>
      </c>
      <c r="B4367" s="65" t="s">
        <v>2055</v>
      </c>
      <c r="C4367" s="35" t="s">
        <v>21</v>
      </c>
      <c r="D4367" s="1064">
        <v>10000</v>
      </c>
      <c r="E4367" s="946"/>
      <c r="F4367" s="27">
        <f t="shared" si="70"/>
        <v>56361352</v>
      </c>
      <c r="G4367" s="1062">
        <v>3</v>
      </c>
      <c r="H4367" s="29"/>
    </row>
    <row r="4368" spans="1:8" s="30" customFormat="1">
      <c r="A4368" s="85">
        <v>44925</v>
      </c>
      <c r="B4368" s="65" t="s">
        <v>2055</v>
      </c>
      <c r="C4368" s="35" t="s">
        <v>21</v>
      </c>
      <c r="D4368" s="1064">
        <v>10000</v>
      </c>
      <c r="E4368" s="946"/>
      <c r="F4368" s="27">
        <f t="shared" si="70"/>
        <v>56371352</v>
      </c>
      <c r="G4368" s="1062">
        <v>3</v>
      </c>
      <c r="H4368" s="29"/>
    </row>
    <row r="4369" spans="1:8" s="30" customFormat="1">
      <c r="A4369" s="85">
        <v>44925</v>
      </c>
      <c r="B4369" s="65" t="s">
        <v>2055</v>
      </c>
      <c r="C4369" s="35" t="s">
        <v>21</v>
      </c>
      <c r="D4369" s="1064">
        <v>10000</v>
      </c>
      <c r="E4369" s="946"/>
      <c r="F4369" s="27">
        <f t="shared" si="70"/>
        <v>56381352</v>
      </c>
      <c r="G4369" s="1062">
        <v>3</v>
      </c>
      <c r="H4369" s="29"/>
    </row>
    <row r="4370" spans="1:8" s="30" customFormat="1">
      <c r="A4370" s="85">
        <v>44925</v>
      </c>
      <c r="B4370" s="65" t="s">
        <v>2055</v>
      </c>
      <c r="C4370" s="35" t="s">
        <v>21</v>
      </c>
      <c r="D4370" s="1064">
        <v>20000</v>
      </c>
      <c r="E4370" s="946"/>
      <c r="F4370" s="27">
        <f t="shared" si="70"/>
        <v>56401352</v>
      </c>
      <c r="G4370" s="1062">
        <v>3</v>
      </c>
      <c r="H4370" s="29"/>
    </row>
    <row r="4371" spans="1:8" s="30" customFormat="1">
      <c r="A4371" s="85">
        <v>44925</v>
      </c>
      <c r="B4371" s="65" t="s">
        <v>2055</v>
      </c>
      <c r="C4371" s="35" t="s">
        <v>21</v>
      </c>
      <c r="D4371" s="1064">
        <v>20000</v>
      </c>
      <c r="E4371" s="946"/>
      <c r="F4371" s="27">
        <f t="shared" si="70"/>
        <v>56421352</v>
      </c>
      <c r="G4371" s="1062">
        <v>3</v>
      </c>
      <c r="H4371" s="29"/>
    </row>
    <row r="4372" spans="1:8" s="30" customFormat="1">
      <c r="A4372" s="85">
        <v>44925</v>
      </c>
      <c r="B4372" s="65" t="s">
        <v>2055</v>
      </c>
      <c r="C4372" s="35" t="s">
        <v>21</v>
      </c>
      <c r="D4372" s="1064">
        <v>20000</v>
      </c>
      <c r="E4372" s="946"/>
      <c r="F4372" s="27">
        <f t="shared" si="70"/>
        <v>56441352</v>
      </c>
      <c r="G4372" s="1062">
        <v>3</v>
      </c>
      <c r="H4372" s="29"/>
    </row>
    <row r="4373" spans="1:8" s="30" customFormat="1" ht="25.5">
      <c r="A4373" s="85">
        <v>44925</v>
      </c>
      <c r="B4373" s="65" t="s">
        <v>2055</v>
      </c>
      <c r="C4373" s="423" t="s">
        <v>2453</v>
      </c>
      <c r="D4373" s="1064">
        <v>1000000</v>
      </c>
      <c r="E4373" s="946"/>
      <c r="F4373" s="27">
        <f t="shared" si="70"/>
        <v>57441352</v>
      </c>
      <c r="G4373" s="1062">
        <v>3</v>
      </c>
      <c r="H4373" s="29"/>
    </row>
    <row r="4374" spans="1:8" s="30" customFormat="1">
      <c r="A4374" s="85">
        <v>44925</v>
      </c>
      <c r="B4374" s="65" t="s">
        <v>2055</v>
      </c>
      <c r="C4374" s="35" t="s">
        <v>2063</v>
      </c>
      <c r="D4374" s="1064"/>
      <c r="E4374" s="86">
        <v>528000</v>
      </c>
      <c r="F4374" s="27">
        <f t="shared" si="70"/>
        <v>56913352</v>
      </c>
      <c r="G4374" s="60">
        <v>8</v>
      </c>
      <c r="H4374" s="29" t="s">
        <v>39</v>
      </c>
    </row>
    <row r="4375" spans="1:8" s="30" customFormat="1">
      <c r="A4375" s="85">
        <v>44925</v>
      </c>
      <c r="B4375" s="65" t="s">
        <v>2055</v>
      </c>
      <c r="C4375" s="35" t="s">
        <v>21</v>
      </c>
      <c r="D4375" s="1064">
        <v>20000</v>
      </c>
      <c r="E4375" s="946"/>
      <c r="F4375" s="27">
        <f t="shared" si="70"/>
        <v>56933352</v>
      </c>
      <c r="G4375" s="1062">
        <v>3</v>
      </c>
      <c r="H4375" s="29"/>
    </row>
    <row r="4376" spans="1:8" s="30" customFormat="1">
      <c r="A4376" s="85">
        <v>44925</v>
      </c>
      <c r="B4376" s="65" t="s">
        <v>2055</v>
      </c>
      <c r="C4376" s="35" t="s">
        <v>21</v>
      </c>
      <c r="D4376" s="1064">
        <v>10000</v>
      </c>
      <c r="E4376" s="946"/>
      <c r="F4376" s="27">
        <f t="shared" si="70"/>
        <v>56943352</v>
      </c>
      <c r="G4376" s="1062">
        <v>3</v>
      </c>
      <c r="H4376" s="29"/>
    </row>
    <row r="4377" spans="1:8" s="30" customFormat="1">
      <c r="A4377" s="85">
        <v>44925</v>
      </c>
      <c r="B4377" s="65" t="s">
        <v>2055</v>
      </c>
      <c r="C4377" s="35" t="s">
        <v>21</v>
      </c>
      <c r="D4377" s="1064">
        <v>10000</v>
      </c>
      <c r="E4377" s="946"/>
      <c r="F4377" s="27">
        <f t="shared" si="70"/>
        <v>56953352</v>
      </c>
      <c r="G4377" s="1062">
        <v>3</v>
      </c>
      <c r="H4377" s="29"/>
    </row>
    <row r="4378" spans="1:8" s="30" customFormat="1">
      <c r="A4378" s="85">
        <v>44925</v>
      </c>
      <c r="B4378" s="65" t="s">
        <v>2055</v>
      </c>
      <c r="C4378" s="35" t="s">
        <v>21</v>
      </c>
      <c r="D4378" s="1064">
        <v>10000</v>
      </c>
      <c r="E4378" s="946"/>
      <c r="F4378" s="27">
        <f t="shared" si="70"/>
        <v>56963352</v>
      </c>
      <c r="G4378" s="1062">
        <v>3</v>
      </c>
      <c r="H4378" s="29"/>
    </row>
    <row r="4379" spans="1:8" s="30" customFormat="1">
      <c r="A4379" s="85">
        <v>44925</v>
      </c>
      <c r="B4379" s="65" t="s">
        <v>2055</v>
      </c>
      <c r="C4379" s="35" t="s">
        <v>21</v>
      </c>
      <c r="D4379" s="1064">
        <v>10000</v>
      </c>
      <c r="E4379" s="946"/>
      <c r="F4379" s="27">
        <f t="shared" si="70"/>
        <v>56973352</v>
      </c>
      <c r="G4379" s="1062">
        <v>3</v>
      </c>
      <c r="H4379" s="29"/>
    </row>
    <row r="4380" spans="1:8" s="30" customFormat="1">
      <c r="A4380" s="85">
        <v>44925</v>
      </c>
      <c r="B4380" s="65" t="s">
        <v>2055</v>
      </c>
      <c r="C4380" s="35" t="s">
        <v>21</v>
      </c>
      <c r="D4380" s="1064">
        <v>20000</v>
      </c>
      <c r="E4380" s="946"/>
      <c r="F4380" s="27">
        <f t="shared" si="70"/>
        <v>56993352</v>
      </c>
      <c r="G4380" s="1062">
        <v>3</v>
      </c>
      <c r="H4380" s="29"/>
    </row>
    <row r="4381" spans="1:8" s="30" customFormat="1">
      <c r="A4381" s="85">
        <v>44925</v>
      </c>
      <c r="B4381" s="65" t="s">
        <v>2055</v>
      </c>
      <c r="C4381" s="35" t="s">
        <v>21</v>
      </c>
      <c r="D4381" s="1064">
        <v>20000</v>
      </c>
      <c r="E4381" s="946"/>
      <c r="F4381" s="27">
        <f t="shared" si="70"/>
        <v>57013352</v>
      </c>
      <c r="G4381" s="1062">
        <v>3</v>
      </c>
      <c r="H4381" s="29"/>
    </row>
    <row r="4382" spans="1:8" s="30" customFormat="1">
      <c r="A4382" s="85">
        <v>44925</v>
      </c>
      <c r="B4382" s="65" t="s">
        <v>2055</v>
      </c>
      <c r="C4382" s="35" t="s">
        <v>21</v>
      </c>
      <c r="D4382" s="1064">
        <v>20000</v>
      </c>
      <c r="E4382" s="946"/>
      <c r="F4382" s="27">
        <f t="shared" si="70"/>
        <v>57033352</v>
      </c>
      <c r="G4382" s="1062">
        <v>3</v>
      </c>
      <c r="H4382" s="29"/>
    </row>
    <row r="4383" spans="1:8" s="30" customFormat="1">
      <c r="A4383" s="85">
        <v>44925</v>
      </c>
      <c r="B4383" s="65" t="s">
        <v>2055</v>
      </c>
      <c r="C4383" s="35" t="s">
        <v>21</v>
      </c>
      <c r="D4383" s="1064">
        <v>20000</v>
      </c>
      <c r="E4383" s="946"/>
      <c r="F4383" s="27">
        <f t="shared" si="70"/>
        <v>57053352</v>
      </c>
      <c r="G4383" s="1062">
        <v>3</v>
      </c>
      <c r="H4383" s="29"/>
    </row>
    <row r="4384" spans="1:8" s="30" customFormat="1">
      <c r="A4384" s="85">
        <v>44925</v>
      </c>
      <c r="B4384" s="65" t="s">
        <v>2055</v>
      </c>
      <c r="C4384" s="35" t="s">
        <v>21</v>
      </c>
      <c r="D4384" s="1064">
        <v>10000</v>
      </c>
      <c r="E4384" s="946"/>
      <c r="F4384" s="27">
        <f t="shared" si="70"/>
        <v>57063352</v>
      </c>
      <c r="G4384" s="1062">
        <v>3</v>
      </c>
      <c r="H4384" s="29"/>
    </row>
    <row r="4385" spans="1:8" s="30" customFormat="1">
      <c r="A4385" s="85">
        <v>44925</v>
      </c>
      <c r="B4385" s="65" t="s">
        <v>2055</v>
      </c>
      <c r="C4385" s="35" t="s">
        <v>21</v>
      </c>
      <c r="D4385" s="1064">
        <v>5000</v>
      </c>
      <c r="E4385" s="946"/>
      <c r="F4385" s="27">
        <f t="shared" ref="F4385:F4412" si="71">F4384+D4385-E4385</f>
        <v>57068352</v>
      </c>
      <c r="G4385" s="1062">
        <v>3</v>
      </c>
      <c r="H4385" s="29"/>
    </row>
    <row r="4386" spans="1:8" s="30" customFormat="1">
      <c r="A4386" s="85">
        <v>44925</v>
      </c>
      <c r="B4386" s="65" t="s">
        <v>2055</v>
      </c>
      <c r="C4386" s="35" t="s">
        <v>21</v>
      </c>
      <c r="D4386" s="1064">
        <v>40000</v>
      </c>
      <c r="E4386" s="946"/>
      <c r="F4386" s="27">
        <f t="shared" si="71"/>
        <v>57108352</v>
      </c>
      <c r="G4386" s="1062">
        <v>3</v>
      </c>
      <c r="H4386" s="29"/>
    </row>
    <row r="4387" spans="1:8" s="30" customFormat="1">
      <c r="A4387" s="85">
        <v>44926</v>
      </c>
      <c r="B4387" s="65" t="s">
        <v>2056</v>
      </c>
      <c r="C4387" s="35" t="s">
        <v>21</v>
      </c>
      <c r="D4387" s="1064">
        <v>23230</v>
      </c>
      <c r="E4387" s="946"/>
      <c r="F4387" s="27">
        <f t="shared" si="71"/>
        <v>57131582</v>
      </c>
      <c r="G4387" s="1062">
        <v>3</v>
      </c>
      <c r="H4387" s="29"/>
    </row>
    <row r="4388" spans="1:8" s="30" customFormat="1">
      <c r="A4388" s="85">
        <v>44926</v>
      </c>
      <c r="B4388" s="65" t="s">
        <v>2056</v>
      </c>
      <c r="C4388" s="35" t="s">
        <v>2180</v>
      </c>
      <c r="D4388" s="1064">
        <v>300000</v>
      </c>
      <c r="E4388" s="946"/>
      <c r="F4388" s="27">
        <f t="shared" si="71"/>
        <v>57431582</v>
      </c>
      <c r="G4388" s="1062">
        <v>3</v>
      </c>
      <c r="H4388" s="29"/>
    </row>
    <row r="4389" spans="1:8" s="30" customFormat="1">
      <c r="A4389" s="85">
        <v>44926</v>
      </c>
      <c r="B4389" s="65" t="s">
        <v>2056</v>
      </c>
      <c r="C4389" s="35" t="s">
        <v>21</v>
      </c>
      <c r="D4389" s="1064">
        <v>20000</v>
      </c>
      <c r="E4389" s="946"/>
      <c r="F4389" s="27">
        <f t="shared" si="71"/>
        <v>57451582</v>
      </c>
      <c r="G4389" s="1062">
        <v>3</v>
      </c>
      <c r="H4389" s="29"/>
    </row>
    <row r="4390" spans="1:8" s="30" customFormat="1">
      <c r="A4390" s="85">
        <v>44926</v>
      </c>
      <c r="B4390" s="65" t="s">
        <v>2056</v>
      </c>
      <c r="C4390" s="35" t="s">
        <v>21</v>
      </c>
      <c r="D4390" s="1064">
        <v>10000</v>
      </c>
      <c r="E4390" s="946"/>
      <c r="F4390" s="27">
        <f t="shared" si="71"/>
        <v>57461582</v>
      </c>
      <c r="G4390" s="1062">
        <v>3</v>
      </c>
      <c r="H4390" s="29"/>
    </row>
    <row r="4391" spans="1:8" s="30" customFormat="1">
      <c r="A4391" s="85">
        <v>44926</v>
      </c>
      <c r="B4391" s="65" t="s">
        <v>2056</v>
      </c>
      <c r="C4391" s="35" t="s">
        <v>21</v>
      </c>
      <c r="D4391" s="1064">
        <v>10000</v>
      </c>
      <c r="E4391" s="946"/>
      <c r="F4391" s="27">
        <f t="shared" si="71"/>
        <v>57471582</v>
      </c>
      <c r="G4391" s="1062">
        <v>3</v>
      </c>
      <c r="H4391" s="29"/>
    </row>
    <row r="4392" spans="1:8" s="30" customFormat="1">
      <c r="A4392" s="85">
        <v>44926</v>
      </c>
      <c r="B4392" s="65" t="s">
        <v>2056</v>
      </c>
      <c r="C4392" s="35" t="s">
        <v>21</v>
      </c>
      <c r="D4392" s="1064">
        <v>10000</v>
      </c>
      <c r="E4392" s="946"/>
      <c r="F4392" s="27">
        <f t="shared" si="71"/>
        <v>57481582</v>
      </c>
      <c r="G4392" s="1062">
        <v>3</v>
      </c>
      <c r="H4392" s="29"/>
    </row>
    <row r="4393" spans="1:8" s="30" customFormat="1">
      <c r="A4393" s="85">
        <v>44926</v>
      </c>
      <c r="B4393" s="65" t="s">
        <v>2056</v>
      </c>
      <c r="C4393" s="35" t="s">
        <v>21</v>
      </c>
      <c r="D4393" s="1064">
        <v>20000</v>
      </c>
      <c r="E4393" s="946"/>
      <c r="F4393" s="27">
        <f t="shared" si="71"/>
        <v>57501582</v>
      </c>
      <c r="G4393" s="1062">
        <v>3</v>
      </c>
      <c r="H4393" s="29"/>
    </row>
    <row r="4394" spans="1:8" s="30" customFormat="1">
      <c r="A4394" s="85">
        <v>44926</v>
      </c>
      <c r="B4394" s="65" t="s">
        <v>2056</v>
      </c>
      <c r="C4394" s="35" t="s">
        <v>21</v>
      </c>
      <c r="D4394" s="1064">
        <v>20000</v>
      </c>
      <c r="E4394" s="946"/>
      <c r="F4394" s="27">
        <f t="shared" si="71"/>
        <v>57521582</v>
      </c>
      <c r="G4394" s="1062">
        <v>3</v>
      </c>
      <c r="H4394" s="29"/>
    </row>
    <row r="4395" spans="1:8" s="30" customFormat="1">
      <c r="A4395" s="85">
        <v>44926</v>
      </c>
      <c r="B4395" s="65" t="s">
        <v>2056</v>
      </c>
      <c r="C4395" s="35" t="s">
        <v>21</v>
      </c>
      <c r="D4395" s="1064">
        <v>20000</v>
      </c>
      <c r="E4395" s="946"/>
      <c r="F4395" s="27">
        <f t="shared" si="71"/>
        <v>57541582</v>
      </c>
      <c r="G4395" s="1062">
        <v>3</v>
      </c>
      <c r="H4395" s="29"/>
    </row>
    <row r="4396" spans="1:8" s="30" customFormat="1">
      <c r="A4396" s="85">
        <v>44926</v>
      </c>
      <c r="B4396" s="65" t="s">
        <v>2056</v>
      </c>
      <c r="C4396" s="35" t="s">
        <v>21</v>
      </c>
      <c r="D4396" s="1064">
        <v>20000</v>
      </c>
      <c r="E4396" s="946"/>
      <c r="F4396" s="27">
        <f t="shared" si="71"/>
        <v>57561582</v>
      </c>
      <c r="G4396" s="1062">
        <v>3</v>
      </c>
      <c r="H4396" s="29"/>
    </row>
    <row r="4397" spans="1:8" s="30" customFormat="1">
      <c r="A4397" s="85">
        <v>44926</v>
      </c>
      <c r="B4397" s="65" t="s">
        <v>2056</v>
      </c>
      <c r="C4397" s="35" t="s">
        <v>21</v>
      </c>
      <c r="D4397" s="1064">
        <v>10000</v>
      </c>
      <c r="E4397" s="946"/>
      <c r="F4397" s="27">
        <f t="shared" si="71"/>
        <v>57571582</v>
      </c>
      <c r="G4397" s="1062">
        <v>3</v>
      </c>
      <c r="H4397" s="29"/>
    </row>
    <row r="4398" spans="1:8" s="30" customFormat="1">
      <c r="A4398" s="85">
        <v>44926</v>
      </c>
      <c r="B4398" s="65" t="s">
        <v>2056</v>
      </c>
      <c r="C4398" s="35" t="s">
        <v>21</v>
      </c>
      <c r="D4398" s="1064">
        <v>20000</v>
      </c>
      <c r="E4398" s="946"/>
      <c r="F4398" s="27">
        <f t="shared" si="71"/>
        <v>57591582</v>
      </c>
      <c r="G4398" s="1062">
        <v>3</v>
      </c>
      <c r="H4398" s="29"/>
    </row>
    <row r="4399" spans="1:8" s="30" customFormat="1">
      <c r="A4399" s="85">
        <v>44926</v>
      </c>
      <c r="B4399" s="65" t="s">
        <v>2056</v>
      </c>
      <c r="C4399" s="35" t="s">
        <v>21</v>
      </c>
      <c r="D4399" s="1064">
        <v>20000</v>
      </c>
      <c r="E4399" s="946"/>
      <c r="F4399" s="27">
        <f t="shared" si="71"/>
        <v>57611582</v>
      </c>
      <c r="G4399" s="1062">
        <v>3</v>
      </c>
      <c r="H4399" s="29"/>
    </row>
    <row r="4400" spans="1:8" s="30" customFormat="1">
      <c r="A4400" s="85">
        <v>44926</v>
      </c>
      <c r="B4400" s="65" t="s">
        <v>2056</v>
      </c>
      <c r="C4400" s="35" t="s">
        <v>21</v>
      </c>
      <c r="D4400" s="1064">
        <v>10000</v>
      </c>
      <c r="E4400" s="946"/>
      <c r="F4400" s="27">
        <f t="shared" si="71"/>
        <v>57621582</v>
      </c>
      <c r="G4400" s="1062">
        <v>3</v>
      </c>
      <c r="H4400" s="29"/>
    </row>
    <row r="4401" spans="1:8" s="30" customFormat="1">
      <c r="A4401" s="85">
        <v>44926</v>
      </c>
      <c r="B4401" s="65" t="s">
        <v>2056</v>
      </c>
      <c r="C4401" s="35" t="s">
        <v>21</v>
      </c>
      <c r="D4401" s="1064">
        <v>10000</v>
      </c>
      <c r="E4401" s="946"/>
      <c r="F4401" s="27">
        <f t="shared" si="71"/>
        <v>57631582</v>
      </c>
      <c r="G4401" s="1062">
        <v>3</v>
      </c>
      <c r="H4401" s="29"/>
    </row>
    <row r="4402" spans="1:8" s="30" customFormat="1">
      <c r="A4402" s="85">
        <v>44926</v>
      </c>
      <c r="B4402" s="65" t="s">
        <v>2056</v>
      </c>
      <c r="C4402" s="35" t="s">
        <v>21</v>
      </c>
      <c r="D4402" s="1064">
        <v>10000</v>
      </c>
      <c r="E4402" s="946"/>
      <c r="F4402" s="27">
        <f t="shared" si="71"/>
        <v>57641582</v>
      </c>
      <c r="G4402" s="1062">
        <v>3</v>
      </c>
      <c r="H4402" s="29"/>
    </row>
    <row r="4403" spans="1:8" s="30" customFormat="1">
      <c r="A4403" s="85">
        <v>44926</v>
      </c>
      <c r="B4403" s="65" t="s">
        <v>2056</v>
      </c>
      <c r="C4403" s="35" t="s">
        <v>2482</v>
      </c>
      <c r="D4403" s="1064">
        <v>100000</v>
      </c>
      <c r="E4403" s="946"/>
      <c r="F4403" s="27">
        <f t="shared" si="71"/>
        <v>57741582</v>
      </c>
      <c r="G4403" s="1062">
        <v>3</v>
      </c>
      <c r="H4403" s="29"/>
    </row>
    <row r="4404" spans="1:8" s="30" customFormat="1">
      <c r="A4404" s="85">
        <v>44926</v>
      </c>
      <c r="B4404" s="65" t="s">
        <v>2056</v>
      </c>
      <c r="C4404" s="35" t="s">
        <v>21</v>
      </c>
      <c r="D4404" s="1064">
        <v>10000</v>
      </c>
      <c r="E4404" s="946"/>
      <c r="F4404" s="27">
        <f t="shared" si="71"/>
        <v>57751582</v>
      </c>
      <c r="G4404" s="1062">
        <v>3</v>
      </c>
      <c r="H4404" s="29"/>
    </row>
    <row r="4405" spans="1:8" s="30" customFormat="1">
      <c r="A4405" s="85">
        <v>44926</v>
      </c>
      <c r="B4405" s="65" t="s">
        <v>2056</v>
      </c>
      <c r="C4405" s="35" t="s">
        <v>21</v>
      </c>
      <c r="D4405" s="1064">
        <v>20000</v>
      </c>
      <c r="E4405" s="946"/>
      <c r="F4405" s="27">
        <f t="shared" si="71"/>
        <v>57771582</v>
      </c>
      <c r="G4405" s="1062">
        <v>3</v>
      </c>
      <c r="H4405" s="29"/>
    </row>
    <row r="4406" spans="1:8" s="30" customFormat="1">
      <c r="A4406" s="85">
        <v>44926</v>
      </c>
      <c r="B4406" s="65" t="s">
        <v>2056</v>
      </c>
      <c r="C4406" s="35" t="s">
        <v>21</v>
      </c>
      <c r="D4406" s="1064">
        <v>20000</v>
      </c>
      <c r="E4406" s="946"/>
      <c r="F4406" s="27">
        <f t="shared" si="71"/>
        <v>57791582</v>
      </c>
      <c r="G4406" s="1062">
        <v>3</v>
      </c>
      <c r="H4406" s="29"/>
    </row>
    <row r="4407" spans="1:8" s="30" customFormat="1">
      <c r="A4407" s="85">
        <v>44926</v>
      </c>
      <c r="B4407" s="65" t="s">
        <v>2056</v>
      </c>
      <c r="C4407" s="35" t="s">
        <v>21</v>
      </c>
      <c r="D4407" s="1064">
        <v>10000</v>
      </c>
      <c r="E4407" s="946"/>
      <c r="F4407" s="27">
        <f t="shared" si="71"/>
        <v>57801582</v>
      </c>
      <c r="G4407" s="1062">
        <v>3</v>
      </c>
      <c r="H4407" s="29"/>
    </row>
    <row r="4408" spans="1:8" s="30" customFormat="1">
      <c r="A4408" s="85">
        <v>44926</v>
      </c>
      <c r="B4408" s="65" t="s">
        <v>2056</v>
      </c>
      <c r="C4408" s="35" t="s">
        <v>21</v>
      </c>
      <c r="D4408" s="1064">
        <v>10000</v>
      </c>
      <c r="E4408" s="946"/>
      <c r="F4408" s="27">
        <f t="shared" si="71"/>
        <v>57811582</v>
      </c>
      <c r="G4408" s="1062">
        <v>3</v>
      </c>
      <c r="H4408" s="29"/>
    </row>
    <row r="4409" spans="1:8" s="30" customFormat="1">
      <c r="A4409" s="85">
        <v>44926</v>
      </c>
      <c r="B4409" s="65" t="s">
        <v>2056</v>
      </c>
      <c r="C4409" s="35" t="s">
        <v>21</v>
      </c>
      <c r="D4409" s="1064">
        <v>20000</v>
      </c>
      <c r="E4409" s="946"/>
      <c r="F4409" s="27">
        <f t="shared" si="71"/>
        <v>57831582</v>
      </c>
      <c r="G4409" s="1062">
        <v>3</v>
      </c>
      <c r="H4409" s="29"/>
    </row>
    <row r="4410" spans="1:8" s="30" customFormat="1">
      <c r="A4410" s="85">
        <v>44926</v>
      </c>
      <c r="B4410" s="65" t="s">
        <v>2056</v>
      </c>
      <c r="C4410" s="35" t="s">
        <v>21</v>
      </c>
      <c r="D4410" s="1064">
        <v>10000</v>
      </c>
      <c r="E4410" s="946"/>
      <c r="F4410" s="27">
        <f t="shared" si="71"/>
        <v>57841582</v>
      </c>
      <c r="G4410" s="1062">
        <v>3</v>
      </c>
      <c r="H4410" s="29"/>
    </row>
    <row r="4411" spans="1:8" s="30" customFormat="1">
      <c r="A4411" s="85">
        <v>44926</v>
      </c>
      <c r="B4411" s="65" t="s">
        <v>2056</v>
      </c>
      <c r="C4411" s="35" t="s">
        <v>21</v>
      </c>
      <c r="D4411" s="1064">
        <v>20000</v>
      </c>
      <c r="E4411" s="946"/>
      <c r="F4411" s="27">
        <f t="shared" si="71"/>
        <v>57861582</v>
      </c>
      <c r="G4411" s="1062">
        <v>3</v>
      </c>
      <c r="H4411" s="29"/>
    </row>
    <row r="4412" spans="1:8" s="30" customFormat="1">
      <c r="A4412" s="85">
        <v>44926</v>
      </c>
      <c r="B4412" s="65" t="s">
        <v>2056</v>
      </c>
      <c r="C4412" s="289" t="s">
        <v>2057</v>
      </c>
      <c r="D4412" s="1065">
        <v>28985</v>
      </c>
      <c r="E4412" s="946"/>
      <c r="F4412" s="27">
        <f t="shared" si="71"/>
        <v>57890567</v>
      </c>
      <c r="G4412" s="1062">
        <v>4</v>
      </c>
      <c r="H4412" s="29">
        <v>4.0999999999999996</v>
      </c>
    </row>
    <row r="4413" spans="1:8" s="30" customFormat="1">
      <c r="A4413" s="949"/>
      <c r="B4413" s="950"/>
      <c r="C4413" s="75" t="s">
        <v>1384</v>
      </c>
      <c r="D4413" s="951">
        <f>SUM(D3614:D4412)</f>
        <v>36277007</v>
      </c>
      <c r="E4413" s="951">
        <f>SUM(E3614:E4412)</f>
        <v>216260000</v>
      </c>
      <c r="F4413" s="932">
        <f>F3613+D4413-E4413</f>
        <v>57890567</v>
      </c>
      <c r="G4413" s="1066"/>
      <c r="H4413" s="29"/>
    </row>
    <row r="4414" spans="1:8" s="30" customFormat="1">
      <c r="A4414" s="940"/>
      <c r="B4414" s="941"/>
      <c r="C4414" s="927"/>
      <c r="D4414" s="942"/>
      <c r="E4414" s="942"/>
      <c r="F4414" s="97"/>
      <c r="G4414" s="1062"/>
      <c r="H4414" s="29"/>
    </row>
    <row r="4415" spans="1:8" s="30" customFormat="1" ht="13.5" thickBot="1">
      <c r="A4415" s="62"/>
      <c r="B4415" s="43"/>
      <c r="C4415" s="554"/>
      <c r="D4415" s="63"/>
      <c r="E4415" s="63"/>
      <c r="F4415" s="45"/>
      <c r="G4415" s="104"/>
      <c r="H4415" s="29"/>
    </row>
    <row r="4416" spans="1:8" s="114" customFormat="1" ht="13.5" thickTop="1">
      <c r="A4416" s="107"/>
      <c r="B4416" s="108"/>
      <c r="C4416" s="573"/>
      <c r="D4416" s="110"/>
      <c r="E4416" s="110"/>
      <c r="F4416" s="111"/>
      <c r="G4416" s="112"/>
      <c r="H4416" s="113"/>
    </row>
    <row r="4417" spans="1:8" s="114" customFormat="1" ht="15" customHeight="1">
      <c r="A4417" s="115" t="s">
        <v>160</v>
      </c>
      <c r="B4417" s="116" t="s">
        <v>161</v>
      </c>
      <c r="C4417" s="574"/>
      <c r="D4417" s="117">
        <v>1378850201</v>
      </c>
      <c r="E4417" s="117"/>
      <c r="F4417" s="118"/>
      <c r="G4417" s="112"/>
      <c r="H4417" s="113"/>
    </row>
    <row r="4418" spans="1:8" s="114" customFormat="1" ht="15" customHeight="1">
      <c r="A4418" s="115" t="s">
        <v>162</v>
      </c>
      <c r="B4418" s="119" t="s">
        <v>163</v>
      </c>
      <c r="C4418" s="573"/>
      <c r="D4418" s="117">
        <f>D4419+D4420</f>
        <v>46937574</v>
      </c>
      <c r="E4418" s="117"/>
      <c r="F4418" s="111"/>
      <c r="G4418" s="112"/>
      <c r="H4418" s="113"/>
    </row>
    <row r="4419" spans="1:8" s="114" customFormat="1" ht="15" customHeight="1">
      <c r="A4419" s="120">
        <v>4.0999999999999996</v>
      </c>
      <c r="B4419" s="121" t="s">
        <v>164</v>
      </c>
      <c r="C4419" s="109"/>
      <c r="D4419" s="123">
        <v>685519</v>
      </c>
      <c r="E4419" s="110"/>
      <c r="F4419" s="111"/>
      <c r="G4419" s="112"/>
      <c r="H4419" s="113"/>
    </row>
    <row r="4420" spans="1:8" s="114" customFormat="1" ht="15" customHeight="1">
      <c r="A4420" s="120">
        <v>4.2</v>
      </c>
      <c r="B4420" s="121" t="s">
        <v>165</v>
      </c>
      <c r="C4420" s="109"/>
      <c r="D4420" s="123">
        <f>D829</f>
        <v>46252055</v>
      </c>
      <c r="E4420" s="110"/>
      <c r="F4420" s="111"/>
      <c r="G4420" s="112"/>
      <c r="H4420" s="113"/>
    </row>
    <row r="4421" spans="1:8" s="114" customFormat="1" ht="15" customHeight="1">
      <c r="A4421" s="124" t="s">
        <v>166</v>
      </c>
      <c r="B4421" s="119" t="s">
        <v>167</v>
      </c>
      <c r="C4421" s="109"/>
      <c r="D4421" s="117"/>
      <c r="E4421" s="110"/>
      <c r="F4421" s="125"/>
      <c r="G4421" s="112"/>
      <c r="H4421" s="113"/>
    </row>
    <row r="4422" spans="1:8" s="114" customFormat="1" ht="15" customHeight="1">
      <c r="A4422" s="124" t="s">
        <v>168</v>
      </c>
      <c r="B4422" s="119" t="s">
        <v>169</v>
      </c>
      <c r="C4422" s="122"/>
      <c r="D4422" s="117"/>
      <c r="E4422" s="110"/>
      <c r="F4422" s="111"/>
      <c r="G4422" s="112"/>
      <c r="H4422" s="113"/>
    </row>
    <row r="4423" spans="1:8" s="114" customFormat="1" ht="15" customHeight="1">
      <c r="A4423" s="124"/>
      <c r="B4423" s="121" t="s">
        <v>170</v>
      </c>
      <c r="C4423" s="122"/>
      <c r="D4423" s="123"/>
      <c r="E4423" s="110"/>
      <c r="F4423" s="111"/>
      <c r="G4423" s="112"/>
      <c r="H4423" s="113"/>
    </row>
    <row r="4424" spans="1:8" s="114" customFormat="1" ht="15" customHeight="1">
      <c r="A4424" s="126"/>
      <c r="B4424" s="121" t="s">
        <v>171</v>
      </c>
      <c r="C4424" s="109"/>
      <c r="D4424" s="117"/>
      <c r="E4424" s="110"/>
      <c r="F4424" s="111"/>
      <c r="G4424" s="112"/>
      <c r="H4424" s="113"/>
    </row>
    <row r="4425" spans="1:8" s="114" customFormat="1" ht="15" customHeight="1">
      <c r="A4425" s="124" t="s">
        <v>172</v>
      </c>
      <c r="B4425" s="119" t="s">
        <v>173</v>
      </c>
      <c r="C4425" s="109"/>
      <c r="D4425" s="117">
        <v>1464100</v>
      </c>
      <c r="E4425" s="110"/>
      <c r="F4425" s="111"/>
      <c r="G4425" s="112"/>
      <c r="H4425" s="113"/>
    </row>
    <row r="4426" spans="1:8" s="114" customFormat="1">
      <c r="A4426" s="107"/>
      <c r="B4426" s="108"/>
      <c r="C4426" s="122"/>
      <c r="D4426" s="110"/>
      <c r="E4426" s="110"/>
      <c r="F4426" s="111"/>
      <c r="G4426" s="112"/>
      <c r="H4426" s="113"/>
    </row>
    <row r="4427" spans="1:8">
      <c r="A4427" s="127" t="s">
        <v>2485</v>
      </c>
      <c r="C4427" s="122"/>
      <c r="D4427" s="128"/>
      <c r="E4427" s="128"/>
      <c r="F4427" s="128"/>
      <c r="H4427" s="113"/>
    </row>
    <row r="4428" spans="1:8">
      <c r="A4428" s="127" t="s">
        <v>1482</v>
      </c>
      <c r="C4428" s="109"/>
      <c r="D4428" s="128"/>
      <c r="E4428" s="128"/>
      <c r="F4428" s="128"/>
      <c r="H4428" s="113"/>
    </row>
    <row r="4429" spans="1:8">
      <c r="A4429" s="127"/>
      <c r="C4429" s="109"/>
      <c r="D4429" s="128"/>
      <c r="E4429" s="128"/>
      <c r="F4429" s="128"/>
      <c r="H4429" s="113"/>
    </row>
    <row r="4430" spans="1:8">
      <c r="F4430" s="7" t="s">
        <v>2483</v>
      </c>
      <c r="G4430" s="130"/>
      <c r="H4430" s="113"/>
    </row>
    <row r="4431" spans="1:8">
      <c r="A4431" s="1393" t="s">
        <v>174</v>
      </c>
      <c r="B4431" s="1393"/>
      <c r="F4431" s="5" t="s">
        <v>175</v>
      </c>
      <c r="G4431" s="130"/>
      <c r="H4431" s="113"/>
    </row>
    <row r="4432" spans="1:8">
      <c r="A4432" s="1394" t="s">
        <v>176</v>
      </c>
      <c r="B4432" s="1394"/>
      <c r="F4432" s="7" t="s">
        <v>177</v>
      </c>
      <c r="G4432" s="130"/>
    </row>
    <row r="4433" spans="1:237">
      <c r="A4433" s="133"/>
      <c r="B4433" s="133"/>
      <c r="D4433" s="133"/>
      <c r="E4433" s="135"/>
      <c r="F4433" s="133"/>
    </row>
    <row r="4434" spans="1:237">
      <c r="A4434" s="133"/>
      <c r="B4434" s="133"/>
      <c r="C4434" s="131"/>
      <c r="D4434" s="133"/>
      <c r="E4434" s="135"/>
      <c r="F4434" s="133"/>
    </row>
    <row r="4435" spans="1:237">
      <c r="A4435" s="133"/>
      <c r="B4435" s="133"/>
      <c r="C4435" s="132"/>
      <c r="D4435" s="133"/>
      <c r="E4435" s="135"/>
      <c r="F4435" s="133"/>
    </row>
    <row r="4436" spans="1:237" s="5" customFormat="1">
      <c r="A4436" s="133"/>
      <c r="B4436" s="133"/>
      <c r="C4436" s="134"/>
      <c r="D4436" s="133"/>
      <c r="E4436" s="133"/>
      <c r="F4436" s="133"/>
      <c r="H4436" s="4"/>
      <c r="I4436" s="4"/>
      <c r="J4436" s="4"/>
      <c r="K4436" s="4"/>
      <c r="L4436" s="4"/>
      <c r="M4436" s="4"/>
      <c r="N4436" s="4"/>
      <c r="O4436" s="4"/>
      <c r="P4436" s="4"/>
      <c r="Q4436" s="4"/>
      <c r="R4436" s="4"/>
      <c r="S4436" s="4"/>
      <c r="T4436" s="4"/>
      <c r="U4436" s="4"/>
      <c r="V4436" s="4"/>
      <c r="W4436" s="4"/>
      <c r="X4436" s="4"/>
      <c r="Y4436" s="4"/>
      <c r="Z4436" s="4"/>
      <c r="AA4436" s="4"/>
      <c r="AB4436" s="4"/>
      <c r="AC4436" s="4"/>
      <c r="AD4436" s="4"/>
      <c r="AE4436" s="4"/>
      <c r="AF4436" s="4"/>
      <c r="AG4436" s="4"/>
      <c r="AH4436" s="4"/>
      <c r="AI4436" s="4"/>
      <c r="AJ4436" s="4"/>
      <c r="AK4436" s="4"/>
      <c r="AL4436" s="4"/>
      <c r="AM4436" s="4"/>
      <c r="AN4436" s="4"/>
      <c r="AO4436" s="4"/>
      <c r="AP4436" s="4"/>
      <c r="AQ4436" s="4"/>
      <c r="AR4436" s="4"/>
      <c r="AS4436" s="4"/>
      <c r="AT4436" s="4"/>
      <c r="AU4436" s="4"/>
      <c r="AV4436" s="4"/>
      <c r="AW4436" s="4"/>
      <c r="AX4436" s="4"/>
      <c r="AY4436" s="4"/>
      <c r="AZ4436" s="4"/>
      <c r="BA4436" s="4"/>
      <c r="BB4436" s="4"/>
      <c r="BC4436" s="4"/>
      <c r="BD4436" s="4"/>
      <c r="BE4436" s="4"/>
      <c r="BF4436" s="4"/>
      <c r="BG4436" s="4"/>
      <c r="BH4436" s="4"/>
      <c r="BI4436" s="4"/>
      <c r="BJ4436" s="4"/>
      <c r="BK4436" s="4"/>
      <c r="BL4436" s="4"/>
      <c r="BM4436" s="4"/>
      <c r="BN4436" s="4"/>
      <c r="BO4436" s="4"/>
      <c r="BP4436" s="4"/>
      <c r="BQ4436" s="4"/>
      <c r="BR4436" s="4"/>
      <c r="BS4436" s="4"/>
      <c r="BT4436" s="4"/>
      <c r="BU4436" s="4"/>
      <c r="BV4436" s="4"/>
      <c r="BW4436" s="4"/>
      <c r="BX4436" s="4"/>
      <c r="BY4436" s="4"/>
      <c r="BZ4436" s="4"/>
      <c r="CA4436" s="4"/>
      <c r="CB4436" s="4"/>
      <c r="CC4436" s="4"/>
      <c r="CD4436" s="4"/>
      <c r="CE4436" s="4"/>
      <c r="CF4436" s="4"/>
      <c r="CG4436" s="4"/>
      <c r="CH4436" s="4"/>
      <c r="CI4436" s="4"/>
      <c r="CJ4436" s="4"/>
      <c r="CK4436" s="4"/>
      <c r="CL4436" s="4"/>
      <c r="CM4436" s="4"/>
      <c r="CN4436" s="4"/>
      <c r="CO4436" s="4"/>
      <c r="CP4436" s="4"/>
      <c r="CQ4436" s="4"/>
      <c r="CR4436" s="4"/>
      <c r="CS4436" s="4"/>
      <c r="CT4436" s="4"/>
      <c r="CU4436" s="4"/>
      <c r="CV4436" s="4"/>
      <c r="CW4436" s="4"/>
      <c r="CX4436" s="4"/>
      <c r="CY4436" s="4"/>
      <c r="CZ4436" s="4"/>
      <c r="DA4436" s="4"/>
      <c r="DB4436" s="4"/>
      <c r="DC4436" s="4"/>
      <c r="DD4436" s="4"/>
      <c r="DE4436" s="4"/>
      <c r="DF4436" s="4"/>
      <c r="DG4436" s="4"/>
      <c r="DH4436" s="4"/>
      <c r="DI4436" s="4"/>
      <c r="DJ4436" s="4"/>
      <c r="DK4436" s="4"/>
      <c r="DL4436" s="4"/>
      <c r="DM4436" s="4"/>
      <c r="DN4436" s="4"/>
      <c r="DO4436" s="4"/>
      <c r="DP4436" s="4"/>
      <c r="DQ4436" s="4"/>
      <c r="DR4436" s="4"/>
      <c r="DS4436" s="4"/>
      <c r="DT4436" s="4"/>
      <c r="DU4436" s="4"/>
      <c r="DV4436" s="4"/>
      <c r="DW4436" s="4"/>
      <c r="DX4436" s="4"/>
      <c r="DY4436" s="4"/>
      <c r="DZ4436" s="4"/>
      <c r="EA4436" s="4"/>
      <c r="EB4436" s="4"/>
      <c r="EC4436" s="4"/>
      <c r="ED4436" s="4"/>
      <c r="EE4436" s="4"/>
      <c r="EF4436" s="4"/>
      <c r="EG4436" s="4"/>
      <c r="EH4436" s="4"/>
      <c r="EI4436" s="4"/>
      <c r="EJ4436" s="4"/>
      <c r="EK4436" s="4"/>
      <c r="EL4436" s="4"/>
      <c r="EM4436" s="4"/>
      <c r="EN4436" s="4"/>
      <c r="EO4436" s="4"/>
      <c r="EP4436" s="4"/>
      <c r="EQ4436" s="4"/>
      <c r="ER4436" s="4"/>
      <c r="ES4436" s="4"/>
      <c r="ET4436" s="4"/>
      <c r="EU4436" s="4"/>
      <c r="EV4436" s="4"/>
      <c r="EW4436" s="4"/>
      <c r="EX4436" s="4"/>
      <c r="EY4436" s="4"/>
      <c r="EZ4436" s="4"/>
      <c r="FA4436" s="4"/>
      <c r="FB4436" s="4"/>
      <c r="FC4436" s="4"/>
      <c r="FD4436" s="4"/>
      <c r="FE4436" s="4"/>
      <c r="FF4436" s="4"/>
      <c r="FG4436" s="4"/>
      <c r="FH4436" s="4"/>
      <c r="FI4436" s="4"/>
      <c r="FJ4436" s="4"/>
      <c r="FK4436" s="4"/>
      <c r="FL4436" s="4"/>
      <c r="FM4436" s="4"/>
      <c r="FN4436" s="4"/>
      <c r="FO4436" s="4"/>
      <c r="FP4436" s="4"/>
      <c r="FQ4436" s="4"/>
      <c r="FR4436" s="4"/>
      <c r="FS4436" s="4"/>
      <c r="FT4436" s="4"/>
      <c r="FU4436" s="4"/>
      <c r="FV4436" s="4"/>
      <c r="FW4436" s="4"/>
      <c r="FX4436" s="4"/>
      <c r="FY4436" s="4"/>
      <c r="FZ4436" s="4"/>
      <c r="GA4436" s="4"/>
      <c r="GB4436" s="4"/>
      <c r="GC4436" s="4"/>
      <c r="GD4436" s="4"/>
      <c r="GE4436" s="4"/>
      <c r="GF4436" s="4"/>
      <c r="GG4436" s="4"/>
      <c r="GH4436" s="4"/>
      <c r="GI4436" s="4"/>
      <c r="GJ4436" s="4"/>
      <c r="GK4436" s="4"/>
      <c r="GL4436" s="4"/>
      <c r="GM4436" s="4"/>
      <c r="GN4436" s="4"/>
      <c r="GO4436" s="4"/>
      <c r="GP4436" s="4"/>
      <c r="GQ4436" s="4"/>
      <c r="GR4436" s="4"/>
      <c r="GS4436" s="4"/>
      <c r="GT4436" s="4"/>
      <c r="GU4436" s="4"/>
      <c r="GV4436" s="4"/>
      <c r="GW4436" s="4"/>
      <c r="GX4436" s="4"/>
      <c r="GY4436" s="4"/>
      <c r="GZ4436" s="4"/>
      <c r="HA4436" s="4"/>
      <c r="HB4436" s="4"/>
      <c r="HC4436" s="4"/>
      <c r="HD4436" s="4"/>
      <c r="HE4436" s="4"/>
      <c r="HF4436" s="4"/>
      <c r="HG4436" s="4"/>
      <c r="HH4436" s="4"/>
      <c r="HI4436" s="4"/>
      <c r="HJ4436" s="4"/>
      <c r="HK4436" s="4"/>
      <c r="HL4436" s="4"/>
      <c r="HM4436" s="4"/>
      <c r="HN4436" s="4"/>
      <c r="HO4436" s="4"/>
      <c r="HP4436" s="4"/>
      <c r="HQ4436" s="4"/>
      <c r="HR4436" s="4"/>
      <c r="HS4436" s="4"/>
      <c r="HT4436" s="4"/>
      <c r="HU4436" s="4"/>
      <c r="HV4436" s="4"/>
      <c r="HW4436" s="4"/>
      <c r="HX4436" s="4"/>
      <c r="HY4436" s="4"/>
      <c r="HZ4436" s="4"/>
      <c r="IA4436" s="4"/>
      <c r="IB4436" s="4"/>
      <c r="IC4436" s="4"/>
    </row>
    <row r="4437" spans="1:237" s="5" customFormat="1">
      <c r="A4437" s="133"/>
      <c r="B4437" s="133"/>
      <c r="C4437" s="134"/>
      <c r="D4437" s="133"/>
      <c r="E4437" s="133"/>
      <c r="F4437" s="133"/>
      <c r="H4437" s="4"/>
      <c r="I4437" s="4"/>
      <c r="J4437" s="4"/>
      <c r="K4437" s="4"/>
      <c r="L4437" s="4"/>
      <c r="M4437" s="4"/>
      <c r="N4437" s="4"/>
      <c r="O4437" s="4"/>
      <c r="P4437" s="4"/>
      <c r="Q4437" s="4"/>
      <c r="R4437" s="4"/>
      <c r="S4437" s="4"/>
      <c r="T4437" s="4"/>
      <c r="U4437" s="4"/>
      <c r="V4437" s="4"/>
      <c r="W4437" s="4"/>
      <c r="X4437" s="4"/>
      <c r="Y4437" s="4"/>
      <c r="Z4437" s="4"/>
      <c r="AA4437" s="4"/>
      <c r="AB4437" s="4"/>
      <c r="AC4437" s="4"/>
      <c r="AD4437" s="4"/>
      <c r="AE4437" s="4"/>
      <c r="AF4437" s="4"/>
      <c r="AG4437" s="4"/>
      <c r="AH4437" s="4"/>
      <c r="AI4437" s="4"/>
      <c r="AJ4437" s="4"/>
      <c r="AK4437" s="4"/>
      <c r="AL4437" s="4"/>
      <c r="AM4437" s="4"/>
      <c r="AN4437" s="4"/>
      <c r="AO4437" s="4"/>
      <c r="AP4437" s="4"/>
      <c r="AQ4437" s="4"/>
      <c r="AR4437" s="4"/>
      <c r="AS4437" s="4"/>
      <c r="AT4437" s="4"/>
      <c r="AU4437" s="4"/>
      <c r="AV4437" s="4"/>
      <c r="AW4437" s="4"/>
      <c r="AX4437" s="4"/>
      <c r="AY4437" s="4"/>
      <c r="AZ4437" s="4"/>
      <c r="BA4437" s="4"/>
      <c r="BB4437" s="4"/>
      <c r="BC4437" s="4"/>
      <c r="BD4437" s="4"/>
      <c r="BE4437" s="4"/>
      <c r="BF4437" s="4"/>
      <c r="BG4437" s="4"/>
      <c r="BH4437" s="4"/>
      <c r="BI4437" s="4"/>
      <c r="BJ4437" s="4"/>
      <c r="BK4437" s="4"/>
      <c r="BL4437" s="4"/>
      <c r="BM4437" s="4"/>
      <c r="BN4437" s="4"/>
      <c r="BO4437" s="4"/>
      <c r="BP4437" s="4"/>
      <c r="BQ4437" s="4"/>
      <c r="BR4437" s="4"/>
      <c r="BS4437" s="4"/>
      <c r="BT4437" s="4"/>
      <c r="BU4437" s="4"/>
      <c r="BV4437" s="4"/>
      <c r="BW4437" s="4"/>
      <c r="BX4437" s="4"/>
      <c r="BY4437" s="4"/>
      <c r="BZ4437" s="4"/>
      <c r="CA4437" s="4"/>
      <c r="CB4437" s="4"/>
      <c r="CC4437" s="4"/>
      <c r="CD4437" s="4"/>
      <c r="CE4437" s="4"/>
      <c r="CF4437" s="4"/>
      <c r="CG4437" s="4"/>
      <c r="CH4437" s="4"/>
      <c r="CI4437" s="4"/>
      <c r="CJ4437" s="4"/>
      <c r="CK4437" s="4"/>
      <c r="CL4437" s="4"/>
      <c r="CM4437" s="4"/>
      <c r="CN4437" s="4"/>
      <c r="CO4437" s="4"/>
      <c r="CP4437" s="4"/>
      <c r="CQ4437" s="4"/>
      <c r="CR4437" s="4"/>
      <c r="CS4437" s="4"/>
      <c r="CT4437" s="4"/>
      <c r="CU4437" s="4"/>
      <c r="CV4437" s="4"/>
      <c r="CW4437" s="4"/>
      <c r="CX4437" s="4"/>
      <c r="CY4437" s="4"/>
      <c r="CZ4437" s="4"/>
      <c r="DA4437" s="4"/>
      <c r="DB4437" s="4"/>
      <c r="DC4437" s="4"/>
      <c r="DD4437" s="4"/>
      <c r="DE4437" s="4"/>
      <c r="DF4437" s="4"/>
      <c r="DG4437" s="4"/>
      <c r="DH4437" s="4"/>
      <c r="DI4437" s="4"/>
      <c r="DJ4437" s="4"/>
      <c r="DK4437" s="4"/>
      <c r="DL4437" s="4"/>
      <c r="DM4437" s="4"/>
      <c r="DN4437" s="4"/>
      <c r="DO4437" s="4"/>
      <c r="DP4437" s="4"/>
      <c r="DQ4437" s="4"/>
      <c r="DR4437" s="4"/>
      <c r="DS4437" s="4"/>
      <c r="DT4437" s="4"/>
      <c r="DU4437" s="4"/>
      <c r="DV4437" s="4"/>
      <c r="DW4437" s="4"/>
      <c r="DX4437" s="4"/>
      <c r="DY4437" s="4"/>
      <c r="DZ4437" s="4"/>
      <c r="EA4437" s="4"/>
      <c r="EB4437" s="4"/>
      <c r="EC4437" s="4"/>
      <c r="ED4437" s="4"/>
      <c r="EE4437" s="4"/>
      <c r="EF4437" s="4"/>
      <c r="EG4437" s="4"/>
      <c r="EH4437" s="4"/>
      <c r="EI4437" s="4"/>
      <c r="EJ4437" s="4"/>
      <c r="EK4437" s="4"/>
      <c r="EL4437" s="4"/>
      <c r="EM4437" s="4"/>
      <c r="EN4437" s="4"/>
      <c r="EO4437" s="4"/>
      <c r="EP4437" s="4"/>
      <c r="EQ4437" s="4"/>
      <c r="ER4437" s="4"/>
      <c r="ES4437" s="4"/>
      <c r="ET4437" s="4"/>
      <c r="EU4437" s="4"/>
      <c r="EV4437" s="4"/>
      <c r="EW4437" s="4"/>
      <c r="EX4437" s="4"/>
      <c r="EY4437" s="4"/>
      <c r="EZ4437" s="4"/>
      <c r="FA4437" s="4"/>
      <c r="FB4437" s="4"/>
      <c r="FC4437" s="4"/>
      <c r="FD4437" s="4"/>
      <c r="FE4437" s="4"/>
      <c r="FF4437" s="4"/>
      <c r="FG4437" s="4"/>
      <c r="FH4437" s="4"/>
      <c r="FI4437" s="4"/>
      <c r="FJ4437" s="4"/>
      <c r="FK4437" s="4"/>
      <c r="FL4437" s="4"/>
      <c r="FM4437" s="4"/>
      <c r="FN4437" s="4"/>
      <c r="FO4437" s="4"/>
      <c r="FP4437" s="4"/>
      <c r="FQ4437" s="4"/>
      <c r="FR4437" s="4"/>
      <c r="FS4437" s="4"/>
      <c r="FT4437" s="4"/>
      <c r="FU4437" s="4"/>
      <c r="FV4437" s="4"/>
      <c r="FW4437" s="4"/>
      <c r="FX4437" s="4"/>
      <c r="FY4437" s="4"/>
      <c r="FZ4437" s="4"/>
      <c r="GA4437" s="4"/>
      <c r="GB4437" s="4"/>
      <c r="GC4437" s="4"/>
      <c r="GD4437" s="4"/>
      <c r="GE4437" s="4"/>
      <c r="GF4437" s="4"/>
      <c r="GG4437" s="4"/>
      <c r="GH4437" s="4"/>
      <c r="GI4437" s="4"/>
      <c r="GJ4437" s="4"/>
      <c r="GK4437" s="4"/>
      <c r="GL4437" s="4"/>
      <c r="GM4437" s="4"/>
      <c r="GN4437" s="4"/>
      <c r="GO4437" s="4"/>
      <c r="GP4437" s="4"/>
      <c r="GQ4437" s="4"/>
      <c r="GR4437" s="4"/>
      <c r="GS4437" s="4"/>
      <c r="GT4437" s="4"/>
      <c r="GU4437" s="4"/>
      <c r="GV4437" s="4"/>
      <c r="GW4437" s="4"/>
      <c r="GX4437" s="4"/>
      <c r="GY4437" s="4"/>
      <c r="GZ4437" s="4"/>
      <c r="HA4437" s="4"/>
      <c r="HB4437" s="4"/>
      <c r="HC4437" s="4"/>
      <c r="HD4437" s="4"/>
      <c r="HE4437" s="4"/>
      <c r="HF4437" s="4"/>
      <c r="HG4437" s="4"/>
      <c r="HH4437" s="4"/>
      <c r="HI4437" s="4"/>
      <c r="HJ4437" s="4"/>
      <c r="HK4437" s="4"/>
      <c r="HL4437" s="4"/>
      <c r="HM4437" s="4"/>
      <c r="HN4437" s="4"/>
      <c r="HO4437" s="4"/>
      <c r="HP4437" s="4"/>
      <c r="HQ4437" s="4"/>
      <c r="HR4437" s="4"/>
      <c r="HS4437" s="4"/>
      <c r="HT4437" s="4"/>
      <c r="HU4437" s="4"/>
      <c r="HV4437" s="4"/>
      <c r="HW4437" s="4"/>
      <c r="HX4437" s="4"/>
      <c r="HY4437" s="4"/>
      <c r="HZ4437" s="4"/>
      <c r="IA4437" s="4"/>
      <c r="IB4437" s="4"/>
      <c r="IC4437" s="4"/>
    </row>
    <row r="4438" spans="1:237" s="5" customFormat="1">
      <c r="A4438" s="1343" t="s">
        <v>178</v>
      </c>
      <c r="B4438" s="1343"/>
      <c r="C4438" s="134"/>
      <c r="D4438" s="133"/>
      <c r="F4438" s="1027" t="s">
        <v>179</v>
      </c>
      <c r="H4438" s="4"/>
      <c r="I4438" s="4"/>
      <c r="J4438" s="4"/>
      <c r="K4438" s="4"/>
      <c r="L4438" s="4"/>
      <c r="M4438" s="4"/>
      <c r="N4438" s="4"/>
      <c r="O4438" s="4"/>
      <c r="P4438" s="4"/>
      <c r="Q4438" s="4"/>
      <c r="R4438" s="4"/>
      <c r="S4438" s="4"/>
      <c r="T4438" s="4"/>
      <c r="U4438" s="4"/>
      <c r="V4438" s="4"/>
      <c r="W4438" s="4"/>
      <c r="X4438" s="4"/>
      <c r="Y4438" s="4"/>
      <c r="Z4438" s="4"/>
      <c r="AA4438" s="4"/>
      <c r="AB4438" s="4"/>
      <c r="AC4438" s="4"/>
      <c r="AD4438" s="4"/>
      <c r="AE4438" s="4"/>
      <c r="AF4438" s="4"/>
      <c r="AG4438" s="4"/>
      <c r="AH4438" s="4"/>
      <c r="AI4438" s="4"/>
      <c r="AJ4438" s="4"/>
      <c r="AK4438" s="4"/>
      <c r="AL4438" s="4"/>
      <c r="AM4438" s="4"/>
      <c r="AN4438" s="4"/>
      <c r="AO4438" s="4"/>
      <c r="AP4438" s="4"/>
      <c r="AQ4438" s="4"/>
      <c r="AR4438" s="4"/>
      <c r="AS4438" s="4"/>
      <c r="AT4438" s="4"/>
      <c r="AU4438" s="4"/>
      <c r="AV4438" s="4"/>
      <c r="AW4438" s="4"/>
      <c r="AX4438" s="4"/>
      <c r="AY4438" s="4"/>
      <c r="AZ4438" s="4"/>
      <c r="BA4438" s="4"/>
      <c r="BB4438" s="4"/>
      <c r="BC4438" s="4"/>
      <c r="BD4438" s="4"/>
      <c r="BE4438" s="4"/>
      <c r="BF4438" s="4"/>
      <c r="BG4438" s="4"/>
      <c r="BH4438" s="4"/>
      <c r="BI4438" s="4"/>
      <c r="BJ4438" s="4"/>
      <c r="BK4438" s="4"/>
      <c r="BL4438" s="4"/>
      <c r="BM4438" s="4"/>
      <c r="BN4438" s="4"/>
      <c r="BO4438" s="4"/>
      <c r="BP4438" s="4"/>
      <c r="BQ4438" s="4"/>
      <c r="BR4438" s="4"/>
      <c r="BS4438" s="4"/>
      <c r="BT4438" s="4"/>
      <c r="BU4438" s="4"/>
      <c r="BV4438" s="4"/>
      <c r="BW4438" s="4"/>
      <c r="BX4438" s="4"/>
      <c r="BY4438" s="4"/>
      <c r="BZ4438" s="4"/>
      <c r="CA4438" s="4"/>
      <c r="CB4438" s="4"/>
      <c r="CC4438" s="4"/>
      <c r="CD4438" s="4"/>
      <c r="CE4438" s="4"/>
      <c r="CF4438" s="4"/>
      <c r="CG4438" s="4"/>
      <c r="CH4438" s="4"/>
      <c r="CI4438" s="4"/>
      <c r="CJ4438" s="4"/>
      <c r="CK4438" s="4"/>
      <c r="CL4438" s="4"/>
      <c r="CM4438" s="4"/>
      <c r="CN4438" s="4"/>
      <c r="CO4438" s="4"/>
      <c r="CP4438" s="4"/>
      <c r="CQ4438" s="4"/>
      <c r="CR4438" s="4"/>
      <c r="CS4438" s="4"/>
      <c r="CT4438" s="4"/>
      <c r="CU4438" s="4"/>
      <c r="CV4438" s="4"/>
      <c r="CW4438" s="4"/>
      <c r="CX4438" s="4"/>
      <c r="CY4438" s="4"/>
      <c r="CZ4438" s="4"/>
      <c r="DA4438" s="4"/>
      <c r="DB4438" s="4"/>
      <c r="DC4438" s="4"/>
      <c r="DD4438" s="4"/>
      <c r="DE4438" s="4"/>
      <c r="DF4438" s="4"/>
      <c r="DG4438" s="4"/>
      <c r="DH4438" s="4"/>
      <c r="DI4438" s="4"/>
      <c r="DJ4438" s="4"/>
      <c r="DK4438" s="4"/>
      <c r="DL4438" s="4"/>
      <c r="DM4438" s="4"/>
      <c r="DN4438" s="4"/>
      <c r="DO4438" s="4"/>
      <c r="DP4438" s="4"/>
      <c r="DQ4438" s="4"/>
      <c r="DR4438" s="4"/>
      <c r="DS4438" s="4"/>
      <c r="DT4438" s="4"/>
      <c r="DU4438" s="4"/>
      <c r="DV4438" s="4"/>
      <c r="DW4438" s="4"/>
      <c r="DX4438" s="4"/>
      <c r="DY4438" s="4"/>
      <c r="DZ4438" s="4"/>
      <c r="EA4438" s="4"/>
      <c r="EB4438" s="4"/>
      <c r="EC4438" s="4"/>
      <c r="ED4438" s="4"/>
      <c r="EE4438" s="4"/>
      <c r="EF4438" s="4"/>
      <c r="EG4438" s="4"/>
      <c r="EH4438" s="4"/>
      <c r="EI4438" s="4"/>
      <c r="EJ4438" s="4"/>
      <c r="EK4438" s="4"/>
      <c r="EL4438" s="4"/>
      <c r="EM4438" s="4"/>
      <c r="EN4438" s="4"/>
      <c r="EO4438" s="4"/>
      <c r="EP4438" s="4"/>
      <c r="EQ4438" s="4"/>
      <c r="ER4438" s="4"/>
      <c r="ES4438" s="4"/>
      <c r="ET4438" s="4"/>
      <c r="EU4438" s="4"/>
      <c r="EV4438" s="4"/>
      <c r="EW4438" s="4"/>
      <c r="EX4438" s="4"/>
      <c r="EY4438" s="4"/>
      <c r="EZ4438" s="4"/>
      <c r="FA4438" s="4"/>
      <c r="FB4438" s="4"/>
      <c r="FC4438" s="4"/>
      <c r="FD4438" s="4"/>
      <c r="FE4438" s="4"/>
      <c r="FF4438" s="4"/>
      <c r="FG4438" s="4"/>
      <c r="FH4438" s="4"/>
      <c r="FI4438" s="4"/>
      <c r="FJ4438" s="4"/>
      <c r="FK4438" s="4"/>
      <c r="FL4438" s="4"/>
      <c r="FM4438" s="4"/>
      <c r="FN4438" s="4"/>
      <c r="FO4438" s="4"/>
      <c r="FP4438" s="4"/>
      <c r="FQ4438" s="4"/>
      <c r="FR4438" s="4"/>
      <c r="FS4438" s="4"/>
      <c r="FT4438" s="4"/>
      <c r="FU4438" s="4"/>
      <c r="FV4438" s="4"/>
      <c r="FW4438" s="4"/>
      <c r="FX4438" s="4"/>
      <c r="FY4438" s="4"/>
      <c r="FZ4438" s="4"/>
      <c r="GA4438" s="4"/>
      <c r="GB4438" s="4"/>
      <c r="GC4438" s="4"/>
      <c r="GD4438" s="4"/>
      <c r="GE4438" s="4"/>
      <c r="GF4438" s="4"/>
      <c r="GG4438" s="4"/>
      <c r="GH4438" s="4"/>
      <c r="GI4438" s="4"/>
      <c r="GJ4438" s="4"/>
      <c r="GK4438" s="4"/>
      <c r="GL4438" s="4"/>
      <c r="GM4438" s="4"/>
      <c r="GN4438" s="4"/>
      <c r="GO4438" s="4"/>
      <c r="GP4438" s="4"/>
      <c r="GQ4438" s="4"/>
      <c r="GR4438" s="4"/>
      <c r="GS4438" s="4"/>
      <c r="GT4438" s="4"/>
      <c r="GU4438" s="4"/>
      <c r="GV4438" s="4"/>
      <c r="GW4438" s="4"/>
      <c r="GX4438" s="4"/>
      <c r="GY4438" s="4"/>
      <c r="GZ4438" s="4"/>
      <c r="HA4438" s="4"/>
      <c r="HB4438" s="4"/>
      <c r="HC4438" s="4"/>
      <c r="HD4438" s="4"/>
      <c r="HE4438" s="4"/>
      <c r="HF4438" s="4"/>
      <c r="HG4438" s="4"/>
      <c r="HH4438" s="4"/>
      <c r="HI4438" s="4"/>
      <c r="HJ4438" s="4"/>
      <c r="HK4438" s="4"/>
      <c r="HL4438" s="4"/>
      <c r="HM4438" s="4"/>
      <c r="HN4438" s="4"/>
      <c r="HO4438" s="4"/>
      <c r="HP4438" s="4"/>
      <c r="HQ4438" s="4"/>
      <c r="HR4438" s="4"/>
      <c r="HS4438" s="4"/>
      <c r="HT4438" s="4"/>
      <c r="HU4438" s="4"/>
      <c r="HV4438" s="4"/>
      <c r="HW4438" s="4"/>
      <c r="HX4438" s="4"/>
      <c r="HY4438" s="4"/>
      <c r="HZ4438" s="4"/>
      <c r="IA4438" s="4"/>
      <c r="IB4438" s="4"/>
      <c r="IC4438" s="4"/>
    </row>
    <row r="4439" spans="1:237">
      <c r="C4439" s="134"/>
      <c r="D4439" s="128"/>
    </row>
    <row r="4440" spans="1:237">
      <c r="C4440" s="134"/>
      <c r="D4440" s="128"/>
    </row>
    <row r="4441" spans="1:237">
      <c r="C4441" s="134"/>
      <c r="D4441" s="128"/>
    </row>
    <row r="4442" spans="1:237">
      <c r="D4442" s="128"/>
    </row>
    <row r="4443" spans="1:237">
      <c r="D4443" s="128"/>
    </row>
    <row r="4444" spans="1:237">
      <c r="D4444" s="128"/>
    </row>
    <row r="4445" spans="1:237">
      <c r="D4445" s="128"/>
    </row>
  </sheetData>
  <autoFilter ref="A11:G4414">
    <filterColumn colId="0" showButton="0"/>
    <filterColumn colId="3" showButton="0"/>
    <filterColumn colId="4" showButton="0"/>
  </autoFilter>
  <mergeCells count="9">
    <mergeCell ref="A4438:B4438"/>
    <mergeCell ref="A4431:B4431"/>
    <mergeCell ref="A4432:B4432"/>
    <mergeCell ref="H11:H12"/>
    <mergeCell ref="A5:G5"/>
    <mergeCell ref="A11:B11"/>
    <mergeCell ref="C11:C12"/>
    <mergeCell ref="D11:F11"/>
    <mergeCell ref="G11:G12"/>
  </mergeCells>
  <pageMargins left="0.5" right="0.2" top="0.5" bottom="0.5" header="0.3" footer="0.3"/>
  <pageSetup paperSize="9" scale="76" orientation="portrait" r:id="rId1"/>
  <headerFooter alignWithMargins="0">
    <oddFooter>&amp;R&amp;P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L71"/>
  <sheetViews>
    <sheetView workbookViewId="0">
      <selection activeCell="M23" sqref="M23"/>
    </sheetView>
  </sheetViews>
  <sheetFormatPr defaultRowHeight="12.75"/>
  <cols>
    <col min="1" max="1" width="14.7109375" style="142" customWidth="1"/>
    <col min="2" max="2" width="10.7109375" style="142" customWidth="1"/>
    <col min="3" max="3" width="40.7109375" style="239" customWidth="1"/>
    <col min="4" max="4" width="12.7109375" style="142" customWidth="1"/>
    <col min="5" max="5" width="12.7109375" style="176" customWidth="1"/>
    <col min="6" max="6" width="12.7109375" style="142" customWidth="1"/>
    <col min="7" max="7" width="7.7109375" style="142" customWidth="1"/>
    <col min="8" max="8" width="10.140625" style="142" hidden="1" customWidth="1"/>
    <col min="9" max="10" width="0" style="142" hidden="1" customWidth="1"/>
    <col min="11" max="16384" width="9.140625" style="142"/>
  </cols>
  <sheetData>
    <row r="1" spans="1:12">
      <c r="A1" s="671" t="s">
        <v>362</v>
      </c>
      <c r="B1" s="409"/>
      <c r="E1" s="272" t="s">
        <v>1423</v>
      </c>
      <c r="G1" s="410"/>
    </row>
    <row r="2" spans="1:12">
      <c r="A2" s="672" t="s">
        <v>1</v>
      </c>
      <c r="B2" s="409"/>
      <c r="E2" s="1032" t="s">
        <v>415</v>
      </c>
      <c r="G2" s="410"/>
    </row>
    <row r="3" spans="1:12">
      <c r="A3" s="671"/>
      <c r="B3" s="409"/>
      <c r="E3" s="1032" t="s">
        <v>3</v>
      </c>
      <c r="G3" s="410"/>
    </row>
    <row r="4" spans="1:12">
      <c r="A4" s="671"/>
      <c r="B4" s="409"/>
      <c r="G4" s="140"/>
    </row>
    <row r="5" spans="1:12" ht="15.75">
      <c r="A5" s="1406" t="s">
        <v>2486</v>
      </c>
      <c r="B5" s="1406"/>
      <c r="C5" s="1406"/>
      <c r="D5" s="1406"/>
      <c r="E5" s="1406"/>
      <c r="F5" s="1406"/>
      <c r="G5" s="410"/>
    </row>
    <row r="6" spans="1:12">
      <c r="A6" s="672" t="s">
        <v>4</v>
      </c>
      <c r="B6" s="409"/>
      <c r="D6" s="146"/>
      <c r="F6" s="146"/>
      <c r="G6" s="140"/>
    </row>
    <row r="7" spans="1:12">
      <c r="A7" s="672" t="s">
        <v>5</v>
      </c>
      <c r="B7" s="409"/>
      <c r="D7" s="146"/>
      <c r="F7" s="146"/>
      <c r="G7" s="140"/>
    </row>
    <row r="8" spans="1:12">
      <c r="A8" s="672" t="s">
        <v>1424</v>
      </c>
      <c r="B8" s="409"/>
      <c r="G8" s="410"/>
    </row>
    <row r="9" spans="1:12">
      <c r="A9" s="672" t="s">
        <v>1425</v>
      </c>
      <c r="B9" s="409"/>
      <c r="G9" s="410"/>
    </row>
    <row r="10" spans="1:12" ht="13.5" thickBot="1">
      <c r="A10" s="672"/>
      <c r="B10" s="409"/>
      <c r="F10" s="146" t="s">
        <v>1426</v>
      </c>
      <c r="G10" s="410"/>
    </row>
    <row r="11" spans="1:12" ht="13.5" thickTop="1">
      <c r="A11" s="1407" t="s">
        <v>9</v>
      </c>
      <c r="B11" s="1407"/>
      <c r="C11" s="1363" t="s">
        <v>10</v>
      </c>
      <c r="D11" s="1409" t="s">
        <v>11</v>
      </c>
      <c r="E11" s="1409"/>
      <c r="F11" s="1409"/>
      <c r="G11" s="1402" t="s">
        <v>12</v>
      </c>
      <c r="I11" s="673" t="s">
        <v>1427</v>
      </c>
    </row>
    <row r="12" spans="1:12" ht="13.5" thickBot="1">
      <c r="A12" s="674" t="s">
        <v>13</v>
      </c>
      <c r="B12" s="675" t="s">
        <v>14</v>
      </c>
      <c r="C12" s="1408"/>
      <c r="D12" s="676" t="s">
        <v>15</v>
      </c>
      <c r="E12" s="676" t="s">
        <v>16</v>
      </c>
      <c r="F12" s="676" t="s">
        <v>17</v>
      </c>
      <c r="G12" s="1403"/>
      <c r="I12" s="673" t="s">
        <v>1428</v>
      </c>
    </row>
    <row r="13" spans="1:12" s="139" customFormat="1" ht="13.5" thickTop="1">
      <c r="A13" s="1067" t="s">
        <v>181</v>
      </c>
      <c r="B13" s="1068"/>
      <c r="C13" s="1069" t="s">
        <v>420</v>
      </c>
      <c r="D13" s="677"/>
      <c r="E13" s="1070"/>
      <c r="F13" s="1071">
        <v>265.35000000000002</v>
      </c>
      <c r="G13" s="677"/>
      <c r="H13" s="234">
        <v>22425</v>
      </c>
      <c r="I13" s="678" t="s">
        <v>1429</v>
      </c>
      <c r="K13" s="1072">
        <v>22640</v>
      </c>
      <c r="L13" s="133" t="s">
        <v>1430</v>
      </c>
    </row>
    <row r="14" spans="1:12">
      <c r="A14" s="343">
        <v>44586</v>
      </c>
      <c r="B14" s="1073" t="s">
        <v>1431</v>
      </c>
      <c r="C14" s="643" t="s">
        <v>1447</v>
      </c>
      <c r="D14" s="1057"/>
      <c r="E14" s="330">
        <v>1.1000000000000001</v>
      </c>
      <c r="F14" s="1074">
        <f>F13+D14-E14</f>
        <v>264.25</v>
      </c>
      <c r="G14" s="681">
        <v>8</v>
      </c>
      <c r="H14" s="232"/>
    </row>
    <row r="15" spans="1:12">
      <c r="A15" s="1075"/>
      <c r="B15" s="198"/>
      <c r="C15" s="686" t="s">
        <v>182</v>
      </c>
      <c r="D15" s="1076">
        <f>SUM(D14:D14)</f>
        <v>0</v>
      </c>
      <c r="E15" s="1077">
        <f>SUM(E14)</f>
        <v>1.1000000000000001</v>
      </c>
      <c r="F15" s="1078">
        <f>F13+D15-E15</f>
        <v>264.25</v>
      </c>
      <c r="G15" s="686"/>
      <c r="H15" s="133">
        <v>22745</v>
      </c>
      <c r="I15" s="133">
        <f>+(H15-$H$13)*E15</f>
        <v>352</v>
      </c>
      <c r="J15" s="133" t="s">
        <v>1432</v>
      </c>
    </row>
    <row r="16" spans="1:12" ht="13.5" thickBot="1">
      <c r="A16" s="1079"/>
      <c r="B16" s="1080"/>
      <c r="C16" s="1033"/>
      <c r="D16" s="1081"/>
      <c r="E16" s="1082"/>
      <c r="F16" s="1083"/>
      <c r="G16" s="1033"/>
    </row>
    <row r="17" spans="1:12" s="410" customFormat="1" ht="13.5" thickTop="1">
      <c r="A17" s="1084" t="s">
        <v>240</v>
      </c>
      <c r="B17" s="1031"/>
      <c r="C17" s="1031" t="s">
        <v>241</v>
      </c>
      <c r="D17" s="1085"/>
      <c r="E17" s="356"/>
      <c r="F17" s="1086">
        <f>F15</f>
        <v>264.25</v>
      </c>
      <c r="G17" s="356"/>
    </row>
    <row r="18" spans="1:12">
      <c r="A18" s="343">
        <v>44617</v>
      </c>
      <c r="B18" s="1073" t="s">
        <v>1433</v>
      </c>
      <c r="C18" s="643" t="s">
        <v>1448</v>
      </c>
      <c r="D18" s="749"/>
      <c r="E18" s="218">
        <v>1.1000000000000001</v>
      </c>
      <c r="F18" s="749">
        <f>F17+D18-E18</f>
        <v>263.14999999999998</v>
      </c>
      <c r="G18" s="686">
        <v>8</v>
      </c>
    </row>
    <row r="19" spans="1:12">
      <c r="A19" s="1075"/>
      <c r="B19" s="198"/>
      <c r="C19" s="686" t="s">
        <v>299</v>
      </c>
      <c r="D19" s="1076">
        <f>SUM(D18:D18)</f>
        <v>0</v>
      </c>
      <c r="E19" s="1076">
        <f>SUM(E18:E18)</f>
        <v>1.1000000000000001</v>
      </c>
      <c r="F19" s="1076">
        <f>F17+D19-E19</f>
        <v>263.14999999999998</v>
      </c>
      <c r="G19" s="686"/>
      <c r="H19" s="133">
        <v>22770</v>
      </c>
      <c r="I19" s="133">
        <f>+(H19-$H$13)*E19</f>
        <v>379.50000000000006</v>
      </c>
    </row>
    <row r="20" spans="1:12" ht="13.5" thickBot="1">
      <c r="A20" s="1087"/>
      <c r="B20" s="1080"/>
      <c r="C20" s="1088"/>
      <c r="D20" s="1089"/>
      <c r="E20" s="1090"/>
      <c r="F20" s="1089"/>
      <c r="G20" s="1033"/>
      <c r="H20" s="133"/>
      <c r="I20" s="133"/>
    </row>
    <row r="21" spans="1:12" ht="13.5" thickTop="1">
      <c r="A21" s="1091" t="s">
        <v>1449</v>
      </c>
      <c r="B21" s="302"/>
      <c r="C21" s="1031" t="s">
        <v>1450</v>
      </c>
      <c r="D21" s="305"/>
      <c r="E21" s="1092"/>
      <c r="F21" s="1093">
        <f>F19</f>
        <v>263.14999999999998</v>
      </c>
      <c r="G21" s="1031"/>
      <c r="H21" s="133"/>
      <c r="I21" s="133"/>
    </row>
    <row r="22" spans="1:12" s="176" customFormat="1">
      <c r="A22" s="343">
        <v>44645</v>
      </c>
      <c r="B22" s="1073" t="s">
        <v>1434</v>
      </c>
      <c r="C22" s="643" t="s">
        <v>1451</v>
      </c>
      <c r="D22" s="218"/>
      <c r="E22" s="218">
        <v>1.1000000000000001</v>
      </c>
      <c r="F22" s="749">
        <f>F21+D22-E22</f>
        <v>262.04999999999995</v>
      </c>
      <c r="G22" s="60">
        <v>8</v>
      </c>
      <c r="H22" s="245"/>
      <c r="I22" s="133"/>
    </row>
    <row r="23" spans="1:12" s="176" customFormat="1">
      <c r="A23" s="1094"/>
      <c r="B23" s="650"/>
      <c r="C23" s="60" t="s">
        <v>1452</v>
      </c>
      <c r="D23" s="1095">
        <f>SUM(D22:D22)</f>
        <v>0</v>
      </c>
      <c r="E23" s="1095">
        <f>SUM(E22:E22)</f>
        <v>1.1000000000000001</v>
      </c>
      <c r="F23" s="1095">
        <f>F21+D23-E23</f>
        <v>262.04999999999995</v>
      </c>
      <c r="G23" s="60"/>
      <c r="H23" s="241">
        <v>22830</v>
      </c>
      <c r="I23" s="133">
        <f t="shared" ref="I23:I49" si="0">+(H23-$H$13)*E23</f>
        <v>445.50000000000006</v>
      </c>
      <c r="J23" s="692"/>
      <c r="K23" s="1072"/>
      <c r="L23" s="245"/>
    </row>
    <row r="24" spans="1:12" s="176" customFormat="1" ht="13.5" thickBot="1">
      <c r="A24" s="221"/>
      <c r="B24" s="222"/>
      <c r="C24" s="695"/>
      <c r="D24" s="696"/>
      <c r="E24" s="696"/>
      <c r="F24" s="696"/>
      <c r="G24" s="697"/>
      <c r="H24" s="245"/>
      <c r="I24" s="133"/>
    </row>
    <row r="25" spans="1:12" s="176" customFormat="1" ht="13.5" thickTop="1">
      <c r="A25" s="1091" t="s">
        <v>567</v>
      </c>
      <c r="B25" s="302"/>
      <c r="C25" s="1031" t="s">
        <v>1453</v>
      </c>
      <c r="D25" s="698"/>
      <c r="E25" s="698"/>
      <c r="F25" s="699">
        <f>F23</f>
        <v>262.04999999999995</v>
      </c>
      <c r="G25" s="700"/>
      <c r="H25" s="245"/>
      <c r="I25" s="133"/>
    </row>
    <row r="26" spans="1:12" s="176" customFormat="1">
      <c r="A26" s="701">
        <v>44676</v>
      </c>
      <c r="B26" s="702" t="s">
        <v>1435</v>
      </c>
      <c r="C26" s="703" t="s">
        <v>1454</v>
      </c>
      <c r="D26" s="698"/>
      <c r="E26" s="698">
        <v>1.1000000000000001</v>
      </c>
      <c r="F26" s="698">
        <f>F25+D26-E26</f>
        <v>260.94999999999993</v>
      </c>
      <c r="G26" s="700">
        <v>8</v>
      </c>
      <c r="H26" s="245"/>
      <c r="I26" s="133"/>
    </row>
    <row r="27" spans="1:12" s="176" customFormat="1" ht="13.5" thickBot="1">
      <c r="A27" s="221"/>
      <c r="B27" s="222"/>
      <c r="C27" s="104" t="s">
        <v>1455</v>
      </c>
      <c r="D27" s="705">
        <f t="shared" ref="D27" si="1">SUM(D24)</f>
        <v>0</v>
      </c>
      <c r="E27" s="705">
        <f>SUM(E26)</f>
        <v>1.1000000000000001</v>
      </c>
      <c r="F27" s="705">
        <f>F25+D27-E27</f>
        <v>260.94999999999993</v>
      </c>
      <c r="G27" s="697"/>
      <c r="H27" s="245">
        <v>22805</v>
      </c>
      <c r="I27" s="133">
        <f t="shared" si="0"/>
        <v>418.00000000000006</v>
      </c>
    </row>
    <row r="28" spans="1:12" s="176" customFormat="1" ht="13.5" thickTop="1">
      <c r="A28" s="1091" t="s">
        <v>1456</v>
      </c>
      <c r="B28" s="302"/>
      <c r="C28" s="1031" t="s">
        <v>1457</v>
      </c>
      <c r="D28" s="706"/>
      <c r="E28" s="706"/>
      <c r="F28" s="707">
        <f>F27</f>
        <v>260.94999999999993</v>
      </c>
      <c r="G28" s="708"/>
      <c r="H28" s="245"/>
      <c r="I28" s="133"/>
    </row>
    <row r="29" spans="1:12" s="176" customFormat="1">
      <c r="A29" s="701">
        <v>44706</v>
      </c>
      <c r="B29" s="702" t="s">
        <v>1436</v>
      </c>
      <c r="C29" s="703" t="s">
        <v>1458</v>
      </c>
      <c r="D29" s="698"/>
      <c r="E29" s="698">
        <v>1.1000000000000001</v>
      </c>
      <c r="F29" s="698">
        <f>F28+D29-E29</f>
        <v>259.84999999999991</v>
      </c>
      <c r="G29" s="700">
        <v>8</v>
      </c>
      <c r="H29" s="245"/>
      <c r="I29" s="133"/>
    </row>
    <row r="30" spans="1:12" s="176" customFormat="1" ht="13.5" thickBot="1">
      <c r="A30" s="221"/>
      <c r="B30" s="222"/>
      <c r="C30" s="104" t="s">
        <v>1459</v>
      </c>
      <c r="D30" s="705">
        <f t="shared" ref="D30" si="2">SUM(D28,D24)</f>
        <v>0</v>
      </c>
      <c r="E30" s="705">
        <f>SUM(E29)</f>
        <v>1.1000000000000001</v>
      </c>
      <c r="F30" s="705">
        <f>F28+D30-E30</f>
        <v>259.84999999999991</v>
      </c>
      <c r="G30" s="697"/>
      <c r="H30" s="245">
        <v>22825</v>
      </c>
      <c r="I30" s="133">
        <f t="shared" si="0"/>
        <v>440.00000000000006</v>
      </c>
    </row>
    <row r="31" spans="1:12" s="176" customFormat="1" ht="13.5" thickTop="1">
      <c r="A31" s="1096" t="s">
        <v>1460</v>
      </c>
      <c r="B31" s="1097"/>
      <c r="C31" s="1098" t="s">
        <v>1461</v>
      </c>
      <c r="D31" s="706"/>
      <c r="E31" s="706"/>
      <c r="F31" s="707">
        <f>F30</f>
        <v>259.84999999999991</v>
      </c>
      <c r="G31" s="708"/>
      <c r="H31" s="245"/>
      <c r="I31" s="133"/>
    </row>
    <row r="32" spans="1:12" s="176" customFormat="1">
      <c r="A32" s="219">
        <v>44737</v>
      </c>
      <c r="B32" s="185" t="s">
        <v>1437</v>
      </c>
      <c r="C32" s="194" t="s">
        <v>1462</v>
      </c>
      <c r="D32" s="709"/>
      <c r="E32" s="709">
        <v>1.1000000000000001</v>
      </c>
      <c r="F32" s="709">
        <f>F31+D32-E32</f>
        <v>258.74999999999989</v>
      </c>
      <c r="G32" s="710">
        <v>8</v>
      </c>
      <c r="H32" s="245"/>
      <c r="I32" s="133"/>
    </row>
    <row r="33" spans="1:10" s="176" customFormat="1" ht="13.5" thickBot="1">
      <c r="A33" s="221"/>
      <c r="B33" s="222"/>
      <c r="C33" s="104" t="s">
        <v>1463</v>
      </c>
      <c r="D33" s="705">
        <f>SUM(D31:D32)</f>
        <v>0</v>
      </c>
      <c r="E33" s="705">
        <f>SUM(E32)</f>
        <v>1.1000000000000001</v>
      </c>
      <c r="F33" s="705">
        <f>F31+D33-E33</f>
        <v>258.74999999999989</v>
      </c>
      <c r="G33" s="697"/>
      <c r="H33" s="241">
        <v>22920</v>
      </c>
      <c r="I33" s="133">
        <f t="shared" si="0"/>
        <v>544.5</v>
      </c>
      <c r="J33" s="692"/>
    </row>
    <row r="34" spans="1:10" s="176" customFormat="1" ht="13.5" thickTop="1">
      <c r="A34" s="1091" t="s">
        <v>1464</v>
      </c>
      <c r="B34" s="302"/>
      <c r="C34" s="1031" t="s">
        <v>1465</v>
      </c>
      <c r="D34" s="698"/>
      <c r="E34" s="698"/>
      <c r="F34" s="699">
        <f>F33</f>
        <v>258.74999999999989</v>
      </c>
      <c r="G34" s="700"/>
      <c r="H34" s="241"/>
      <c r="I34" s="133"/>
      <c r="J34" s="692"/>
    </row>
    <row r="35" spans="1:10" s="176" customFormat="1">
      <c r="A35" s="701">
        <v>44767</v>
      </c>
      <c r="B35" s="702" t="s">
        <v>1438</v>
      </c>
      <c r="C35" s="703" t="s">
        <v>1466</v>
      </c>
      <c r="D35" s="698"/>
      <c r="E35" s="698">
        <v>1.1000000000000001</v>
      </c>
      <c r="F35" s="698">
        <f>F34+D35-E35</f>
        <v>257.64999999999986</v>
      </c>
      <c r="G35" s="700">
        <v>8</v>
      </c>
      <c r="H35" s="241"/>
      <c r="I35" s="133"/>
      <c r="J35" s="692"/>
    </row>
    <row r="36" spans="1:10" s="176" customFormat="1" ht="13.5" thickBot="1">
      <c r="A36" s="221"/>
      <c r="B36" s="222"/>
      <c r="C36" s="104" t="s">
        <v>1468</v>
      </c>
      <c r="D36" s="705">
        <f>SUM(D33)</f>
        <v>0</v>
      </c>
      <c r="E36" s="705">
        <f>SUM(E35)</f>
        <v>1.1000000000000001</v>
      </c>
      <c r="F36" s="705">
        <f>F34+D36-E36</f>
        <v>257.64999999999986</v>
      </c>
      <c r="G36" s="697"/>
      <c r="H36" s="241">
        <v>23240</v>
      </c>
      <c r="I36" s="133">
        <f t="shared" si="0"/>
        <v>896.50000000000011</v>
      </c>
      <c r="J36" s="692"/>
    </row>
    <row r="37" spans="1:10" s="176" customFormat="1" ht="13.5" thickTop="1">
      <c r="A37" s="1091" t="s">
        <v>1469</v>
      </c>
      <c r="B37" s="302"/>
      <c r="C37" s="1031" t="s">
        <v>1467</v>
      </c>
      <c r="D37" s="706"/>
      <c r="E37" s="706"/>
      <c r="F37" s="707">
        <f>F36</f>
        <v>257.64999999999986</v>
      </c>
      <c r="G37" s="708"/>
      <c r="H37" s="241"/>
      <c r="I37" s="133"/>
      <c r="J37" s="692"/>
    </row>
    <row r="38" spans="1:10" s="176" customFormat="1">
      <c r="A38" s="701">
        <v>44798</v>
      </c>
      <c r="B38" s="702" t="s">
        <v>1439</v>
      </c>
      <c r="C38" s="703" t="s">
        <v>1470</v>
      </c>
      <c r="D38" s="698"/>
      <c r="E38" s="698">
        <v>1.1000000000000001</v>
      </c>
      <c r="F38" s="698">
        <f>F37+D38-E38</f>
        <v>256.54999999999984</v>
      </c>
      <c r="G38" s="700">
        <v>8</v>
      </c>
      <c r="H38" s="241"/>
      <c r="I38" s="133"/>
      <c r="J38" s="692"/>
    </row>
    <row r="39" spans="1:10" s="176" customFormat="1" ht="13.5" thickBot="1">
      <c r="A39" s="711"/>
      <c r="B39" s="702"/>
      <c r="C39" s="104" t="s">
        <v>1471</v>
      </c>
      <c r="D39" s="705">
        <f>SUM(D37,D33)</f>
        <v>0</v>
      </c>
      <c r="E39" s="705">
        <f>SUM(E38)</f>
        <v>1.1000000000000001</v>
      </c>
      <c r="F39" s="705">
        <f>F37+D39-E39</f>
        <v>256.54999999999984</v>
      </c>
      <c r="G39" s="697"/>
      <c r="H39" s="241">
        <v>23340</v>
      </c>
      <c r="I39" s="133">
        <f t="shared" si="0"/>
        <v>1006.5000000000001</v>
      </c>
      <c r="J39" s="692"/>
    </row>
    <row r="40" spans="1:10" s="176" customFormat="1" ht="13.5" thickTop="1">
      <c r="A40" s="1099" t="s">
        <v>1472</v>
      </c>
      <c r="B40" s="1100"/>
      <c r="C40" s="1098" t="s">
        <v>1473</v>
      </c>
      <c r="D40" s="706"/>
      <c r="E40" s="706"/>
      <c r="F40" s="707">
        <f>F39</f>
        <v>256.54999999999984</v>
      </c>
      <c r="G40" s="708"/>
      <c r="H40" s="241"/>
      <c r="I40" s="133"/>
      <c r="J40" s="692"/>
    </row>
    <row r="41" spans="1:10" s="176" customFormat="1">
      <c r="A41" s="219">
        <v>44829</v>
      </c>
      <c r="B41" s="185" t="s">
        <v>1440</v>
      </c>
      <c r="C41" s="194" t="s">
        <v>1475</v>
      </c>
      <c r="D41" s="709"/>
      <c r="E41" s="709">
        <v>1.1000000000000001</v>
      </c>
      <c r="F41" s="709">
        <f>F40+D41-E41</f>
        <v>255.44999999999985</v>
      </c>
      <c r="G41" s="710">
        <v>8</v>
      </c>
      <c r="H41" s="241"/>
      <c r="I41" s="133"/>
      <c r="J41" s="692"/>
    </row>
    <row r="42" spans="1:10" s="176" customFormat="1" ht="13.5" thickBot="1">
      <c r="A42" s="221"/>
      <c r="B42" s="222"/>
      <c r="C42" s="104" t="s">
        <v>1474</v>
      </c>
      <c r="D42" s="705">
        <f>SUM(D40:D41)</f>
        <v>0</v>
      </c>
      <c r="E42" s="705">
        <f>SUM(E41)</f>
        <v>1.1000000000000001</v>
      </c>
      <c r="F42" s="705">
        <f>F40+D42-E42</f>
        <v>255.44999999999985</v>
      </c>
      <c r="G42" s="712"/>
      <c r="H42" s="241">
        <v>23380</v>
      </c>
      <c r="I42" s="133">
        <f t="shared" si="0"/>
        <v>1050.5</v>
      </c>
      <c r="J42" s="692"/>
    </row>
    <row r="43" spans="1:10" s="176" customFormat="1" ht="13.5" thickTop="1">
      <c r="A43" s="1091" t="s">
        <v>1377</v>
      </c>
      <c r="B43" s="302"/>
      <c r="C43" s="1031" t="s">
        <v>1476</v>
      </c>
      <c r="D43" s="713"/>
      <c r="E43" s="713"/>
      <c r="F43" s="714">
        <f>F42</f>
        <v>255.44999999999985</v>
      </c>
      <c r="G43" s="715"/>
      <c r="H43" s="241"/>
      <c r="I43" s="133"/>
      <c r="J43" s="692"/>
    </row>
    <row r="44" spans="1:10" s="176" customFormat="1">
      <c r="A44" s="219">
        <v>44859</v>
      </c>
      <c r="B44" s="185" t="s">
        <v>1441</v>
      </c>
      <c r="C44" s="194" t="s">
        <v>1477</v>
      </c>
      <c r="D44" s="709"/>
      <c r="E44" s="709">
        <v>1.1000000000000001</v>
      </c>
      <c r="F44" s="709">
        <f>F43+D44-E44</f>
        <v>254.34999999999985</v>
      </c>
      <c r="G44" s="710">
        <v>8</v>
      </c>
      <c r="H44" s="241"/>
      <c r="I44" s="133"/>
      <c r="J44" s="692"/>
    </row>
    <row r="45" spans="1:10" s="176" customFormat="1" ht="13.5" thickBot="1">
      <c r="A45" s="221"/>
      <c r="B45" s="222"/>
      <c r="C45" s="104" t="s">
        <v>1378</v>
      </c>
      <c r="D45" s="705">
        <f t="shared" ref="D45" si="3">SUM(D32:D44)</f>
        <v>0</v>
      </c>
      <c r="E45" s="705">
        <f>SUM(E44)</f>
        <v>1.1000000000000001</v>
      </c>
      <c r="F45" s="705">
        <f>F43+D45-E45</f>
        <v>254.34999999999985</v>
      </c>
      <c r="G45" s="712"/>
      <c r="H45" s="241">
        <v>23390</v>
      </c>
      <c r="I45" s="133">
        <f t="shared" si="0"/>
        <v>1061.5</v>
      </c>
      <c r="J45" s="692"/>
    </row>
    <row r="46" spans="1:10" s="176" customFormat="1" ht="13.5" thickTop="1">
      <c r="A46" s="1101" t="s">
        <v>1380</v>
      </c>
      <c r="B46" s="328"/>
      <c r="C46" s="681" t="s">
        <v>1478</v>
      </c>
      <c r="D46" s="716"/>
      <c r="E46" s="716"/>
      <c r="F46" s="716">
        <f>F45</f>
        <v>254.34999999999985</v>
      </c>
      <c r="G46" s="717"/>
      <c r="H46" s="241"/>
      <c r="I46" s="133"/>
      <c r="J46" s="692"/>
    </row>
    <row r="47" spans="1:10" s="176" customFormat="1">
      <c r="A47" s="219">
        <v>44890</v>
      </c>
      <c r="B47" s="185" t="s">
        <v>1442</v>
      </c>
      <c r="C47" s="194" t="s">
        <v>1479</v>
      </c>
      <c r="D47" s="718"/>
      <c r="E47" s="709">
        <v>1.1000000000000001</v>
      </c>
      <c r="F47" s="709">
        <f>F46+D47-E47</f>
        <v>253.24999999999986</v>
      </c>
      <c r="G47" s="710">
        <v>8</v>
      </c>
      <c r="H47" s="241"/>
      <c r="I47" s="133"/>
      <c r="J47" s="692"/>
    </row>
    <row r="48" spans="1:10" s="176" customFormat="1" ht="13.5" thickBot="1">
      <c r="A48" s="221"/>
      <c r="B48" s="222"/>
      <c r="C48" s="104" t="s">
        <v>1381</v>
      </c>
      <c r="D48" s="705">
        <f t="shared" ref="D48" si="4">SUM(D46)</f>
        <v>0</v>
      </c>
      <c r="E48" s="705">
        <f>SUM(E47)</f>
        <v>1.1000000000000001</v>
      </c>
      <c r="F48" s="705">
        <f>F46+D48-E48</f>
        <v>253.24999999999986</v>
      </c>
      <c r="G48" s="712"/>
      <c r="H48" s="241">
        <v>23375</v>
      </c>
      <c r="I48" s="133">
        <f t="shared" si="0"/>
        <v>1045</v>
      </c>
      <c r="J48" s="692"/>
    </row>
    <row r="49" spans="1:12" s="176" customFormat="1" ht="13.5" thickTop="1">
      <c r="A49" s="1101" t="s">
        <v>1382</v>
      </c>
      <c r="B49" s="328"/>
      <c r="C49" s="681" t="s">
        <v>1480</v>
      </c>
      <c r="D49" s="716"/>
      <c r="E49" s="716"/>
      <c r="F49" s="716">
        <f>F48</f>
        <v>253.24999999999986</v>
      </c>
      <c r="G49" s="717"/>
      <c r="H49" s="241"/>
      <c r="I49" s="133">
        <f t="shared" si="0"/>
        <v>0</v>
      </c>
      <c r="J49" s="692"/>
    </row>
    <row r="50" spans="1:12" s="176" customFormat="1">
      <c r="A50" s="219">
        <v>44920</v>
      </c>
      <c r="B50" s="185" t="s">
        <v>1443</v>
      </c>
      <c r="C50" s="194" t="s">
        <v>1481</v>
      </c>
      <c r="D50" s="718"/>
      <c r="E50" s="709">
        <v>1.1000000000000001</v>
      </c>
      <c r="F50" s="709">
        <f>F49+D50-E50</f>
        <v>252.14999999999986</v>
      </c>
      <c r="G50" s="710">
        <v>8</v>
      </c>
      <c r="H50" s="241">
        <v>23320</v>
      </c>
      <c r="I50" s="133">
        <f>+(H50-$H$13)*E50</f>
        <v>984.50000000000011</v>
      </c>
      <c r="J50" s="692"/>
    </row>
    <row r="51" spans="1:12" s="176" customFormat="1">
      <c r="A51" s="719"/>
      <c r="B51" s="185"/>
      <c r="C51" s="60" t="s">
        <v>1384</v>
      </c>
      <c r="D51" s="718">
        <f t="shared" ref="D51" si="5">SUM(D49,D46)</f>
        <v>0</v>
      </c>
      <c r="E51" s="718">
        <f>SUM(E50)</f>
        <v>1.1000000000000001</v>
      </c>
      <c r="F51" s="718">
        <f>F49+D51-E51</f>
        <v>252.14999999999986</v>
      </c>
      <c r="G51" s="720"/>
      <c r="H51" s="234">
        <v>23240</v>
      </c>
      <c r="I51" s="692" t="s">
        <v>1444</v>
      </c>
      <c r="J51" s="692"/>
      <c r="K51" s="1072">
        <v>23612</v>
      </c>
      <c r="L51" s="133" t="s">
        <v>1445</v>
      </c>
    </row>
    <row r="52" spans="1:12" s="176" customFormat="1" ht="13.5" thickBot="1">
      <c r="A52" s="221"/>
      <c r="B52" s="222"/>
      <c r="C52" s="104"/>
      <c r="D52" s="705"/>
      <c r="E52" s="705"/>
      <c r="F52" s="705"/>
      <c r="G52" s="712"/>
      <c r="H52" s="692"/>
      <c r="I52" s="692">
        <f>SUM(I14:I51)</f>
        <v>8624</v>
      </c>
      <c r="J52" s="692"/>
    </row>
    <row r="53" spans="1:12" ht="13.5" thickTop="1">
      <c r="A53" s="107"/>
      <c r="B53" s="108"/>
      <c r="C53" s="109"/>
      <c r="D53" s="110"/>
      <c r="E53" s="721"/>
      <c r="F53" s="111"/>
      <c r="G53" s="139"/>
      <c r="H53" s="110">
        <f>+H51-H13</f>
        <v>815</v>
      </c>
      <c r="I53" s="722">
        <f>+H53*F51</f>
        <v>205502.24999999988</v>
      </c>
    </row>
    <row r="54" spans="1:12" s="176" customFormat="1">
      <c r="A54" s="407" t="s">
        <v>160</v>
      </c>
      <c r="B54" s="723" t="s">
        <v>161</v>
      </c>
      <c r="C54" s="109"/>
      <c r="D54" s="724"/>
      <c r="E54" s="117"/>
      <c r="F54" s="725"/>
      <c r="G54" s="245"/>
      <c r="H54" s="110"/>
      <c r="I54" s="722">
        <f>+I53+I52</f>
        <v>214126.24999999988</v>
      </c>
    </row>
    <row r="55" spans="1:12" s="176" customFormat="1">
      <c r="A55" s="407" t="s">
        <v>162</v>
      </c>
      <c r="B55" s="726" t="s">
        <v>163</v>
      </c>
      <c r="C55" s="109"/>
      <c r="D55" s="727"/>
      <c r="E55" s="275"/>
      <c r="F55" s="725"/>
      <c r="G55" s="234"/>
      <c r="H55" s="728"/>
    </row>
    <row r="56" spans="1:12" s="176" customFormat="1">
      <c r="A56" s="407" t="s">
        <v>166</v>
      </c>
      <c r="B56" s="726" t="s">
        <v>167</v>
      </c>
      <c r="C56" s="109"/>
      <c r="H56" s="728"/>
    </row>
    <row r="57" spans="1:12" s="176" customFormat="1">
      <c r="A57" s="407" t="s">
        <v>168</v>
      </c>
      <c r="B57" s="726" t="s">
        <v>169</v>
      </c>
      <c r="C57" s="109"/>
      <c r="D57" s="245"/>
      <c r="F57" s="729"/>
      <c r="G57" s="730"/>
      <c r="H57" s="728"/>
    </row>
    <row r="58" spans="1:12" s="176" customFormat="1">
      <c r="A58" s="407" t="s">
        <v>172</v>
      </c>
      <c r="B58" s="726" t="s">
        <v>173</v>
      </c>
      <c r="C58" s="109"/>
      <c r="E58" s="730">
        <f>E14+E18+E22+E26+E29+E32+E35+E38+E41+E44+E47+E50</f>
        <v>13.199999999999998</v>
      </c>
      <c r="F58" s="1022">
        <f>E58*K51</f>
        <v>311678.39999999997</v>
      </c>
      <c r="G58" s="234" t="s">
        <v>1446</v>
      </c>
      <c r="H58" s="728"/>
    </row>
    <row r="59" spans="1:12" s="176" customFormat="1">
      <c r="A59" s="407"/>
      <c r="B59" s="726"/>
      <c r="C59" s="295" t="s">
        <v>2366</v>
      </c>
      <c r="D59" s="727"/>
      <c r="E59" s="732"/>
      <c r="F59" s="725"/>
      <c r="G59" s="234"/>
      <c r="H59" s="728"/>
    </row>
    <row r="60" spans="1:12">
      <c r="A60" s="402"/>
      <c r="B60" s="139"/>
      <c r="C60" s="109"/>
      <c r="F60" s="111"/>
      <c r="G60" s="139"/>
      <c r="H60" s="728"/>
    </row>
    <row r="61" spans="1:12">
      <c r="A61" s="408" t="s">
        <v>2487</v>
      </c>
      <c r="B61" s="409"/>
      <c r="D61" s="232"/>
      <c r="E61" s="275"/>
      <c r="F61" s="232"/>
      <c r="G61" s="139"/>
    </row>
    <row r="62" spans="1:12">
      <c r="A62" s="408" t="s">
        <v>1482</v>
      </c>
      <c r="B62" s="409"/>
      <c r="D62" s="733"/>
      <c r="E62" s="275"/>
      <c r="F62" s="232"/>
      <c r="G62" s="139"/>
    </row>
    <row r="63" spans="1:12">
      <c r="A63" s="236"/>
      <c r="B63" s="409"/>
      <c r="F63" s="144" t="s">
        <v>2488</v>
      </c>
      <c r="G63" s="139"/>
    </row>
    <row r="64" spans="1:12" ht="15.95" customHeight="1">
      <c r="A64" s="1404" t="s">
        <v>174</v>
      </c>
      <c r="B64" s="1404"/>
      <c r="C64" s="237"/>
      <c r="F64" s="410" t="s">
        <v>175</v>
      </c>
      <c r="G64" s="139"/>
    </row>
    <row r="65" spans="1:6" ht="15.95" customHeight="1">
      <c r="A65" s="1405" t="s">
        <v>176</v>
      </c>
      <c r="B65" s="1405"/>
      <c r="C65" s="411"/>
      <c r="F65" s="144" t="s">
        <v>177</v>
      </c>
    </row>
    <row r="66" spans="1:6" ht="15.95" customHeight="1">
      <c r="A66" s="133"/>
      <c r="B66" s="133"/>
      <c r="C66" s="134"/>
      <c r="D66" s="133"/>
      <c r="F66" s="727"/>
    </row>
    <row r="67" spans="1:6" ht="15.95" customHeight="1">
      <c r="A67" s="133"/>
      <c r="B67" s="133"/>
      <c r="C67" s="134"/>
      <c r="D67" s="133"/>
      <c r="F67" s="727"/>
    </row>
    <row r="68" spans="1:6" ht="15.95" customHeight="1">
      <c r="A68" s="133"/>
      <c r="B68" s="133"/>
      <c r="C68" s="134"/>
      <c r="D68" s="133"/>
      <c r="F68" s="245"/>
    </row>
    <row r="69" spans="1:6" ht="15.95" customHeight="1">
      <c r="A69" s="133"/>
      <c r="B69" s="133"/>
      <c r="C69" s="134"/>
      <c r="D69" s="133"/>
      <c r="F69" s="245"/>
    </row>
    <row r="70" spans="1:6">
      <c r="A70" s="1343" t="s">
        <v>178</v>
      </c>
      <c r="B70" s="1343"/>
      <c r="C70" s="134"/>
      <c r="D70" s="133"/>
      <c r="F70" s="1027" t="s">
        <v>179</v>
      </c>
    </row>
    <row r="71" spans="1:6">
      <c r="D71" s="734"/>
    </row>
  </sheetData>
  <autoFilter ref="A11:G65">
    <filterColumn colId="0" showButton="0"/>
    <filterColumn colId="3" showButton="0"/>
    <filterColumn colId="4" showButton="0"/>
  </autoFilter>
  <mergeCells count="8">
    <mergeCell ref="G11:G12"/>
    <mergeCell ref="A64:B64"/>
    <mergeCell ref="A65:B65"/>
    <mergeCell ref="A70:B70"/>
    <mergeCell ref="A5:F5"/>
    <mergeCell ref="A11:B11"/>
    <mergeCell ref="C11:C12"/>
    <mergeCell ref="D11:F11"/>
  </mergeCells>
  <pageMargins left="0.55000000000000004" right="0.4" top="0.5" bottom="0.25" header="0.3" footer="0.3"/>
  <pageSetup paperSize="9" scale="85" orientation="portrait" r:id="rId1"/>
  <headerFooter>
    <oddFooter>&amp;R&amp;P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H58"/>
  <sheetViews>
    <sheetView workbookViewId="0">
      <selection activeCell="C55" sqref="C55"/>
    </sheetView>
  </sheetViews>
  <sheetFormatPr defaultRowHeight="12.75"/>
  <cols>
    <col min="1" max="1" width="13" style="641" customWidth="1"/>
    <col min="2" max="2" width="12.140625" style="412" customWidth="1"/>
    <col min="3" max="3" width="53.5703125" style="134" customWidth="1"/>
    <col min="4" max="4" width="16" style="133" customWidth="1"/>
    <col min="5" max="5" width="16.5703125" style="133" customWidth="1"/>
    <col min="6" max="6" width="15.5703125" style="133" customWidth="1"/>
    <col min="7" max="7" width="22.5703125" style="133" customWidth="1"/>
    <col min="8" max="16384" width="9.140625" style="133"/>
  </cols>
  <sheetData>
    <row r="1" spans="1:7">
      <c r="A1" s="854" t="s">
        <v>362</v>
      </c>
      <c r="B1" s="292"/>
      <c r="C1" s="557"/>
      <c r="E1" s="115"/>
      <c r="F1" s="115"/>
    </row>
    <row r="2" spans="1:7">
      <c r="A2" s="855" t="s">
        <v>1</v>
      </c>
      <c r="B2" s="294"/>
      <c r="C2" s="557"/>
      <c r="E2" s="400"/>
      <c r="F2" s="400"/>
    </row>
    <row r="3" spans="1:7">
      <c r="D3" s="400"/>
      <c r="E3" s="400"/>
      <c r="F3" s="400"/>
    </row>
    <row r="4" spans="1:7" ht="16.5">
      <c r="A4" s="1413" t="s">
        <v>1548</v>
      </c>
      <c r="B4" s="1413"/>
      <c r="C4" s="1413"/>
      <c r="D4" s="1413"/>
      <c r="E4" s="1413"/>
      <c r="F4" s="1413"/>
      <c r="G4" s="1413"/>
    </row>
    <row r="5" spans="1:7">
      <c r="D5" s="400"/>
      <c r="E5" s="400"/>
      <c r="F5" s="400"/>
    </row>
    <row r="6" spans="1:7" ht="13.5" thickBot="1">
      <c r="E6" s="1414" t="s">
        <v>8</v>
      </c>
      <c r="F6" s="1414"/>
    </row>
    <row r="7" spans="1:7" s="412" customFormat="1" ht="13.5" thickTop="1">
      <c r="A7" s="1415" t="s">
        <v>1412</v>
      </c>
      <c r="B7" s="1417" t="s">
        <v>1413</v>
      </c>
      <c r="C7" s="1417" t="s">
        <v>10</v>
      </c>
      <c r="D7" s="1419" t="s">
        <v>11</v>
      </c>
      <c r="E7" s="1419"/>
      <c r="F7" s="1419"/>
      <c r="G7" s="1420" t="s">
        <v>410</v>
      </c>
    </row>
    <row r="8" spans="1:7" s="412" customFormat="1">
      <c r="A8" s="1416"/>
      <c r="B8" s="1418"/>
      <c r="C8" s="1418"/>
      <c r="D8" s="1034" t="s">
        <v>1545</v>
      </c>
      <c r="E8" s="1034" t="s">
        <v>1546</v>
      </c>
      <c r="F8" s="1034" t="s">
        <v>1547</v>
      </c>
      <c r="G8" s="1421"/>
    </row>
    <row r="9" spans="1:7">
      <c r="A9" s="644"/>
      <c r="B9" s="645"/>
      <c r="C9" s="646" t="s">
        <v>420</v>
      </c>
      <c r="D9" s="647"/>
      <c r="E9" s="647"/>
      <c r="F9" s="648">
        <v>74500000</v>
      </c>
      <c r="G9" s="649"/>
    </row>
    <row r="10" spans="1:7" ht="25.5">
      <c r="A10" s="381">
        <v>44587</v>
      </c>
      <c r="B10" s="650" t="s">
        <v>387</v>
      </c>
      <c r="C10" s="206" t="s">
        <v>444</v>
      </c>
      <c r="D10" s="335"/>
      <c r="E10" s="174">
        <v>56000000</v>
      </c>
      <c r="F10" s="174"/>
      <c r="G10" s="649"/>
    </row>
    <row r="11" spans="1:7" ht="25.5">
      <c r="A11" s="381">
        <v>44600</v>
      </c>
      <c r="B11" s="650" t="s">
        <v>447</v>
      </c>
      <c r="C11" s="206" t="s">
        <v>2603</v>
      </c>
      <c r="D11" s="335">
        <v>26000000</v>
      </c>
      <c r="E11" s="174"/>
      <c r="F11" s="174"/>
      <c r="G11" s="649"/>
    </row>
    <row r="12" spans="1:7">
      <c r="A12" s="381">
        <v>44603</v>
      </c>
      <c r="B12" s="650" t="s">
        <v>392</v>
      </c>
      <c r="C12" s="206" t="s">
        <v>2604</v>
      </c>
      <c r="D12" s="335"/>
      <c r="E12" s="174">
        <v>24300000</v>
      </c>
      <c r="F12" s="174"/>
      <c r="G12" s="649"/>
    </row>
    <row r="13" spans="1:7" ht="25.5" customHeight="1">
      <c r="A13" s="381" t="s">
        <v>546</v>
      </c>
      <c r="B13" s="650" t="s">
        <v>628</v>
      </c>
      <c r="C13" s="1026" t="s">
        <v>2526</v>
      </c>
      <c r="D13" s="335">
        <v>5000000</v>
      </c>
      <c r="E13" s="174"/>
      <c r="F13" s="174"/>
      <c r="G13" s="1410" t="s">
        <v>2601</v>
      </c>
    </row>
    <row r="14" spans="1:7" ht="25.5">
      <c r="A14" s="381" t="s">
        <v>546</v>
      </c>
      <c r="B14" s="650" t="s">
        <v>628</v>
      </c>
      <c r="C14" s="1026" t="s">
        <v>2527</v>
      </c>
      <c r="D14" s="335">
        <v>5000000</v>
      </c>
      <c r="E14" s="174"/>
      <c r="F14" s="174"/>
      <c r="G14" s="1411"/>
    </row>
    <row r="15" spans="1:7" ht="25.5">
      <c r="A15" s="381" t="s">
        <v>546</v>
      </c>
      <c r="B15" s="650" t="s">
        <v>628</v>
      </c>
      <c r="C15" s="1026" t="s">
        <v>2528</v>
      </c>
      <c r="D15" s="335">
        <v>2000000</v>
      </c>
      <c r="E15" s="174"/>
      <c r="F15" s="174"/>
      <c r="G15" s="1411"/>
    </row>
    <row r="16" spans="1:7">
      <c r="A16" s="381" t="s">
        <v>546</v>
      </c>
      <c r="B16" s="650" t="s">
        <v>628</v>
      </c>
      <c r="C16" s="1026" t="s">
        <v>2529</v>
      </c>
      <c r="D16" s="335">
        <v>2000000</v>
      </c>
      <c r="E16" s="174"/>
      <c r="F16" s="174"/>
      <c r="G16" s="1411"/>
    </row>
    <row r="17" spans="1:7" ht="25.5">
      <c r="A17" s="381" t="s">
        <v>546</v>
      </c>
      <c r="B17" s="650" t="s">
        <v>628</v>
      </c>
      <c r="C17" s="1026" t="s">
        <v>2530</v>
      </c>
      <c r="D17" s="335">
        <v>5000000</v>
      </c>
      <c r="E17" s="174"/>
      <c r="F17" s="174"/>
      <c r="G17" s="1411"/>
    </row>
    <row r="18" spans="1:7" ht="25.5">
      <c r="A18" s="381" t="s">
        <v>546</v>
      </c>
      <c r="B18" s="650" t="s">
        <v>628</v>
      </c>
      <c r="C18" s="1026" t="s">
        <v>2531</v>
      </c>
      <c r="D18" s="335">
        <v>500000</v>
      </c>
      <c r="E18" s="174"/>
      <c r="F18" s="174"/>
      <c r="G18" s="1411"/>
    </row>
    <row r="19" spans="1:7" ht="25.5">
      <c r="A19" s="381" t="s">
        <v>547</v>
      </c>
      <c r="B19" s="650" t="s">
        <v>629</v>
      </c>
      <c r="C19" s="1026" t="s">
        <v>2525</v>
      </c>
      <c r="D19" s="335">
        <v>2000000</v>
      </c>
      <c r="E19" s="174"/>
      <c r="F19" s="174"/>
      <c r="G19" s="1411"/>
    </row>
    <row r="20" spans="1:7" ht="25.5">
      <c r="A20" s="381" t="s">
        <v>548</v>
      </c>
      <c r="B20" s="650" t="s">
        <v>630</v>
      </c>
      <c r="C20" s="1026" t="s">
        <v>2533</v>
      </c>
      <c r="D20" s="335">
        <v>500000</v>
      </c>
      <c r="E20" s="174"/>
      <c r="F20" s="174"/>
      <c r="G20" s="1411"/>
    </row>
    <row r="21" spans="1:7" ht="25.5">
      <c r="A21" s="381" t="s">
        <v>548</v>
      </c>
      <c r="B21" s="650" t="s">
        <v>630</v>
      </c>
      <c r="C21" s="1026" t="s">
        <v>2534</v>
      </c>
      <c r="D21" s="335">
        <v>2000000</v>
      </c>
      <c r="E21" s="174"/>
      <c r="F21" s="174"/>
      <c r="G21" s="1411"/>
    </row>
    <row r="22" spans="1:7" ht="25.5">
      <c r="A22" s="381" t="s">
        <v>548</v>
      </c>
      <c r="B22" s="650" t="s">
        <v>630</v>
      </c>
      <c r="C22" s="1026" t="s">
        <v>2535</v>
      </c>
      <c r="D22" s="335">
        <v>2000000</v>
      </c>
      <c r="E22" s="174"/>
      <c r="F22" s="174"/>
      <c r="G22" s="1411"/>
    </row>
    <row r="23" spans="1:7" ht="25.5">
      <c r="A23" s="381" t="s">
        <v>549</v>
      </c>
      <c r="B23" s="650" t="s">
        <v>631</v>
      </c>
      <c r="C23" s="1026" t="s">
        <v>2536</v>
      </c>
      <c r="D23" s="335">
        <v>5000000</v>
      </c>
      <c r="E23" s="174"/>
      <c r="F23" s="174"/>
      <c r="G23" s="1411"/>
    </row>
    <row r="24" spans="1:7" ht="25.5">
      <c r="A24" s="381" t="s">
        <v>550</v>
      </c>
      <c r="B24" s="650" t="s">
        <v>632</v>
      </c>
      <c r="C24" s="1026" t="s">
        <v>2537</v>
      </c>
      <c r="D24" s="335">
        <v>2000000</v>
      </c>
      <c r="E24" s="174"/>
      <c r="F24" s="174"/>
      <c r="G24" s="1411"/>
    </row>
    <row r="25" spans="1:7" ht="25.5">
      <c r="A25" s="381" t="s">
        <v>551</v>
      </c>
      <c r="B25" s="650" t="s">
        <v>633</v>
      </c>
      <c r="C25" s="1026" t="s">
        <v>2538</v>
      </c>
      <c r="D25" s="335">
        <v>2000000</v>
      </c>
      <c r="E25" s="174"/>
      <c r="F25" s="174"/>
      <c r="G25" s="1411"/>
    </row>
    <row r="26" spans="1:7" ht="25.5">
      <c r="A26" s="381" t="s">
        <v>552</v>
      </c>
      <c r="B26" s="650" t="s">
        <v>634</v>
      </c>
      <c r="C26" s="1026" t="s">
        <v>2512</v>
      </c>
      <c r="D26" s="335">
        <v>2105000</v>
      </c>
      <c r="E26" s="174"/>
      <c r="F26" s="174"/>
      <c r="G26" s="1411"/>
    </row>
    <row r="27" spans="1:7" ht="25.5">
      <c r="A27" s="984" t="s">
        <v>555</v>
      </c>
      <c r="B27" s="205" t="s">
        <v>636</v>
      </c>
      <c r="C27" s="1026" t="s">
        <v>2539</v>
      </c>
      <c r="D27" s="167">
        <v>5000000</v>
      </c>
      <c r="E27" s="174"/>
      <c r="F27" s="174"/>
      <c r="G27" s="1412"/>
    </row>
    <row r="28" spans="1:7" ht="25.5" customHeight="1">
      <c r="A28" s="381" t="s">
        <v>819</v>
      </c>
      <c r="B28" s="650" t="s">
        <v>838</v>
      </c>
      <c r="C28" s="206" t="s">
        <v>826</v>
      </c>
      <c r="D28" s="335"/>
      <c r="E28" s="335">
        <f>SUM(D13:D27)</f>
        <v>42105000</v>
      </c>
      <c r="F28" s="174"/>
      <c r="G28" s="1056"/>
    </row>
    <row r="29" spans="1:7" ht="25.5">
      <c r="A29" s="381">
        <v>44684</v>
      </c>
      <c r="B29" s="650" t="s">
        <v>108</v>
      </c>
      <c r="C29" s="289" t="s">
        <v>2605</v>
      </c>
      <c r="D29" s="335">
        <v>2105000</v>
      </c>
      <c r="E29" s="335"/>
      <c r="F29" s="174"/>
      <c r="G29" s="1411" t="s">
        <v>2602</v>
      </c>
    </row>
    <row r="30" spans="1:7" ht="25.5">
      <c r="A30" s="381">
        <v>44684</v>
      </c>
      <c r="B30" s="650" t="s">
        <v>108</v>
      </c>
      <c r="C30" s="289" t="s">
        <v>2606</v>
      </c>
      <c r="D30" s="335">
        <v>2105000</v>
      </c>
      <c r="E30" s="335"/>
      <c r="F30" s="174"/>
      <c r="G30" s="1411"/>
    </row>
    <row r="31" spans="1:7" ht="25.5">
      <c r="A31" s="381">
        <v>44684</v>
      </c>
      <c r="B31" s="650" t="s">
        <v>108</v>
      </c>
      <c r="C31" s="289" t="s">
        <v>2607</v>
      </c>
      <c r="D31" s="335">
        <v>1000000</v>
      </c>
      <c r="E31" s="335"/>
      <c r="F31" s="174"/>
      <c r="G31" s="1411"/>
    </row>
    <row r="32" spans="1:7" ht="25.5">
      <c r="A32" s="381">
        <v>44688</v>
      </c>
      <c r="B32" s="650" t="s">
        <v>112</v>
      </c>
      <c r="C32" s="289" t="s">
        <v>2610</v>
      </c>
      <c r="D32" s="335">
        <v>1000000</v>
      </c>
      <c r="E32" s="335"/>
      <c r="F32" s="174"/>
      <c r="G32" s="1411"/>
    </row>
    <row r="33" spans="1:8" ht="25.5">
      <c r="A33" s="381">
        <v>44688</v>
      </c>
      <c r="B33" s="650" t="s">
        <v>112</v>
      </c>
      <c r="C33" s="289" t="s">
        <v>2611</v>
      </c>
      <c r="D33" s="335">
        <v>1000000</v>
      </c>
      <c r="E33" s="335"/>
      <c r="F33" s="174"/>
      <c r="G33" s="1411"/>
    </row>
    <row r="34" spans="1:8" ht="25.5">
      <c r="A34" s="381">
        <v>44690</v>
      </c>
      <c r="B34" s="650" t="s">
        <v>114</v>
      </c>
      <c r="C34" s="289" t="s">
        <v>2612</v>
      </c>
      <c r="D34" s="335">
        <v>300000</v>
      </c>
      <c r="E34" s="335"/>
      <c r="F34" s="174"/>
      <c r="G34" s="1411"/>
    </row>
    <row r="35" spans="1:8" ht="25.5">
      <c r="A35" s="381">
        <v>44699</v>
      </c>
      <c r="B35" s="650" t="s">
        <v>124</v>
      </c>
      <c r="C35" s="289" t="s">
        <v>2450</v>
      </c>
      <c r="D35" s="335">
        <v>200000</v>
      </c>
      <c r="E35" s="335"/>
      <c r="F35" s="174"/>
      <c r="G35" s="1411"/>
    </row>
    <row r="36" spans="1:8" ht="25.5">
      <c r="A36" s="381">
        <v>44701</v>
      </c>
      <c r="B36" s="650" t="s">
        <v>126</v>
      </c>
      <c r="C36" s="289" t="s">
        <v>2451</v>
      </c>
      <c r="D36" s="335">
        <v>4000000</v>
      </c>
      <c r="E36" s="335"/>
      <c r="F36" s="174"/>
      <c r="G36" s="1411"/>
    </row>
    <row r="37" spans="1:8" ht="25.5">
      <c r="A37" s="381">
        <v>44686</v>
      </c>
      <c r="B37" s="650" t="s">
        <v>110</v>
      </c>
      <c r="C37" s="289" t="s">
        <v>2608</v>
      </c>
      <c r="D37" s="335">
        <v>1900000</v>
      </c>
      <c r="E37" s="335"/>
      <c r="F37" s="174"/>
      <c r="G37" s="1411"/>
    </row>
    <row r="38" spans="1:8" ht="25.5">
      <c r="A38" s="381">
        <v>44686</v>
      </c>
      <c r="B38" s="650" t="s">
        <v>110</v>
      </c>
      <c r="C38" s="289" t="s">
        <v>2609</v>
      </c>
      <c r="D38" s="335">
        <v>2000000</v>
      </c>
      <c r="E38" s="335"/>
      <c r="F38" s="174"/>
      <c r="G38" s="1412"/>
    </row>
    <row r="39" spans="1:8" ht="25.5">
      <c r="A39" s="212">
        <v>44908</v>
      </c>
      <c r="B39" s="983" t="s">
        <v>2038</v>
      </c>
      <c r="C39" s="914" t="s">
        <v>2064</v>
      </c>
      <c r="D39" s="335"/>
      <c r="E39" s="335">
        <v>3900000</v>
      </c>
      <c r="F39" s="174"/>
      <c r="G39" s="1030"/>
    </row>
    <row r="40" spans="1:8" ht="25.5">
      <c r="A40" s="212">
        <v>44908</v>
      </c>
      <c r="B40" s="983" t="s">
        <v>2038</v>
      </c>
      <c r="C40" s="914" t="s">
        <v>2065</v>
      </c>
      <c r="D40" s="335"/>
      <c r="E40" s="335">
        <v>11700000</v>
      </c>
      <c r="F40" s="174"/>
      <c r="G40" s="1030"/>
    </row>
    <row r="41" spans="1:8">
      <c r="A41" s="349"/>
      <c r="B41" s="367"/>
      <c r="C41" s="615"/>
      <c r="D41" s="335"/>
      <c r="E41" s="335"/>
      <c r="F41" s="174"/>
      <c r="G41" s="649"/>
    </row>
    <row r="42" spans="1:8" s="245" customFormat="1">
      <c r="A42" s="655"/>
      <c r="B42" s="198"/>
      <c r="C42" s="656" t="s">
        <v>1418</v>
      </c>
      <c r="D42" s="657">
        <f>SUM(D9:D41)</f>
        <v>83715000</v>
      </c>
      <c r="E42" s="657">
        <f>SUM(E9:E41)</f>
        <v>138005000</v>
      </c>
      <c r="F42" s="174"/>
      <c r="G42" s="649"/>
    </row>
    <row r="43" spans="1:8" s="245" customFormat="1" ht="13.5" thickBot="1">
      <c r="A43" s="658"/>
      <c r="B43" s="393"/>
      <c r="C43" s="659" t="s">
        <v>1419</v>
      </c>
      <c r="D43" s="325"/>
      <c r="E43" s="325"/>
      <c r="F43" s="325">
        <f>F9+D42-E42</f>
        <v>20210000</v>
      </c>
      <c r="G43" s="660"/>
    </row>
    <row r="44" spans="1:8" s="245" customFormat="1" ht="13.5" thickTop="1">
      <c r="A44" s="641"/>
      <c r="B44" s="412"/>
      <c r="C44" s="134"/>
      <c r="D44" s="133"/>
      <c r="E44" s="133"/>
      <c r="F44" s="133"/>
    </row>
    <row r="45" spans="1:8" s="142" customFormat="1">
      <c r="A45" s="408" t="s">
        <v>439</v>
      </c>
      <c r="B45" s="409"/>
      <c r="C45" s="239"/>
      <c r="D45" s="275"/>
      <c r="E45" s="232"/>
      <c r="F45" s="232"/>
      <c r="G45" s="410"/>
      <c r="H45" s="227"/>
    </row>
    <row r="46" spans="1:8" s="142" customFormat="1">
      <c r="A46" s="408" t="s">
        <v>1385</v>
      </c>
      <c r="B46" s="409"/>
      <c r="C46" s="239"/>
      <c r="D46" s="275"/>
      <c r="E46" s="232"/>
      <c r="F46" s="232"/>
      <c r="G46" s="410"/>
      <c r="H46" s="227"/>
    </row>
    <row r="47" spans="1:8" s="245" customFormat="1">
      <c r="A47" s="641"/>
      <c r="B47" s="412"/>
      <c r="C47" s="134"/>
      <c r="D47" s="133"/>
      <c r="E47" s="133"/>
      <c r="F47" s="133"/>
    </row>
    <row r="48" spans="1:8" s="245" customFormat="1">
      <c r="A48" s="641"/>
      <c r="B48" s="293"/>
      <c r="C48" s="134"/>
      <c r="D48" s="133"/>
      <c r="F48" s="1027" t="s">
        <v>2483</v>
      </c>
    </row>
    <row r="49" spans="1:6" s="245" customFormat="1">
      <c r="A49" s="665"/>
      <c r="B49" s="666" t="s">
        <v>174</v>
      </c>
      <c r="C49" s="667"/>
      <c r="D49" s="133"/>
      <c r="F49" s="1029" t="s">
        <v>175</v>
      </c>
    </row>
    <row r="50" spans="1:6" s="245" customFormat="1">
      <c r="A50" s="665"/>
      <c r="B50" s="668" t="s">
        <v>176</v>
      </c>
      <c r="C50" s="669"/>
      <c r="D50" s="133"/>
      <c r="F50" s="1027" t="s">
        <v>177</v>
      </c>
    </row>
    <row r="51" spans="1:6" s="245" customFormat="1">
      <c r="A51" s="665"/>
      <c r="B51" s="412"/>
      <c r="C51" s="134"/>
      <c r="D51" s="133"/>
      <c r="F51" s="670"/>
    </row>
    <row r="52" spans="1:6" s="245" customFormat="1">
      <c r="A52" s="665"/>
      <c r="B52" s="412"/>
      <c r="C52" s="134"/>
      <c r="D52" s="334"/>
      <c r="F52" s="670"/>
    </row>
    <row r="53" spans="1:6">
      <c r="F53" s="560"/>
    </row>
    <row r="54" spans="1:6">
      <c r="F54" s="560"/>
    </row>
    <row r="55" spans="1:6">
      <c r="F55" s="560"/>
    </row>
    <row r="56" spans="1:6">
      <c r="F56" s="560"/>
    </row>
    <row r="57" spans="1:6">
      <c r="B57" s="1027" t="s">
        <v>178</v>
      </c>
      <c r="D57" s="334"/>
      <c r="F57" s="1027" t="s">
        <v>179</v>
      </c>
    </row>
    <row r="58" spans="1:6">
      <c r="D58" s="334"/>
    </row>
  </sheetData>
  <mergeCells count="9">
    <mergeCell ref="G13:G27"/>
    <mergeCell ref="G29:G38"/>
    <mergeCell ref="A4:G4"/>
    <mergeCell ref="E6:F6"/>
    <mergeCell ref="A7:A8"/>
    <mergeCell ref="B7:B8"/>
    <mergeCell ref="C7:C8"/>
    <mergeCell ref="D7:F7"/>
    <mergeCell ref="G7:G8"/>
  </mergeCells>
  <pageMargins left="0.45" right="0.4" top="0.5" bottom="0.25" header="0.3" footer="0.3"/>
  <pageSetup paperSize="9" scale="94" orientation="landscape" r:id="rId1"/>
  <headerFooter alignWithMargins="0"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28</vt:i4>
      </vt:variant>
    </vt:vector>
  </HeadingPairs>
  <TitlesOfParts>
    <vt:vector size="42" baseType="lpstr">
      <vt:lpstr>KHNS</vt:lpstr>
      <vt:lpstr>BCTH-ok</vt:lpstr>
      <vt:lpstr>SO THU</vt:lpstr>
      <vt:lpstr>SO CHI</vt:lpstr>
      <vt:lpstr>PVCB</vt:lpstr>
      <vt:lpstr>PVCB-USD </vt:lpstr>
      <vt:lpstr>VCB</vt:lpstr>
      <vt:lpstr>VCB-USD</vt:lpstr>
      <vt:lpstr>So Thu Chi ho</vt:lpstr>
      <vt:lpstr>Tam ung</vt:lpstr>
      <vt:lpstr>DSSV nhan HB  </vt:lpstr>
      <vt:lpstr>DS Nha TT</vt:lpstr>
      <vt:lpstr>UTQLV2022</vt:lpstr>
      <vt:lpstr>UTQLV21-TK</vt:lpstr>
      <vt:lpstr>'BCTH-ok'!Print_Area</vt:lpstr>
      <vt:lpstr>'DS Nha TT'!Print_Area</vt:lpstr>
      <vt:lpstr>'DSSV nhan HB  '!Print_Area</vt:lpstr>
      <vt:lpstr>KHNS!Print_Area</vt:lpstr>
      <vt:lpstr>PVCB!Print_Area</vt:lpstr>
      <vt:lpstr>'PVCB-USD '!Print_Area</vt:lpstr>
      <vt:lpstr>'SO CHI'!Print_Area</vt:lpstr>
      <vt:lpstr>'SO THU'!Print_Area</vt:lpstr>
      <vt:lpstr>'So Thu Chi ho'!Print_Area</vt:lpstr>
      <vt:lpstr>'Tam ung'!Print_Area</vt:lpstr>
      <vt:lpstr>UTQLV2022!Print_Area</vt:lpstr>
      <vt:lpstr>'UTQLV21-TK'!Print_Area</vt:lpstr>
      <vt:lpstr>VCB!Print_Area</vt:lpstr>
      <vt:lpstr>'VCB-USD'!Print_Area</vt:lpstr>
      <vt:lpstr>'BCTH-ok'!Print_Titles</vt:lpstr>
      <vt:lpstr>'DS Nha TT'!Print_Titles</vt:lpstr>
      <vt:lpstr>'DSSV nhan HB  '!Print_Titles</vt:lpstr>
      <vt:lpstr>KHNS!Print_Titles</vt:lpstr>
      <vt:lpstr>PVCB!Print_Titles</vt:lpstr>
      <vt:lpstr>'PVCB-USD '!Print_Titles</vt:lpstr>
      <vt:lpstr>'SO CHI'!Print_Titles</vt:lpstr>
      <vt:lpstr>'SO THU'!Print_Titles</vt:lpstr>
      <vt:lpstr>'So Thu Chi ho'!Print_Titles</vt:lpstr>
      <vt:lpstr>'Tam ung'!Print_Titles</vt:lpstr>
      <vt:lpstr>UTQLV2022!Print_Titles</vt:lpstr>
      <vt:lpstr>'UTQLV21-TK'!Print_Titles</vt:lpstr>
      <vt:lpstr>VCB!Print_Titles</vt:lpstr>
      <vt:lpstr>'VCB-USD'!Print_Titles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Nguyen Thi Thuy Van (VPDU-HO)</cp:lastModifiedBy>
  <cp:lastPrinted>2024-05-29T02:39:12Z</cp:lastPrinted>
  <dcterms:created xsi:type="dcterms:W3CDTF">2022-04-08T11:03:56Z</dcterms:created>
  <dcterms:modified xsi:type="dcterms:W3CDTF">2024-05-29T06:16:15Z</dcterms:modified>
</cp:coreProperties>
</file>